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poplarcapial-my.sharepoint.com/personal/wilson_yang_poplarsmaritime_com/Documents/DATA DAILY/"/>
    </mc:Choice>
  </mc:AlternateContent>
  <xr:revisionPtr revIDLastSave="1779" documentId="13_ncr:1_{42D89731-C671-4721-A8B9-993712B83536}" xr6:coauthVersionLast="47" xr6:coauthVersionMax="47" xr10:uidLastSave="{74E8BA11-B9E8-4E83-8221-05F9CDEBCA49}"/>
  <bookViews>
    <workbookView xWindow="-98" yWindow="-98" windowWidth="21795" windowHeight="12975" xr2:uid="{00000000-000D-0000-FFFF-FFFF00000000}"/>
  </bookViews>
  <sheets>
    <sheet name="日报" sheetId="1" r:id="rId1"/>
    <sheet name="Sheet2" sheetId="4" r:id="rId2"/>
    <sheet name="Sheet3" sheetId="5" r:id="rId3"/>
    <sheet name="Sheet1" sheetId="3" r:id="rId4"/>
    <sheet name="周报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1" l="1"/>
  <c r="B23" i="1"/>
  <c r="C23" i="1" l="1"/>
  <c r="C60" i="1"/>
  <c r="C27" i="1"/>
  <c r="D27" i="1"/>
  <c r="C51" i="1"/>
  <c r="D23" i="1"/>
  <c r="D60" i="1"/>
  <c r="D51" i="1"/>
  <c r="E23" i="1"/>
  <c r="E60" i="1"/>
  <c r="E51" i="1"/>
  <c r="E27" i="1"/>
  <c r="F23" i="1"/>
  <c r="F60" i="1"/>
  <c r="F51" i="1"/>
  <c r="F27" i="1"/>
  <c r="G23" i="1"/>
  <c r="G60" i="1"/>
  <c r="G51" i="1"/>
  <c r="G27" i="1"/>
  <c r="H60" i="1"/>
  <c r="H51" i="1"/>
  <c r="H27" i="1"/>
  <c r="I27" i="1"/>
  <c r="H23" i="1"/>
  <c r="I60" i="1"/>
  <c r="I51" i="1"/>
  <c r="I23" i="1"/>
  <c r="J23" i="1"/>
  <c r="J60" i="1"/>
  <c r="J51" i="1"/>
  <c r="J27" i="1"/>
  <c r="K23" i="1"/>
  <c r="K60" i="1"/>
  <c r="K51" i="1"/>
  <c r="K27" i="1"/>
  <c r="L23" i="1"/>
  <c r="L60" i="1"/>
  <c r="L51" i="1"/>
  <c r="L27" i="1"/>
  <c r="M27" i="1"/>
  <c r="M60" i="1"/>
  <c r="M51" i="1"/>
  <c r="M23" i="1"/>
  <c r="N60" i="1"/>
  <c r="O60" i="1"/>
  <c r="N51" i="1"/>
  <c r="N27" i="1"/>
  <c r="N23" i="1"/>
  <c r="B8" i="4"/>
  <c r="B7" i="4"/>
  <c r="O23" i="1"/>
  <c r="O51" i="1"/>
  <c r="O27" i="1"/>
  <c r="HJ30" i="1" a="1"/>
  <c r="HJ29" i="1" a="1"/>
  <c r="HJ28" i="1" a="1"/>
  <c r="HJ27" i="1" a="1"/>
  <c r="HJ14" i="1" a="1"/>
  <c r="HM84" i="1" a="1"/>
  <c r="HJ54" i="1" a="1"/>
  <c r="HJ12" i="1" a="1"/>
  <c r="HJ27" i="1" l="1"/>
  <c r="HJ28" i="1"/>
  <c r="HJ29" i="1"/>
  <c r="HJ30" i="1"/>
  <c r="HM84" i="1"/>
  <c r="HJ14" i="1"/>
  <c r="HJ12" i="1"/>
  <c r="HJ54" i="1"/>
  <c r="P23" i="1"/>
  <c r="P60" i="1"/>
  <c r="P51" i="1"/>
  <c r="P27" i="1"/>
  <c r="Q27" i="1"/>
  <c r="Q60" i="1"/>
  <c r="Q51" i="1"/>
  <c r="R27" i="1"/>
  <c r="Q23" i="1"/>
  <c r="R60" i="1"/>
  <c r="R51" i="1"/>
  <c r="R23" i="1"/>
  <c r="S60" i="1"/>
  <c r="S51" i="1"/>
  <c r="S27" i="1"/>
  <c r="S23" i="1"/>
  <c r="T60" i="1"/>
  <c r="T51" i="1"/>
  <c r="T27" i="1"/>
  <c r="T23" i="1"/>
  <c r="U23" i="1"/>
  <c r="U60" i="1"/>
  <c r="U51" i="1"/>
  <c r="U27" i="1"/>
  <c r="V23" i="1"/>
  <c r="V60" i="1"/>
  <c r="V51" i="1"/>
  <c r="V27" i="1"/>
  <c r="W23" i="1"/>
  <c r="W27" i="1"/>
  <c r="W51" i="1"/>
  <c r="W60" i="1"/>
  <c r="X60" i="1"/>
  <c r="X51" i="1"/>
  <c r="X27" i="1"/>
  <c r="X23" i="1"/>
  <c r="Y23" i="1"/>
  <c r="Y60" i="1"/>
  <c r="Y27" i="1"/>
  <c r="Y51" i="1"/>
  <c r="Z23" i="1"/>
  <c r="Z60" i="1"/>
  <c r="Z27" i="1"/>
  <c r="Z51" i="1"/>
  <c r="AA60" i="1"/>
  <c r="AA27" i="1"/>
  <c r="AB27" i="1"/>
  <c r="AA23" i="1"/>
  <c r="AA51" i="1"/>
  <c r="AB23" i="1"/>
  <c r="AB60" i="1"/>
  <c r="AB51" i="1"/>
  <c r="AC23" i="1"/>
  <c r="AC60" i="1"/>
  <c r="AC51" i="1"/>
  <c r="AC27" i="1"/>
  <c r="AD60" i="1"/>
  <c r="AD27" i="1"/>
  <c r="AD23" i="1"/>
  <c r="AD51" i="1"/>
  <c r="AE23" i="1"/>
  <c r="AE60" i="1"/>
  <c r="AE51" i="1"/>
  <c r="AE27" i="1"/>
  <c r="AF23" i="1"/>
  <c r="AF60" i="1"/>
  <c r="AF51" i="1"/>
  <c r="AF27" i="1"/>
  <c r="AG60" i="1"/>
  <c r="AG27" i="1"/>
  <c r="AH27" i="1"/>
  <c r="AG23" i="1"/>
  <c r="AG51" i="1"/>
  <c r="AH23" i="1"/>
  <c r="AH60" i="1"/>
  <c r="AH51" i="1"/>
  <c r="AI27" i="1"/>
  <c r="AI23" i="1"/>
  <c r="AI60" i="1"/>
  <c r="AI51" i="1"/>
  <c r="AJ60" i="1"/>
  <c r="AJ51" i="1"/>
  <c r="B49" i="4"/>
  <c r="AJ23" i="1"/>
  <c r="HI30" i="1" a="1"/>
  <c r="HM30" i="1" a="1"/>
  <c r="HM29" i="1" a="1"/>
  <c r="HJ81" i="1" a="1"/>
  <c r="HI81" i="1" a="1"/>
  <c r="HI29" i="1" a="1"/>
  <c r="HM28" i="1" a="1"/>
  <c r="HI28" i="1" a="1"/>
  <c r="HJ81" i="1" l="1"/>
  <c r="HI81" i="1"/>
  <c r="HM30" i="1"/>
  <c r="HI29" i="1"/>
  <c r="D48" i="3" s="1"/>
  <c r="HI30" i="1"/>
  <c r="F48" i="3" s="1"/>
  <c r="HM29" i="1"/>
  <c r="HM28" i="1"/>
  <c r="HI28" i="1"/>
  <c r="B48" i="3" s="1"/>
  <c r="AJ27" i="1"/>
  <c r="AK23" i="1"/>
  <c r="AK27" i="1"/>
  <c r="AK51" i="1"/>
  <c r="AK60" i="1"/>
  <c r="AL23" i="1"/>
  <c r="AL60" i="1"/>
  <c r="AL51" i="1"/>
  <c r="AL27" i="1"/>
  <c r="AM23" i="1"/>
  <c r="AM60" i="1"/>
  <c r="AM27" i="1"/>
  <c r="AM51" i="1"/>
  <c r="AN60" i="1"/>
  <c r="AN27" i="1"/>
  <c r="AO27" i="1"/>
  <c r="AN23" i="1"/>
  <c r="AN51" i="1"/>
  <c r="AO23" i="1"/>
  <c r="AO60" i="1"/>
  <c r="AO51" i="1"/>
  <c r="AP23" i="1"/>
  <c r="AP60" i="1"/>
  <c r="AP27" i="1"/>
  <c r="AP51" i="1"/>
  <c r="AQ23" i="1"/>
  <c r="AQ60" i="1"/>
  <c r="AQ51" i="1"/>
  <c r="AQ27" i="1"/>
  <c r="B39" i="4"/>
  <c r="B50" i="4"/>
  <c r="HN28" i="1" l="1"/>
  <c r="HK28" i="1"/>
  <c r="B50" i="3" s="1"/>
  <c r="HN30" i="1"/>
  <c r="HK30" i="1"/>
  <c r="F50" i="3" s="1"/>
  <c r="HK29" i="1"/>
  <c r="D50" i="3" s="1"/>
  <c r="HN29" i="1"/>
  <c r="D46" i="6"/>
  <c r="D50" i="6"/>
  <c r="D63" i="6"/>
  <c r="C46" i="6"/>
  <c r="C50" i="6"/>
  <c r="C63" i="6"/>
  <c r="C68" i="6"/>
  <c r="B46" i="6"/>
  <c r="B63" i="6"/>
  <c r="AR23" i="1"/>
  <c r="AR60" i="1"/>
  <c r="AR27" i="1"/>
  <c r="AR51" i="1"/>
  <c r="AS23" i="1"/>
  <c r="AS60" i="1"/>
  <c r="AS27" i="1"/>
  <c r="AS51" i="1"/>
  <c r="AT60" i="1"/>
  <c r="AT51" i="1"/>
  <c r="AT27" i="1"/>
  <c r="AT23" i="1"/>
  <c r="AU23" i="1"/>
  <c r="B104" i="4"/>
  <c r="B103" i="4"/>
  <c r="B102" i="4"/>
  <c r="B101" i="4"/>
  <c r="B100" i="4"/>
  <c r="B99" i="4"/>
  <c r="B98" i="4"/>
  <c r="B97" i="4"/>
  <c r="AU60" i="1"/>
  <c r="AU51" i="1"/>
  <c r="AU27" i="1"/>
  <c r="B85" i="4"/>
  <c r="B84" i="4"/>
  <c r="B83" i="4"/>
  <c r="B82" i="4"/>
  <c r="B75" i="4"/>
  <c r="B65" i="4"/>
  <c r="B64" i="4"/>
  <c r="B63" i="4"/>
  <c r="AV23" i="1"/>
  <c r="AV60" i="1"/>
  <c r="AV51" i="1"/>
  <c r="AV27" i="1"/>
  <c r="AW27" i="1"/>
  <c r="AW23" i="1"/>
  <c r="AW60" i="1"/>
  <c r="AW51" i="1"/>
  <c r="AX23" i="1"/>
  <c r="AX60" i="1"/>
  <c r="AX51" i="1"/>
  <c r="AX27" i="1"/>
  <c r="AY27" i="1"/>
  <c r="AY60" i="1"/>
  <c r="AY51" i="1"/>
  <c r="AZ27" i="1"/>
  <c r="AY23" i="1"/>
  <c r="F144" i="3"/>
  <c r="F141" i="3"/>
  <c r="G141" i="3"/>
  <c r="AZ23" i="1"/>
  <c r="AZ60" i="1"/>
  <c r="AZ51" i="1"/>
  <c r="B3" i="4"/>
  <c r="BA27" i="1"/>
  <c r="BA51" i="1"/>
  <c r="BA60" i="1"/>
  <c r="BA23" i="1"/>
  <c r="BB23" i="1"/>
  <c r="BB60" i="1"/>
  <c r="BB51" i="1"/>
  <c r="BB27" i="1"/>
  <c r="B62" i="4"/>
  <c r="B35" i="4"/>
  <c r="BC23" i="1"/>
  <c r="BC60" i="1"/>
  <c r="BC51" i="1"/>
  <c r="BC27" i="1"/>
  <c r="BD23" i="1"/>
  <c r="BD60" i="1"/>
  <c r="BD27" i="1"/>
  <c r="BD51" i="1"/>
  <c r="BE23" i="1"/>
  <c r="BE60" i="1"/>
  <c r="BE51" i="1"/>
  <c r="BE27" i="1"/>
  <c r="BF23" i="1"/>
  <c r="BF60" i="1"/>
  <c r="BF27" i="1"/>
  <c r="BF51" i="1"/>
  <c r="BG23" i="1"/>
  <c r="BG27" i="1"/>
  <c r="BG60" i="1"/>
  <c r="BG51" i="1"/>
  <c r="B48" i="4"/>
  <c r="B47" i="4"/>
  <c r="B46" i="4"/>
  <c r="B45" i="4"/>
  <c r="B44" i="4"/>
  <c r="B43" i="4"/>
  <c r="B42" i="4"/>
  <c r="BH23" i="1"/>
  <c r="BH60" i="1"/>
  <c r="BH51" i="1"/>
  <c r="BH27" i="1"/>
  <c r="BI23" i="1"/>
  <c r="BI60" i="1"/>
  <c r="BI51" i="1"/>
  <c r="BI27" i="1"/>
  <c r="BJ23" i="1"/>
  <c r="BJ27" i="1"/>
  <c r="BJ51" i="1"/>
  <c r="BJ60" i="1"/>
  <c r="BK51" i="1"/>
  <c r="BK60" i="1"/>
  <c r="BK27" i="1"/>
  <c r="BK23" i="1"/>
  <c r="B37" i="4"/>
  <c r="B32" i="4"/>
  <c r="B17" i="4"/>
  <c r="B16" i="4"/>
  <c r="B15" i="4"/>
  <c r="B14" i="4"/>
  <c r="B13" i="4"/>
  <c r="B12" i="4"/>
  <c r="B11" i="4"/>
  <c r="B10" i="4"/>
  <c r="B9" i="4"/>
  <c r="B6" i="4"/>
  <c r="B5" i="4"/>
  <c r="B4" i="4"/>
  <c r="BL23" i="1"/>
  <c r="BL60" i="1"/>
  <c r="BL51" i="1"/>
  <c r="BL27" i="1"/>
  <c r="BM23" i="1"/>
  <c r="BM60" i="1"/>
  <c r="BM51" i="1"/>
  <c r="BM27" i="1"/>
  <c r="BN60" i="1"/>
  <c r="BN27" i="1"/>
  <c r="BN23" i="1"/>
  <c r="BN51" i="1"/>
  <c r="BO23" i="1"/>
  <c r="BO60" i="1"/>
  <c r="BO51" i="1"/>
  <c r="BO27" i="1"/>
  <c r="BP23" i="1"/>
  <c r="BP60" i="1"/>
  <c r="BP51" i="1"/>
  <c r="BP27" i="1"/>
  <c r="BQ27" i="1"/>
  <c r="BP16" i="1"/>
  <c r="BP15" i="1"/>
  <c r="BQ23" i="1"/>
  <c r="BQ60" i="1"/>
  <c r="BQ51" i="1"/>
  <c r="BR23" i="1"/>
  <c r="BR27" i="1"/>
  <c r="BR60" i="1"/>
  <c r="BR51" i="1"/>
  <c r="BS23" i="1"/>
  <c r="BS60" i="1"/>
  <c r="BS27" i="1"/>
  <c r="BS51" i="1"/>
  <c r="BT51" i="1"/>
  <c r="BT23" i="1"/>
  <c r="BT60" i="1"/>
  <c r="BT27" i="1"/>
  <c r="BU23" i="1"/>
  <c r="BU60" i="1"/>
  <c r="BU51" i="1"/>
  <c r="BU27" i="1"/>
  <c r="BV23" i="1"/>
  <c r="BV60" i="1"/>
  <c r="BV51" i="1"/>
  <c r="BV27" i="1"/>
  <c r="BW27" i="1"/>
  <c r="BW23" i="1"/>
  <c r="BW60" i="1"/>
  <c r="BW51" i="1"/>
  <c r="BX27" i="1"/>
  <c r="BX23" i="1"/>
  <c r="BX60" i="1"/>
  <c r="BX51" i="1"/>
  <c r="BY23" i="1"/>
  <c r="BY60" i="1"/>
  <c r="BY51" i="1"/>
  <c r="BY27" i="1"/>
  <c r="BY15" i="1"/>
  <c r="HJ98" i="1" a="1"/>
  <c r="HI98" i="1" a="1"/>
  <c r="HJ103" i="1" a="1"/>
  <c r="HJ84" i="1" a="1"/>
  <c r="HJ104" i="1" a="1"/>
  <c r="HI103" i="1" a="1"/>
  <c r="HI100" i="1" a="1"/>
  <c r="HI102" i="1" a="1"/>
  <c r="HI65" i="1" a="1"/>
  <c r="HM103" i="1" a="1"/>
  <c r="HJ65" i="1" a="1"/>
  <c r="HI99" i="1" a="1"/>
  <c r="HJ99" i="1" a="1"/>
  <c r="HJ102" i="1" a="1"/>
  <c r="HM98" i="1" a="1"/>
  <c r="HI101" i="1" a="1"/>
  <c r="HM102" i="1" a="1"/>
  <c r="HJ100" i="1" a="1"/>
  <c r="HJ56" i="1" a="1"/>
  <c r="HJ97" i="1" a="1"/>
  <c r="HI84" i="1" a="1"/>
  <c r="HM101" i="1" a="1"/>
  <c r="HJ13" i="1" a="1"/>
  <c r="HM99" i="1" a="1"/>
  <c r="HM97" i="1" a="1"/>
  <c r="HI104" i="1" a="1"/>
  <c r="HM104" i="1" a="1"/>
  <c r="HJ101" i="1" a="1"/>
  <c r="HM100" i="1" a="1"/>
  <c r="HI56" i="1" a="1"/>
  <c r="HI97" i="1" a="1"/>
  <c r="HM103" i="1" l="1"/>
  <c r="C80" i="6" s="1"/>
  <c r="HM102" i="1"/>
  <c r="C79" i="6" s="1"/>
  <c r="HM101" i="1"/>
  <c r="C78" i="6" s="1"/>
  <c r="HM100" i="1"/>
  <c r="C77" i="6" s="1"/>
  <c r="HM99" i="1"/>
  <c r="C76" i="6" s="1"/>
  <c r="HM104" i="1"/>
  <c r="C81" i="6" s="1"/>
  <c r="HM98" i="1"/>
  <c r="C75" i="6" s="1"/>
  <c r="HM97" i="1"/>
  <c r="C74" i="6" s="1"/>
  <c r="HJ104" i="1"/>
  <c r="HJ99" i="1"/>
  <c r="HI104" i="1"/>
  <c r="HJ101" i="1"/>
  <c r="HI99" i="1"/>
  <c r="HJ103" i="1"/>
  <c r="HI101" i="1"/>
  <c r="HJ98" i="1"/>
  <c r="HI103" i="1"/>
  <c r="HI98" i="1"/>
  <c r="HI100" i="1"/>
  <c r="HJ100" i="1"/>
  <c r="HJ97" i="1"/>
  <c r="HI102" i="1"/>
  <c r="HI97" i="1"/>
  <c r="HJ102" i="1"/>
  <c r="HJ84" i="1"/>
  <c r="HI84" i="1"/>
  <c r="HJ56" i="1"/>
  <c r="HI56" i="1"/>
  <c r="HI65" i="1"/>
  <c r="B59" i="6" s="1"/>
  <c r="HJ65" i="1"/>
  <c r="HJ13" i="1"/>
  <c r="BZ23" i="1"/>
  <c r="BZ60" i="1"/>
  <c r="BZ51" i="1"/>
  <c r="BZ27" i="1"/>
  <c r="CA16" i="1"/>
  <c r="CA23" i="1"/>
  <c r="CA60" i="1"/>
  <c r="CA51" i="1"/>
  <c r="CA27" i="1"/>
  <c r="CB23" i="1"/>
  <c r="CB60" i="1"/>
  <c r="CB51" i="1"/>
  <c r="CB27" i="1"/>
  <c r="CC23" i="1"/>
  <c r="CC27" i="1"/>
  <c r="CC51" i="1"/>
  <c r="CC60" i="1"/>
  <c r="CC95" i="1"/>
  <c r="HM39" i="1" a="1"/>
  <c r="HM46" i="1" a="1"/>
  <c r="HJ45" i="1" a="1"/>
  <c r="HI45" i="1" a="1"/>
  <c r="HM45" i="1" a="1"/>
  <c r="HJ17" i="1" a="1"/>
  <c r="B68" i="6" l="1"/>
  <c r="HN84" i="1"/>
  <c r="D68" i="6" s="1"/>
  <c r="HN100" i="1"/>
  <c r="D77" i="6" s="1"/>
  <c r="B79" i="6"/>
  <c r="HN102" i="1"/>
  <c r="D79" i="6" s="1"/>
  <c r="B81" i="6"/>
  <c r="HN104" i="1"/>
  <c r="D81" i="6" s="1"/>
  <c r="B75" i="6"/>
  <c r="HN98" i="1"/>
  <c r="D75" i="6" s="1"/>
  <c r="B80" i="6"/>
  <c r="HN103" i="1"/>
  <c r="D80" i="6" s="1"/>
  <c r="B78" i="6"/>
  <c r="HN101" i="1"/>
  <c r="D78" i="6" s="1"/>
  <c r="B76" i="6"/>
  <c r="HN99" i="1"/>
  <c r="D76" i="6" s="1"/>
  <c r="B74" i="6"/>
  <c r="HN97" i="1"/>
  <c r="D74" i="6" s="1"/>
  <c r="E75" i="3"/>
  <c r="B50" i="6"/>
  <c r="E87" i="3"/>
  <c r="B77" i="6"/>
  <c r="HK98" i="1"/>
  <c r="HK99" i="1"/>
  <c r="E90" i="3"/>
  <c r="E161" i="3"/>
  <c r="HK104" i="1"/>
  <c r="HK97" i="1"/>
  <c r="HK101" i="1"/>
  <c r="HK103" i="1"/>
  <c r="E94" i="3" s="1"/>
  <c r="E93" i="3"/>
  <c r="HK100" i="1"/>
  <c r="E88" i="3" s="1"/>
  <c r="HK102" i="1"/>
  <c r="HK84" i="1"/>
  <c r="B94" i="3" s="1"/>
  <c r="B93" i="3"/>
  <c r="HK56" i="1"/>
  <c r="E76" i="3" s="1"/>
  <c r="HJ45" i="1"/>
  <c r="HI45" i="1"/>
  <c r="HM45" i="1"/>
  <c r="C39" i="6" s="1"/>
  <c r="HM46" i="1"/>
  <c r="C40" i="6" s="1"/>
  <c r="HM39" i="1"/>
  <c r="C34" i="6" s="1"/>
  <c r="HJ17" i="1"/>
  <c r="CD27" i="1"/>
  <c r="CD60" i="1"/>
  <c r="CD23" i="1"/>
  <c r="CD51" i="1"/>
  <c r="CE27" i="1"/>
  <c r="CE23" i="1"/>
  <c r="CE60" i="1"/>
  <c r="CE51" i="1"/>
  <c r="CF23" i="1"/>
  <c r="CF60" i="1"/>
  <c r="CF51" i="1"/>
  <c r="CF27" i="1"/>
  <c r="CG23" i="1"/>
  <c r="B75" i="3" l="1"/>
  <c r="B39" i="6"/>
  <c r="E91" i="3"/>
  <c r="E163" i="3"/>
  <c r="HK45" i="1"/>
  <c r="B76" i="3" s="1"/>
  <c r="HO45" i="1"/>
  <c r="HN45" i="1"/>
  <c r="D39" i="6" s="1"/>
  <c r="CG60" i="1" l="1"/>
  <c r="CG51" i="1"/>
  <c r="CG27" i="1"/>
  <c r="CH23" i="1"/>
  <c r="CH60" i="1"/>
  <c r="CH51" i="1"/>
  <c r="CH27" i="1"/>
  <c r="CI23" i="1"/>
  <c r="CI60" i="1"/>
  <c r="CI51" i="1"/>
  <c r="CI27" i="1"/>
  <c r="CJ23" i="1"/>
  <c r="CK16" i="1"/>
  <c r="CJ60" i="1"/>
  <c r="CJ51" i="1"/>
  <c r="CJ27" i="1"/>
  <c r="CK23" i="1"/>
  <c r="CK60" i="1"/>
  <c r="CK51" i="1"/>
  <c r="CK27" i="1"/>
  <c r="CL23" i="1"/>
  <c r="CL60" i="1"/>
  <c r="CL51" i="1"/>
  <c r="CL27" i="1"/>
  <c r="CM23" i="1"/>
  <c r="CM60" i="1"/>
  <c r="CM51" i="1"/>
  <c r="CM27" i="1"/>
  <c r="CM15" i="1"/>
  <c r="CN23" i="1"/>
  <c r="CN60" i="1"/>
  <c r="CN51" i="1"/>
  <c r="CN27" i="1"/>
  <c r="CO23" i="1"/>
  <c r="CO60" i="1"/>
  <c r="CO51" i="1"/>
  <c r="CO27" i="1"/>
  <c r="CP27" i="1"/>
  <c r="CP23" i="1"/>
  <c r="CP60" i="1"/>
  <c r="CP51" i="1"/>
  <c r="CQ27" i="1"/>
  <c r="CQ23" i="1"/>
  <c r="CQ60" i="1"/>
  <c r="CQ51" i="1"/>
  <c r="CR23" i="1"/>
  <c r="CR60" i="1"/>
  <c r="CR51" i="1"/>
  <c r="CR27" i="1"/>
  <c r="CS23" i="1"/>
  <c r="CS60" i="1"/>
  <c r="CS51" i="1"/>
  <c r="CS27" i="1"/>
  <c r="CT23" i="1"/>
  <c r="CT27" i="1"/>
  <c r="CT51" i="1"/>
  <c r="CT60" i="1"/>
  <c r="CU60" i="1"/>
  <c r="CU51" i="1"/>
  <c r="CU27" i="1"/>
  <c r="CU23" i="1"/>
  <c r="CV23" i="1"/>
  <c r="CV60" i="1"/>
  <c r="CV51" i="1"/>
  <c r="CV27" i="1"/>
  <c r="CW23" i="1"/>
  <c r="CW60" i="1"/>
  <c r="CW51" i="1"/>
  <c r="CW27" i="1"/>
  <c r="CX27" i="1"/>
  <c r="CX23" i="1"/>
  <c r="CX60" i="1"/>
  <c r="CX51" i="1"/>
  <c r="CY23" i="1"/>
  <c r="CY60" i="1"/>
  <c r="CY51" i="1"/>
  <c r="CY27" i="1"/>
  <c r="CZ27" i="1"/>
  <c r="HM94" i="1" a="1"/>
  <c r="HJ16" i="1" a="1"/>
  <c r="HJ33" i="1" a="1"/>
  <c r="HI39" i="1" a="1"/>
  <c r="HI33" i="1" a="1"/>
  <c r="HM95" i="1" a="1"/>
  <c r="HI16" i="1" a="1"/>
  <c r="HM16" i="1" a="1"/>
  <c r="HM93" i="1" a="1"/>
  <c r="HM92" i="1" a="1"/>
  <c r="HM33" i="1" a="1"/>
  <c r="HM26" i="1" a="1"/>
  <c r="HM27" i="1" a="1"/>
  <c r="HM25" i="1" a="1"/>
  <c r="HJ39" i="1" a="1"/>
  <c r="HI39" i="1" l="1"/>
  <c r="B34" i="6" s="1"/>
  <c r="HJ39" i="1"/>
  <c r="HM16" i="1"/>
  <c r="C16" i="6" s="1"/>
  <c r="HJ16" i="1"/>
  <c r="HI16" i="1"/>
  <c r="F22" i="3" s="1"/>
  <c r="HJ33" i="1"/>
  <c r="HI33" i="1"/>
  <c r="F54" i="3" s="1"/>
  <c r="HM33" i="1"/>
  <c r="C30" i="6" s="1"/>
  <c r="HM27" i="1"/>
  <c r="C27" i="6" s="1"/>
  <c r="HM26" i="1"/>
  <c r="C26" i="6" s="1"/>
  <c r="HM25" i="1"/>
  <c r="C25" i="6" s="1"/>
  <c r="HM95" i="1"/>
  <c r="C72" i="6" s="1"/>
  <c r="HM94" i="1"/>
  <c r="C71" i="6" s="1"/>
  <c r="HM93" i="1"/>
  <c r="HM92" i="1"/>
  <c r="CZ23" i="1"/>
  <c r="CZ60" i="1"/>
  <c r="CZ51" i="1"/>
  <c r="DA51" i="1"/>
  <c r="DA23" i="1"/>
  <c r="DA27" i="1"/>
  <c r="DA60" i="1"/>
  <c r="DB23" i="1"/>
  <c r="DB60" i="1"/>
  <c r="DB51" i="1"/>
  <c r="DB27" i="1"/>
  <c r="DC23" i="1"/>
  <c r="DC60" i="1"/>
  <c r="DC51" i="1"/>
  <c r="DC27" i="1"/>
  <c r="DD23" i="1"/>
  <c r="DD60" i="1"/>
  <c r="DD51" i="1"/>
  <c r="DD27" i="1"/>
  <c r="DE23" i="1"/>
  <c r="DE27" i="1"/>
  <c r="DE60" i="1"/>
  <c r="DE51" i="1"/>
  <c r="DF23" i="1"/>
  <c r="DF60" i="1"/>
  <c r="DF51" i="1"/>
  <c r="DF27" i="1"/>
  <c r="DG27" i="1"/>
  <c r="DG23" i="1"/>
  <c r="DG60" i="1"/>
  <c r="DG51" i="1"/>
  <c r="DH23" i="1"/>
  <c r="DH60" i="1"/>
  <c r="DH51" i="1"/>
  <c r="DH27" i="1"/>
  <c r="DI23" i="1"/>
  <c r="DI60" i="1"/>
  <c r="DI51" i="1"/>
  <c r="DI27" i="1"/>
  <c r="DJ23" i="1"/>
  <c r="DJ60" i="1"/>
  <c r="DJ51" i="1"/>
  <c r="DJ27" i="1"/>
  <c r="DK23" i="1"/>
  <c r="DK60" i="1"/>
  <c r="DK51" i="1"/>
  <c r="DK27" i="1"/>
  <c r="DL23" i="1"/>
  <c r="DL60" i="1"/>
  <c r="DL51" i="1"/>
  <c r="DL27" i="1"/>
  <c r="DM23" i="1"/>
  <c r="DM60" i="1"/>
  <c r="DM51" i="1"/>
  <c r="DM27" i="1"/>
  <c r="DN23" i="1"/>
  <c r="DN60" i="1"/>
  <c r="DN27" i="1"/>
  <c r="DN51" i="1"/>
  <c r="DO23" i="1"/>
  <c r="DO60" i="1"/>
  <c r="DO51" i="1"/>
  <c r="DO27" i="1"/>
  <c r="DP23" i="1"/>
  <c r="DP60" i="1"/>
  <c r="DP51" i="1"/>
  <c r="DP27" i="1"/>
  <c r="DQ23" i="1"/>
  <c r="DQ60" i="1"/>
  <c r="DQ51" i="1"/>
  <c r="DQ27" i="1"/>
  <c r="DR23" i="1"/>
  <c r="DR27" i="1"/>
  <c r="DR60" i="1"/>
  <c r="DR51" i="1"/>
  <c r="DS23" i="1"/>
  <c r="DS60" i="1"/>
  <c r="DS51" i="1"/>
  <c r="DS27" i="1"/>
  <c r="DT23" i="1"/>
  <c r="DT60" i="1"/>
  <c r="DT51" i="1"/>
  <c r="DT27" i="1"/>
  <c r="DU23" i="1"/>
  <c r="DU60" i="1"/>
  <c r="DU51" i="1"/>
  <c r="DU27" i="1"/>
  <c r="DV23" i="1"/>
  <c r="DV27" i="1"/>
  <c r="DV60" i="1"/>
  <c r="DV51" i="1"/>
  <c r="DW23" i="1"/>
  <c r="DX23" i="1"/>
  <c r="DW60" i="1"/>
  <c r="DW51" i="1"/>
  <c r="DW27" i="1"/>
  <c r="DX60" i="1"/>
  <c r="DX51" i="1"/>
  <c r="DX27" i="1"/>
  <c r="DY15" i="1"/>
  <c r="DY23" i="1"/>
  <c r="DY27" i="1"/>
  <c r="DY51" i="1"/>
  <c r="DY60" i="1"/>
  <c r="DZ23" i="1"/>
  <c r="DZ27" i="1"/>
  <c r="DZ60" i="1"/>
  <c r="DZ51" i="1"/>
  <c r="EA23" i="1"/>
  <c r="EA27" i="1"/>
  <c r="EA60" i="1"/>
  <c r="EA51" i="1"/>
  <c r="EB23" i="1"/>
  <c r="EB27" i="1"/>
  <c r="EB60" i="1"/>
  <c r="EB51" i="1"/>
  <c r="EC23" i="1"/>
  <c r="EC27" i="1"/>
  <c r="EC60" i="1"/>
  <c r="EC51" i="1"/>
  <c r="ED23" i="1"/>
  <c r="ED27" i="1"/>
  <c r="ED60" i="1"/>
  <c r="ED51" i="1"/>
  <c r="EE23" i="1"/>
  <c r="EE27" i="1"/>
  <c r="EE60" i="1"/>
  <c r="EE51" i="1"/>
  <c r="EF23" i="1"/>
  <c r="EF27" i="1"/>
  <c r="EF60" i="1"/>
  <c r="EF51" i="1"/>
  <c r="EG23" i="1"/>
  <c r="EG27" i="1"/>
  <c r="EG60" i="1"/>
  <c r="EG51" i="1"/>
  <c r="EH23" i="1"/>
  <c r="EH27" i="1"/>
  <c r="EH51" i="1"/>
  <c r="EH60" i="1"/>
  <c r="EI23" i="1"/>
  <c r="EI27" i="1"/>
  <c r="EI60" i="1"/>
  <c r="EI51" i="1"/>
  <c r="EJ23" i="1"/>
  <c r="EJ27" i="1"/>
  <c r="EJ60" i="1"/>
  <c r="EJ51" i="1"/>
  <c r="EK27" i="1"/>
  <c r="EK60" i="1"/>
  <c r="EK51" i="1"/>
  <c r="EK23" i="1"/>
  <c r="EL23" i="1"/>
  <c r="EL27" i="1"/>
  <c r="EL60" i="1"/>
  <c r="EL51" i="1"/>
  <c r="EN34" i="1"/>
  <c r="EM23" i="1"/>
  <c r="EM51" i="1"/>
  <c r="EM60" i="1"/>
  <c r="EM27" i="1"/>
  <c r="EN27" i="1"/>
  <c r="HM74" i="1" a="1"/>
  <c r="HI93" i="1" a="1"/>
  <c r="HI59" i="1" a="1"/>
  <c r="HM50" i="1" a="1"/>
  <c r="HJ22" i="1" a="1"/>
  <c r="HI21" i="1" a="1"/>
  <c r="HJ25" i="1" a="1"/>
  <c r="HI78" i="1" a="1"/>
  <c r="HM83" i="1" a="1"/>
  <c r="HI11" i="1" a="1"/>
  <c r="HJ44" i="1" a="1"/>
  <c r="HJ53" i="1" a="1"/>
  <c r="HM7" i="1" a="1"/>
  <c r="HI82" i="1" a="1"/>
  <c r="HI49" i="1" a="1"/>
  <c r="HJ50" i="1" a="1"/>
  <c r="HM32" i="1" a="1"/>
  <c r="HI94" i="1" a="1"/>
  <c r="HM21" i="1" a="1"/>
  <c r="HJ85" i="1" a="1"/>
  <c r="HI43" i="1" a="1"/>
  <c r="HI44" i="1" a="1"/>
  <c r="HM35" i="1" a="1"/>
  <c r="HI75" i="1" a="1"/>
  <c r="HM12" i="1" a="1"/>
  <c r="HM6" i="1" a="1"/>
  <c r="HI48" i="1" a="1"/>
  <c r="HJ23" i="1" a="1"/>
  <c r="HJ51" i="1" a="1"/>
  <c r="HJ4" i="1" a="1"/>
  <c r="HM51" i="1" a="1"/>
  <c r="HI13" i="1" a="1"/>
  <c r="HJ26" i="1" a="1"/>
  <c r="HJ42" i="1" a="1"/>
  <c r="HJ32" i="1" a="1"/>
  <c r="HI83" i="1" a="1"/>
  <c r="HM9" i="1" a="1"/>
  <c r="HI37" i="1" a="1"/>
  <c r="HI7" i="1" a="1"/>
  <c r="HM13" i="1" a="1"/>
  <c r="HJ92" i="1" a="1"/>
  <c r="HM54" i="1" a="1"/>
  <c r="HM81" i="1" a="1"/>
  <c r="HI95" i="1" a="1"/>
  <c r="HM59" i="1" a="1"/>
  <c r="HI5" i="1" a="1"/>
  <c r="HJ82" i="1" a="1"/>
  <c r="HI51" i="1" a="1"/>
  <c r="HJ21" i="1" a="1"/>
  <c r="HI50" i="1" a="1"/>
  <c r="HM58" i="1" a="1"/>
  <c r="HJ60" i="1" a="1"/>
  <c r="HJ64" i="1" a="1"/>
  <c r="HJ10" i="1" a="1"/>
  <c r="HM11" i="1" a="1"/>
  <c r="HJ7" i="1" a="1"/>
  <c r="HJ59" i="1" a="1"/>
  <c r="HI9" i="1" a="1"/>
  <c r="HM78" i="1" a="1"/>
  <c r="HJ79" i="1" a="1"/>
  <c r="HI62" i="1" a="1"/>
  <c r="HM55" i="1" a="1"/>
  <c r="HJ34" i="1" a="1"/>
  <c r="HI55" i="1" a="1"/>
  <c r="HM57" i="1" a="1"/>
  <c r="HI47" i="1" a="1"/>
  <c r="HM48" i="1" a="1"/>
  <c r="HM8" i="1" a="1"/>
  <c r="HI63" i="1" a="1"/>
  <c r="HM80" i="1" a="1"/>
  <c r="HI57" i="1" a="1"/>
  <c r="HM49" i="1" a="1"/>
  <c r="HI19" i="1" a="1"/>
  <c r="HM85" i="1" a="1"/>
  <c r="HM47" i="1" a="1"/>
  <c r="HJ75" i="1" a="1"/>
  <c r="HM17" i="1" a="1"/>
  <c r="HM20" i="1" a="1"/>
  <c r="HI27" i="1" a="1"/>
  <c r="HI8" i="1" a="1"/>
  <c r="HJ46" i="1" a="1"/>
  <c r="HM79" i="1" a="1"/>
  <c r="HJ37" i="1" a="1"/>
  <c r="HI54" i="1" a="1"/>
  <c r="HM62" i="1" a="1"/>
  <c r="HJ35" i="1" a="1"/>
  <c r="HJ62" i="1" a="1"/>
  <c r="HM15" i="1" a="1"/>
  <c r="HM22" i="1" a="1"/>
  <c r="HM65" i="1" a="1"/>
  <c r="HI42" i="1" a="1"/>
  <c r="HJ47" i="1" a="1"/>
  <c r="HJ78" i="1" a="1"/>
  <c r="HM42" i="1" a="1"/>
  <c r="HJ9" i="1" a="1"/>
  <c r="HM23" i="1" a="1"/>
  <c r="HI4" i="1" a="1"/>
  <c r="HI79" i="1" a="1"/>
  <c r="HI20" i="1" a="1"/>
  <c r="HM44" i="1" a="1"/>
  <c r="HI92" i="1" a="1"/>
  <c r="HI10" i="1" a="1"/>
  <c r="HI60" i="1" a="1"/>
  <c r="HM5" i="1" a="1"/>
  <c r="HJ94" i="1" a="1"/>
  <c r="HI32" i="1" a="1"/>
  <c r="HJ49" i="1" a="1"/>
  <c r="HJ6" i="1" a="1"/>
  <c r="HM4" i="1" a="1"/>
  <c r="HI53" i="1" a="1"/>
  <c r="HJ43" i="1" a="1"/>
  <c r="HJ48" i="1" a="1"/>
  <c r="HJ15" i="1" a="1"/>
  <c r="HI74" i="1" a="1"/>
  <c r="HI12" i="1" a="1"/>
  <c r="HJ74" i="1" a="1"/>
  <c r="HJ58" i="1" a="1"/>
  <c r="HI35" i="1" a="1"/>
  <c r="HI58" i="1" a="1"/>
  <c r="HJ80" i="1" a="1"/>
  <c r="HI14" i="1" a="1"/>
  <c r="HI25" i="1" a="1"/>
  <c r="HJ57" i="1" a="1"/>
  <c r="HM63" i="1" a="1"/>
  <c r="HM37" i="1" a="1"/>
  <c r="HJ63" i="1" a="1"/>
  <c r="HJ19" i="1" a="1"/>
  <c r="HM19" i="1" a="1"/>
  <c r="HM14" i="1" a="1"/>
  <c r="HM10" i="1" a="1"/>
  <c r="HJ11" i="1" a="1"/>
  <c r="HI15" i="1" a="1"/>
  <c r="HJ95" i="1" a="1"/>
  <c r="HJ55" i="1" a="1"/>
  <c r="HI22" i="1" a="1"/>
  <c r="HI80" i="1" a="1"/>
  <c r="HM53" i="1" a="1"/>
  <c r="HI85" i="1" a="1"/>
  <c r="HI23" i="1" a="1"/>
  <c r="HM82" i="1" a="1"/>
  <c r="HJ5" i="1" a="1"/>
  <c r="HJ93" i="1" a="1"/>
  <c r="HM43" i="1" a="1"/>
  <c r="HJ83" i="1" a="1"/>
  <c r="HI17" i="1" a="1"/>
  <c r="HJ8" i="1" a="1"/>
  <c r="HI34" i="1" a="1"/>
  <c r="HJ20" i="1" a="1"/>
  <c r="HI6" i="1" a="1"/>
  <c r="HM60" i="1" a="1"/>
  <c r="HM64" i="1" a="1"/>
  <c r="HI64" i="1" a="1"/>
  <c r="HI46" i="1" a="1"/>
  <c r="HI26" i="1" a="1"/>
  <c r="HM75" i="1" a="1"/>
  <c r="HM34" i="1" a="1"/>
  <c r="B30" i="6" l="1"/>
  <c r="E131" i="3"/>
  <c r="B16" i="6"/>
  <c r="F60" i="3"/>
  <c r="HN39" i="1"/>
  <c r="D34" i="6" s="1"/>
  <c r="HK39" i="1"/>
  <c r="F62" i="3" s="1"/>
  <c r="HN16" i="1"/>
  <c r="D16" i="6" s="1"/>
  <c r="HK16" i="1"/>
  <c r="F24" i="3" s="1"/>
  <c r="HN33" i="1"/>
  <c r="D30" i="6" s="1"/>
  <c r="HK33" i="1"/>
  <c r="HJ26" i="1"/>
  <c r="HJ25" i="1"/>
  <c r="HI27" i="1"/>
  <c r="HI26" i="1"/>
  <c r="HI25" i="1"/>
  <c r="HJ95" i="1"/>
  <c r="HJ94" i="1"/>
  <c r="HJ93" i="1"/>
  <c r="HJ92" i="1"/>
  <c r="HI95" i="1"/>
  <c r="HI94" i="1"/>
  <c r="B71" i="6" s="1"/>
  <c r="HI93" i="1"/>
  <c r="HI92" i="1"/>
  <c r="HM53" i="1"/>
  <c r="C47" i="6" s="1"/>
  <c r="HJ53" i="1"/>
  <c r="HM83" i="1"/>
  <c r="C67" i="6" s="1"/>
  <c r="HM85" i="1"/>
  <c r="C69" i="6" s="1"/>
  <c r="HM82" i="1"/>
  <c r="C66" i="6" s="1"/>
  <c r="HJ85" i="1"/>
  <c r="HJ83" i="1"/>
  <c r="HJ82" i="1"/>
  <c r="HI85" i="1"/>
  <c r="B69" i="6" s="1"/>
  <c r="HI83" i="1"/>
  <c r="B67" i="6" s="1"/>
  <c r="HI82" i="1"/>
  <c r="HM54" i="1"/>
  <c r="C48" i="6" s="1"/>
  <c r="HI53" i="1"/>
  <c r="HJ43" i="1"/>
  <c r="HM50" i="1"/>
  <c r="C44" i="6" s="1"/>
  <c r="HM65" i="1"/>
  <c r="C59" i="6" s="1"/>
  <c r="HI59" i="1"/>
  <c r="B53" i="6" s="1"/>
  <c r="HI54" i="1"/>
  <c r="B48" i="6" s="1"/>
  <c r="HI49" i="1"/>
  <c r="B43" i="6" s="1"/>
  <c r="HI43" i="1"/>
  <c r="HI78" i="1"/>
  <c r="HI63" i="1"/>
  <c r="B57" i="6" s="1"/>
  <c r="HI44" i="1"/>
  <c r="B38" i="6" s="1"/>
  <c r="HJ49" i="1"/>
  <c r="HM75" i="1"/>
  <c r="C62" i="6" s="1"/>
  <c r="HM47" i="1"/>
  <c r="C41" i="6" s="1"/>
  <c r="HI34" i="1"/>
  <c r="HM57" i="1"/>
  <c r="C51" i="6" s="1"/>
  <c r="HI35" i="1"/>
  <c r="B64" i="6"/>
  <c r="HJ37" i="1"/>
  <c r="HJ75" i="1"/>
  <c r="HJ60" i="1"/>
  <c r="HJ57" i="1"/>
  <c r="HJ50" i="1"/>
  <c r="HJ42" i="1"/>
  <c r="HJ79" i="1"/>
  <c r="HJ62" i="1"/>
  <c r="HJ47" i="1"/>
  <c r="HJ35" i="1"/>
  <c r="HJ59" i="1"/>
  <c r="HJ78" i="1"/>
  <c r="HM60" i="1"/>
  <c r="C54" i="6" s="1"/>
  <c r="HM42" i="1"/>
  <c r="C36" i="6" s="1"/>
  <c r="HM79" i="1"/>
  <c r="HM62" i="1"/>
  <c r="C56" i="6" s="1"/>
  <c r="HM32" i="1"/>
  <c r="C29" i="6" s="1"/>
  <c r="HM74" i="1"/>
  <c r="C61" i="6" s="1"/>
  <c r="HM58" i="1"/>
  <c r="C52" i="6" s="1"/>
  <c r="HM51" i="1"/>
  <c r="C45" i="6" s="1"/>
  <c r="HM80" i="1"/>
  <c r="HM64" i="1"/>
  <c r="C58" i="6" s="1"/>
  <c r="HM55" i="1"/>
  <c r="C49" i="6" s="1"/>
  <c r="HM48" i="1"/>
  <c r="C42" i="6" s="1"/>
  <c r="HI60" i="1"/>
  <c r="B54" i="6" s="1"/>
  <c r="HI57" i="1"/>
  <c r="B51" i="6" s="1"/>
  <c r="HI50" i="1"/>
  <c r="HI42" i="1"/>
  <c r="B36" i="6" s="1"/>
  <c r="HI79" i="1"/>
  <c r="HI62" i="1"/>
  <c r="HI47" i="1"/>
  <c r="B41" i="6" s="1"/>
  <c r="HJ63" i="1"/>
  <c r="HM37" i="1"/>
  <c r="C33" i="6" s="1"/>
  <c r="E100" i="3"/>
  <c r="HJ44" i="1"/>
  <c r="HJ32" i="1"/>
  <c r="HJ80" i="1"/>
  <c r="HJ64" i="1"/>
  <c r="HJ55" i="1"/>
  <c r="HJ48" i="1"/>
  <c r="HJ34" i="1"/>
  <c r="HJ74" i="1"/>
  <c r="HJ58" i="1"/>
  <c r="HJ46" i="1"/>
  <c r="HM35" i="1"/>
  <c r="C32" i="6" s="1"/>
  <c r="HM34" i="1"/>
  <c r="C31" i="6" s="1"/>
  <c r="HM81" i="1"/>
  <c r="C64" i="6" s="1"/>
  <c r="HM59" i="1"/>
  <c r="C53" i="6" s="1"/>
  <c r="HM49" i="1"/>
  <c r="C43" i="6" s="1"/>
  <c r="HM43" i="1"/>
  <c r="C37" i="6" s="1"/>
  <c r="HM78" i="1"/>
  <c r="HM63" i="1"/>
  <c r="C57" i="6" s="1"/>
  <c r="HM44" i="1"/>
  <c r="C38" i="6" s="1"/>
  <c r="HI37" i="1"/>
  <c r="B33" i="6" s="1"/>
  <c r="HI75" i="1"/>
  <c r="B62" i="6" s="1"/>
  <c r="HJ51" i="1"/>
  <c r="HI32" i="1"/>
  <c r="B54" i="3" s="1"/>
  <c r="HI74" i="1"/>
  <c r="HI58" i="1"/>
  <c r="B52" i="6" s="1"/>
  <c r="HI51" i="1"/>
  <c r="B45" i="6" s="1"/>
  <c r="HI46" i="1"/>
  <c r="B40" i="6" s="1"/>
  <c r="HI80" i="1"/>
  <c r="HI64" i="1"/>
  <c r="B58" i="6" s="1"/>
  <c r="HI55" i="1"/>
  <c r="HI48" i="1"/>
  <c r="B42" i="6" s="1"/>
  <c r="HJ21" i="1"/>
  <c r="HJ22" i="1"/>
  <c r="HJ19" i="1"/>
  <c r="HJ23" i="1"/>
  <c r="HJ20" i="1"/>
  <c r="HJ15" i="1"/>
  <c r="HM20" i="1"/>
  <c r="C20" i="6" s="1"/>
  <c r="HM23" i="1"/>
  <c r="C23" i="6" s="1"/>
  <c r="HM21" i="1"/>
  <c r="C21" i="6" s="1"/>
  <c r="HI22" i="1"/>
  <c r="G34" i="3" s="1"/>
  <c r="HI19" i="1"/>
  <c r="HI23" i="1"/>
  <c r="F37" i="3" s="1"/>
  <c r="HI20" i="1"/>
  <c r="D35" i="3" s="1"/>
  <c r="HM22" i="1"/>
  <c r="C22" i="6" s="1"/>
  <c r="HM19" i="1"/>
  <c r="C19" i="6" s="1"/>
  <c r="HI21" i="1"/>
  <c r="F34" i="3" s="1"/>
  <c r="HI15" i="1"/>
  <c r="HM17" i="1"/>
  <c r="C17" i="6" s="1"/>
  <c r="HM15" i="1"/>
  <c r="C15" i="6" s="1"/>
  <c r="HI17" i="1"/>
  <c r="HM14" i="1"/>
  <c r="C14" i="6" s="1"/>
  <c r="HI14" i="1"/>
  <c r="HM5" i="1"/>
  <c r="C5" i="6" s="1"/>
  <c r="HM9" i="1"/>
  <c r="C9" i="6" s="1"/>
  <c r="HM7" i="1"/>
  <c r="C7" i="6" s="1"/>
  <c r="HM11" i="1"/>
  <c r="C11" i="6" s="1"/>
  <c r="HM6" i="1"/>
  <c r="C6" i="6" s="1"/>
  <c r="HM10" i="1"/>
  <c r="C10" i="6" s="1"/>
  <c r="HM8" i="1"/>
  <c r="C8" i="6" s="1"/>
  <c r="HM13" i="1"/>
  <c r="C13" i="6" s="1"/>
  <c r="HM12" i="1"/>
  <c r="C12" i="6" s="1"/>
  <c r="HM4" i="1"/>
  <c r="C4" i="6" s="1"/>
  <c r="HJ11" i="1"/>
  <c r="HJ9" i="1"/>
  <c r="HJ6" i="1"/>
  <c r="HJ10" i="1"/>
  <c r="HJ8" i="1"/>
  <c r="HJ7" i="1"/>
  <c r="HJ5" i="1"/>
  <c r="HJ4" i="1"/>
  <c r="HI9" i="1"/>
  <c r="D22" i="3" s="1"/>
  <c r="HI8" i="1"/>
  <c r="HI10" i="1"/>
  <c r="B22" i="3" s="1"/>
  <c r="HI11" i="1"/>
  <c r="E28" i="3" s="1"/>
  <c r="HI13" i="1"/>
  <c r="B16" i="3" s="1"/>
  <c r="HI7" i="1"/>
  <c r="HI12" i="1"/>
  <c r="B28" i="3" s="1"/>
  <c r="HI6" i="1"/>
  <c r="HI4" i="1"/>
  <c r="HI5" i="1"/>
  <c r="EN23" i="1"/>
  <c r="EN60" i="1"/>
  <c r="EN51" i="1"/>
  <c r="EO23" i="1"/>
  <c r="EO60" i="1"/>
  <c r="EO51" i="1"/>
  <c r="EP23" i="1"/>
  <c r="EP60" i="1"/>
  <c r="EP51" i="1"/>
  <c r="B26" i="6" l="1"/>
  <c r="D42" i="3"/>
  <c r="D149" i="3" s="1"/>
  <c r="B8" i="6"/>
  <c r="F10" i="3"/>
  <c r="B27" i="6"/>
  <c r="F42" i="3"/>
  <c r="F149" i="3" s="1"/>
  <c r="B25" i="6"/>
  <c r="B42" i="3"/>
  <c r="B149" i="3" s="1"/>
  <c r="B4" i="6"/>
  <c r="D4" i="3"/>
  <c r="B5" i="6"/>
  <c r="F4" i="3"/>
  <c r="B15" i="6"/>
  <c r="B10" i="3"/>
  <c r="E119" i="3" s="1"/>
  <c r="B31" i="6"/>
  <c r="D54" i="3"/>
  <c r="B19" i="6"/>
  <c r="B35" i="3"/>
  <c r="B143" i="3" s="1"/>
  <c r="B17" i="6"/>
  <c r="F16" i="3"/>
  <c r="E125" i="3" s="1"/>
  <c r="B6" i="6"/>
  <c r="D10" i="3"/>
  <c r="B7" i="6"/>
  <c r="B4" i="3"/>
  <c r="B119" i="3" s="1"/>
  <c r="B14" i="6"/>
  <c r="D16" i="3"/>
  <c r="B29" i="6"/>
  <c r="F56" i="3"/>
  <c r="B105" i="3"/>
  <c r="B61" i="6"/>
  <c r="B60" i="3"/>
  <c r="B32" i="6"/>
  <c r="B97" i="3"/>
  <c r="B56" i="6"/>
  <c r="E66" i="3"/>
  <c r="B47" i="6"/>
  <c r="F142" i="3"/>
  <c r="B21" i="6"/>
  <c r="F145" i="3"/>
  <c r="B23" i="6"/>
  <c r="E72" i="3"/>
  <c r="E155" i="3" s="1"/>
  <c r="B49" i="6"/>
  <c r="HN92" i="1"/>
  <c r="G142" i="3"/>
  <c r="B22" i="6"/>
  <c r="B81" i="3"/>
  <c r="B44" i="6"/>
  <c r="B87" i="3"/>
  <c r="B66" i="6"/>
  <c r="HN93" i="1"/>
  <c r="D143" i="3"/>
  <c r="B20" i="6"/>
  <c r="B69" i="3"/>
  <c r="B37" i="6"/>
  <c r="E111" i="3"/>
  <c r="B72" i="6"/>
  <c r="E137" i="3"/>
  <c r="B11" i="6"/>
  <c r="B137" i="3"/>
  <c r="B12" i="6"/>
  <c r="HQ10" i="1"/>
  <c r="B10" i="6"/>
  <c r="HQ9" i="1"/>
  <c r="B9" i="6"/>
  <c r="HQ13" i="1"/>
  <c r="B13" i="6"/>
  <c r="B90" i="3"/>
  <c r="B161" i="3"/>
  <c r="E97" i="3"/>
  <c r="E167" i="3" s="1"/>
  <c r="B78" i="3"/>
  <c r="B100" i="3"/>
  <c r="E69" i="3"/>
  <c r="HN94" i="1"/>
  <c r="D71" i="6" s="1"/>
  <c r="B111" i="3"/>
  <c r="HN46" i="1"/>
  <c r="D40" i="6" s="1"/>
  <c r="HO46" i="1"/>
  <c r="E133" i="3"/>
  <c r="D60" i="3"/>
  <c r="HN95" i="1"/>
  <c r="D72" i="6" s="1"/>
  <c r="HK94" i="1"/>
  <c r="B113" i="3" s="1"/>
  <c r="HK95" i="1"/>
  <c r="E113" i="3" s="1"/>
  <c r="HK92" i="1"/>
  <c r="HK93" i="1"/>
  <c r="HQ17" i="1"/>
  <c r="HQ11" i="1"/>
  <c r="HQ15" i="1"/>
  <c r="HQ12" i="1"/>
  <c r="HQ14" i="1"/>
  <c r="HQ5" i="1"/>
  <c r="HO83" i="1"/>
  <c r="HO82" i="1"/>
  <c r="HO85" i="1"/>
  <c r="HK82" i="1"/>
  <c r="B88" i="3" s="1"/>
  <c r="HN82" i="1"/>
  <c r="D66" i="6" s="1"/>
  <c r="HK85" i="1"/>
  <c r="HN85" i="1"/>
  <c r="D69" i="6" s="1"/>
  <c r="HK83" i="1"/>
  <c r="HN83" i="1"/>
  <c r="D67" i="6" s="1"/>
  <c r="B131" i="3"/>
  <c r="B125" i="3"/>
  <c r="B72" i="3"/>
  <c r="B155" i="3" s="1"/>
  <c r="HO42" i="1"/>
  <c r="B66" i="3"/>
  <c r="HO60" i="1"/>
  <c r="HO53" i="1"/>
  <c r="HO48" i="1"/>
  <c r="HO55" i="1"/>
  <c r="HO44" i="1"/>
  <c r="HO51" i="1"/>
  <c r="HO50" i="1"/>
  <c r="HO43" i="1"/>
  <c r="HO57" i="1"/>
  <c r="HO49" i="1"/>
  <c r="HO54" i="1"/>
  <c r="HO59" i="1"/>
  <c r="HO58" i="1"/>
  <c r="HO47" i="1"/>
  <c r="HN79" i="1"/>
  <c r="HK79" i="1"/>
  <c r="HK54" i="1"/>
  <c r="HN54" i="1"/>
  <c r="D48" i="6" s="1"/>
  <c r="HK81" i="1"/>
  <c r="HN81" i="1"/>
  <c r="D64" i="6" s="1"/>
  <c r="HK25" i="1"/>
  <c r="B44" i="3" s="1"/>
  <c r="HN25" i="1"/>
  <c r="D25" i="6" s="1"/>
  <c r="HK27" i="1"/>
  <c r="HN27" i="1"/>
  <c r="D27" i="6" s="1"/>
  <c r="HK48" i="1"/>
  <c r="HN48" i="1"/>
  <c r="D42" i="6" s="1"/>
  <c r="HK60" i="1"/>
  <c r="HN60" i="1"/>
  <c r="D54" i="6" s="1"/>
  <c r="HK44" i="1"/>
  <c r="HN44" i="1"/>
  <c r="D38" i="6" s="1"/>
  <c r="HK35" i="1"/>
  <c r="HN35" i="1"/>
  <c r="D32" i="6" s="1"/>
  <c r="HK65" i="1"/>
  <c r="E101" i="3" s="1"/>
  <c r="HN65" i="1"/>
  <c r="D59" i="6" s="1"/>
  <c r="HK51" i="1"/>
  <c r="B85" i="3" s="1"/>
  <c r="HN51" i="1"/>
  <c r="D45" i="6" s="1"/>
  <c r="HK58" i="1"/>
  <c r="HN58" i="1"/>
  <c r="D52" i="6" s="1"/>
  <c r="HK59" i="1"/>
  <c r="HN59" i="1"/>
  <c r="D53" i="6" s="1"/>
  <c r="HN42" i="1"/>
  <c r="D36" i="6" s="1"/>
  <c r="HK42" i="1"/>
  <c r="HK50" i="1"/>
  <c r="HN50" i="1"/>
  <c r="D44" i="6" s="1"/>
  <c r="HN57" i="1"/>
  <c r="D51" i="6" s="1"/>
  <c r="HK57" i="1"/>
  <c r="HK32" i="1"/>
  <c r="HN32" i="1"/>
  <c r="D29" i="6" s="1"/>
  <c r="HK55" i="1"/>
  <c r="E73" i="3" s="1"/>
  <c r="E157" i="3" s="1"/>
  <c r="HN55" i="1"/>
  <c r="D49" i="6" s="1"/>
  <c r="HN26" i="1"/>
  <c r="D26" i="6" s="1"/>
  <c r="HK26" i="1"/>
  <c r="D44" i="3" s="1"/>
  <c r="HK34" i="1"/>
  <c r="HN34" i="1"/>
  <c r="D31" i="6" s="1"/>
  <c r="HK80" i="1"/>
  <c r="HN80" i="1"/>
  <c r="HN47" i="1"/>
  <c r="D41" i="6" s="1"/>
  <c r="HK47" i="1"/>
  <c r="HN53" i="1"/>
  <c r="D47" i="6" s="1"/>
  <c r="HK53" i="1"/>
  <c r="E67" i="3" s="1"/>
  <c r="HK43" i="1"/>
  <c r="B70" i="3" s="1"/>
  <c r="HN43" i="1"/>
  <c r="D37" i="6" s="1"/>
  <c r="HK37" i="1"/>
  <c r="HN37" i="1"/>
  <c r="D33" i="6" s="1"/>
  <c r="HK74" i="1"/>
  <c r="HN74" i="1"/>
  <c r="D61" i="6" s="1"/>
  <c r="HK64" i="1"/>
  <c r="HN64" i="1"/>
  <c r="D58" i="6" s="1"/>
  <c r="HK63" i="1"/>
  <c r="HN63" i="1"/>
  <c r="D57" i="6" s="1"/>
  <c r="HK78" i="1"/>
  <c r="HN78" i="1"/>
  <c r="HK46" i="1"/>
  <c r="HN75" i="1"/>
  <c r="D62" i="6" s="1"/>
  <c r="HK75" i="1"/>
  <c r="HN62" i="1"/>
  <c r="D56" i="6" s="1"/>
  <c r="HK62" i="1"/>
  <c r="B98" i="3" s="1"/>
  <c r="B169" i="3" s="1"/>
  <c r="HK49" i="1"/>
  <c r="HN49" i="1"/>
  <c r="D43" i="6" s="1"/>
  <c r="HK20" i="1"/>
  <c r="HN20" i="1"/>
  <c r="D20" i="6" s="1"/>
  <c r="HN23" i="1"/>
  <c r="D23" i="6" s="1"/>
  <c r="HK23" i="1"/>
  <c r="HK19" i="1"/>
  <c r="B37" i="3" s="1"/>
  <c r="HN19" i="1"/>
  <c r="D19" i="6" s="1"/>
  <c r="HK22" i="1"/>
  <c r="HN22" i="1"/>
  <c r="D22" i="6" s="1"/>
  <c r="HK21" i="1"/>
  <c r="HN21" i="1"/>
  <c r="D21" i="6" s="1"/>
  <c r="HK17" i="1"/>
  <c r="F18" i="3" s="1"/>
  <c r="HN17" i="1"/>
  <c r="D17" i="6" s="1"/>
  <c r="HK15" i="1"/>
  <c r="HN15" i="1"/>
  <c r="D15" i="6" s="1"/>
  <c r="HN14" i="1"/>
  <c r="D14" i="6" s="1"/>
  <c r="HK14" i="1"/>
  <c r="D18" i="3" s="1"/>
  <c r="HN5" i="1"/>
  <c r="D5" i="6" s="1"/>
  <c r="HK5" i="1"/>
  <c r="F6" i="3" s="1"/>
  <c r="E105" i="3"/>
  <c r="EQ51" i="1"/>
  <c r="EQ60" i="1"/>
  <c r="EQ23" i="1"/>
  <c r="ER23" i="1"/>
  <c r="ER60" i="1"/>
  <c r="ER51" i="1"/>
  <c r="ES23" i="1"/>
  <c r="ES60" i="1"/>
  <c r="ES51" i="1"/>
  <c r="ET23" i="1"/>
  <c r="ET60" i="1"/>
  <c r="ET51" i="1"/>
  <c r="EU23" i="1"/>
  <c r="EU51" i="1"/>
  <c r="EU60" i="1"/>
  <c r="EV23" i="1"/>
  <c r="EV60" i="1"/>
  <c r="EV51" i="1"/>
  <c r="D37" i="3" l="1"/>
  <c r="D145" i="3" s="1"/>
  <c r="F35" i="3"/>
  <c r="F143" i="3" s="1"/>
  <c r="F38" i="3"/>
  <c r="F146" i="3" s="1"/>
  <c r="F44" i="3"/>
  <c r="F151" i="3" s="1"/>
  <c r="B12" i="3"/>
  <c r="E121" i="3" s="1"/>
  <c r="G35" i="3"/>
  <c r="G143" i="3" s="1"/>
  <c r="B167" i="3"/>
  <c r="B56" i="3"/>
  <c r="B91" i="3"/>
  <c r="B163" i="3"/>
  <c r="E98" i="3"/>
  <c r="E169" i="3" s="1"/>
  <c r="B79" i="3"/>
  <c r="B101" i="3"/>
  <c r="E70" i="3"/>
  <c r="E127" i="3"/>
  <c r="D56" i="3"/>
  <c r="B62" i="3"/>
  <c r="D62" i="3"/>
  <c r="B145" i="3"/>
  <c r="D151" i="3"/>
  <c r="B67" i="3"/>
  <c r="B151" i="3"/>
  <c r="B73" i="3"/>
  <c r="B157" i="3" s="1"/>
  <c r="B107" i="3"/>
  <c r="E107" i="3"/>
  <c r="EW23" i="1"/>
  <c r="EW51" i="1"/>
  <c r="EW60" i="1"/>
  <c r="EX23" i="1"/>
  <c r="EX60" i="1"/>
  <c r="EX51" i="1"/>
  <c r="EY23" i="1" l="1"/>
  <c r="EY60" i="1"/>
  <c r="EY51" i="1"/>
  <c r="EZ23" i="1"/>
  <c r="EZ51" i="1"/>
  <c r="EZ60" i="1"/>
  <c r="FA23" i="1"/>
  <c r="FA60" i="1"/>
  <c r="FA51" i="1"/>
  <c r="FB23" i="1"/>
  <c r="FB51" i="1"/>
  <c r="FB60" i="1"/>
  <c r="FC23" i="1"/>
  <c r="FC60" i="1"/>
  <c r="FD60" i="1"/>
  <c r="FE60" i="1"/>
  <c r="FC51" i="1"/>
  <c r="FD51" i="1"/>
  <c r="FE51" i="1"/>
  <c r="FD23" i="1"/>
  <c r="FE23" i="1"/>
  <c r="FF23" i="1"/>
  <c r="FG23" i="1"/>
  <c r="FH23" i="1"/>
  <c r="FI23" i="1" l="1"/>
  <c r="FJ23" i="1"/>
  <c r="FK23" i="1"/>
  <c r="FK60" i="1"/>
  <c r="FK51" i="1"/>
  <c r="FL60" i="1"/>
  <c r="FL23" i="1"/>
  <c r="FL51" i="1"/>
  <c r="FM23" i="1"/>
  <c r="FM60" i="1"/>
  <c r="FM51" i="1"/>
  <c r="FN23" i="1"/>
  <c r="FN60" i="1"/>
  <c r="FN51" i="1"/>
  <c r="FO23" i="1"/>
  <c r="FO60" i="1"/>
  <c r="FO51" i="1"/>
  <c r="FP23" i="1"/>
  <c r="FP51" i="1"/>
  <c r="FP60" i="1"/>
  <c r="FQ23" i="1"/>
  <c r="FQ60" i="1"/>
  <c r="FQ51" i="1"/>
  <c r="FR23" i="1"/>
  <c r="FR60" i="1"/>
  <c r="FR51" i="1"/>
  <c r="FS23" i="1"/>
  <c r="FS51" i="1"/>
  <c r="FS60" i="1"/>
  <c r="FT23" i="1"/>
  <c r="FT60" i="1"/>
  <c r="FT51" i="1"/>
  <c r="FU23" i="1"/>
  <c r="FU51" i="1"/>
  <c r="FU60" i="1"/>
  <c r="FV23" i="1"/>
  <c r="FV60" i="1"/>
  <c r="FV51" i="1"/>
  <c r="FW23" i="1"/>
  <c r="FW51" i="1"/>
  <c r="FW60" i="1"/>
  <c r="FX23" i="1"/>
  <c r="FX60" i="1"/>
  <c r="FX51" i="1"/>
  <c r="FY23" i="1"/>
  <c r="FY51" i="1"/>
  <c r="FY60" i="1"/>
  <c r="FZ23" i="1"/>
  <c r="FZ60" i="1"/>
  <c r="FZ51" i="1"/>
  <c r="GA23" i="1"/>
  <c r="GA51" i="1"/>
  <c r="GA60" i="1"/>
  <c r="GB23" i="1"/>
  <c r="GB60" i="1"/>
  <c r="GB51" i="1"/>
  <c r="GC23" i="1"/>
  <c r="GC51" i="1"/>
  <c r="GC60" i="1"/>
  <c r="GD51" i="1"/>
  <c r="GD60" i="1"/>
  <c r="GD23" i="1"/>
  <c r="GE23" i="1"/>
  <c r="GE60" i="1"/>
  <c r="GE51" i="1"/>
  <c r="GF51" i="1"/>
  <c r="GF60" i="1"/>
  <c r="GF23" i="1"/>
  <c r="GG23" i="1"/>
  <c r="GG51" i="1"/>
  <c r="GG60" i="1"/>
  <c r="GH23" i="1"/>
  <c r="GH60" i="1"/>
  <c r="GH51" i="1"/>
  <c r="GI23" i="1"/>
  <c r="GI60" i="1"/>
  <c r="GI51" i="1"/>
  <c r="GK60" i="1"/>
  <c r="GJ60" i="1"/>
  <c r="GK51" i="1"/>
  <c r="GJ51" i="1"/>
  <c r="GJ23" i="1"/>
  <c r="GK23" i="1"/>
  <c r="GL74" i="1"/>
  <c r="GL81" i="1" s="1"/>
  <c r="GM74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FJ60" i="1" l="1"/>
  <c r="FJ51" i="1"/>
  <c r="E84" i="3"/>
  <c r="HQ7" i="1"/>
  <c r="HQ6" i="1"/>
  <c r="HQ4" i="1"/>
  <c r="HQ8" i="1"/>
  <c r="B84" i="3" l="1"/>
  <c r="E78" i="3"/>
  <c r="E81" i="3"/>
  <c r="E85" i="3"/>
  <c r="E82" i="3"/>
  <c r="E79" i="3"/>
  <c r="B82" i="3"/>
  <c r="HN6" i="1"/>
  <c r="D6" i="6" s="1"/>
  <c r="HN7" i="1"/>
  <c r="D7" i="6" s="1"/>
  <c r="HN9" i="1"/>
  <c r="D9" i="6" s="1"/>
  <c r="HN10" i="1"/>
  <c r="D10" i="6" s="1"/>
  <c r="HN11" i="1"/>
  <c r="D11" i="6" s="1"/>
  <c r="HN12" i="1"/>
  <c r="D12" i="6" s="1"/>
  <c r="HN13" i="1"/>
  <c r="D13" i="6" s="1"/>
  <c r="HN8" i="1"/>
  <c r="D8" i="6" s="1"/>
  <c r="HN4" i="1"/>
  <c r="D4" i="6" s="1"/>
  <c r="HK11" i="1"/>
  <c r="HK13" i="1"/>
  <c r="B18" i="3" s="1"/>
  <c r="HK6" i="1"/>
  <c r="D12" i="3" s="1"/>
  <c r="HK10" i="1"/>
  <c r="B24" i="3" s="1"/>
  <c r="HK7" i="1"/>
  <c r="B6" i="3" s="1"/>
  <c r="HK9" i="1"/>
  <c r="D24" i="3" s="1"/>
  <c r="HK12" i="1"/>
  <c r="HK4" i="1"/>
  <c r="D6" i="3" s="1"/>
  <c r="HK8" i="1"/>
  <c r="F12" i="3" s="1"/>
  <c r="B30" i="3" l="1"/>
  <c r="B139" i="3" s="1"/>
  <c r="E30" i="3"/>
  <c r="E139" i="3" s="1"/>
  <c r="B133" i="3"/>
  <c r="B127" i="3"/>
  <c r="B1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<sst xmlns="http://schemas.openxmlformats.org/spreadsheetml/2006/main" count="415" uniqueCount="259">
  <si>
    <t>3M SHIBOR</t>
    <phoneticPr fontId="2" type="noConversion"/>
  </si>
  <si>
    <t>SOFR</t>
    <phoneticPr fontId="2" type="noConversion"/>
  </si>
  <si>
    <t>3M Term SOFR</t>
    <phoneticPr fontId="2" type="noConversion"/>
  </si>
  <si>
    <t>LPR5Y</t>
    <phoneticPr fontId="2" type="noConversion"/>
  </si>
  <si>
    <t>BCTI
波罗的海成品油运价指数</t>
    <phoneticPr fontId="2" type="noConversion"/>
  </si>
  <si>
    <t>BDTI
波罗的海原油运价指数</t>
    <phoneticPr fontId="2" type="noConversion"/>
  </si>
  <si>
    <t>CCFI
中国出口集装箱运价指数</t>
    <phoneticPr fontId="2" type="noConversion"/>
  </si>
  <si>
    <t>Daily Market Data
每日市场数据</t>
    <phoneticPr fontId="2" type="noConversion"/>
  </si>
  <si>
    <t>BDI
波罗的海干散货运价指数</t>
    <phoneticPr fontId="2" type="noConversion"/>
  </si>
  <si>
    <t>USDIND
美元指数</t>
    <phoneticPr fontId="2" type="noConversion"/>
  </si>
  <si>
    <t>USDCNH
美元/人民币离岸价格</t>
    <phoneticPr fontId="2" type="noConversion"/>
  </si>
  <si>
    <t xml:space="preserve"> Gold to Oil Ratio
金油比</t>
    <phoneticPr fontId="2" type="noConversion"/>
  </si>
  <si>
    <t>Gold Price(LME) -USD
黄金价格 -美元</t>
    <phoneticPr fontId="2" type="noConversion"/>
  </si>
  <si>
    <t xml:space="preserve"> Oil Price (WTI) -USD
原油价格 -美元</t>
    <phoneticPr fontId="2" type="noConversion"/>
  </si>
  <si>
    <t>EUA -EUR/t
欧洲碳排放配额价格-欧元/吨</t>
    <phoneticPr fontId="2" type="noConversion"/>
  </si>
  <si>
    <t>CCFI</t>
    <phoneticPr fontId="2" type="noConversion"/>
  </si>
  <si>
    <t>BCTI</t>
    <phoneticPr fontId="2" type="noConversion"/>
  </si>
  <si>
    <t>BDTI</t>
    <phoneticPr fontId="2" type="noConversion"/>
  </si>
  <si>
    <t>3m SHIBOR</t>
    <phoneticPr fontId="2" type="noConversion"/>
  </si>
  <si>
    <t>CEA -RMB/t
中国碳排放配额价格-元/吨</t>
    <phoneticPr fontId="2" type="noConversion"/>
  </si>
  <si>
    <t>CEA中国碳价</t>
    <phoneticPr fontId="2" type="noConversion"/>
  </si>
  <si>
    <t>EUA欧洲碳价</t>
    <phoneticPr fontId="2" type="noConversion"/>
  </si>
  <si>
    <t>BDI</t>
    <phoneticPr fontId="2" type="noConversion"/>
  </si>
  <si>
    <t>TJCE-RMB/t天津碳排放配额价格</t>
    <phoneticPr fontId="2" type="noConversion"/>
  </si>
  <si>
    <t>TJEA天津碳价</t>
    <phoneticPr fontId="2" type="noConversion"/>
  </si>
  <si>
    <t>henry hub</t>
    <phoneticPr fontId="2" type="noConversion"/>
  </si>
  <si>
    <t>bci</t>
    <phoneticPr fontId="2" type="noConversion"/>
  </si>
  <si>
    <t>bpi</t>
    <phoneticPr fontId="2" type="noConversion"/>
  </si>
  <si>
    <t>bsi</t>
    <phoneticPr fontId="2" type="noConversion"/>
  </si>
  <si>
    <t>bhsi</t>
    <phoneticPr fontId="2" type="noConversion"/>
  </si>
  <si>
    <t>KranShare-全球碳ETF（KRBN）</t>
    <phoneticPr fontId="2" type="noConversion"/>
  </si>
  <si>
    <t>blpg</t>
    <phoneticPr fontId="2" type="noConversion"/>
  </si>
  <si>
    <t>blng</t>
    <phoneticPr fontId="2" type="noConversion"/>
  </si>
  <si>
    <t>FTT</t>
    <phoneticPr fontId="2" type="noConversion"/>
  </si>
  <si>
    <t>jkmk</t>
    <phoneticPr fontId="2" type="noConversion"/>
  </si>
  <si>
    <t>BCI</t>
    <phoneticPr fontId="2" type="noConversion"/>
  </si>
  <si>
    <t>BPI</t>
    <phoneticPr fontId="2" type="noConversion"/>
  </si>
  <si>
    <t>BSI</t>
    <phoneticPr fontId="2" type="noConversion"/>
  </si>
  <si>
    <t>BHSI</t>
    <phoneticPr fontId="2" type="noConversion"/>
  </si>
  <si>
    <t>KRBN 全球碳策略ETF</t>
    <phoneticPr fontId="2" type="noConversion"/>
  </si>
  <si>
    <t>周变化</t>
    <phoneticPr fontId="2" type="noConversion"/>
  </si>
  <si>
    <t>隔夜Shibor</t>
    <phoneticPr fontId="2" type="noConversion"/>
  </si>
  <si>
    <t>美国10年期国债</t>
    <phoneticPr fontId="2" type="noConversion"/>
  </si>
  <si>
    <t>中国1年期国债</t>
    <phoneticPr fontId="2" type="noConversion"/>
  </si>
  <si>
    <t>12个月shibor</t>
    <phoneticPr fontId="2" type="noConversion"/>
  </si>
  <si>
    <t>中国10年期国债/</t>
  </si>
  <si>
    <t>美国1年期国债/</t>
    <phoneticPr fontId="2" type="noConversion"/>
  </si>
  <si>
    <t xml:space="preserve">Treasury Yield Spread（10y-1y） </t>
    <phoneticPr fontId="2" type="noConversion"/>
  </si>
  <si>
    <t>国债利差（10年-1年）</t>
    <phoneticPr fontId="2" type="noConversion"/>
  </si>
  <si>
    <t>O/N SHIBOR</t>
    <phoneticPr fontId="2" type="noConversion"/>
  </si>
  <si>
    <t>国债收益差（10年-1年）</t>
    <phoneticPr fontId="2" type="noConversion"/>
  </si>
  <si>
    <t>3m Term SOFR</t>
    <phoneticPr fontId="2" type="noConversion"/>
  </si>
  <si>
    <t>1Y Treasury Yield</t>
    <phoneticPr fontId="2" type="noConversion"/>
  </si>
  <si>
    <t>10Y Treasury Yield</t>
    <phoneticPr fontId="2" type="noConversion"/>
  </si>
  <si>
    <t>Yield Spread(10Y-1Y)</t>
    <phoneticPr fontId="2" type="noConversion"/>
  </si>
  <si>
    <t>平均值</t>
    <phoneticPr fontId="2" type="noConversion"/>
  </si>
  <si>
    <t>1年期国债收益率</t>
    <phoneticPr fontId="2" type="noConversion"/>
  </si>
  <si>
    <t>10年期国债收益率</t>
    <phoneticPr fontId="2" type="noConversion"/>
  </si>
  <si>
    <t>路透CRB商品指数</t>
    <phoneticPr fontId="2" type="noConversion"/>
  </si>
  <si>
    <t>东方财富航运港口指数</t>
    <phoneticPr fontId="2" type="noConversion"/>
  </si>
  <si>
    <t>MSCI world transportation index</t>
    <phoneticPr fontId="2" type="noConversion"/>
  </si>
  <si>
    <t>VLSFO Bunker Prices (0.5% Sulphur), Singapore $/Tonne</t>
    <phoneticPr fontId="2" type="noConversion"/>
  </si>
  <si>
    <t>Spread between high and low sulphur</t>
    <phoneticPr fontId="2" type="noConversion"/>
  </si>
  <si>
    <t>IFO 380cst Bunker Prices (3.5% Sulphur), Singapore $/Tonne</t>
    <phoneticPr fontId="2" type="noConversion"/>
  </si>
  <si>
    <t>1M SHIBOR</t>
    <phoneticPr fontId="2" type="noConversion"/>
  </si>
  <si>
    <t>1M SOFR</t>
    <phoneticPr fontId="2" type="noConversion"/>
  </si>
  <si>
    <t>Dow Jones U.S. Marine Transportation Index</t>
    <phoneticPr fontId="2" type="noConversion"/>
  </si>
  <si>
    <t>Iron Ore 62% Fe, CFR China</t>
    <phoneticPr fontId="2" type="noConversion"/>
  </si>
  <si>
    <t>1m SHIBOR</t>
    <phoneticPr fontId="2" type="noConversion"/>
  </si>
  <si>
    <t>LPR1Y</t>
    <phoneticPr fontId="2" type="noConversion"/>
  </si>
  <si>
    <t>新华-泛亚内贸集装箱船运价指数</t>
    <phoneticPr fontId="2" type="noConversion"/>
  </si>
  <si>
    <t>SCFI上海出口集装箱运价指数</t>
    <phoneticPr fontId="2" type="noConversion"/>
  </si>
  <si>
    <t>中国沿海散货船舶日租金指数(CDI)</t>
    <phoneticPr fontId="2" type="noConversion"/>
  </si>
  <si>
    <t>SCFI</t>
    <phoneticPr fontId="2" type="noConversion"/>
  </si>
  <si>
    <t>中国沿海散货船日租金指数（CDI）</t>
    <phoneticPr fontId="2" type="noConversion"/>
  </si>
  <si>
    <t>IFO 380cst 
Singapore</t>
    <phoneticPr fontId="2" type="noConversion"/>
  </si>
  <si>
    <t>VLSFO 
Singapore</t>
    <phoneticPr fontId="2" type="noConversion"/>
  </si>
  <si>
    <t>Sulphur Spread
Singapore</t>
    <phoneticPr fontId="2" type="noConversion"/>
  </si>
  <si>
    <t>Iron Ore 62% Fe
CFR China</t>
    <phoneticPr fontId="2" type="noConversion"/>
  </si>
  <si>
    <t>Euribor 1month</t>
    <phoneticPr fontId="2" type="noConversion"/>
  </si>
  <si>
    <t>Euribor 3m</t>
    <phoneticPr fontId="2" type="noConversion"/>
  </si>
  <si>
    <t>Euribor 12m</t>
    <phoneticPr fontId="2" type="noConversion"/>
  </si>
  <si>
    <t>USD Index</t>
    <phoneticPr fontId="2" type="noConversion"/>
  </si>
  <si>
    <t>USDCNH</t>
    <phoneticPr fontId="2" type="noConversion"/>
  </si>
  <si>
    <t>LME Gold</t>
    <phoneticPr fontId="2" type="noConversion"/>
  </si>
  <si>
    <t>WTI Oil</t>
    <phoneticPr fontId="2" type="noConversion"/>
  </si>
  <si>
    <t>Gold/Oil</t>
    <phoneticPr fontId="2" type="noConversion"/>
  </si>
  <si>
    <t>路透CRB Index</t>
    <phoneticPr fontId="2" type="noConversion"/>
  </si>
  <si>
    <t>BDTI VLCC TCE</t>
    <phoneticPr fontId="2" type="noConversion"/>
  </si>
  <si>
    <t>BDTI Suezmax TCE</t>
    <phoneticPr fontId="2" type="noConversion"/>
  </si>
  <si>
    <t>BDTI Aframax TCE</t>
    <phoneticPr fontId="2" type="noConversion"/>
  </si>
  <si>
    <t>BCTI MR TCE</t>
    <phoneticPr fontId="2" type="noConversion"/>
  </si>
  <si>
    <t>5TC BCI</t>
    <phoneticPr fontId="2" type="noConversion"/>
  </si>
  <si>
    <t>新华-泛亚内贸集装箱船
运价指数(XH.PDCI)</t>
  </si>
  <si>
    <t>Dow Jones U.S. Marine Transportation Index</t>
  </si>
  <si>
    <t>SCFIS欧线主连 ECM</t>
  </si>
  <si>
    <t>SCFIS欧线次主连 ECS</t>
  </si>
  <si>
    <t>SCFIS欧线 EC2406</t>
  </si>
  <si>
    <t>SCFIS欧线 EC2404</t>
  </si>
  <si>
    <t>Euribor 6m</t>
  </si>
  <si>
    <t>北京绿色交易所</t>
  </si>
  <si>
    <t>广州碳排放权交易所</t>
  </si>
  <si>
    <t>上海环境能源交易所</t>
  </si>
  <si>
    <t>湖北碳排放权交易中心</t>
  </si>
  <si>
    <t>重庆碳排放权交易中心</t>
  </si>
  <si>
    <t>海峡股权交易中心</t>
  </si>
  <si>
    <t>深圳碳排放权交易所</t>
  </si>
  <si>
    <t>南京10mm船板价格</t>
  </si>
  <si>
    <t>上海10mm船板价格</t>
  </si>
  <si>
    <t>广州10mm船板价格</t>
  </si>
  <si>
    <t>上海20mm船板价格</t>
  </si>
  <si>
    <t>广州20mm船板价格</t>
  </si>
  <si>
    <t>南京20mm船板价格</t>
  </si>
  <si>
    <t>6M Term SOFR</t>
  </si>
  <si>
    <t>12M Term SOFR</t>
  </si>
  <si>
    <t>6M SHIBOR</t>
  </si>
  <si>
    <t>南华商品指数</t>
  </si>
  <si>
    <t>中国进口原油运价指数</t>
  </si>
  <si>
    <t>BLNG</t>
  </si>
  <si>
    <t>BLPG</t>
  </si>
  <si>
    <t>中国进口原油
运价指数</t>
  </si>
  <si>
    <t>Ship Plate(10mm) 
Guangzhou</t>
  </si>
  <si>
    <t>Ship Plate(10mm) 
Shanghai</t>
  </si>
  <si>
    <t>Ship Plate(10mm) 
Nanjing</t>
  </si>
  <si>
    <t>BCI</t>
  </si>
  <si>
    <t>BPI</t>
  </si>
  <si>
    <t>BSI</t>
  </si>
  <si>
    <t>bhsi</t>
  </si>
  <si>
    <t>bcti</t>
  </si>
  <si>
    <t>bdti</t>
  </si>
  <si>
    <t>blpg</t>
  </si>
  <si>
    <t>blng</t>
  </si>
  <si>
    <t>ccfi日期</t>
  </si>
  <si>
    <t>本期ccfi</t>
  </si>
  <si>
    <t>scfi日期</t>
  </si>
  <si>
    <t>本期scfi指数</t>
  </si>
  <si>
    <t>cdi日期</t>
  </si>
  <si>
    <t>cdi指数</t>
  </si>
  <si>
    <t>文本1</t>
  </si>
  <si>
    <t>进口原油运价指数</t>
  </si>
  <si>
    <t>日期</t>
  </si>
  <si>
    <t>pdci</t>
  </si>
  <si>
    <t>crb指数</t>
  </si>
  <si>
    <t>铁矿石价格</t>
  </si>
  <si>
    <t>铁矿石时间</t>
  </si>
  <si>
    <t>上海10mm钢板价格</t>
  </si>
  <si>
    <t>上海钢板日期</t>
  </si>
  <si>
    <t>广州10mm钢板</t>
  </si>
  <si>
    <t>广州钢板日期</t>
  </si>
  <si>
    <t>南京钢板日期</t>
  </si>
  <si>
    <t>shibor_date</t>
  </si>
  <si>
    <t>overnight_shibor</t>
  </si>
  <si>
    <t>shibor1w</t>
  </si>
  <si>
    <t>shibor2w</t>
  </si>
  <si>
    <t>shibor1m</t>
  </si>
  <si>
    <t>shibor3m</t>
  </si>
  <si>
    <t>shibor6m</t>
  </si>
  <si>
    <t>shibor9m</t>
  </si>
  <si>
    <t>shibor1y</t>
  </si>
  <si>
    <t>lpr1y</t>
  </si>
  <si>
    <t>lpr5y</t>
  </si>
  <si>
    <t>中债国债1y</t>
  </si>
  <si>
    <t>中债国债10y</t>
  </si>
  <si>
    <t>华南商品指数</t>
  </si>
  <si>
    <t>中国国债时间</t>
  </si>
  <si>
    <t>中国碳日期</t>
  </si>
  <si>
    <t>中国碳价格</t>
  </si>
  <si>
    <t>南京10mm钢板价格</t>
  </si>
  <si>
    <t>波罗的海干散货指数
BDI</t>
  </si>
  <si>
    <t>中国沿海散货船日租金指数
CDI</t>
  </si>
  <si>
    <t>新华-泛亚内贸集装箱船运价指数
(XH.PDCI)</t>
  </si>
  <si>
    <t>中国出口集装箱运价指数
CCFI</t>
  </si>
  <si>
    <t>波罗的海原油运价指数
BDTI</t>
  </si>
  <si>
    <t>波罗的海液化天然气运价指数
BLNG</t>
  </si>
  <si>
    <t>波罗的海液化石油气运价指数
BLPG</t>
  </si>
  <si>
    <t>美元指数
USD Index</t>
  </si>
  <si>
    <t>离岸人民币汇率
USDCNH</t>
  </si>
  <si>
    <t>低硫燃油价格
Singapore</t>
  </si>
  <si>
    <t>380燃油价格
Singapore</t>
  </si>
  <si>
    <t>高低硫燃油价差</t>
  </si>
  <si>
    <t>三个月期限美国有担保融资利率
3m Term SOFR</t>
  </si>
  <si>
    <t>三个月期限上海银行间同业利率
3m SHIBOR</t>
  </si>
  <si>
    <t>中国碳配额价格
CEA</t>
  </si>
  <si>
    <t>欧洲碳配额价格
EUA</t>
  </si>
  <si>
    <t>本周数据</t>
  </si>
  <si>
    <t>上周数据</t>
  </si>
  <si>
    <t>6m SHIBOR</t>
  </si>
  <si>
    <t>6m Term SOFR</t>
  </si>
  <si>
    <t>1m EURIBOR</t>
  </si>
  <si>
    <t>3m EURIBOR</t>
  </si>
  <si>
    <t>6m EURIBOR</t>
  </si>
  <si>
    <t>1m Term SOFR</t>
  </si>
  <si>
    <t>5Y SWAP 1m Term SOFR</t>
  </si>
  <si>
    <t>10Y SWAP 1m Term SOFR</t>
  </si>
  <si>
    <t>15Y SWAP 1m Term SOFR</t>
  </si>
  <si>
    <t>1Y SWAP 1m Term SOFR</t>
  </si>
  <si>
    <t>2Y SWAP 1m Term SOFR</t>
  </si>
  <si>
    <t>3Y SWAP 1m Term SOFR</t>
  </si>
  <si>
    <t>7Y SWAP 1m Term SOFR</t>
  </si>
  <si>
    <t>30Y SWAP 1m Term SOFR</t>
  </si>
  <si>
    <t>三个月期限欧洲银行利率
3m EURIBOR</t>
  </si>
  <si>
    <t>天津碳日期</t>
  </si>
  <si>
    <t>天津碳线上交易价格</t>
  </si>
  <si>
    <t>欧洲碳日期</t>
  </si>
  <si>
    <t>欧洲碳价格</t>
  </si>
  <si>
    <t>kraneshare日期</t>
  </si>
  <si>
    <t>KS价格</t>
  </si>
  <si>
    <t>DowJonesMTI日期</t>
  </si>
  <si>
    <t>DowJonesMTI指数</t>
  </si>
  <si>
    <t>djmti日期2</t>
  </si>
  <si>
    <t>djmti指数2</t>
  </si>
  <si>
    <t>euribor日期</t>
  </si>
  <si>
    <t>euribor1w</t>
  </si>
  <si>
    <t>euribor1m</t>
  </si>
  <si>
    <t>euribor3m</t>
  </si>
  <si>
    <t>euribor6m</t>
  </si>
  <si>
    <t>euribor12m</t>
  </si>
  <si>
    <t>文本</t>
  </si>
  <si>
    <t>swap1y</t>
  </si>
  <si>
    <t>swap2</t>
  </si>
  <si>
    <t>swap3</t>
  </si>
  <si>
    <t>swap5</t>
  </si>
  <si>
    <t>swap7</t>
  </si>
  <si>
    <t>swap10</t>
  </si>
  <si>
    <t>swap15</t>
  </si>
  <si>
    <t>swap30</t>
  </si>
  <si>
    <t xml:space="preserve"> </t>
  </si>
  <si>
    <t>上周收盘数据</t>
  </si>
  <si>
    <t>上周开盘数据</t>
  </si>
  <si>
    <t>变化</t>
  </si>
  <si>
    <t>中国出口集装箱运价指数CCFI</t>
  </si>
  <si>
    <t>上海出口集装箱运价指数SCFI</t>
  </si>
  <si>
    <t>中国沿海散货船舶日租金指数CDI</t>
  </si>
  <si>
    <t>上海集装箱运费指数期货欧线主力合约</t>
  </si>
  <si>
    <t>上海集装箱运费指数期货欧线次主力合约</t>
  </si>
  <si>
    <t>中国碳排放配额价格-元/吨</t>
  </si>
  <si>
    <t>天津碳排放配额价格</t>
  </si>
  <si>
    <t>欧洲碳排放配额价格-欧元/吨</t>
  </si>
  <si>
    <t>前一期数据</t>
  </si>
  <si>
    <t>MEOH</t>
  </si>
  <si>
    <t>MEoH-VLSFOe</t>
  </si>
  <si>
    <t>MEoH-MGOe</t>
  </si>
  <si>
    <t xml:space="preserve">1Y SOFR swap rate </t>
  </si>
  <si>
    <t xml:space="preserve">2Y SOFR swap rate </t>
  </si>
  <si>
    <t xml:space="preserve">3Y  SOFR swap rate </t>
  </si>
  <si>
    <t xml:space="preserve">5Y  SOFR swap rate </t>
  </si>
  <si>
    <t xml:space="preserve">7Y  SOFR swap rate </t>
  </si>
  <si>
    <t xml:space="preserve">10Y  SOFR swap rate </t>
  </si>
  <si>
    <t xml:space="preserve">15Y  SOFR swap rate </t>
  </si>
  <si>
    <t xml:space="preserve">30Y  SOFR swap rate </t>
  </si>
  <si>
    <t xml:space="preserve">10年SOFR掉期利率
10Y  SOFR swap rate </t>
  </si>
  <si>
    <t>bdi</t>
  </si>
  <si>
    <t>本期
2024-01-05</t>
  </si>
  <si>
    <t>上海航运交易所2024-01-10发布</t>
  </si>
  <si>
    <t xml:space="preserve">
            中国进口原油运价指数 CHINA IMPORT CRUDE OIL TANKER FREIGHT INDEX
            2024-01-10
        </t>
  </si>
  <si>
    <t>2024-01-10 11:00  </t>
  </si>
  <si>
    <t>Jan 10, 2024 5:47 p.m.  EST</t>
  </si>
  <si>
    <t xml:space="preserve">Jan 10, 2024 5:47 p.m. </t>
  </si>
  <si>
    <t>1/9/2024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</si>
</sst>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\$#,##0.00_);[Red]\(\$#,##0.00\)"/>
    <numFmt numFmtId="165" formatCode="#&quot; BPs&quot;"/>
    <numFmt numFmtId="166" formatCode="#.00&quot; EURO/t&quot;"/>
    <numFmt numFmtId="167" formatCode="#.00&quot; RMB/t&quot;"/>
    <numFmt numFmtId="168" formatCode="#.00&quot; USD/t&quot;"/>
    <numFmt numFmtId="169" formatCode="0.00_);[Red]\(0.00\)"/>
    <numFmt numFmtId="170" formatCode="0_);[Red]\(0\)"/>
    <numFmt numFmtId="171" formatCode="0.0000%"/>
    <numFmt numFmtId="172" formatCode="0.00000%"/>
    <numFmt numFmtId="173" formatCode="0.0000"/>
    <numFmt numFmtId="174" formatCode="#&quot; RMB/t&quot;"/>
    <numFmt numFmtId="175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00B050"/>
      <name val="Calibri"/>
      <family val="3"/>
      <charset val="134"/>
      <scheme val="minor"/>
    </font>
    <font>
      <b/>
      <sz val="10"/>
      <color theme="0"/>
      <name val="Microsoft YaHei UI"/>
      <family val="2"/>
      <charset val="134"/>
    </font>
    <font>
      <b/>
      <sz val="9"/>
      <color theme="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8"/>
      <color theme="0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b/>
      <sz val="9"/>
      <color theme="0"/>
      <name val="Yahei"/>
    </font>
    <font>
      <b/>
      <sz val="11"/>
      <color rgb="FFFF0000"/>
      <name val="Calibri"/>
      <family val="3"/>
      <charset val="134"/>
      <scheme val="minor"/>
    </font>
    <font>
      <b/>
      <sz val="11"/>
      <color rgb="FF00B050"/>
      <name val="Calibri"/>
      <family val="3"/>
      <charset val="134"/>
      <scheme val="minor"/>
    </font>
    <font>
      <b/>
      <sz val="7"/>
      <color theme="0"/>
      <name val="Microsoft YaHei UI"/>
      <family val="2"/>
      <charset val="134"/>
    </font>
    <font>
      <b/>
      <sz val="11"/>
      <color theme="1"/>
      <name val="Calibri"/>
      <family val="2"/>
      <scheme val="minor"/>
    </font>
    <font>
      <sz val="11"/>
      <color rgb="FF2828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thick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/>
      <top/>
      <bottom style="thick">
        <color theme="0"/>
      </bottom>
      <diagonal/>
    </border>
    <border>
      <left/>
      <right style="medium">
        <color theme="0"/>
      </right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14">
    <xf numFmtId="0" fontId="0" fillId="0" borderId="0" xfId="0"/>
    <xf numFmtId="0" fontId="0" fillId="0" borderId="1" xfId="0" applyBorder="1"/>
    <xf numFmtId="14" fontId="0" fillId="2" borderId="1" xfId="0" applyNumberFormat="1" applyFill="1" applyBorder="1"/>
    <xf numFmtId="2" fontId="0" fillId="0" borderId="1" xfId="0" applyNumberFormat="1" applyBorder="1"/>
    <xf numFmtId="0" fontId="6" fillId="0" borderId="1" xfId="0" applyFont="1" applyBorder="1"/>
    <xf numFmtId="10" fontId="0" fillId="0" borderId="0" xfId="1" applyNumberFormat="1" applyFont="1" applyAlignment="1"/>
    <xf numFmtId="0" fontId="3" fillId="0" borderId="0" xfId="0" applyFont="1" applyAlignment="1">
      <alignment horizontal="center" wrapText="1"/>
    </xf>
    <xf numFmtId="14" fontId="0" fillId="2" borderId="0" xfId="0" applyNumberFormat="1" applyFill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5" fillId="0" borderId="14" xfId="0" applyFont="1" applyBorder="1"/>
    <xf numFmtId="0" fontId="4" fillId="0" borderId="14" xfId="0" applyFont="1" applyBorder="1"/>
    <xf numFmtId="0" fontId="0" fillId="0" borderId="14" xfId="0" applyBorder="1"/>
    <xf numFmtId="2" fontId="0" fillId="0" borderId="14" xfId="0" applyNumberFormat="1" applyBorder="1"/>
    <xf numFmtId="0" fontId="7" fillId="0" borderId="14" xfId="0" applyFont="1" applyBorder="1"/>
    <xf numFmtId="10" fontId="10" fillId="0" borderId="0" xfId="0" applyNumberFormat="1" applyFont="1" applyAlignment="1">
      <alignment horizontal="center" vertical="top"/>
    </xf>
    <xf numFmtId="10" fontId="10" fillId="0" borderId="0" xfId="0" applyNumberFormat="1" applyFont="1" applyAlignment="1">
      <alignment horizontal="center"/>
    </xf>
    <xf numFmtId="0" fontId="11" fillId="0" borderId="9" xfId="0" applyFont="1" applyBorder="1" applyAlignment="1">
      <alignment horizontal="center"/>
    </xf>
    <xf numFmtId="10" fontId="11" fillId="0" borderId="9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0" fillId="0" borderId="14" xfId="0" applyBorder="1" applyAlignment="1">
      <alignment wrapText="1"/>
    </xf>
    <xf numFmtId="0" fontId="0" fillId="0" borderId="15" xfId="0" applyBorder="1"/>
    <xf numFmtId="0" fontId="3" fillId="0" borderId="16" xfId="0" applyFont="1" applyBorder="1" applyAlignment="1">
      <alignment wrapText="1"/>
    </xf>
    <xf numFmtId="0" fontId="0" fillId="0" borderId="1" xfId="1" applyNumberFormat="1" applyFont="1" applyBorder="1" applyAlignment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" fontId="0" fillId="0" borderId="14" xfId="0" applyNumberFormat="1" applyBorder="1"/>
    <xf numFmtId="10" fontId="0" fillId="0" borderId="1" xfId="1" applyNumberFormat="1" applyFont="1" applyBorder="1" applyAlignment="1"/>
    <xf numFmtId="10" fontId="0" fillId="0" borderId="21" xfId="1" applyNumberFormat="1" applyFont="1" applyBorder="1" applyAlignment="1"/>
    <xf numFmtId="10" fontId="0" fillId="0" borderId="25" xfId="1" applyNumberFormat="1" applyFont="1" applyBorder="1" applyAlignment="1"/>
    <xf numFmtId="10" fontId="0" fillId="0" borderId="14" xfId="1" applyNumberFormat="1" applyFont="1" applyBorder="1" applyAlignment="1"/>
    <xf numFmtId="10" fontId="0" fillId="0" borderId="15" xfId="1" applyNumberFormat="1" applyFont="1" applyBorder="1" applyAlignment="1"/>
    <xf numFmtId="10" fontId="4" fillId="0" borderId="14" xfId="1" applyNumberFormat="1" applyFont="1" applyBorder="1" applyAlignment="1"/>
    <xf numFmtId="10" fontId="4" fillId="0" borderId="14" xfId="1" applyNumberFormat="1" applyFont="1" applyBorder="1" applyAlignment="1">
      <alignment horizontal="right"/>
    </xf>
    <xf numFmtId="10" fontId="6" fillId="0" borderId="1" xfId="1" applyNumberFormat="1" applyFont="1" applyBorder="1" applyAlignment="1"/>
    <xf numFmtId="0" fontId="0" fillId="3" borderId="26" xfId="0" applyFill="1" applyBorder="1"/>
    <xf numFmtId="0" fontId="0" fillId="3" borderId="0" xfId="0" applyFill="1"/>
    <xf numFmtId="10" fontId="0" fillId="3" borderId="0" xfId="1" applyNumberFormat="1" applyFont="1" applyFill="1" applyAlignment="1"/>
    <xf numFmtId="0" fontId="0" fillId="3" borderId="1" xfId="0" applyFill="1" applyBorder="1"/>
    <xf numFmtId="2" fontId="0" fillId="3" borderId="1" xfId="0" applyNumberFormat="1" applyFill="1" applyBorder="1"/>
    <xf numFmtId="2" fontId="0" fillId="3" borderId="0" xfId="0" applyNumberFormat="1" applyFill="1"/>
    <xf numFmtId="2" fontId="0" fillId="3" borderId="14" xfId="0" applyNumberFormat="1" applyFill="1" applyBorder="1"/>
    <xf numFmtId="10" fontId="0" fillId="3" borderId="1" xfId="1" applyNumberFormat="1" applyFont="1" applyFill="1" applyBorder="1" applyAlignment="1"/>
    <xf numFmtId="10" fontId="0" fillId="3" borderId="21" xfId="1" applyNumberFormat="1" applyFont="1" applyFill="1" applyBorder="1" applyAlignment="1"/>
    <xf numFmtId="10" fontId="0" fillId="3" borderId="14" xfId="1" applyNumberFormat="1" applyFont="1" applyFill="1" applyBorder="1" applyAlignment="1"/>
    <xf numFmtId="0" fontId="0" fillId="3" borderId="15" xfId="0" applyFill="1" applyBorder="1"/>
    <xf numFmtId="0" fontId="0" fillId="3" borderId="14" xfId="0" applyFill="1" applyBorder="1"/>
    <xf numFmtId="0" fontId="6" fillId="3" borderId="1" xfId="0" applyFont="1" applyFill="1" applyBorder="1"/>
    <xf numFmtId="0" fontId="0" fillId="3" borderId="22" xfId="0" applyFill="1" applyBorder="1"/>
    <xf numFmtId="0" fontId="0" fillId="3" borderId="19" xfId="0" applyFill="1" applyBorder="1"/>
    <xf numFmtId="0" fontId="0" fillId="3" borderId="18" xfId="0" applyFill="1" applyBorder="1"/>
    <xf numFmtId="0" fontId="3" fillId="0" borderId="1" xfId="0" applyFont="1" applyBorder="1"/>
    <xf numFmtId="0" fontId="3" fillId="0" borderId="15" xfId="0" applyFont="1" applyBorder="1"/>
    <xf numFmtId="0" fontId="14" fillId="0" borderId="14" xfId="0" applyFont="1" applyBorder="1"/>
    <xf numFmtId="0" fontId="3" fillId="0" borderId="0" xfId="0" applyFont="1"/>
    <xf numFmtId="0" fontId="3" fillId="0" borderId="14" xfId="0" applyFont="1" applyBorder="1"/>
    <xf numFmtId="0" fontId="15" fillId="0" borderId="14" xfId="0" applyFont="1" applyBorder="1"/>
    <xf numFmtId="0" fontId="15" fillId="0" borderId="0" xfId="0" applyFont="1"/>
    <xf numFmtId="3" fontId="0" fillId="0" borderId="0" xfId="0" applyNumberFormat="1"/>
    <xf numFmtId="0" fontId="0" fillId="0" borderId="0" xfId="1" applyNumberFormat="1" applyFont="1" applyAlignment="1"/>
    <xf numFmtId="0" fontId="17" fillId="0" borderId="1" xfId="0" applyFont="1" applyBorder="1"/>
    <xf numFmtId="0" fontId="17" fillId="0" borderId="0" xfId="0" applyFont="1"/>
    <xf numFmtId="10" fontId="0" fillId="0" borderId="0" xfId="1" applyNumberFormat="1" applyFont="1" applyBorder="1" applyAlignment="1"/>
    <xf numFmtId="10" fontId="4" fillId="0" borderId="0" xfId="1" applyNumberFormat="1" applyFont="1" applyBorder="1" applyAlignment="1">
      <alignment horizontal="right"/>
    </xf>
    <xf numFmtId="10" fontId="6" fillId="0" borderId="0" xfId="1" applyNumberFormat="1" applyFont="1" applyBorder="1" applyAlignment="1"/>
    <xf numFmtId="10" fontId="4" fillId="0" borderId="0" xfId="1" applyNumberFormat="1" applyFont="1" applyBorder="1" applyAlignment="1"/>
    <xf numFmtId="3" fontId="0" fillId="0" borderId="1" xfId="0" applyNumberFormat="1" applyBorder="1"/>
    <xf numFmtId="3" fontId="3" fillId="0" borderId="1" xfId="0" applyNumberFormat="1" applyFont="1" applyBorder="1"/>
    <xf numFmtId="10" fontId="18" fillId="0" borderId="1" xfId="0" applyNumberFormat="1" applyFont="1" applyBorder="1"/>
    <xf numFmtId="0" fontId="0" fillId="0" borderId="36" xfId="0" applyBorder="1"/>
    <xf numFmtId="4" fontId="0" fillId="0" borderId="18" xfId="0" applyNumberFormat="1" applyBorder="1"/>
    <xf numFmtId="10" fontId="0" fillId="0" borderId="18" xfId="1" applyNumberFormat="1" applyFont="1" applyBorder="1" applyAlignment="1"/>
    <xf numFmtId="10" fontId="0" fillId="0" borderId="18" xfId="0" applyNumberFormat="1" applyBorder="1"/>
    <xf numFmtId="3" fontId="0" fillId="0" borderId="18" xfId="0" applyNumberFormat="1" applyBorder="1"/>
    <xf numFmtId="0" fontId="0" fillId="0" borderId="18" xfId="1" applyNumberFormat="1" applyFont="1" applyBorder="1" applyAlignment="1"/>
    <xf numFmtId="2" fontId="0" fillId="0" borderId="1" xfId="1" applyNumberFormat="1" applyFont="1" applyBorder="1" applyAlignment="1"/>
    <xf numFmtId="0" fontId="0" fillId="0" borderId="37" xfId="0" applyBorder="1"/>
    <xf numFmtId="10" fontId="0" fillId="0" borderId="0" xfId="0" applyNumberFormat="1"/>
    <xf numFmtId="10" fontId="0" fillId="0" borderId="1" xfId="0" applyNumberFormat="1" applyBorder="1"/>
    <xf numFmtId="171" fontId="0" fillId="0" borderId="1" xfId="1" applyNumberFormat="1" applyFont="1" applyBorder="1" applyAlignment="1"/>
    <xf numFmtId="0" fontId="17" fillId="0" borderId="1" xfId="0" applyFont="1" applyBorder="1" applyAlignment="1">
      <alignment wrapText="1"/>
    </xf>
    <xf numFmtId="10" fontId="0" fillId="0" borderId="19" xfId="1" applyNumberFormat="1" applyFont="1" applyBorder="1" applyAlignment="1"/>
    <xf numFmtId="175" fontId="0" fillId="0" borderId="1" xfId="1" applyNumberFormat="1" applyFont="1" applyBorder="1" applyAlignment="1"/>
    <xf numFmtId="0" fontId="0" fillId="0" borderId="21" xfId="0" applyBorder="1" applyAlignment="1">
      <alignment wrapText="1"/>
    </xf>
    <xf numFmtId="14" fontId="0" fillId="2" borderId="21" xfId="0" applyNumberFormat="1" applyFill="1" applyBorder="1"/>
    <xf numFmtId="0" fontId="3" fillId="0" borderId="21" xfId="0" applyFont="1" applyBorder="1"/>
    <xf numFmtId="0" fontId="0" fillId="0" borderId="21" xfId="0" applyBorder="1"/>
    <xf numFmtId="2" fontId="0" fillId="0" borderId="21" xfId="0" applyNumberFormat="1" applyBorder="1"/>
    <xf numFmtId="2" fontId="0" fillId="3" borderId="21" xfId="0" applyNumberFormat="1" applyFill="1" applyBorder="1"/>
    <xf numFmtId="0" fontId="0" fillId="3" borderId="21" xfId="0" applyFill="1" applyBorder="1"/>
    <xf numFmtId="0" fontId="0" fillId="0" borderId="21" xfId="1" applyNumberFormat="1" applyFont="1" applyFill="1" applyBorder="1" applyAlignment="1"/>
    <xf numFmtId="0" fontId="0" fillId="0" borderId="38" xfId="0" applyBorder="1"/>
    <xf numFmtId="10" fontId="0" fillId="0" borderId="38" xfId="1" applyNumberFormat="1" applyFont="1" applyBorder="1" applyAlignment="1"/>
    <xf numFmtId="0" fontId="0" fillId="0" borderId="39" xfId="0" applyBorder="1"/>
    <xf numFmtId="3" fontId="0" fillId="0" borderId="39" xfId="0" applyNumberFormat="1" applyBorder="1"/>
    <xf numFmtId="0" fontId="0" fillId="0" borderId="1" xfId="0" applyBorder="1" applyAlignment="1">
      <alignment horizontal="center" wrapText="1"/>
    </xf>
    <xf numFmtId="4" fontId="0" fillId="0" borderId="1" xfId="0" applyNumberFormat="1" applyBorder="1"/>
    <xf numFmtId="10" fontId="3" fillId="0" borderId="1" xfId="1" applyNumberFormat="1" applyFont="1" applyBorder="1" applyAlignment="1"/>
    <xf numFmtId="4" fontId="3" fillId="0" borderId="1" xfId="0" applyNumberFormat="1" applyFont="1" applyBorder="1"/>
    <xf numFmtId="0" fontId="14" fillId="0" borderId="1" xfId="0" applyFont="1" applyBorder="1"/>
    <xf numFmtId="0" fontId="15" fillId="0" borderId="1" xfId="0" applyFont="1" applyBorder="1"/>
    <xf numFmtId="10" fontId="17" fillId="0" borderId="1" xfId="1" applyNumberFormat="1" applyFont="1" applyBorder="1" applyAlignment="1"/>
    <xf numFmtId="0" fontId="5" fillId="0" borderId="1" xfId="0" applyFont="1" applyBorder="1"/>
    <xf numFmtId="0" fontId="4" fillId="0" borderId="1" xfId="0" applyFont="1" applyBorder="1"/>
    <xf numFmtId="1" fontId="0" fillId="3" borderId="1" xfId="0" applyNumberFormat="1" applyFill="1" applyBorder="1"/>
    <xf numFmtId="10" fontId="4" fillId="0" borderId="1" xfId="1" applyNumberFormat="1" applyFont="1" applyBorder="1" applyAlignment="1"/>
    <xf numFmtId="10" fontId="4" fillId="0" borderId="1" xfId="1" applyNumberFormat="1" applyFont="1" applyBorder="1" applyAlignment="1">
      <alignment horizontal="right"/>
    </xf>
    <xf numFmtId="0" fontId="7" fillId="0" borderId="1" xfId="0" applyFont="1" applyBorder="1"/>
    <xf numFmtId="169" fontId="0" fillId="0" borderId="1" xfId="1" applyNumberFormat="1" applyFont="1" applyBorder="1" applyAlignment="1"/>
    <xf numFmtId="0" fontId="0" fillId="0" borderId="26" xfId="0" applyBorder="1"/>
    <xf numFmtId="0" fontId="0" fillId="0" borderId="1" xfId="0" quotePrefix="1" applyBorder="1"/>
    <xf numFmtId="0" fontId="0" fillId="0" borderId="0" xfId="0" applyAlignment="1">
      <alignment wrapText="1"/>
    </xf>
    <xf numFmtId="14" fontId="0" fillId="0" borderId="0" xfId="0" applyNumberFormat="1"/>
    <xf numFmtId="0" fontId="9" fillId="0" borderId="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71" fontId="9" fillId="0" borderId="7" xfId="0" applyNumberFormat="1" applyFont="1" applyBorder="1" applyAlignment="1">
      <alignment horizontal="center" vertical="center"/>
    </xf>
    <xf numFmtId="171" fontId="9" fillId="0" borderId="0" xfId="0" applyNumberFormat="1" applyFont="1" applyAlignment="1">
      <alignment horizontal="center" vertical="center"/>
    </xf>
    <xf numFmtId="171" fontId="9" fillId="0" borderId="8" xfId="0" applyNumberFormat="1" applyFont="1" applyBorder="1" applyAlignment="1">
      <alignment horizontal="center" vertical="center"/>
    </xf>
    <xf numFmtId="10" fontId="9" fillId="0" borderId="5" xfId="0" applyNumberFormat="1" applyFont="1" applyBorder="1" applyAlignment="1">
      <alignment horizontal="center" vertical="top"/>
    </xf>
    <xf numFmtId="10" fontId="9" fillId="0" borderId="13" xfId="0" applyNumberFormat="1" applyFont="1" applyBorder="1" applyAlignment="1">
      <alignment horizontal="center" vertical="top"/>
    </xf>
    <xf numFmtId="10" fontId="9" fillId="0" borderId="6" xfId="0" applyNumberFormat="1" applyFont="1" applyBorder="1" applyAlignment="1">
      <alignment horizontal="center" vertical="top"/>
    </xf>
    <xf numFmtId="172" fontId="9" fillId="0" borderId="7" xfId="0" applyNumberFormat="1" applyFont="1" applyBorder="1" applyAlignment="1">
      <alignment horizontal="center" vertical="center"/>
    </xf>
    <xf numFmtId="172" fontId="9" fillId="0" borderId="0" xfId="0" applyNumberFormat="1" applyFont="1" applyAlignment="1">
      <alignment horizontal="center" vertical="center"/>
    </xf>
    <xf numFmtId="172" fontId="9" fillId="0" borderId="8" xfId="0" applyNumberFormat="1" applyFont="1" applyBorder="1" applyAlignment="1">
      <alignment horizontal="center" vertical="center"/>
    </xf>
    <xf numFmtId="175" fontId="9" fillId="0" borderId="7" xfId="0" applyNumberFormat="1" applyFont="1" applyBorder="1" applyAlignment="1">
      <alignment horizontal="center" vertical="center"/>
    </xf>
    <xf numFmtId="175" fontId="9" fillId="0" borderId="0" xfId="0" applyNumberFormat="1" applyFont="1" applyAlignment="1">
      <alignment horizontal="center" vertical="center"/>
    </xf>
    <xf numFmtId="175" fontId="9" fillId="0" borderId="8" xfId="0" applyNumberFormat="1" applyFont="1" applyBorder="1" applyAlignment="1">
      <alignment horizontal="center" vertical="center"/>
    </xf>
    <xf numFmtId="10" fontId="8" fillId="0" borderId="7" xfId="0" applyNumberFormat="1" applyFont="1" applyBorder="1" applyAlignment="1">
      <alignment horizontal="center" vertical="top"/>
    </xf>
    <xf numFmtId="10" fontId="8" fillId="0" borderId="0" xfId="0" applyNumberFormat="1" applyFont="1" applyAlignment="1">
      <alignment horizontal="center" vertical="top"/>
    </xf>
    <xf numFmtId="10" fontId="8" fillId="0" borderId="8" xfId="0" applyNumberFormat="1" applyFont="1" applyBorder="1" applyAlignment="1">
      <alignment horizontal="center" vertical="top"/>
    </xf>
    <xf numFmtId="10" fontId="8" fillId="0" borderId="5" xfId="0" applyNumberFormat="1" applyFont="1" applyBorder="1" applyAlignment="1">
      <alignment horizontal="center" vertical="top"/>
    </xf>
    <xf numFmtId="10" fontId="8" fillId="0" borderId="13" xfId="0" applyNumberFormat="1" applyFont="1" applyBorder="1" applyAlignment="1">
      <alignment horizontal="center" vertical="top"/>
    </xf>
    <xf numFmtId="10" fontId="8" fillId="0" borderId="6" xfId="0" applyNumberFormat="1" applyFont="1" applyBorder="1" applyAlignment="1">
      <alignment horizontal="center" vertical="top"/>
    </xf>
    <xf numFmtId="0" fontId="11" fillId="0" borderId="3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8" xfId="0" applyFont="1" applyBorder="1" applyAlignment="1">
      <alignment horizontal="center"/>
    </xf>
    <xf numFmtId="0" fontId="16" fillId="0" borderId="3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7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0" fontId="8" fillId="0" borderId="7" xfId="1" applyNumberFormat="1" applyFont="1" applyBorder="1" applyAlignment="1">
      <alignment horizontal="center" vertical="top" wrapText="1"/>
    </xf>
    <xf numFmtId="10" fontId="8" fillId="0" borderId="0" xfId="1" applyNumberFormat="1" applyFont="1" applyBorder="1" applyAlignment="1">
      <alignment horizontal="center" vertical="top" wrapText="1"/>
    </xf>
    <xf numFmtId="10" fontId="8" fillId="0" borderId="8" xfId="1" applyNumberFormat="1" applyFont="1" applyBorder="1" applyAlignment="1">
      <alignment horizontal="center" vertical="top" wrapText="1"/>
    </xf>
    <xf numFmtId="10" fontId="8" fillId="0" borderId="5" xfId="1" applyNumberFormat="1" applyFont="1" applyBorder="1" applyAlignment="1">
      <alignment horizontal="center" vertical="top" wrapText="1"/>
    </xf>
    <xf numFmtId="10" fontId="8" fillId="0" borderId="13" xfId="1" applyNumberFormat="1" applyFont="1" applyBorder="1" applyAlignment="1">
      <alignment horizontal="center" vertical="top" wrapText="1"/>
    </xf>
    <xf numFmtId="10" fontId="8" fillId="0" borderId="6" xfId="1" applyNumberFormat="1" applyFont="1" applyBorder="1" applyAlignment="1">
      <alignment horizontal="center" vertical="top" wrapText="1"/>
    </xf>
    <xf numFmtId="10" fontId="11" fillId="0" borderId="3" xfId="0" applyNumberFormat="1" applyFont="1" applyBorder="1" applyAlignment="1">
      <alignment horizontal="center" wrapText="1"/>
    </xf>
    <xf numFmtId="10" fontId="11" fillId="0" borderId="12" xfId="0" applyNumberFormat="1" applyFont="1" applyBorder="1" applyAlignment="1">
      <alignment horizontal="center" wrapText="1"/>
    </xf>
    <xf numFmtId="10" fontId="11" fillId="0" borderId="4" xfId="0" applyNumberFormat="1" applyFont="1" applyBorder="1" applyAlignment="1">
      <alignment horizontal="center" wrapText="1"/>
    </xf>
    <xf numFmtId="10" fontId="11" fillId="0" borderId="7" xfId="0" applyNumberFormat="1" applyFont="1" applyBorder="1" applyAlignment="1">
      <alignment horizontal="center" wrapText="1"/>
    </xf>
    <xf numFmtId="10" fontId="11" fillId="0" borderId="0" xfId="0" applyNumberFormat="1" applyFont="1" applyAlignment="1">
      <alignment horizontal="center" wrapText="1"/>
    </xf>
    <xf numFmtId="10" fontId="11" fillId="0" borderId="8" xfId="0" applyNumberFormat="1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8" xfId="0" applyFont="1" applyBorder="1" applyAlignment="1">
      <alignment horizontal="center"/>
    </xf>
    <xf numFmtId="10" fontId="9" fillId="0" borderId="7" xfId="0" applyNumberFormat="1" applyFont="1" applyBorder="1" applyAlignment="1">
      <alignment horizontal="center" vertical="top"/>
    </xf>
    <xf numFmtId="10" fontId="9" fillId="0" borderId="0" xfId="0" applyNumberFormat="1" applyFont="1" applyAlignment="1">
      <alignment horizontal="center" vertical="top"/>
    </xf>
    <xf numFmtId="10" fontId="9" fillId="0" borderId="8" xfId="0" applyNumberFormat="1" applyFont="1" applyBorder="1" applyAlignment="1">
      <alignment horizontal="center" vertical="top"/>
    </xf>
    <xf numFmtId="0" fontId="9" fillId="0" borderId="3" xfId="0" applyFont="1" applyBorder="1" applyAlignment="1">
      <alignment horizontal="center" wrapText="1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167" fontId="8" fillId="0" borderId="7" xfId="0" applyNumberFormat="1" applyFont="1" applyBorder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167" fontId="8" fillId="0" borderId="8" xfId="0" applyNumberFormat="1" applyFont="1" applyBorder="1" applyAlignment="1">
      <alignment horizontal="center" vertical="center"/>
    </xf>
    <xf numFmtId="166" fontId="8" fillId="0" borderId="7" xfId="0" applyNumberFormat="1" applyFont="1" applyBorder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168" fontId="8" fillId="0" borderId="7" xfId="0" applyNumberFormat="1" applyFont="1" applyBorder="1" applyAlignment="1">
      <alignment horizontal="center" vertical="center"/>
    </xf>
    <xf numFmtId="168" fontId="8" fillId="0" borderId="8" xfId="0" applyNumberFormat="1" applyFont="1" applyBorder="1" applyAlignment="1">
      <alignment horizontal="center" vertical="center"/>
    </xf>
    <xf numFmtId="173" fontId="8" fillId="0" borderId="7" xfId="0" applyNumberFormat="1" applyFont="1" applyBorder="1" applyAlignment="1">
      <alignment horizontal="center" vertical="center"/>
    </xf>
    <xf numFmtId="173" fontId="8" fillId="0" borderId="8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170" fontId="8" fillId="0" borderId="7" xfId="0" applyNumberFormat="1" applyFont="1" applyBorder="1" applyAlignment="1">
      <alignment horizontal="center" vertical="center"/>
    </xf>
    <xf numFmtId="170" fontId="8" fillId="0" borderId="0" xfId="0" applyNumberFormat="1" applyFont="1" applyAlignment="1">
      <alignment horizontal="center" vertical="center"/>
    </xf>
    <xf numFmtId="170" fontId="8" fillId="0" borderId="8" xfId="0" applyNumberFormat="1" applyFont="1" applyBorder="1" applyAlignment="1">
      <alignment horizontal="center" vertical="center"/>
    </xf>
    <xf numFmtId="174" fontId="8" fillId="0" borderId="7" xfId="0" applyNumberFormat="1" applyFont="1" applyBorder="1" applyAlignment="1">
      <alignment horizontal="center" vertical="center"/>
    </xf>
    <xf numFmtId="174" fontId="8" fillId="0" borderId="8" xfId="0" applyNumberFormat="1" applyFont="1" applyBorder="1" applyAlignment="1">
      <alignment horizontal="center" vertical="center"/>
    </xf>
    <xf numFmtId="174" fontId="8" fillId="0" borderId="0" xfId="0" applyNumberFormat="1" applyFont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2" fontId="8" fillId="0" borderId="7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10" fontId="8" fillId="0" borderId="29" xfId="0" applyNumberFormat="1" applyFont="1" applyBorder="1" applyAlignment="1">
      <alignment horizontal="center" vertical="top"/>
    </xf>
    <xf numFmtId="10" fontId="8" fillId="0" borderId="31" xfId="0" applyNumberFormat="1" applyFont="1" applyBorder="1" applyAlignment="1">
      <alignment horizontal="center" vertical="top"/>
    </xf>
    <xf numFmtId="10" fontId="8" fillId="0" borderId="33" xfId="0" applyNumberFormat="1" applyFont="1" applyBorder="1" applyAlignment="1">
      <alignment horizontal="center" vertical="top"/>
    </xf>
    <xf numFmtId="169" fontId="8" fillId="0" borderId="29" xfId="0" applyNumberFormat="1" applyFont="1" applyBorder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169" fontId="8" fillId="0" borderId="7" xfId="0" applyNumberFormat="1" applyFont="1" applyBorder="1" applyAlignment="1">
      <alignment horizontal="center" vertical="center"/>
    </xf>
    <xf numFmtId="169" fontId="8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10" fontId="8" fillId="0" borderId="34" xfId="0" applyNumberFormat="1" applyFont="1" applyBorder="1" applyAlignment="1">
      <alignment horizontal="center"/>
    </xf>
    <xf numFmtId="10" fontId="8" fillId="0" borderId="35" xfId="0" applyNumberFormat="1" applyFont="1" applyBorder="1" applyAlignment="1">
      <alignment horizontal="center"/>
    </xf>
    <xf numFmtId="10" fontId="8" fillId="0" borderId="0" xfId="0" applyNumberFormat="1" applyFont="1" applyAlignment="1">
      <alignment horizontal="center"/>
    </xf>
    <xf numFmtId="10" fontId="8" fillId="0" borderId="8" xfId="0" applyNumberFormat="1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10" fontId="8" fillId="0" borderId="30" xfId="0" applyNumberFormat="1" applyFont="1" applyBorder="1" applyAlignment="1">
      <alignment horizontal="center" vertical="top"/>
    </xf>
    <xf numFmtId="169" fontId="8" fillId="0" borderId="30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9" fillId="0" borderId="8" xfId="0" applyNumberFormat="1" applyFont="1" applyBorder="1" applyAlignment="1">
      <alignment horizontal="center" vertical="center"/>
    </xf>
    <xf numFmtId="0" fontId="8" fillId="0" borderId="40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9" fillId="0" borderId="40" xfId="0" applyFont="1" applyBorder="1" applyAlignment="1">
      <alignment horizontal="center" wrapText="1"/>
    </xf>
    <xf numFmtId="0" fontId="9" fillId="0" borderId="29" xfId="0" applyFont="1" applyBorder="1" applyAlignment="1">
      <alignment horizontal="center" wrapTex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10" fontId="8" fillId="0" borderId="32" xfId="0" applyNumberFormat="1" applyFont="1" applyBorder="1" applyAlignment="1">
      <alignment horizontal="center" vertical="top"/>
    </xf>
    <xf numFmtId="10" fontId="8" fillId="0" borderId="42" xfId="0" applyNumberFormat="1" applyFont="1" applyBorder="1" applyAlignment="1">
      <alignment horizontal="center" vertical="top"/>
    </xf>
    <xf numFmtId="10" fontId="8" fillId="0" borderId="43" xfId="0" applyNumberFormat="1" applyFont="1" applyBorder="1" applyAlignment="1">
      <alignment horizontal="center" vertical="top"/>
    </xf>
    <xf numFmtId="0" fontId="11" fillId="0" borderId="27" xfId="0" applyFont="1" applyBorder="1" applyAlignment="1">
      <alignment horizontal="center" wrapText="1"/>
    </xf>
    <xf numFmtId="0" fontId="11" fillId="0" borderId="28" xfId="0" applyFont="1" applyBorder="1" applyAlignment="1">
      <alignment horizontal="center" wrapText="1"/>
    </xf>
    <xf numFmtId="0" fontId="11" fillId="0" borderId="29" xfId="0" applyFont="1" applyBorder="1" applyAlignment="1">
      <alignment horizontal="center" wrapText="1"/>
    </xf>
    <xf numFmtId="0" fontId="11" fillId="0" borderId="30" xfId="0" applyFont="1" applyBorder="1" applyAlignment="1">
      <alignment horizontal="center" wrapText="1"/>
    </xf>
    <xf numFmtId="10" fontId="8" fillId="0" borderId="27" xfId="0" applyNumberFormat="1" applyFont="1" applyBorder="1" applyAlignment="1">
      <alignment horizontal="center"/>
    </xf>
    <xf numFmtId="10" fontId="8" fillId="0" borderId="28" xfId="0" applyNumberFormat="1" applyFont="1" applyBorder="1" applyAlignment="1">
      <alignment horizontal="center"/>
    </xf>
    <xf numFmtId="10" fontId="8" fillId="0" borderId="29" xfId="0" applyNumberFormat="1" applyFont="1" applyBorder="1" applyAlignment="1">
      <alignment horizontal="center"/>
    </xf>
    <xf numFmtId="10" fontId="8" fillId="0" borderId="30" xfId="0" applyNumberFormat="1" applyFont="1" applyBorder="1" applyAlignment="1">
      <alignment horizontal="center"/>
    </xf>
    <xf numFmtId="170" fontId="8" fillId="0" borderId="29" xfId="0" applyNumberFormat="1" applyFont="1" applyBorder="1" applyAlignment="1">
      <alignment horizontal="center" vertical="center"/>
    </xf>
    <xf numFmtId="170" fontId="8" fillId="0" borderId="30" xfId="0" applyNumberFormat="1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10" fontId="9" fillId="0" borderId="29" xfId="0" applyNumberFormat="1" applyFont="1" applyBorder="1" applyAlignment="1">
      <alignment horizontal="center" vertical="top"/>
    </xf>
    <xf numFmtId="10" fontId="9" fillId="0" borderId="30" xfId="0" applyNumberFormat="1" applyFont="1" applyBorder="1" applyAlignment="1">
      <alignment horizontal="center" vertical="top"/>
    </xf>
    <xf numFmtId="10" fontId="9" fillId="0" borderId="31" xfId="0" applyNumberFormat="1" applyFont="1" applyBorder="1" applyAlignment="1">
      <alignment horizontal="center" vertical="top"/>
    </xf>
    <xf numFmtId="10" fontId="9" fillId="0" borderId="32" xfId="0" applyNumberFormat="1" applyFont="1" applyBorder="1" applyAlignment="1">
      <alignment horizontal="center" vertical="top"/>
    </xf>
    <xf numFmtId="0" fontId="16" fillId="0" borderId="27" xfId="0" applyFont="1" applyBorder="1" applyAlignment="1">
      <alignment horizontal="center" wrapText="1"/>
    </xf>
    <xf numFmtId="0" fontId="16" fillId="0" borderId="28" xfId="0" applyFont="1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0" fontId="16" fillId="0" borderId="30" xfId="0" applyFont="1" applyBorder="1" applyAlignment="1">
      <alignment horizont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10" fontId="8" fillId="0" borderId="29" xfId="1" applyNumberFormat="1" applyFont="1" applyBorder="1" applyAlignment="1">
      <alignment horizontal="center" vertical="top" wrapText="1"/>
    </xf>
    <xf numFmtId="10" fontId="8" fillId="0" borderId="30" xfId="1" applyNumberFormat="1" applyFont="1" applyBorder="1" applyAlignment="1">
      <alignment horizontal="center" vertical="top" wrapText="1"/>
    </xf>
    <xf numFmtId="10" fontId="8" fillId="0" borderId="42" xfId="1" applyNumberFormat="1" applyFont="1" applyBorder="1" applyAlignment="1">
      <alignment horizontal="center" vertical="top" wrapText="1"/>
    </xf>
    <xf numFmtId="10" fontId="8" fillId="0" borderId="43" xfId="1" applyNumberFormat="1" applyFont="1" applyBorder="1" applyAlignment="1">
      <alignment horizontal="center" vertical="top" wrapText="1"/>
    </xf>
    <xf numFmtId="168" fontId="8" fillId="0" borderId="29" xfId="0" applyNumberFormat="1" applyFont="1" applyBorder="1" applyAlignment="1">
      <alignment horizontal="center" vertical="center"/>
    </xf>
    <xf numFmtId="0" fontId="8" fillId="0" borderId="40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9" xfId="0" applyFont="1" applyBorder="1" applyAlignment="1">
      <alignment horizontal="center" wrapText="1"/>
    </xf>
    <xf numFmtId="0" fontId="8" fillId="0" borderId="30" xfId="0" applyFont="1" applyBorder="1" applyAlignment="1">
      <alignment horizontal="center" wrapText="1"/>
    </xf>
    <xf numFmtId="171" fontId="9" fillId="0" borderId="7" xfId="1" applyNumberFormat="1" applyFont="1" applyBorder="1" applyAlignment="1">
      <alignment horizontal="center" vertical="center"/>
    </xf>
    <xf numFmtId="171" fontId="9" fillId="0" borderId="0" xfId="1" applyNumberFormat="1" applyFont="1" applyBorder="1" applyAlignment="1">
      <alignment horizontal="center" vertical="center"/>
    </xf>
    <xf numFmtId="171" fontId="9" fillId="0" borderId="8" xfId="1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166" fontId="11" fillId="0" borderId="7" xfId="0" applyNumberFormat="1" applyFont="1" applyBorder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166" fontId="11" fillId="0" borderId="8" xfId="0" applyNumberFormat="1" applyFont="1" applyBorder="1" applyAlignment="1">
      <alignment horizontal="center" vertical="center"/>
    </xf>
    <xf numFmtId="10" fontId="11" fillId="0" borderId="5" xfId="0" applyNumberFormat="1" applyFont="1" applyBorder="1" applyAlignment="1">
      <alignment horizontal="center" vertical="top"/>
    </xf>
    <xf numFmtId="10" fontId="11" fillId="0" borderId="13" xfId="0" applyNumberFormat="1" applyFont="1" applyBorder="1" applyAlignment="1">
      <alignment horizontal="center" vertical="top"/>
    </xf>
    <xf numFmtId="10" fontId="11" fillId="0" borderId="6" xfId="0" applyNumberFormat="1" applyFont="1" applyBorder="1" applyAlignment="1">
      <alignment horizontal="center" vertical="top"/>
    </xf>
    <xf numFmtId="164" fontId="11" fillId="0" borderId="7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1" fillId="0" borderId="8" xfId="0" applyNumberFormat="1" applyFont="1" applyBorder="1" applyAlignment="1">
      <alignment horizontal="center" vertical="center"/>
    </xf>
    <xf numFmtId="167" fontId="9" fillId="0" borderId="7" xfId="0" applyNumberFormat="1" applyFont="1" applyBorder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7" fontId="9" fillId="0" borderId="8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67" fontId="13" fillId="0" borderId="7" xfId="0" applyNumberFormat="1" applyFont="1" applyBorder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167" fontId="13" fillId="0" borderId="8" xfId="0" applyNumberFormat="1" applyFont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/>
  </cellXfs>
  <cellStyles count="2">
    <cellStyle name="Normal" xfId="0" builtinId="0"/>
    <cellStyle name="Per cent" xfId="1" builtinId="5"/>
  </cellStyles>
  <dxfs count="242"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FC9D9A"/>
        </patternFill>
      </fill>
    </dxf>
    <dxf>
      <fill>
        <patternFill>
          <bgColor rgb="FFFC9D9A"/>
        </patternFill>
      </fill>
    </dxf>
    <dxf>
      <fill>
        <patternFill>
          <bgColor rgb="FFE21100"/>
        </patternFill>
      </fill>
    </dxf>
    <dxf>
      <fill>
        <patternFill>
          <bgColor rgb="FF1DBF97"/>
        </patternFill>
      </fill>
    </dxf>
    <dxf>
      <fill>
        <patternFill>
          <bgColor rgb="FFE21100"/>
        </patternFill>
      </fill>
    </dxf>
    <dxf>
      <fill>
        <patternFill>
          <bgColor rgb="FFFC9D9A"/>
        </patternFill>
      </fill>
    </dxf>
    <dxf>
      <fill>
        <patternFill>
          <bgColor rgb="FF1DBF9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1DBF97"/>
      <color rgb="FFFC9D9A"/>
      <color rgb="FF248067"/>
      <color rgb="FFE21100"/>
      <color rgb="FFB13B2E"/>
      <color rgb="FFE7C0BE"/>
      <color rgb="FFBA2835"/>
      <color rgb="FF667E71"/>
      <color rgb="FFC25339"/>
      <color rgb="FF8DB7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metadata.xml" Type="http://schemas.openxmlformats.org/officeDocument/2006/relationships/sheetMetadata"/><Relationship Id="rId11" Target="calcChain.xml" Type="http://schemas.openxmlformats.org/officeDocument/2006/relationships/calcChain"/><Relationship Id="rId12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C:/Users/entro/Desktop/&#33258;&#21160;&#21270;2.xlsx" TargetMode="External" Type="http://schemas.openxmlformats.org/officeDocument/2006/relationships/externalLinkPath"/><Relationship Id="rId2" Target="file:///C:/Users/entro/Desktop/&#33258;&#21160;&#21270;2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fi"/>
      <sheetName val="scfi"/>
      <sheetName val="cdi"/>
      <sheetName val="ctfi"/>
      <sheetName val="t-note"/>
      <sheetName val="Table 0"/>
      <sheetName val="bjc"/>
      <sheetName val="日报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J6">
            <v>954.5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108"/>
  <sheetViews>
    <sheetView tabSelected="1" zoomScale="115" zoomScaleNormal="115" workbookViewId="0">
      <pane xSplit="1" ySplit="3" topLeftCell="B38" activePane="bottomRight" state="frozen"/>
      <selection pane="topRight" activeCell="B1" sqref="B1"/>
      <selection pane="bottomLeft" activeCell="A4" sqref="A4"/>
      <selection pane="bottomRight" activeCell="D47" sqref="D47"/>
    </sheetView>
  </sheetViews>
  <sheetFormatPr defaultRowHeight="14.25"/>
  <cols>
    <col min="1" max="1" width="28.53125" customWidth="1"/>
    <col min="2" max="2" width="9.19921875" bestFit="1" customWidth="1"/>
    <col min="3" max="8" width="8.19921875" bestFit="1" customWidth="1"/>
    <col min="9" max="9" width="10.19921875" bestFit="1" customWidth="1"/>
    <col min="10" max="14" width="10.19921875" hidden="1" customWidth="1"/>
    <col min="15" max="15" width="10.73046875" hidden="1" customWidth="1"/>
    <col min="16" max="18" width="10.19921875" hidden="1" customWidth="1"/>
    <col min="19" max="19" width="10.46484375" hidden="1" customWidth="1"/>
    <col min="20" max="23" width="10.73046875" hidden="1" customWidth="1"/>
    <col min="24" max="24" width="9.46484375" hidden="1" customWidth="1"/>
    <col min="25" max="29" width="9.59765625" hidden="1" customWidth="1"/>
    <col min="30" max="33" width="10.73046875" hidden="1" customWidth="1"/>
    <col min="34" max="35" width="10.46484375" hidden="1" customWidth="1"/>
    <col min="36" max="44" width="10.73046875" hidden="1" customWidth="1"/>
    <col min="45" max="45" width="13.06640625" hidden="1" customWidth="1"/>
    <col min="46" max="51" width="9.59765625" hidden="1" customWidth="1"/>
    <col min="52" max="55" width="10.73046875" hidden="1" customWidth="1"/>
    <col min="56" max="64" width="11.796875" hidden="1" customWidth="1"/>
    <col min="65" max="67" width="10.33203125" hidden="1" customWidth="1"/>
    <col min="68" max="73" width="9.59765625" hidden="1" customWidth="1"/>
    <col min="74" max="82" width="9.33203125" hidden="1" customWidth="1"/>
    <col min="83" max="83" width="9.265625" hidden="1" customWidth="1"/>
    <col min="84" max="86" width="9.33203125" hidden="1" customWidth="1"/>
    <col min="87" max="87" width="9.59765625" hidden="1" customWidth="1"/>
    <col min="88" max="88" width="9.73046875" hidden="1" customWidth="1"/>
    <col min="89" max="94" width="8.59765625" hidden="1" customWidth="1"/>
    <col min="95" max="97" width="9.59765625" hidden="1" customWidth="1"/>
    <col min="98" max="99" width="9.33203125" hidden="1" customWidth="1"/>
    <col min="100" max="103" width="9.59765625" hidden="1" customWidth="1"/>
    <col min="104" max="104" width="9.796875" hidden="1" customWidth="1"/>
    <col min="105" max="105" width="9.73046875" hidden="1" customWidth="1"/>
    <col min="106" max="106" width="9.59765625" hidden="1" customWidth="1"/>
    <col min="107" max="108" width="9.33203125" hidden="1" customWidth="1"/>
    <col min="109" max="111" width="9.796875" hidden="1" customWidth="1"/>
    <col min="112" max="112" width="9.73046875" hidden="1" customWidth="1"/>
    <col min="113" max="113" width="9.59765625" hidden="1" customWidth="1"/>
    <col min="114" max="114" width="9.796875" hidden="1" customWidth="1"/>
    <col min="115" max="115" width="9" hidden="1" customWidth="1"/>
    <col min="116" max="116" width="8.73046875" hidden="1" customWidth="1"/>
    <col min="117" max="117" width="9.59765625" hidden="1" customWidth="1"/>
    <col min="118" max="118" width="11.33203125" hidden="1" customWidth="1"/>
    <col min="119" max="122" width="9.796875" hidden="1" customWidth="1"/>
    <col min="123" max="123" width="10.59765625" hidden="1" customWidth="1"/>
    <col min="124" max="128" width="9.796875" hidden="1" customWidth="1"/>
    <col min="129" max="129" width="10" hidden="1" customWidth="1"/>
    <col min="130" max="130" width="10.06640625" hidden="1" customWidth="1"/>
    <col min="131" max="131" width="10.796875" hidden="1" customWidth="1"/>
    <col min="132" max="133" width="10.06640625" hidden="1" customWidth="1"/>
    <col min="134" max="136" width="9.06640625" hidden="1" customWidth="1"/>
    <col min="137" max="137" width="9.33203125" hidden="1" customWidth="1"/>
    <col min="138" max="138" width="8.33203125" hidden="1" customWidth="1"/>
    <col min="139" max="143" width="9.796875" hidden="1" customWidth="1"/>
    <col min="144" max="144" width="11.59765625" hidden="1" customWidth="1"/>
    <col min="145" max="145" width="10.33203125" hidden="1" customWidth="1"/>
    <col min="146" max="146" width="10.59765625" hidden="1" customWidth="1"/>
    <col min="147" max="147" width="9.33203125" hidden="1" customWidth="1"/>
    <col min="148" max="148" width="10.06640625" hidden="1" customWidth="1"/>
    <col min="149" max="149" width="10.33203125" hidden="1" customWidth="1"/>
    <col min="150" max="150" width="8.59765625" hidden="1" customWidth="1"/>
    <col min="151" max="151" width="8.33203125" hidden="1" customWidth="1"/>
    <col min="152" max="152" width="6.33203125" hidden="1" customWidth="1"/>
    <col min="153" max="153" width="8.265625" hidden="1" customWidth="1"/>
    <col min="154" max="154" width="7.33203125" hidden="1" customWidth="1"/>
    <col min="155" max="155" width="6.265625" hidden="1" customWidth="1"/>
    <col min="156" max="157" width="10.33203125" hidden="1" customWidth="1"/>
    <col min="158" max="158" width="9.33203125" hidden="1" customWidth="1"/>
    <col min="159" max="159" width="9.73046875" hidden="1" customWidth="1"/>
    <col min="160" max="160" width="8.33203125" hidden="1" customWidth="1"/>
    <col min="161" max="161" width="10" hidden="1" customWidth="1"/>
    <col min="162" max="162" width="11.73046875" hidden="1" customWidth="1"/>
    <col min="163" max="163" width="12.796875" hidden="1" customWidth="1"/>
    <col min="164" max="164" width="11.59765625" hidden="1" customWidth="1"/>
    <col min="165" max="165" width="12.796875" hidden="1" customWidth="1"/>
    <col min="166" max="166" width="11.06640625" hidden="1" customWidth="1"/>
    <col min="167" max="167" width="12.59765625" hidden="1" customWidth="1"/>
    <col min="168" max="168" width="10.59765625" hidden="1" customWidth="1"/>
    <col min="169" max="172" width="9.796875" hidden="1" customWidth="1"/>
    <col min="173" max="173" width="9.33203125" hidden="1" customWidth="1"/>
    <col min="174" max="176" width="9.796875" hidden="1" customWidth="1"/>
    <col min="177" max="183" width="8.796875" hidden="1" customWidth="1"/>
    <col min="184" max="188" width="9.796875" hidden="1" customWidth="1"/>
    <col min="189" max="189" width="9.33203125" hidden="1" customWidth="1"/>
    <col min="190" max="190" width="11.796875" hidden="1" customWidth="1"/>
    <col min="191" max="198" width="9.33203125" hidden="1" customWidth="1"/>
    <col min="199" max="202" width="8.33203125" hidden="1" customWidth="1"/>
    <col min="203" max="212" width="9.33203125" hidden="1" customWidth="1"/>
    <col min="213" max="214" width="10.33203125" hidden="1" customWidth="1"/>
    <col min="215" max="215" width="9.33203125" hidden="1" customWidth="1"/>
    <col min="216" max="216" width="3.796875" customWidth="1"/>
    <col min="217" max="217" width="10.796875" customWidth="1"/>
    <col min="218" max="218" width="10.06640625" customWidth="1"/>
    <col min="219" max="219" width="8.796875" bestFit="1" customWidth="1"/>
    <col min="220" max="220" width="4" customWidth="1"/>
    <col min="221" max="221" width="11.73046875" bestFit="1" customWidth="1"/>
    <col min="222" max="222" width="8.796875" bestFit="1" customWidth="1"/>
    <col min="223" max="223" width="4.33203125" customWidth="1"/>
  </cols>
  <sheetData>
    <row r="1" spans="1:225" ht="27.75" customHeight="1">
      <c r="A1" s="1" t="s">
        <v>7</v>
      </c>
      <c r="B1" s="312"/>
      <c r="AR1" t="s">
        <v>226</v>
      </c>
      <c r="GY1" s="26"/>
      <c r="GZ1" s="8"/>
      <c r="HA1" s="8"/>
      <c r="HB1" s="8"/>
      <c r="HC1" s="8"/>
      <c r="HD1" s="8"/>
      <c r="HE1" s="8"/>
      <c r="HF1" s="8"/>
      <c r="HG1" s="8"/>
      <c r="HH1" s="6"/>
    </row>
    <row r="2" spans="1:225" ht="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9"/>
      <c r="GZ2" s="24"/>
      <c r="HA2" s="9"/>
      <c r="HB2" s="9"/>
      <c r="HC2" s="9"/>
      <c r="HD2" s="9"/>
      <c r="HE2" s="9"/>
      <c r="HF2" s="9"/>
      <c r="HG2" s="95"/>
      <c r="HH2" s="107"/>
      <c r="HI2" s="1"/>
      <c r="HJ2" s="1"/>
      <c r="HK2" s="1"/>
      <c r="HL2" s="1"/>
      <c r="HM2" s="1"/>
      <c r="HN2" s="1"/>
      <c r="HO2" s="1"/>
      <c r="HP2" s="1"/>
      <c r="HQ2" s="1"/>
    </row>
    <row r="3" spans="1:225">
      <c r="A3" s="1"/>
      <c r="B3" s="33">
        <v>45301</v>
      </c>
      <c r="C3" s="33">
        <v>45300</v>
      </c>
      <c r="D3" s="33">
        <v>45299</v>
      </c>
      <c r="E3" s="33">
        <v>45296</v>
      </c>
      <c r="F3" s="33">
        <v>45295</v>
      </c>
      <c r="G3" s="33">
        <v>45294</v>
      </c>
      <c r="H3" s="33">
        <v>45293</v>
      </c>
      <c r="I3" s="33">
        <v>45289</v>
      </c>
      <c r="J3" s="33">
        <v>45288</v>
      </c>
      <c r="K3" s="33">
        <v>45287</v>
      </c>
      <c r="L3" s="33">
        <v>45286</v>
      </c>
      <c r="M3" s="33">
        <v>45285</v>
      </c>
      <c r="N3" s="33">
        <v>45282</v>
      </c>
      <c r="O3" s="33">
        <v>45281</v>
      </c>
      <c r="P3" s="33">
        <v>45280</v>
      </c>
      <c r="Q3" s="33">
        <v>45279</v>
      </c>
      <c r="R3" s="33">
        <v>45278</v>
      </c>
      <c r="S3" s="33">
        <v>45275</v>
      </c>
      <c r="T3" s="33">
        <v>45274</v>
      </c>
      <c r="U3" s="33">
        <v>45273</v>
      </c>
      <c r="V3" s="33">
        <v>45272</v>
      </c>
      <c r="W3" s="33">
        <v>45271</v>
      </c>
      <c r="X3" s="33">
        <v>45268</v>
      </c>
      <c r="Y3" s="33">
        <v>45267</v>
      </c>
      <c r="Z3" s="33">
        <v>45266</v>
      </c>
      <c r="AA3" s="33">
        <v>45265</v>
      </c>
      <c r="AB3" s="33">
        <v>45264</v>
      </c>
      <c r="AC3" s="33">
        <v>45261</v>
      </c>
      <c r="AD3" s="33">
        <v>45260</v>
      </c>
      <c r="AE3" s="33">
        <v>45259</v>
      </c>
      <c r="AF3" s="33">
        <v>45258</v>
      </c>
      <c r="AG3" s="33">
        <v>45257</v>
      </c>
      <c r="AH3" s="33">
        <v>45254</v>
      </c>
      <c r="AI3" s="33">
        <v>45253</v>
      </c>
      <c r="AJ3" s="33">
        <v>45252</v>
      </c>
      <c r="AK3" s="33">
        <v>45251</v>
      </c>
      <c r="AL3" s="33">
        <v>45250</v>
      </c>
      <c r="AM3" s="33">
        <v>45247</v>
      </c>
      <c r="AN3" s="33">
        <v>45246</v>
      </c>
      <c r="AO3" s="33">
        <v>45245</v>
      </c>
      <c r="AP3" s="33">
        <v>45244</v>
      </c>
      <c r="AQ3" s="33">
        <v>45243</v>
      </c>
      <c r="AR3" s="33">
        <v>45240</v>
      </c>
      <c r="AS3" s="33">
        <v>45239</v>
      </c>
      <c r="AT3" s="33">
        <v>45238</v>
      </c>
      <c r="AU3" s="33">
        <v>45237</v>
      </c>
      <c r="AV3" s="33">
        <v>45236</v>
      </c>
      <c r="AW3" s="33">
        <v>45233</v>
      </c>
      <c r="AX3" s="33">
        <v>45232</v>
      </c>
      <c r="AY3" s="33">
        <v>45231</v>
      </c>
      <c r="AZ3" s="33">
        <v>45230</v>
      </c>
      <c r="BA3" s="33">
        <v>45229</v>
      </c>
      <c r="BB3" s="33">
        <v>45226</v>
      </c>
      <c r="BC3" s="33">
        <v>45225</v>
      </c>
      <c r="BD3" s="33">
        <v>45224</v>
      </c>
      <c r="BE3" s="33">
        <v>45223</v>
      </c>
      <c r="BF3" s="33">
        <v>45222</v>
      </c>
      <c r="BG3" s="33">
        <v>45219</v>
      </c>
      <c r="BH3" s="33">
        <v>45218</v>
      </c>
      <c r="BI3" s="33">
        <v>45217</v>
      </c>
      <c r="BJ3" s="33">
        <v>45216</v>
      </c>
      <c r="BK3" s="33">
        <v>45215</v>
      </c>
      <c r="BL3" s="33">
        <v>45212</v>
      </c>
      <c r="BM3" s="33">
        <v>45211</v>
      </c>
      <c r="BN3" s="33">
        <v>45210</v>
      </c>
      <c r="BO3" s="33">
        <v>45209</v>
      </c>
      <c r="BP3" s="33">
        <v>45208</v>
      </c>
      <c r="BQ3" s="33">
        <v>45205</v>
      </c>
      <c r="BR3" s="33">
        <v>45204</v>
      </c>
      <c r="BS3" s="33">
        <v>45203</v>
      </c>
      <c r="BT3" s="33">
        <v>45202</v>
      </c>
      <c r="BU3" s="33">
        <v>45201</v>
      </c>
      <c r="BV3" s="33">
        <v>45198</v>
      </c>
      <c r="BW3" s="33">
        <v>45197</v>
      </c>
      <c r="BX3" s="33">
        <v>45196</v>
      </c>
      <c r="BY3" s="33">
        <v>45195</v>
      </c>
      <c r="BZ3" s="33">
        <v>45194</v>
      </c>
      <c r="CA3" s="33">
        <v>45191</v>
      </c>
      <c r="CB3" s="33">
        <v>45190</v>
      </c>
      <c r="CC3" s="33">
        <v>45189</v>
      </c>
      <c r="CD3" s="33">
        <v>45188</v>
      </c>
      <c r="CE3" s="33">
        <v>45187</v>
      </c>
      <c r="CF3" s="33">
        <v>45184</v>
      </c>
      <c r="CG3" s="33">
        <v>45183</v>
      </c>
      <c r="CH3" s="33">
        <v>45182</v>
      </c>
      <c r="CI3" s="33">
        <v>45181</v>
      </c>
      <c r="CJ3" s="33">
        <v>45180</v>
      </c>
      <c r="CK3" s="33">
        <v>45177</v>
      </c>
      <c r="CL3" s="33">
        <v>45176</v>
      </c>
      <c r="CM3" s="33">
        <v>45175</v>
      </c>
      <c r="CN3" s="33">
        <v>45174</v>
      </c>
      <c r="CO3" s="33">
        <v>45173</v>
      </c>
      <c r="CP3" s="33">
        <v>45170</v>
      </c>
      <c r="CQ3" s="33">
        <v>45169</v>
      </c>
      <c r="CR3" s="33">
        <v>45168</v>
      </c>
      <c r="CS3" s="33">
        <v>45167</v>
      </c>
      <c r="CT3" s="33">
        <v>45166</v>
      </c>
      <c r="CU3" s="33">
        <v>45163</v>
      </c>
      <c r="CV3" s="33">
        <v>45162</v>
      </c>
      <c r="CW3" s="33">
        <v>45161</v>
      </c>
      <c r="CX3" s="33">
        <v>45160</v>
      </c>
      <c r="CY3" s="33">
        <v>45159</v>
      </c>
      <c r="CZ3" s="33">
        <v>45156</v>
      </c>
      <c r="DA3" s="33">
        <v>45155</v>
      </c>
      <c r="DB3" s="33">
        <v>45154</v>
      </c>
      <c r="DC3" s="33">
        <v>45153</v>
      </c>
      <c r="DD3" s="33">
        <v>45152</v>
      </c>
      <c r="DE3" s="33">
        <v>45149</v>
      </c>
      <c r="DF3" s="33">
        <v>45148</v>
      </c>
      <c r="DG3" s="33">
        <v>45147</v>
      </c>
      <c r="DH3" s="33">
        <v>45146</v>
      </c>
      <c r="DI3" s="33">
        <v>45145</v>
      </c>
      <c r="DJ3" s="33">
        <v>45142</v>
      </c>
      <c r="DK3" s="33">
        <v>45141</v>
      </c>
      <c r="DL3" s="33">
        <v>45140</v>
      </c>
      <c r="DM3" s="33">
        <v>45139</v>
      </c>
      <c r="DN3" s="33">
        <v>45138</v>
      </c>
      <c r="DO3" s="33">
        <v>45135</v>
      </c>
      <c r="DP3" s="33">
        <v>45134</v>
      </c>
      <c r="DQ3" s="33">
        <v>45133</v>
      </c>
      <c r="DR3" s="33">
        <v>45132</v>
      </c>
      <c r="DS3" s="33">
        <v>45131</v>
      </c>
      <c r="DT3" s="33">
        <v>45128</v>
      </c>
      <c r="DU3" s="33">
        <v>45127</v>
      </c>
      <c r="DV3" s="33">
        <v>45126</v>
      </c>
      <c r="DW3" s="33">
        <v>45125</v>
      </c>
      <c r="DX3" s="33">
        <v>45124</v>
      </c>
      <c r="DY3" s="33">
        <v>45121</v>
      </c>
      <c r="DZ3" s="33">
        <v>45120</v>
      </c>
      <c r="EA3" s="33">
        <v>45119</v>
      </c>
      <c r="EB3" s="33">
        <v>45118</v>
      </c>
      <c r="EC3" s="33">
        <v>373835</v>
      </c>
      <c r="ED3" s="33">
        <v>45114</v>
      </c>
      <c r="EE3" s="33">
        <v>45113</v>
      </c>
      <c r="EF3" s="33">
        <v>45112</v>
      </c>
      <c r="EG3" s="33">
        <v>45111</v>
      </c>
      <c r="EH3" s="33">
        <v>45110</v>
      </c>
      <c r="EI3" s="33">
        <v>45107</v>
      </c>
      <c r="EJ3" s="33">
        <v>45106</v>
      </c>
      <c r="EK3" s="33">
        <v>45105</v>
      </c>
      <c r="EL3" s="33">
        <v>45104</v>
      </c>
      <c r="EM3" s="33">
        <v>45103</v>
      </c>
      <c r="EN3" s="33">
        <v>45100</v>
      </c>
      <c r="EO3" s="33">
        <v>45099</v>
      </c>
      <c r="EP3" s="33">
        <v>45098</v>
      </c>
      <c r="EQ3" s="33">
        <v>45097</v>
      </c>
      <c r="ER3" s="33">
        <v>45096</v>
      </c>
      <c r="ES3" s="33">
        <v>45093</v>
      </c>
      <c r="ET3" s="33">
        <v>45092</v>
      </c>
      <c r="EU3" s="33">
        <v>45091</v>
      </c>
      <c r="EV3" s="33">
        <v>45090</v>
      </c>
      <c r="EW3" s="33">
        <v>45089</v>
      </c>
      <c r="EX3" s="33">
        <v>45086</v>
      </c>
      <c r="EY3" s="33">
        <v>45085</v>
      </c>
      <c r="EZ3" s="33">
        <v>45084</v>
      </c>
      <c r="FA3" s="33">
        <v>45083</v>
      </c>
      <c r="FB3" s="33">
        <v>45082</v>
      </c>
      <c r="FC3" s="33">
        <v>45079</v>
      </c>
      <c r="FD3" s="33">
        <v>45078</v>
      </c>
      <c r="FE3" s="33">
        <v>45077</v>
      </c>
      <c r="FF3" s="33">
        <v>45076</v>
      </c>
      <c r="FG3" s="33">
        <v>45075</v>
      </c>
      <c r="FH3" s="33">
        <v>45072</v>
      </c>
      <c r="FI3" s="33">
        <v>45071</v>
      </c>
      <c r="FJ3" s="33">
        <v>45070</v>
      </c>
      <c r="FK3" s="33">
        <v>45069</v>
      </c>
      <c r="FL3" s="33">
        <v>45068</v>
      </c>
      <c r="FM3" s="33">
        <v>45065</v>
      </c>
      <c r="FN3" s="33">
        <v>45064</v>
      </c>
      <c r="FO3" s="33">
        <v>45063</v>
      </c>
      <c r="FP3" s="33">
        <v>45062</v>
      </c>
      <c r="FQ3" s="33">
        <v>45061</v>
      </c>
      <c r="FR3" s="33">
        <v>45058</v>
      </c>
      <c r="FS3" s="33">
        <v>45057</v>
      </c>
      <c r="FT3" s="33">
        <v>45056</v>
      </c>
      <c r="FU3" s="33">
        <v>45055</v>
      </c>
      <c r="FV3" s="2">
        <v>45054</v>
      </c>
      <c r="FW3" s="2">
        <v>45051</v>
      </c>
      <c r="FX3" s="2">
        <v>45050</v>
      </c>
      <c r="FY3" s="2">
        <v>45049</v>
      </c>
      <c r="FZ3" s="2">
        <v>45048</v>
      </c>
      <c r="GA3" s="2">
        <v>45047</v>
      </c>
      <c r="GB3" s="2">
        <v>45044</v>
      </c>
      <c r="GC3" s="2">
        <v>45043</v>
      </c>
      <c r="GD3" s="2">
        <v>45042</v>
      </c>
      <c r="GE3" s="2">
        <v>45041</v>
      </c>
      <c r="GF3" s="2">
        <v>45040</v>
      </c>
      <c r="GG3" s="2">
        <v>45037</v>
      </c>
      <c r="GH3" s="2">
        <v>45036</v>
      </c>
      <c r="GI3" s="2">
        <v>45035</v>
      </c>
      <c r="GJ3" s="2">
        <v>45034</v>
      </c>
      <c r="GK3" s="2">
        <v>45033</v>
      </c>
      <c r="GL3" s="2">
        <v>45030</v>
      </c>
      <c r="GM3" s="2">
        <v>45029</v>
      </c>
      <c r="GN3" s="2">
        <v>45028</v>
      </c>
      <c r="GO3" s="2">
        <v>45027</v>
      </c>
      <c r="GP3" s="2">
        <v>45026</v>
      </c>
      <c r="GQ3" s="2">
        <v>45023</v>
      </c>
      <c r="GR3" s="2">
        <v>45022</v>
      </c>
      <c r="GS3" s="2">
        <v>45021</v>
      </c>
      <c r="GT3" s="2">
        <v>45020</v>
      </c>
      <c r="GU3" s="2">
        <v>45019</v>
      </c>
      <c r="GV3" s="2">
        <v>45016</v>
      </c>
      <c r="GW3" s="2">
        <v>45015</v>
      </c>
      <c r="GX3" s="2">
        <v>45014</v>
      </c>
      <c r="GY3" s="2">
        <v>45013</v>
      </c>
      <c r="GZ3" s="7">
        <v>45012</v>
      </c>
      <c r="HA3" s="2">
        <v>45009</v>
      </c>
      <c r="HB3" s="2">
        <v>45008</v>
      </c>
      <c r="HC3" s="2">
        <v>45007</v>
      </c>
      <c r="HD3" s="2">
        <v>45006</v>
      </c>
      <c r="HE3" s="2">
        <v>45005</v>
      </c>
      <c r="HF3" s="2">
        <v>45002</v>
      </c>
      <c r="HG3" s="96">
        <v>45001</v>
      </c>
      <c r="HH3" s="2"/>
      <c r="HI3" s="1" t="s">
        <v>184</v>
      </c>
      <c r="HJ3" s="1" t="s">
        <v>238</v>
      </c>
      <c r="HK3" s="1"/>
      <c r="HL3" s="1"/>
      <c r="HM3" s="1" t="s">
        <v>185</v>
      </c>
      <c r="HN3" s="1" t="s">
        <v>40</v>
      </c>
      <c r="HO3" s="1"/>
      <c r="HP3" s="1" t="s">
        <v>55</v>
      </c>
      <c r="HQ3" s="1"/>
    </row>
    <row r="4" spans="1:225">
      <c r="A4" s="1" t="s">
        <v>26</v>
      </c>
      <c r="B4" s="1">
        <v>2696</v>
      </c>
      <c r="C4" s="1">
        <v>3249</v>
      </c>
      <c r="D4" s="1">
        <v>3599</v>
      </c>
      <c r="E4" s="1">
        <v>3798</v>
      </c>
      <c r="F4" s="1">
        <v>3651</v>
      </c>
      <c r="G4" s="1">
        <v>3569</v>
      </c>
      <c r="H4" s="1">
        <v>3484</v>
      </c>
      <c r="I4" s="1">
        <v>3398</v>
      </c>
      <c r="J4" s="1">
        <v>3398</v>
      </c>
      <c r="K4" s="1">
        <v>3398</v>
      </c>
      <c r="L4" s="1">
        <v>3398</v>
      </c>
      <c r="M4" s="1">
        <v>3398</v>
      </c>
      <c r="N4" s="1">
        <v>3398</v>
      </c>
      <c r="O4" s="1">
        <v>3361</v>
      </c>
      <c r="P4" s="1">
        <v>3530</v>
      </c>
      <c r="Q4" s="1">
        <v>3730</v>
      </c>
      <c r="R4" s="1">
        <v>3936</v>
      </c>
      <c r="S4" s="1">
        <v>4113</v>
      </c>
      <c r="T4" s="1">
        <v>4276</v>
      </c>
      <c r="U4" s="1">
        <v>4306</v>
      </c>
      <c r="V4" s="1">
        <v>4592</v>
      </c>
      <c r="W4" s="1">
        <v>4398</v>
      </c>
      <c r="X4" s="1">
        <v>4259</v>
      </c>
      <c r="Y4" s="1">
        <v>4203</v>
      </c>
      <c r="Z4" s="1">
        <v>5161</v>
      </c>
      <c r="AA4" s="1">
        <v>5946</v>
      </c>
      <c r="AB4" s="1">
        <v>6582</v>
      </c>
      <c r="AC4" s="1">
        <v>6237</v>
      </c>
      <c r="AD4" s="1">
        <v>5629</v>
      </c>
      <c r="AE4" s="1">
        <v>5040</v>
      </c>
      <c r="AF4" s="1">
        <v>4179</v>
      </c>
      <c r="AG4" s="1">
        <v>3819</v>
      </c>
      <c r="AH4" s="1">
        <v>3385</v>
      </c>
      <c r="AI4" s="1">
        <v>2679</v>
      </c>
      <c r="AJ4" s="1">
        <v>2415</v>
      </c>
      <c r="AK4" s="1">
        <v>2586</v>
      </c>
      <c r="AL4" s="1">
        <v>2707</v>
      </c>
      <c r="AM4" s="1">
        <v>2763</v>
      </c>
      <c r="AN4" s="1">
        <v>2664</v>
      </c>
      <c r="AO4" s="1">
        <v>2574</v>
      </c>
      <c r="AP4" s="1">
        <v>2574</v>
      </c>
      <c r="AQ4" s="1">
        <v>2607</v>
      </c>
      <c r="AR4" s="1">
        <v>2589</v>
      </c>
      <c r="AS4" s="1">
        <v>2486</v>
      </c>
      <c r="AT4" s="1">
        <v>2318</v>
      </c>
      <c r="AU4" s="1">
        <v>2427</v>
      </c>
      <c r="AV4" s="1">
        <v>2319</v>
      </c>
      <c r="AW4" s="1">
        <v>2133</v>
      </c>
      <c r="AX4" s="1">
        <v>1883</v>
      </c>
      <c r="AY4" s="78">
        <v>1899</v>
      </c>
      <c r="AZ4" s="1">
        <v>2020</v>
      </c>
      <c r="BA4" s="1">
        <v>2091</v>
      </c>
      <c r="BB4" s="1">
        <v>2226</v>
      </c>
      <c r="BC4" s="1">
        <v>2465</v>
      </c>
      <c r="BD4" s="1">
        <v>2940</v>
      </c>
      <c r="BE4" s="1">
        <v>3276</v>
      </c>
      <c r="BF4" s="1">
        <v>3473</v>
      </c>
      <c r="BG4" s="1">
        <v>3556</v>
      </c>
      <c r="BH4" s="1">
        <v>3633</v>
      </c>
      <c r="BI4" s="1">
        <v>3749</v>
      </c>
      <c r="BJ4" s="1">
        <v>3659</v>
      </c>
      <c r="BK4" s="1">
        <v>3418</v>
      </c>
      <c r="BL4" s="1">
        <v>3327</v>
      </c>
      <c r="BM4" s="1">
        <v>3278</v>
      </c>
      <c r="BN4" s="78">
        <v>3304</v>
      </c>
      <c r="BO4" s="1">
        <v>3421</v>
      </c>
      <c r="BP4" s="1">
        <v>3484</v>
      </c>
      <c r="BQ4" s="78">
        <v>3309</v>
      </c>
      <c r="BR4" s="1">
        <v>2982</v>
      </c>
      <c r="BS4" s="78">
        <v>2801</v>
      </c>
      <c r="BT4" s="78">
        <v>2773</v>
      </c>
      <c r="BU4" s="1">
        <v>2610</v>
      </c>
      <c r="BV4" s="78">
        <v>2474</v>
      </c>
      <c r="BW4" s="78">
        <v>2493</v>
      </c>
      <c r="BX4" s="1">
        <v>2576</v>
      </c>
      <c r="BY4" s="1">
        <v>2394</v>
      </c>
      <c r="BZ4" s="1">
        <v>2148</v>
      </c>
      <c r="CA4" s="1">
        <v>2083</v>
      </c>
      <c r="CB4" s="1">
        <v>2007</v>
      </c>
      <c r="CC4" s="1">
        <v>2067</v>
      </c>
      <c r="CD4" s="1">
        <v>1942</v>
      </c>
      <c r="CE4" s="1">
        <v>1749</v>
      </c>
      <c r="CF4" s="1">
        <v>1602</v>
      </c>
      <c r="CG4" s="1">
        <v>1512</v>
      </c>
      <c r="CH4" s="1">
        <v>1416</v>
      </c>
      <c r="CI4" s="1">
        <v>1330</v>
      </c>
      <c r="CJ4" s="1">
        <v>1324</v>
      </c>
      <c r="CK4" s="1">
        <v>1289</v>
      </c>
      <c r="CL4" s="1">
        <v>1189</v>
      </c>
      <c r="CM4" s="1">
        <v>1034</v>
      </c>
      <c r="CN4" s="1">
        <v>997</v>
      </c>
      <c r="CO4" s="1">
        <v>1072</v>
      </c>
      <c r="CP4" s="1">
        <v>1032</v>
      </c>
      <c r="CQ4" s="1">
        <v>1094</v>
      </c>
      <c r="CR4" s="1">
        <v>1123</v>
      </c>
      <c r="CS4" s="1">
        <v>1205</v>
      </c>
      <c r="CT4" s="1">
        <v>1174</v>
      </c>
      <c r="CU4" s="1">
        <v>1174</v>
      </c>
      <c r="CV4" s="1">
        <v>1259</v>
      </c>
      <c r="CW4" s="1">
        <v>1364</v>
      </c>
      <c r="CX4" s="1">
        <v>1461</v>
      </c>
      <c r="CY4" s="1">
        <v>1538</v>
      </c>
      <c r="CZ4" s="1">
        <v>1598</v>
      </c>
      <c r="DA4" s="1">
        <v>1665</v>
      </c>
      <c r="DB4" s="1">
        <v>1701</v>
      </c>
      <c r="DC4" s="1">
        <v>1597</v>
      </c>
      <c r="DD4" s="1">
        <v>1570</v>
      </c>
      <c r="DE4" s="1">
        <v>1592</v>
      </c>
      <c r="DF4" s="1">
        <v>1674</v>
      </c>
      <c r="DG4" s="1">
        <v>1752</v>
      </c>
      <c r="DH4" s="1">
        <v>1783</v>
      </c>
      <c r="DI4" s="1">
        <v>1832</v>
      </c>
      <c r="DJ4" s="1">
        <v>1818</v>
      </c>
      <c r="DK4" s="1">
        <v>1803</v>
      </c>
      <c r="DL4" s="1">
        <v>1808</v>
      </c>
      <c r="DM4" s="1">
        <v>1920</v>
      </c>
      <c r="DN4" s="1">
        <v>1873</v>
      </c>
      <c r="DO4" s="1">
        <v>1830</v>
      </c>
      <c r="DP4" s="1">
        <v>1801</v>
      </c>
      <c r="DQ4" s="1">
        <v>1734</v>
      </c>
      <c r="DR4" s="1">
        <v>1424</v>
      </c>
      <c r="DS4" s="1">
        <v>1422</v>
      </c>
      <c r="DT4" s="1">
        <v>1442</v>
      </c>
      <c r="DU4" s="1">
        <v>1421</v>
      </c>
      <c r="DV4" s="1">
        <v>1468</v>
      </c>
      <c r="DW4" s="1">
        <v>1529</v>
      </c>
      <c r="DX4" s="1">
        <v>1614</v>
      </c>
      <c r="DY4" s="1">
        <v>1655</v>
      </c>
      <c r="DZ4" s="1">
        <v>1691</v>
      </c>
      <c r="EA4" s="1">
        <v>1665</v>
      </c>
      <c r="EB4" s="1">
        <v>1550</v>
      </c>
      <c r="EC4" s="1">
        <v>1555</v>
      </c>
      <c r="ED4" s="1">
        <v>1522</v>
      </c>
      <c r="EE4" s="1">
        <v>1479</v>
      </c>
      <c r="EF4" s="1">
        <v>1475</v>
      </c>
      <c r="EG4" s="1">
        <v>1601</v>
      </c>
      <c r="EH4" s="1">
        <v>1651</v>
      </c>
      <c r="EI4" s="1">
        <v>1704</v>
      </c>
      <c r="EJ4" s="1">
        <v>1759</v>
      </c>
      <c r="EK4" s="1">
        <v>1822</v>
      </c>
      <c r="EL4" s="1">
        <v>1937</v>
      </c>
      <c r="EM4" s="1">
        <v>2075</v>
      </c>
      <c r="EN4" s="1">
        <v>2080</v>
      </c>
      <c r="EO4" s="1">
        <v>1991</v>
      </c>
      <c r="EP4" s="1">
        <v>1730</v>
      </c>
      <c r="EQ4" s="1">
        <v>1540</v>
      </c>
      <c r="ER4" s="1">
        <v>1492</v>
      </c>
      <c r="ES4" s="1">
        <v>1528</v>
      </c>
      <c r="ET4" s="1">
        <v>1599</v>
      </c>
      <c r="EU4" s="1">
        <v>1580</v>
      </c>
      <c r="EV4" s="1">
        <v>1587</v>
      </c>
      <c r="EW4" s="13">
        <v>1532</v>
      </c>
      <c r="EX4" s="1">
        <v>1514</v>
      </c>
      <c r="EY4" s="1">
        <v>1460</v>
      </c>
      <c r="EZ4" s="13">
        <v>1387</v>
      </c>
      <c r="FA4" s="1">
        <v>1383</v>
      </c>
      <c r="FB4" s="1">
        <v>1178</v>
      </c>
      <c r="FC4" s="1">
        <v>1116</v>
      </c>
      <c r="FD4" s="13">
        <v>1144</v>
      </c>
      <c r="FE4" s="13">
        <v>1218</v>
      </c>
      <c r="FF4" s="34">
        <v>1594</v>
      </c>
      <c r="FG4" s="1">
        <v>1683</v>
      </c>
      <c r="FH4" s="30">
        <v>1683</v>
      </c>
      <c r="FI4" s="30">
        <v>1758</v>
      </c>
      <c r="FJ4" s="30">
        <v>1930</v>
      </c>
      <c r="FK4" s="30">
        <v>2040</v>
      </c>
      <c r="FL4" s="30">
        <v>2065</v>
      </c>
      <c r="FM4" s="30">
        <v>2105</v>
      </c>
      <c r="FN4" s="30">
        <v>2142</v>
      </c>
      <c r="FO4" s="30">
        <v>2184</v>
      </c>
      <c r="FP4" s="30">
        <v>2295</v>
      </c>
      <c r="FQ4" s="30">
        <v>2385</v>
      </c>
      <c r="FR4" s="30">
        <v>2456</v>
      </c>
      <c r="FS4" s="30">
        <v>2566</v>
      </c>
      <c r="FT4" s="30">
        <v>2630</v>
      </c>
      <c r="FU4" s="30">
        <v>2509</v>
      </c>
      <c r="FV4" s="30">
        <v>2384</v>
      </c>
      <c r="FW4" s="30">
        <v>2384</v>
      </c>
      <c r="FX4" s="30">
        <v>2325</v>
      </c>
      <c r="FY4" s="30">
        <v>2325</v>
      </c>
      <c r="FZ4" s="30">
        <v>2268</v>
      </c>
      <c r="GA4" s="30">
        <v>2301</v>
      </c>
      <c r="GB4" s="30">
        <v>2301</v>
      </c>
      <c r="GC4" s="30">
        <v>2276</v>
      </c>
      <c r="GD4" s="30">
        <v>2100</v>
      </c>
      <c r="GE4" s="30">
        <v>1986</v>
      </c>
      <c r="GF4" s="30">
        <v>1993</v>
      </c>
      <c r="GG4" s="30">
        <v>1962</v>
      </c>
      <c r="GH4" s="30">
        <v>1778</v>
      </c>
      <c r="GI4" s="30">
        <v>1643</v>
      </c>
      <c r="GJ4" s="30">
        <v>1678</v>
      </c>
      <c r="GK4" s="30">
        <v>1807</v>
      </c>
      <c r="GL4" s="30">
        <v>1850</v>
      </c>
      <c r="GM4" s="30">
        <v>1888</v>
      </c>
      <c r="GN4" s="30">
        <v>1822</v>
      </c>
      <c r="GO4" s="30">
        <v>1911</v>
      </c>
      <c r="GP4" s="30">
        <v>2041</v>
      </c>
      <c r="GQ4" s="30">
        <v>2041</v>
      </c>
      <c r="GR4" s="30">
        <v>2041</v>
      </c>
      <c r="GS4" s="30"/>
      <c r="GT4" s="30"/>
      <c r="GU4" s="30"/>
      <c r="HH4" s="1"/>
      <c r="HI4" s="1" cm="1">
        <f t="array" aca="1" ref="HI4" ca="1">INDIRECT("B"&amp;ROW(DY4))</f>
        <v>2696</v>
      </c>
      <c r="HJ4" s="1" cm="1">
        <f t="array" aca="1" ref="HJ4" ca="1">INDIRECT("C"&amp;ROW(DZ4))</f>
        <v>3249</v>
      </c>
      <c r="HK4" s="39">
        <f t="shared" ref="HK4:HK14" ca="1" si="0">HI4/HJ4-1</f>
        <v>-0.17020621729763008</v>
      </c>
      <c r="HL4" s="39"/>
      <c r="HM4" s="1" cm="1">
        <f t="array" aca="1" ref="HM4" ca="1">INDIRECT("g"&amp;ROW(ED4))</f>
        <v>3569</v>
      </c>
      <c r="HN4" s="39">
        <f ca="1">HI4/HM4-1</f>
        <v>-0.24460633230596807</v>
      </c>
      <c r="HO4" s="1"/>
      <c r="HP4" s="108">
        <v>1950.43</v>
      </c>
      <c r="HQ4" s="1">
        <f ca="1">HI4/HP4</f>
        <v>1.3822592966679141</v>
      </c>
    </row>
    <row r="5" spans="1:225">
      <c r="A5" s="1" t="s">
        <v>27</v>
      </c>
      <c r="B5" s="1">
        <v>1464</v>
      </c>
      <c r="C5" s="1">
        <v>1534</v>
      </c>
      <c r="D5" s="1">
        <v>1605</v>
      </c>
      <c r="E5" s="1">
        <v>1666</v>
      </c>
      <c r="F5" s="1">
        <v>1727</v>
      </c>
      <c r="G5" s="1">
        <v>1808</v>
      </c>
      <c r="H5" s="1">
        <v>1872</v>
      </c>
      <c r="I5" s="1">
        <v>1909</v>
      </c>
      <c r="J5" s="1">
        <v>1909</v>
      </c>
      <c r="K5" s="1">
        <v>1909</v>
      </c>
      <c r="L5" s="1">
        <v>1909</v>
      </c>
      <c r="M5" s="1">
        <v>1909</v>
      </c>
      <c r="N5" s="1">
        <v>1909</v>
      </c>
      <c r="O5" s="1">
        <v>1915</v>
      </c>
      <c r="P5" s="1">
        <v>1917</v>
      </c>
      <c r="Q5" s="1">
        <v>1915</v>
      </c>
      <c r="R5" s="1">
        <v>1906</v>
      </c>
      <c r="S5" s="1">
        <v>1900</v>
      </c>
      <c r="T5" s="1">
        <v>1915</v>
      </c>
      <c r="U5" s="1">
        <v>1953</v>
      </c>
      <c r="V5" s="1">
        <v>1996</v>
      </c>
      <c r="W5" s="1">
        <v>2049</v>
      </c>
      <c r="X5" s="1">
        <v>2104</v>
      </c>
      <c r="Y5" s="1">
        <v>2197</v>
      </c>
      <c r="Z5" s="1">
        <v>2311</v>
      </c>
      <c r="AA5" s="1">
        <v>2425</v>
      </c>
      <c r="AB5" s="1">
        <v>2441</v>
      </c>
      <c r="AC5" s="1">
        <v>2341</v>
      </c>
      <c r="AD5" s="1">
        <v>2219</v>
      </c>
      <c r="AE5" s="1">
        <v>2131</v>
      </c>
      <c r="AF5" s="1">
        <v>2106</v>
      </c>
      <c r="AG5" s="1">
        <v>2095</v>
      </c>
      <c r="AH5" s="1">
        <v>2064</v>
      </c>
      <c r="AI5" s="1">
        <v>2034</v>
      </c>
      <c r="AJ5" s="1">
        <v>2008</v>
      </c>
      <c r="AK5" s="1">
        <v>1969</v>
      </c>
      <c r="AL5" s="1">
        <v>1915</v>
      </c>
      <c r="AM5" s="1">
        <v>1874</v>
      </c>
      <c r="AN5" s="1">
        <v>1800</v>
      </c>
      <c r="AO5" s="1">
        <v>1693</v>
      </c>
      <c r="AP5" s="1">
        <v>1607</v>
      </c>
      <c r="AQ5" s="1">
        <v>1548</v>
      </c>
      <c r="AR5" s="1">
        <v>1530</v>
      </c>
      <c r="AS5" s="1">
        <v>1500</v>
      </c>
      <c r="AT5" s="1">
        <v>1470</v>
      </c>
      <c r="AU5" s="1">
        <v>1453</v>
      </c>
      <c r="AV5" s="1">
        <v>1448</v>
      </c>
      <c r="AW5" s="1">
        <v>1448</v>
      </c>
      <c r="AX5" s="1">
        <v>1461</v>
      </c>
      <c r="AY5" s="78">
        <v>1489</v>
      </c>
      <c r="AZ5" s="1">
        <v>1534</v>
      </c>
      <c r="BA5" s="1">
        <v>1575</v>
      </c>
      <c r="BB5" s="1">
        <v>1605</v>
      </c>
      <c r="BC5" s="1">
        <v>1628</v>
      </c>
      <c r="BD5" s="1">
        <v>1649</v>
      </c>
      <c r="BE5" s="1">
        <v>1648</v>
      </c>
      <c r="BF5" s="1">
        <v>1638</v>
      </c>
      <c r="BG5" s="1">
        <v>1638</v>
      </c>
      <c r="BH5" s="1">
        <v>1635</v>
      </c>
      <c r="BI5" s="1">
        <v>1619</v>
      </c>
      <c r="BJ5" s="1">
        <v>1565</v>
      </c>
      <c r="BK5" s="1">
        <v>1553</v>
      </c>
      <c r="BL5" s="1">
        <v>1567</v>
      </c>
      <c r="BM5" s="1">
        <v>1593</v>
      </c>
      <c r="BN5" s="78">
        <v>1614</v>
      </c>
      <c r="BO5" s="78">
        <v>1612</v>
      </c>
      <c r="BP5" s="1">
        <v>1586</v>
      </c>
      <c r="BQ5" s="78">
        <v>1572</v>
      </c>
      <c r="BR5" s="1">
        <v>1592</v>
      </c>
      <c r="BS5" s="78">
        <v>1625</v>
      </c>
      <c r="BT5" s="78">
        <v>1656</v>
      </c>
      <c r="BU5" s="1">
        <v>1684</v>
      </c>
      <c r="BV5" s="78">
        <v>1701</v>
      </c>
      <c r="BW5" s="78">
        <v>1709</v>
      </c>
      <c r="BX5" s="1">
        <v>1711</v>
      </c>
      <c r="BY5" s="1">
        <v>1694</v>
      </c>
      <c r="BZ5" s="1">
        <v>1685</v>
      </c>
      <c r="CA5" s="1">
        <v>1685</v>
      </c>
      <c r="CB5" s="1">
        <v>1696</v>
      </c>
      <c r="CC5" s="1">
        <v>1707</v>
      </c>
      <c r="CD5" s="1">
        <v>1693</v>
      </c>
      <c r="CE5" s="1">
        <v>1666</v>
      </c>
      <c r="CF5" s="1">
        <v>1656</v>
      </c>
      <c r="CG5" s="1">
        <v>1642</v>
      </c>
      <c r="CH5" s="1">
        <v>1623</v>
      </c>
      <c r="CI5" s="1">
        <v>1575</v>
      </c>
      <c r="CJ5" s="1">
        <v>1508</v>
      </c>
      <c r="CK5" s="1">
        <v>1489</v>
      </c>
      <c r="CL5" s="1">
        <v>1473</v>
      </c>
      <c r="CM5" s="1">
        <v>1466</v>
      </c>
      <c r="CN5" s="1">
        <v>1481</v>
      </c>
      <c r="CO5" s="1">
        <v>1478</v>
      </c>
      <c r="CP5" s="1">
        <v>1478</v>
      </c>
      <c r="CQ5" s="1">
        <v>1503</v>
      </c>
      <c r="CR5" s="1">
        <v>1521</v>
      </c>
      <c r="CS5" s="1">
        <v>1498</v>
      </c>
      <c r="CT5" s="1">
        <v>1449</v>
      </c>
      <c r="CU5" s="1">
        <v>1449</v>
      </c>
      <c r="CV5" s="1">
        <v>1456</v>
      </c>
      <c r="CW5" s="1">
        <v>1474</v>
      </c>
      <c r="CX5" s="1">
        <v>1516</v>
      </c>
      <c r="CY5" s="1">
        <v>1541</v>
      </c>
      <c r="CZ5" s="1">
        <v>1542</v>
      </c>
      <c r="DA5" s="1">
        <v>1522</v>
      </c>
      <c r="DB5" s="1">
        <v>1486</v>
      </c>
      <c r="DC5" s="1">
        <v>1412</v>
      </c>
      <c r="DD5" s="1">
        <v>1365</v>
      </c>
      <c r="DE5" s="1">
        <v>1337</v>
      </c>
      <c r="DF5" s="1">
        <v>1292</v>
      </c>
      <c r="DG5" s="1">
        <v>1233</v>
      </c>
      <c r="DH5" s="1">
        <v>1195</v>
      </c>
      <c r="DI5" s="1">
        <v>1153</v>
      </c>
      <c r="DJ5" s="1">
        <v>1133</v>
      </c>
      <c r="DK5" s="1">
        <v>1112</v>
      </c>
      <c r="DL5" s="1">
        <v>1082</v>
      </c>
      <c r="DM5" s="1">
        <v>1034</v>
      </c>
      <c r="DN5" s="1">
        <v>996</v>
      </c>
      <c r="DO5" s="1">
        <v>975</v>
      </c>
      <c r="DP5" s="1">
        <v>955</v>
      </c>
      <c r="DQ5" s="1">
        <v>916</v>
      </c>
      <c r="DR5" s="1">
        <v>895</v>
      </c>
      <c r="DS5" s="1">
        <v>910</v>
      </c>
      <c r="DT5" s="1">
        <v>924</v>
      </c>
      <c r="DU5" s="1">
        <v>945</v>
      </c>
      <c r="DV5" s="1">
        <v>993</v>
      </c>
      <c r="DW5" s="1">
        <v>1052</v>
      </c>
      <c r="DX5" s="1">
        <v>1084</v>
      </c>
      <c r="DY5" s="1">
        <v>1095</v>
      </c>
      <c r="DZ5" s="1">
        <v>1101</v>
      </c>
      <c r="EA5" s="1">
        <v>1086</v>
      </c>
      <c r="EB5" s="1">
        <v>1027</v>
      </c>
      <c r="EC5" s="1">
        <v>996</v>
      </c>
      <c r="ED5" s="1">
        <v>984</v>
      </c>
      <c r="EE5" s="1">
        <v>971</v>
      </c>
      <c r="EF5" s="1">
        <v>696</v>
      </c>
      <c r="EG5" s="1">
        <v>988</v>
      </c>
      <c r="EH5" s="1">
        <v>1014</v>
      </c>
      <c r="EI5" s="1">
        <v>1030</v>
      </c>
      <c r="EJ5" s="1">
        <v>1041</v>
      </c>
      <c r="EK5" s="1">
        <v>1058</v>
      </c>
      <c r="EL5" s="1">
        <v>1089</v>
      </c>
      <c r="EM5" s="1">
        <v>1113</v>
      </c>
      <c r="EN5" s="1">
        <v>1127</v>
      </c>
      <c r="EO5" s="1">
        <v>1140</v>
      </c>
      <c r="EP5" s="1">
        <v>1157</v>
      </c>
      <c r="EQ5" s="1">
        <v>1174</v>
      </c>
      <c r="ER5" s="1">
        <v>1193</v>
      </c>
      <c r="ES5" s="1">
        <v>1193</v>
      </c>
      <c r="ET5" s="1">
        <v>1184</v>
      </c>
      <c r="EU5" s="1">
        <v>1163</v>
      </c>
      <c r="EV5" s="1">
        <v>1144</v>
      </c>
      <c r="EW5" s="13">
        <v>1144</v>
      </c>
      <c r="EX5" s="1">
        <v>1146</v>
      </c>
      <c r="EY5" s="1">
        <v>1146</v>
      </c>
      <c r="EZ5" s="13">
        <v>1139</v>
      </c>
      <c r="FA5" s="1">
        <v>1108</v>
      </c>
      <c r="FB5" s="1">
        <v>1048</v>
      </c>
      <c r="FC5" s="1">
        <v>1030</v>
      </c>
      <c r="FD5" s="13">
        <v>1030</v>
      </c>
      <c r="FE5" s="13">
        <v>1045</v>
      </c>
      <c r="FF5">
        <v>1090</v>
      </c>
      <c r="FG5" s="29">
        <v>1119</v>
      </c>
      <c r="FH5" s="30">
        <v>1119</v>
      </c>
      <c r="FI5" s="30">
        <v>1141</v>
      </c>
      <c r="FJ5" s="30">
        <v>1184</v>
      </c>
      <c r="FK5" s="30">
        <v>1212</v>
      </c>
      <c r="FL5" s="30">
        <v>1220</v>
      </c>
      <c r="FM5" s="30">
        <v>1222</v>
      </c>
      <c r="FN5" s="30">
        <v>1235</v>
      </c>
      <c r="FO5" s="30">
        <v>1260</v>
      </c>
      <c r="FP5" s="30">
        <v>1314</v>
      </c>
      <c r="FQ5" s="30">
        <v>1366</v>
      </c>
      <c r="FR5" s="30">
        <v>1402</v>
      </c>
      <c r="FS5" s="30">
        <v>1445</v>
      </c>
      <c r="FT5" s="30">
        <v>1481</v>
      </c>
      <c r="FU5" s="30">
        <v>1494</v>
      </c>
      <c r="FV5" s="30">
        <v>1501</v>
      </c>
      <c r="FW5" s="30">
        <v>1501</v>
      </c>
      <c r="FX5" s="30">
        <v>1514</v>
      </c>
      <c r="FY5" s="30">
        <v>1540</v>
      </c>
      <c r="FZ5" s="30">
        <v>1563</v>
      </c>
      <c r="GA5" s="30">
        <v>1586</v>
      </c>
      <c r="GB5" s="30">
        <v>1586</v>
      </c>
      <c r="GC5" s="30">
        <v>1612</v>
      </c>
      <c r="GD5" s="30">
        <v>1640</v>
      </c>
      <c r="GE5" s="30">
        <v>1667</v>
      </c>
      <c r="GF5" s="30">
        <v>1687</v>
      </c>
      <c r="GG5" s="30">
        <v>1692</v>
      </c>
      <c r="GH5" s="30">
        <v>1677</v>
      </c>
      <c r="GI5" s="30">
        <v>1657</v>
      </c>
      <c r="GJ5" s="30">
        <v>1644</v>
      </c>
      <c r="GK5" s="30">
        <v>1675</v>
      </c>
      <c r="GL5" s="30">
        <v>1702</v>
      </c>
      <c r="GM5" s="30">
        <v>1747</v>
      </c>
      <c r="GN5" s="30">
        <v>1812</v>
      </c>
      <c r="GO5" s="30">
        <v>1852</v>
      </c>
      <c r="GP5" s="30">
        <v>1851</v>
      </c>
      <c r="GQ5" s="30">
        <v>1851</v>
      </c>
      <c r="GR5" s="30">
        <v>1851</v>
      </c>
      <c r="GS5" s="30"/>
      <c r="GT5" s="30"/>
      <c r="GU5" s="30"/>
      <c r="HH5" s="1"/>
      <c r="HI5" s="1" cm="1">
        <f t="array" aca="1" ref="HI5" ca="1">INDIRECT("B"&amp;ROW(DY5))</f>
        <v>1464</v>
      </c>
      <c r="HJ5" s="1" cm="1">
        <f t="array" aca="1" ref="HJ5" ca="1">INDIRECT("C"&amp;ROW(DZ5))</f>
        <v>1534</v>
      </c>
      <c r="HK5" s="39">
        <f t="shared" ca="1" si="0"/>
        <v>-4.5632333767926969E-2</v>
      </c>
      <c r="HL5" s="1"/>
      <c r="HM5" s="1" cm="1">
        <f t="array" aca="1" ref="HM5" ca="1">INDIRECT("g"&amp;ROW(ED5))</f>
        <v>1808</v>
      </c>
      <c r="HN5" s="39">
        <f ca="1">HI5/HM5-1</f>
        <v>-0.19026548672566368</v>
      </c>
      <c r="HO5" s="1"/>
      <c r="HP5" s="108">
        <v>2168.92</v>
      </c>
      <c r="HQ5" s="1">
        <f ca="1">HI5/HP5</f>
        <v>0.67499031776183538</v>
      </c>
    </row>
    <row r="6" spans="1:225">
      <c r="A6" s="1" t="s">
        <v>28</v>
      </c>
      <c r="B6" s="1">
        <v>1135</v>
      </c>
      <c r="C6" s="1">
        <v>1162</v>
      </c>
      <c r="D6" s="1">
        <v>1194</v>
      </c>
      <c r="E6" s="1">
        <v>1212</v>
      </c>
      <c r="F6" s="1">
        <v>1236</v>
      </c>
      <c r="G6" s="1">
        <v>1271</v>
      </c>
      <c r="H6" s="1">
        <v>1308</v>
      </c>
      <c r="I6" s="1">
        <v>1369</v>
      </c>
      <c r="J6" s="1">
        <v>1369</v>
      </c>
      <c r="K6" s="1">
        <v>1369</v>
      </c>
      <c r="L6" s="1">
        <v>1369</v>
      </c>
      <c r="M6" s="1">
        <v>1369</v>
      </c>
      <c r="N6" s="1">
        <v>1369</v>
      </c>
      <c r="O6" s="1">
        <v>1378</v>
      </c>
      <c r="P6" s="1">
        <v>1397</v>
      </c>
      <c r="Q6" s="1">
        <v>1408</v>
      </c>
      <c r="R6" s="1">
        <v>1419</v>
      </c>
      <c r="S6" s="1">
        <v>1426</v>
      </c>
      <c r="T6" s="1">
        <v>1442</v>
      </c>
      <c r="U6" s="1">
        <v>1463</v>
      </c>
      <c r="V6" s="1">
        <v>1480</v>
      </c>
      <c r="W6" s="1">
        <v>1506</v>
      </c>
      <c r="X6" s="1">
        <v>1521</v>
      </c>
      <c r="Y6" s="1">
        <v>1538</v>
      </c>
      <c r="Z6" s="1">
        <v>1552</v>
      </c>
      <c r="AA6" s="1">
        <v>1565</v>
      </c>
      <c r="AB6" s="1">
        <v>1526</v>
      </c>
      <c r="AC6" s="1">
        <v>1489</v>
      </c>
      <c r="AD6" s="1">
        <v>1425</v>
      </c>
      <c r="AE6" s="1">
        <v>1360</v>
      </c>
      <c r="AF6" s="1">
        <v>1321</v>
      </c>
      <c r="AG6" s="1">
        <v>1292</v>
      </c>
      <c r="AH6" s="1">
        <v>1279</v>
      </c>
      <c r="AI6" s="1">
        <v>1265</v>
      </c>
      <c r="AJ6" s="1">
        <v>1247</v>
      </c>
      <c r="AK6" s="1">
        <v>1232</v>
      </c>
      <c r="AL6" s="1">
        <v>1217</v>
      </c>
      <c r="AM6" s="1">
        <v>1205</v>
      </c>
      <c r="AN6" s="1">
        <v>1178</v>
      </c>
      <c r="AO6" s="1">
        <v>1141</v>
      </c>
      <c r="AP6" s="1">
        <v>1133</v>
      </c>
      <c r="AQ6" s="1">
        <v>1127</v>
      </c>
      <c r="AR6" s="1">
        <v>1125</v>
      </c>
      <c r="AS6" s="1">
        <v>1116</v>
      </c>
      <c r="AT6" s="1">
        <v>1104</v>
      </c>
      <c r="AU6" s="1">
        <v>1097</v>
      </c>
      <c r="AV6" s="1">
        <v>1098</v>
      </c>
      <c r="AW6" s="1">
        <v>1101</v>
      </c>
      <c r="AX6" s="1">
        <v>1108</v>
      </c>
      <c r="AY6" s="78">
        <v>1119</v>
      </c>
      <c r="AZ6" s="1">
        <v>1135</v>
      </c>
      <c r="BA6" s="1">
        <v>1159</v>
      </c>
      <c r="BB6" s="1">
        <v>1184</v>
      </c>
      <c r="BC6" s="1">
        <v>1227</v>
      </c>
      <c r="BD6" s="1">
        <v>1247</v>
      </c>
      <c r="BE6" s="1">
        <v>1266</v>
      </c>
      <c r="BF6" s="1">
        <v>1279</v>
      </c>
      <c r="BG6" s="1">
        <v>1287</v>
      </c>
      <c r="BH6" s="1">
        <v>1287</v>
      </c>
      <c r="BI6" s="1">
        <v>1285</v>
      </c>
      <c r="BJ6" s="1">
        <v>1277</v>
      </c>
      <c r="BK6" s="1">
        <v>1269</v>
      </c>
      <c r="BL6" s="1">
        <v>1268</v>
      </c>
      <c r="BM6" s="1">
        <v>1266</v>
      </c>
      <c r="BN6" s="78">
        <v>1261</v>
      </c>
      <c r="BO6" s="78">
        <v>1250</v>
      </c>
      <c r="BP6" s="1">
        <v>1232</v>
      </c>
      <c r="BQ6" s="78">
        <v>1233</v>
      </c>
      <c r="BR6" s="1">
        <v>1236</v>
      </c>
      <c r="BS6" s="78">
        <v>1244</v>
      </c>
      <c r="BT6" s="78">
        <v>1250</v>
      </c>
      <c r="BU6" s="1">
        <v>1263</v>
      </c>
      <c r="BV6" s="78">
        <v>1276</v>
      </c>
      <c r="BW6" s="78">
        <v>1294</v>
      </c>
      <c r="BX6" s="1">
        <v>1318</v>
      </c>
      <c r="BY6" s="1">
        <v>1339</v>
      </c>
      <c r="BZ6" s="1">
        <v>1354</v>
      </c>
      <c r="CA6" s="1">
        <v>1355</v>
      </c>
      <c r="CB6" s="1">
        <v>1350</v>
      </c>
      <c r="CC6" s="1">
        <v>1324</v>
      </c>
      <c r="CD6" s="1">
        <v>1286</v>
      </c>
      <c r="CE6" s="1">
        <v>1240</v>
      </c>
      <c r="CF6" s="1">
        <v>1221</v>
      </c>
      <c r="CG6" s="1">
        <v>1196</v>
      </c>
      <c r="CH6" s="1">
        <v>1156</v>
      </c>
      <c r="CI6" s="1">
        <v>1118</v>
      </c>
      <c r="CJ6" s="1">
        <v>1099</v>
      </c>
      <c r="CK6" s="1">
        <v>1079</v>
      </c>
      <c r="CL6" s="1">
        <v>1056</v>
      </c>
      <c r="CM6" s="1">
        <v>1036</v>
      </c>
      <c r="CN6" s="1">
        <v>1008</v>
      </c>
      <c r="CO6" s="1">
        <v>995</v>
      </c>
      <c r="CP6" s="1">
        <v>980</v>
      </c>
      <c r="CQ6" s="1">
        <v>962</v>
      </c>
      <c r="CR6" s="1">
        <v>942</v>
      </c>
      <c r="CS6" s="1">
        <v>918</v>
      </c>
      <c r="CT6" s="1">
        <v>908</v>
      </c>
      <c r="CU6" s="1">
        <v>908</v>
      </c>
      <c r="CV6" s="1">
        <v>906</v>
      </c>
      <c r="CW6" s="1">
        <v>910</v>
      </c>
      <c r="CX6" s="1">
        <v>909</v>
      </c>
      <c r="CY6" s="1">
        <v>900</v>
      </c>
      <c r="CZ6" s="1">
        <v>879</v>
      </c>
      <c r="DA6" s="1">
        <v>859</v>
      </c>
      <c r="DB6" s="1">
        <v>812</v>
      </c>
      <c r="DC6" s="1">
        <v>772</v>
      </c>
      <c r="DD6" s="1">
        <v>745</v>
      </c>
      <c r="DE6" s="1">
        <v>728</v>
      </c>
      <c r="DF6" s="1">
        <v>706</v>
      </c>
      <c r="DG6" s="1">
        <v>696</v>
      </c>
      <c r="DH6" s="1">
        <v>689</v>
      </c>
      <c r="DI6" s="1">
        <v>686</v>
      </c>
      <c r="DJ6" s="1">
        <v>688</v>
      </c>
      <c r="DK6" s="1">
        <v>695</v>
      </c>
      <c r="DL6" s="1">
        <v>700</v>
      </c>
      <c r="DM6" s="1">
        <v>709</v>
      </c>
      <c r="DN6" s="1">
        <v>719</v>
      </c>
      <c r="DO6" s="1">
        <v>726</v>
      </c>
      <c r="DP6" s="1">
        <v>733</v>
      </c>
      <c r="DQ6" s="1">
        <v>742</v>
      </c>
      <c r="DR6" s="1">
        <v>753</v>
      </c>
      <c r="DS6" s="1">
        <v>757</v>
      </c>
      <c r="DT6" s="1">
        <v>758</v>
      </c>
      <c r="DU6" s="1">
        <v>757</v>
      </c>
      <c r="DV6" s="1">
        <v>754</v>
      </c>
      <c r="DW6" s="1">
        <v>746</v>
      </c>
      <c r="DX6" s="1">
        <v>743</v>
      </c>
      <c r="DY6" s="1">
        <v>743</v>
      </c>
      <c r="DZ6" s="1">
        <v>743</v>
      </c>
      <c r="EA6" s="1">
        <v>734</v>
      </c>
      <c r="EB6" s="1">
        <v>728</v>
      </c>
      <c r="EC6" s="1">
        <v>724</v>
      </c>
      <c r="ED6" s="1">
        <v>724</v>
      </c>
      <c r="EE6" s="1">
        <v>728</v>
      </c>
      <c r="EF6" s="1">
        <v>737</v>
      </c>
      <c r="EG6" s="1">
        <v>747</v>
      </c>
      <c r="EH6" s="1">
        <v>747</v>
      </c>
      <c r="EI6" s="1">
        <v>749</v>
      </c>
      <c r="EJ6" s="1">
        <v>750</v>
      </c>
      <c r="EK6" s="1">
        <v>752</v>
      </c>
      <c r="EL6" s="1">
        <v>746</v>
      </c>
      <c r="EM6" s="1">
        <v>741</v>
      </c>
      <c r="EN6" s="1">
        <v>743</v>
      </c>
      <c r="EO6" s="1">
        <v>751</v>
      </c>
      <c r="EP6" s="1">
        <v>761</v>
      </c>
      <c r="EQ6" s="1">
        <v>759</v>
      </c>
      <c r="ER6" s="1">
        <v>751</v>
      </c>
      <c r="ES6" s="1">
        <v>748</v>
      </c>
      <c r="ET6" s="1">
        <v>740</v>
      </c>
      <c r="EU6" s="1">
        <v>729</v>
      </c>
      <c r="EV6" s="1">
        <v>722</v>
      </c>
      <c r="EW6" s="13">
        <v>726</v>
      </c>
      <c r="EX6" s="1">
        <v>736</v>
      </c>
      <c r="EY6" s="1">
        <v>747</v>
      </c>
      <c r="EZ6" s="13">
        <v>766</v>
      </c>
      <c r="FA6" s="1">
        <v>781</v>
      </c>
      <c r="FB6" s="1">
        <v>803</v>
      </c>
      <c r="FC6" s="1">
        <v>819</v>
      </c>
      <c r="FD6" s="13">
        <v>847</v>
      </c>
      <c r="FE6" s="13">
        <v>881</v>
      </c>
      <c r="FF6" s="25">
        <v>910</v>
      </c>
      <c r="FG6" s="30">
        <v>946</v>
      </c>
      <c r="FH6" s="30">
        <v>946</v>
      </c>
      <c r="FI6" s="30">
        <v>980</v>
      </c>
      <c r="FJ6" s="30">
        <v>1014</v>
      </c>
      <c r="FK6" s="30">
        <v>1043</v>
      </c>
      <c r="FL6" s="30">
        <v>1063</v>
      </c>
      <c r="FM6" s="30">
        <v>1077</v>
      </c>
      <c r="FN6" s="30">
        <v>1085</v>
      </c>
      <c r="FO6" s="30">
        <v>1090</v>
      </c>
      <c r="FP6" s="30">
        <v>1091</v>
      </c>
      <c r="FQ6" s="30">
        <v>1098</v>
      </c>
      <c r="FR6" s="30">
        <v>1105</v>
      </c>
      <c r="FS6" s="30">
        <v>1112</v>
      </c>
      <c r="FT6" s="30">
        <v>1114</v>
      </c>
      <c r="FU6" s="30">
        <v>1097</v>
      </c>
      <c r="FV6" s="30">
        <v>1096</v>
      </c>
      <c r="FW6" s="30">
        <v>1096</v>
      </c>
      <c r="FX6" s="30">
        <v>1105</v>
      </c>
      <c r="FY6" s="30">
        <v>1123</v>
      </c>
      <c r="FZ6" s="30">
        <v>1144</v>
      </c>
      <c r="GA6" s="30">
        <v>1165</v>
      </c>
      <c r="GB6" s="30">
        <v>1165</v>
      </c>
      <c r="GC6" s="30">
        <v>1185</v>
      </c>
      <c r="GD6" s="30">
        <v>1203</v>
      </c>
      <c r="GE6" s="30">
        <v>1216</v>
      </c>
      <c r="GF6" s="30">
        <v>1212</v>
      </c>
      <c r="GG6" s="30">
        <v>1201</v>
      </c>
      <c r="GH6" s="30">
        <v>1179</v>
      </c>
      <c r="GI6" s="30">
        <v>1151</v>
      </c>
      <c r="GJ6" s="30">
        <v>1113</v>
      </c>
      <c r="GK6" s="30">
        <v>1098</v>
      </c>
      <c r="GL6" s="30">
        <v>1096</v>
      </c>
      <c r="GM6" s="30">
        <v>1105</v>
      </c>
      <c r="GN6" s="30">
        <v>1118</v>
      </c>
      <c r="GO6" s="30">
        <v>1131</v>
      </c>
      <c r="GP6" s="30">
        <v>1161</v>
      </c>
      <c r="GQ6" s="30">
        <v>1161</v>
      </c>
      <c r="GR6" s="30">
        <v>1161</v>
      </c>
      <c r="GS6" s="30"/>
      <c r="GT6" s="30"/>
      <c r="GU6" s="30"/>
      <c r="HH6" s="1"/>
      <c r="HI6" s="1" cm="1">
        <f t="array" aca="1" ref="HI6" ca="1">INDIRECT("B"&amp;ROW(DY6))</f>
        <v>1135</v>
      </c>
      <c r="HJ6" s="1" cm="1">
        <f t="array" aca="1" ref="HJ6" ca="1">INDIRECT("C"&amp;ROW(DZ6))</f>
        <v>1162</v>
      </c>
      <c r="HK6" s="39">
        <f t="shared" ca="1" si="0"/>
        <v>-2.3235800344234114E-2</v>
      </c>
      <c r="HL6" s="1"/>
      <c r="HM6" s="1" cm="1">
        <f t="array" aca="1" ref="HM6" ca="1">INDIRECT("g"&amp;ROW(ED6))</f>
        <v>1271</v>
      </c>
      <c r="HN6" s="39">
        <f t="shared" ref="HN6:HN13" ca="1" si="1">HI6/HM6-1</f>
        <v>-0.10700236034618416</v>
      </c>
      <c r="HO6" s="1"/>
      <c r="HP6" s="1"/>
      <c r="HQ6" s="1" t="e">
        <f t="shared" ref="HQ6:HQ7" ca="1" si="2">HI6/HP6</f>
        <v>#DIV/0!</v>
      </c>
    </row>
    <row r="7" spans="1:225" s="66" customFormat="1">
      <c r="A7" s="63" t="s">
        <v>8</v>
      </c>
      <c r="B7" s="63">
        <v>1664</v>
      </c>
      <c r="C7" s="63">
        <v>1875</v>
      </c>
      <c r="D7" s="63">
        <v>2022</v>
      </c>
      <c r="E7" s="63">
        <v>2110</v>
      </c>
      <c r="F7" s="63">
        <v>2086</v>
      </c>
      <c r="G7" s="63">
        <v>2091</v>
      </c>
      <c r="H7" s="63">
        <v>2093</v>
      </c>
      <c r="I7" s="63">
        <v>2094</v>
      </c>
      <c r="J7" s="63">
        <v>2094</v>
      </c>
      <c r="K7" s="63">
        <v>2094</v>
      </c>
      <c r="L7" s="63">
        <v>2094</v>
      </c>
      <c r="M7" s="63">
        <v>2094</v>
      </c>
      <c r="N7" s="63">
        <v>2094</v>
      </c>
      <c r="O7" s="1">
        <v>2087</v>
      </c>
      <c r="P7" s="1">
        <v>2150</v>
      </c>
      <c r="Q7" s="63">
        <v>2219</v>
      </c>
      <c r="R7" s="63">
        <v>2288</v>
      </c>
      <c r="S7" s="63">
        <v>2348</v>
      </c>
      <c r="T7" s="63">
        <v>2411</v>
      </c>
      <c r="U7" s="63">
        <v>2438</v>
      </c>
      <c r="V7" s="63">
        <v>2551</v>
      </c>
      <c r="W7" s="63">
        <v>2509</v>
      </c>
      <c r="X7" s="63">
        <v>2483</v>
      </c>
      <c r="Y7" s="63">
        <v>2495</v>
      </c>
      <c r="Z7" s="63">
        <v>2848</v>
      </c>
      <c r="AA7" s="63">
        <v>3143</v>
      </c>
      <c r="AB7" s="63">
        <v>3346</v>
      </c>
      <c r="AC7" s="63">
        <v>3192</v>
      </c>
      <c r="AD7" s="63">
        <v>2937</v>
      </c>
      <c r="AE7" s="63">
        <v>2696</v>
      </c>
      <c r="AF7" s="63">
        <v>2391</v>
      </c>
      <c r="AG7" s="63">
        <v>2259</v>
      </c>
      <c r="AH7" s="63">
        <v>2102</v>
      </c>
      <c r="AI7" s="63">
        <v>1855</v>
      </c>
      <c r="AJ7" s="63">
        <v>1755</v>
      </c>
      <c r="AK7" s="63">
        <v>1796</v>
      </c>
      <c r="AL7" s="63">
        <v>1817</v>
      </c>
      <c r="AM7" s="63">
        <v>1820</v>
      </c>
      <c r="AN7" s="63">
        <v>1758</v>
      </c>
      <c r="AO7" s="63">
        <v>1688</v>
      </c>
      <c r="AP7" s="63">
        <v>1662</v>
      </c>
      <c r="AQ7" s="63">
        <v>1655</v>
      </c>
      <c r="AR7" s="63">
        <v>1643</v>
      </c>
      <c r="AS7" s="63">
        <v>1598</v>
      </c>
      <c r="AT7" s="63">
        <v>1530</v>
      </c>
      <c r="AU7" s="63">
        <v>1559</v>
      </c>
      <c r="AV7" s="63">
        <v>1523</v>
      </c>
      <c r="AW7" s="63">
        <v>1462</v>
      </c>
      <c r="AX7" s="63">
        <v>1385</v>
      </c>
      <c r="AY7" s="79">
        <v>1401</v>
      </c>
      <c r="AZ7" s="63">
        <v>1459</v>
      </c>
      <c r="BA7" s="63">
        <v>1502</v>
      </c>
      <c r="BB7" s="63">
        <v>1563</v>
      </c>
      <c r="BC7" s="63">
        <v>1662</v>
      </c>
      <c r="BD7" s="63">
        <v>1832</v>
      </c>
      <c r="BE7" s="63">
        <v>1949</v>
      </c>
      <c r="BF7" s="63">
        <v>2017</v>
      </c>
      <c r="BG7" s="63">
        <v>2046</v>
      </c>
      <c r="BH7" s="63">
        <v>2071</v>
      </c>
      <c r="BI7" s="63">
        <v>2105</v>
      </c>
      <c r="BJ7" s="63">
        <v>2058</v>
      </c>
      <c r="BK7" s="63">
        <v>1972</v>
      </c>
      <c r="BL7" s="63">
        <v>1945</v>
      </c>
      <c r="BM7" s="63">
        <v>1935</v>
      </c>
      <c r="BN7" s="79">
        <v>1948</v>
      </c>
      <c r="BO7" s="79">
        <v>1983</v>
      </c>
      <c r="BP7" s="63">
        <v>1991</v>
      </c>
      <c r="BQ7" s="63">
        <v>1929</v>
      </c>
      <c r="BR7" s="63">
        <v>1827</v>
      </c>
      <c r="BS7" s="79">
        <v>1778</v>
      </c>
      <c r="BT7" s="79">
        <v>1780</v>
      </c>
      <c r="BU7" s="63">
        <v>1737</v>
      </c>
      <c r="BV7" s="63">
        <v>1701</v>
      </c>
      <c r="BW7" s="79">
        <v>1716</v>
      </c>
      <c r="BX7" s="63">
        <v>1752</v>
      </c>
      <c r="BY7" s="63">
        <v>1694</v>
      </c>
      <c r="BZ7" s="63">
        <v>1614</v>
      </c>
      <c r="CA7" s="63">
        <v>1593</v>
      </c>
      <c r="CB7" s="63">
        <v>1569</v>
      </c>
      <c r="CC7" s="63">
        <v>1584</v>
      </c>
      <c r="CD7" s="63">
        <v>1526</v>
      </c>
      <c r="CE7" s="63">
        <v>1439</v>
      </c>
      <c r="CF7" s="63">
        <v>1381</v>
      </c>
      <c r="CG7" s="63">
        <v>1340</v>
      </c>
      <c r="CH7" s="63">
        <v>1290</v>
      </c>
      <c r="CI7" s="63">
        <v>1235</v>
      </c>
      <c r="CJ7" s="63">
        <v>1209</v>
      </c>
      <c r="CK7" s="63">
        <v>1186</v>
      </c>
      <c r="CL7" s="63">
        <v>1141</v>
      </c>
      <c r="CM7" s="63">
        <v>1081</v>
      </c>
      <c r="CN7" s="63">
        <v>1063</v>
      </c>
      <c r="CO7" s="63">
        <v>1083</v>
      </c>
      <c r="CP7" s="63">
        <v>1065</v>
      </c>
      <c r="CQ7" s="63">
        <v>1086</v>
      </c>
      <c r="CR7" s="63">
        <v>1094</v>
      </c>
      <c r="CS7" s="63">
        <v>1107</v>
      </c>
      <c r="CT7" s="63">
        <v>1080</v>
      </c>
      <c r="CU7" s="63">
        <v>1080</v>
      </c>
      <c r="CV7" s="63">
        <v>1110</v>
      </c>
      <c r="CW7" s="63">
        <v>1151</v>
      </c>
      <c r="CX7" s="63">
        <v>1194</v>
      </c>
      <c r="CY7" s="63">
        <v>1223</v>
      </c>
      <c r="CZ7" s="63">
        <v>1237</v>
      </c>
      <c r="DA7" s="63">
        <v>1247</v>
      </c>
      <c r="DB7" s="63">
        <v>1233</v>
      </c>
      <c r="DC7" s="63">
        <v>1166</v>
      </c>
      <c r="DD7" s="63">
        <v>1135</v>
      </c>
      <c r="DE7" s="63">
        <v>1129</v>
      </c>
      <c r="DF7" s="63">
        <v>1137</v>
      </c>
      <c r="DG7" s="63">
        <v>1144</v>
      </c>
      <c r="DH7" s="63">
        <v>1142</v>
      </c>
      <c r="DI7" s="63">
        <v>1145</v>
      </c>
      <c r="DJ7" s="63">
        <v>1136</v>
      </c>
      <c r="DK7" s="63">
        <v>1128</v>
      </c>
      <c r="DL7" s="63">
        <v>1123</v>
      </c>
      <c r="DM7" s="63">
        <v>1150</v>
      </c>
      <c r="DN7" s="63">
        <v>1127</v>
      </c>
      <c r="DO7" s="63">
        <v>1110</v>
      </c>
      <c r="DP7" s="63">
        <v>1097</v>
      </c>
      <c r="DQ7" s="63">
        <v>1067</v>
      </c>
      <c r="DR7" s="63">
        <v>962</v>
      </c>
      <c r="DS7" s="63">
        <v>967</v>
      </c>
      <c r="DT7" s="63">
        <v>978</v>
      </c>
      <c r="DU7" s="63">
        <v>977</v>
      </c>
      <c r="DV7" s="63">
        <v>1004</v>
      </c>
      <c r="DW7" s="63">
        <v>1037</v>
      </c>
      <c r="DX7" s="63">
        <v>1073</v>
      </c>
      <c r="DY7" s="63">
        <v>1090</v>
      </c>
      <c r="DZ7" s="63">
        <v>1103</v>
      </c>
      <c r="EA7" s="63">
        <v>1088</v>
      </c>
      <c r="EB7" s="63">
        <v>1032</v>
      </c>
      <c r="EC7" s="63">
        <v>1024</v>
      </c>
      <c r="ED7" s="63">
        <v>1009</v>
      </c>
      <c r="EE7" s="63">
        <v>993</v>
      </c>
      <c r="EF7" s="63">
        <v>997</v>
      </c>
      <c r="EG7" s="63">
        <v>1044</v>
      </c>
      <c r="EH7" s="63">
        <v>1068</v>
      </c>
      <c r="EI7" s="63">
        <v>1091</v>
      </c>
      <c r="EJ7" s="63">
        <v>1112</v>
      </c>
      <c r="EK7" s="63">
        <v>1138</v>
      </c>
      <c r="EL7" s="63">
        <v>1183</v>
      </c>
      <c r="EM7" s="63">
        <v>1233</v>
      </c>
      <c r="EN7" s="63">
        <v>1240</v>
      </c>
      <c r="EO7" s="63">
        <v>1216</v>
      </c>
      <c r="EP7" s="63">
        <v>1138</v>
      </c>
      <c r="EQ7" s="63">
        <v>1078</v>
      </c>
      <c r="ER7" s="63">
        <v>1065</v>
      </c>
      <c r="ES7" s="63">
        <v>1076</v>
      </c>
      <c r="ET7" s="63">
        <v>1094</v>
      </c>
      <c r="EU7" s="63">
        <v>1079</v>
      </c>
      <c r="EV7" s="63">
        <v>1074</v>
      </c>
      <c r="EW7" s="63">
        <v>1056</v>
      </c>
      <c r="EX7" s="63">
        <v>1055</v>
      </c>
      <c r="EY7" s="63">
        <v>1040</v>
      </c>
      <c r="EZ7" s="63">
        <v>1020</v>
      </c>
      <c r="FA7" s="63">
        <v>1016</v>
      </c>
      <c r="FB7" s="63">
        <v>939</v>
      </c>
      <c r="FC7" s="63">
        <v>919</v>
      </c>
      <c r="FD7" s="63">
        <v>937</v>
      </c>
      <c r="FE7" s="63">
        <v>977</v>
      </c>
      <c r="FF7" s="63">
        <v>1123</v>
      </c>
      <c r="FG7" s="63">
        <v>1172</v>
      </c>
      <c r="FH7" s="63">
        <v>1172</v>
      </c>
      <c r="FI7" s="63">
        <v>1215</v>
      </c>
      <c r="FJ7" s="63">
        <v>1295</v>
      </c>
      <c r="FK7" s="63">
        <v>1348</v>
      </c>
      <c r="FL7" s="63">
        <v>1365</v>
      </c>
      <c r="FM7" s="63">
        <v>1384</v>
      </c>
      <c r="FN7" s="63">
        <v>1402</v>
      </c>
      <c r="FO7" s="63">
        <v>1425</v>
      </c>
      <c r="FP7" s="63">
        <v>1476</v>
      </c>
      <c r="FQ7" s="63">
        <v>1522</v>
      </c>
      <c r="FR7" s="63">
        <v>1558</v>
      </c>
      <c r="FS7" s="63">
        <v>1608</v>
      </c>
      <c r="FT7" s="63">
        <v>1640</v>
      </c>
      <c r="FU7" s="63">
        <v>1598</v>
      </c>
      <c r="FV7" s="63">
        <v>1558</v>
      </c>
      <c r="FW7" s="63">
        <v>1558</v>
      </c>
      <c r="FX7" s="63">
        <v>1545</v>
      </c>
      <c r="FY7" s="63">
        <v>1558</v>
      </c>
      <c r="FZ7" s="63">
        <v>1552</v>
      </c>
      <c r="GA7" s="63">
        <v>1576</v>
      </c>
      <c r="GB7" s="63">
        <v>1576</v>
      </c>
      <c r="GC7" s="63">
        <v>1581</v>
      </c>
      <c r="GD7" s="63">
        <v>1536</v>
      </c>
      <c r="GE7" s="63">
        <v>1510</v>
      </c>
      <c r="GF7" s="63">
        <v>1517</v>
      </c>
      <c r="GG7" s="63">
        <v>1504</v>
      </c>
      <c r="GH7" s="63">
        <v>1432</v>
      </c>
      <c r="GI7" s="63">
        <v>1372</v>
      </c>
      <c r="GJ7" s="63">
        <v>1368</v>
      </c>
      <c r="GK7" s="63">
        <v>1412</v>
      </c>
      <c r="GL7" s="63">
        <v>1435</v>
      </c>
      <c r="GM7" s="63">
        <v>1463</v>
      </c>
      <c r="GN7" s="63">
        <v>1463</v>
      </c>
      <c r="GO7" s="63">
        <v>1507</v>
      </c>
      <c r="GP7" s="63">
        <v>1560</v>
      </c>
      <c r="GQ7" s="63">
        <v>1560</v>
      </c>
      <c r="GR7" s="63">
        <v>1560</v>
      </c>
      <c r="GS7" s="63">
        <v>1525</v>
      </c>
      <c r="GT7" s="63">
        <v>1473</v>
      </c>
      <c r="GU7" s="63">
        <v>1412</v>
      </c>
      <c r="GV7" s="63">
        <v>1389</v>
      </c>
      <c r="GW7" s="63">
        <v>1403</v>
      </c>
      <c r="GX7" s="63">
        <v>1407</v>
      </c>
      <c r="GY7" s="63">
        <v>1402</v>
      </c>
      <c r="GZ7" s="64">
        <v>1456</v>
      </c>
      <c r="HA7" s="67">
        <v>1489</v>
      </c>
      <c r="HB7" s="63">
        <v>1484</v>
      </c>
      <c r="HC7" s="63">
        <v>1456</v>
      </c>
      <c r="HD7" s="63">
        <v>1512</v>
      </c>
      <c r="HE7" s="63">
        <v>1542</v>
      </c>
      <c r="HF7" s="63">
        <v>1535</v>
      </c>
      <c r="HG7" s="97">
        <v>1560</v>
      </c>
      <c r="HH7" s="63"/>
      <c r="HI7" s="63" cm="1">
        <f t="array" aca="1" ref="HI7" ca="1">INDIRECT("B"&amp;ROW(DY7))</f>
        <v>1664</v>
      </c>
      <c r="HJ7" s="63" cm="1">
        <f t="array" aca="1" ref="HJ7" ca="1">INDIRECT("C"&amp;ROW(DZ7))</f>
        <v>1875</v>
      </c>
      <c r="HK7" s="109">
        <f t="shared" ca="1" si="0"/>
        <v>-0.11253333333333337</v>
      </c>
      <c r="HL7" s="63"/>
      <c r="HM7" s="63" cm="1">
        <f t="array" aca="1" ref="HM7" ca="1">INDIRECT("g"&amp;ROW(ED7))</f>
        <v>2091</v>
      </c>
      <c r="HN7" s="109">
        <f t="shared" ca="1" si="1"/>
        <v>-0.20420851267336204</v>
      </c>
      <c r="HO7" s="63"/>
      <c r="HP7" s="110">
        <v>2247.38</v>
      </c>
      <c r="HQ7" s="63">
        <f t="shared" ca="1" si="2"/>
        <v>0.74041773086883389</v>
      </c>
    </row>
    <row r="8" spans="1:225">
      <c r="A8" s="1" t="s">
        <v>29</v>
      </c>
      <c r="B8" s="1">
        <v>644</v>
      </c>
      <c r="C8" s="1">
        <v>661</v>
      </c>
      <c r="D8" s="1">
        <v>680</v>
      </c>
      <c r="E8" s="1">
        <v>695</v>
      </c>
      <c r="F8" s="1">
        <v>716</v>
      </c>
      <c r="G8" s="1">
        <v>745</v>
      </c>
      <c r="H8" s="1">
        <v>808</v>
      </c>
      <c r="I8" s="1">
        <v>879</v>
      </c>
      <c r="J8" s="1">
        <v>879</v>
      </c>
      <c r="K8" s="1">
        <v>879</v>
      </c>
      <c r="L8" s="1">
        <v>879</v>
      </c>
      <c r="M8" s="1">
        <v>879</v>
      </c>
      <c r="N8" s="1">
        <v>879</v>
      </c>
      <c r="O8" s="1">
        <v>888</v>
      </c>
      <c r="P8" s="1">
        <v>896</v>
      </c>
      <c r="Q8" s="1">
        <v>903</v>
      </c>
      <c r="R8" s="1">
        <v>907</v>
      </c>
      <c r="S8" s="1">
        <v>908</v>
      </c>
      <c r="T8" s="1">
        <v>906</v>
      </c>
      <c r="U8" s="1">
        <v>903</v>
      </c>
      <c r="V8" s="1">
        <v>895</v>
      </c>
      <c r="W8" s="1">
        <v>884</v>
      </c>
      <c r="X8" s="1">
        <v>872</v>
      </c>
      <c r="Y8" s="1">
        <v>862</v>
      </c>
      <c r="Z8" s="1">
        <v>851</v>
      </c>
      <c r="AA8" s="1">
        <v>831</v>
      </c>
      <c r="AB8" s="1">
        <v>800</v>
      </c>
      <c r="AC8" s="1">
        <v>773</v>
      </c>
      <c r="AD8" s="1">
        <v>751</v>
      </c>
      <c r="AE8" s="1">
        <v>723</v>
      </c>
      <c r="AF8" s="1">
        <v>695</v>
      </c>
      <c r="AG8" s="1">
        <v>680</v>
      </c>
      <c r="AH8" s="1">
        <v>670</v>
      </c>
      <c r="AI8" s="1">
        <v>648</v>
      </c>
      <c r="AJ8" s="1">
        <v>623</v>
      </c>
      <c r="AK8" s="1">
        <v>614</v>
      </c>
      <c r="AL8" s="1">
        <v>605</v>
      </c>
      <c r="AM8" s="1">
        <v>599</v>
      </c>
      <c r="AN8" s="1">
        <v>593</v>
      </c>
      <c r="AO8" s="1">
        <v>588</v>
      </c>
      <c r="AP8" s="1">
        <v>587</v>
      </c>
      <c r="AQ8" s="1">
        <v>588</v>
      </c>
      <c r="AR8" s="1">
        <v>594</v>
      </c>
      <c r="AS8" s="1">
        <v>601</v>
      </c>
      <c r="AT8" s="1">
        <v>607</v>
      </c>
      <c r="AU8" s="1">
        <v>615</v>
      </c>
      <c r="AV8" s="1">
        <v>627</v>
      </c>
      <c r="AW8" s="1">
        <v>634</v>
      </c>
      <c r="AX8" s="1">
        <v>645</v>
      </c>
      <c r="AY8" s="1">
        <v>652</v>
      </c>
      <c r="AZ8" s="1">
        <v>660</v>
      </c>
      <c r="BA8" s="1">
        <v>669</v>
      </c>
      <c r="BB8" s="1">
        <v>671</v>
      </c>
      <c r="BC8" s="1">
        <v>671</v>
      </c>
      <c r="BD8" s="1">
        <v>678</v>
      </c>
      <c r="BE8" s="1">
        <v>681</v>
      </c>
      <c r="BF8" s="1">
        <v>684</v>
      </c>
      <c r="BG8" s="1">
        <v>686</v>
      </c>
      <c r="BH8" s="1">
        <v>689</v>
      </c>
      <c r="BI8" s="1">
        <v>691</v>
      </c>
      <c r="BJ8" s="1">
        <v>690</v>
      </c>
      <c r="BK8" s="1">
        <v>690</v>
      </c>
      <c r="BL8" s="1">
        <v>687</v>
      </c>
      <c r="BM8" s="1">
        <v>684</v>
      </c>
      <c r="BN8" s="1">
        <v>681</v>
      </c>
      <c r="BO8" s="1">
        <v>677</v>
      </c>
      <c r="BP8" s="1">
        <v>678</v>
      </c>
      <c r="BQ8" s="1">
        <v>675</v>
      </c>
      <c r="BR8" s="1">
        <v>674</v>
      </c>
      <c r="BS8" s="1">
        <v>673</v>
      </c>
      <c r="BT8" s="1">
        <v>674</v>
      </c>
      <c r="BU8" s="1">
        <v>677</v>
      </c>
      <c r="BV8" s="1">
        <v>679</v>
      </c>
      <c r="BW8" s="1">
        <v>680</v>
      </c>
      <c r="BX8" s="1">
        <v>681</v>
      </c>
      <c r="BY8" s="1">
        <v>681</v>
      </c>
      <c r="BZ8" s="1">
        <v>678</v>
      </c>
      <c r="CA8" s="1">
        <v>670</v>
      </c>
      <c r="CB8" s="1">
        <v>669</v>
      </c>
      <c r="CC8" s="1">
        <v>662</v>
      </c>
      <c r="CD8" s="1">
        <v>652</v>
      </c>
      <c r="CE8" s="1">
        <v>645</v>
      </c>
      <c r="CF8" s="1">
        <v>634</v>
      </c>
      <c r="CG8" s="1">
        <v>624</v>
      </c>
      <c r="CH8" s="1">
        <v>602</v>
      </c>
      <c r="CI8" s="1">
        <v>585</v>
      </c>
      <c r="CJ8" s="1">
        <v>575</v>
      </c>
      <c r="CK8" s="1">
        <v>572</v>
      </c>
      <c r="CL8" s="1">
        <v>567</v>
      </c>
      <c r="CM8" s="1">
        <v>564</v>
      </c>
      <c r="CN8" s="1">
        <v>557</v>
      </c>
      <c r="CO8" s="1">
        <v>548</v>
      </c>
      <c r="CP8" s="1">
        <v>541</v>
      </c>
      <c r="CQ8" s="1">
        <v>534</v>
      </c>
      <c r="CR8" s="1">
        <v>524</v>
      </c>
      <c r="CS8" s="1">
        <v>514</v>
      </c>
      <c r="CT8" s="1">
        <v>507</v>
      </c>
      <c r="CU8" s="1">
        <v>507</v>
      </c>
      <c r="CV8" s="1">
        <v>500</v>
      </c>
      <c r="CW8" s="1">
        <v>491</v>
      </c>
      <c r="CX8" s="1">
        <v>484</v>
      </c>
      <c r="CY8" s="1">
        <v>477</v>
      </c>
      <c r="CZ8" s="1">
        <v>469</v>
      </c>
      <c r="DA8" s="1">
        <v>459</v>
      </c>
      <c r="DB8" s="1">
        <v>444</v>
      </c>
      <c r="DC8" s="1">
        <v>433</v>
      </c>
      <c r="DD8" s="1">
        <v>420</v>
      </c>
      <c r="DE8" s="1">
        <v>411</v>
      </c>
      <c r="DF8" s="1">
        <v>401</v>
      </c>
      <c r="DG8" s="1">
        <v>393</v>
      </c>
      <c r="DH8" s="1">
        <v>392</v>
      </c>
      <c r="DI8" s="1">
        <v>389</v>
      </c>
      <c r="DJ8" s="1">
        <v>390</v>
      </c>
      <c r="DK8" s="1">
        <v>391</v>
      </c>
      <c r="DL8" s="1">
        <v>392</v>
      </c>
      <c r="DM8" s="1">
        <v>394</v>
      </c>
      <c r="DN8" s="1">
        <v>394</v>
      </c>
      <c r="DO8" s="1">
        <v>396</v>
      </c>
      <c r="DP8" s="1">
        <v>397</v>
      </c>
      <c r="DQ8" s="1">
        <v>399</v>
      </c>
      <c r="DR8" s="1">
        <v>400</v>
      </c>
      <c r="DS8" s="1">
        <v>400</v>
      </c>
      <c r="DT8" s="1">
        <v>400</v>
      </c>
      <c r="DU8" s="1">
        <v>403</v>
      </c>
      <c r="DV8" s="1">
        <v>404</v>
      </c>
      <c r="DW8" s="1">
        <v>406</v>
      </c>
      <c r="DX8" s="1">
        <v>406</v>
      </c>
      <c r="DY8" s="1">
        <v>409</v>
      </c>
      <c r="DZ8" s="1">
        <v>411</v>
      </c>
      <c r="EA8" s="1">
        <v>414</v>
      </c>
      <c r="EB8" s="1">
        <v>418</v>
      </c>
      <c r="EC8" s="1">
        <v>422</v>
      </c>
      <c r="ED8" s="1">
        <v>424</v>
      </c>
      <c r="EE8" s="1">
        <v>427</v>
      </c>
      <c r="EF8" s="1">
        <v>430</v>
      </c>
      <c r="EG8" s="1">
        <v>435</v>
      </c>
      <c r="EH8" s="1">
        <v>444</v>
      </c>
      <c r="EI8" s="1">
        <v>446</v>
      </c>
      <c r="EJ8" s="1">
        <v>448</v>
      </c>
      <c r="EK8" s="1">
        <v>452</v>
      </c>
      <c r="EL8" s="1">
        <v>454</v>
      </c>
      <c r="EM8" s="1">
        <v>454</v>
      </c>
      <c r="EN8" s="1">
        <v>455</v>
      </c>
      <c r="EO8" s="1">
        <v>456</v>
      </c>
      <c r="EP8" s="1">
        <v>455</v>
      </c>
      <c r="EQ8" s="1">
        <v>458</v>
      </c>
      <c r="ER8" s="1">
        <v>460</v>
      </c>
      <c r="ES8" s="1">
        <v>464</v>
      </c>
      <c r="ET8" s="1">
        <v>471</v>
      </c>
      <c r="EU8" s="1">
        <v>476</v>
      </c>
      <c r="EV8" s="1">
        <v>481</v>
      </c>
      <c r="EW8" s="13">
        <v>491</v>
      </c>
      <c r="EX8" s="1">
        <v>501</v>
      </c>
      <c r="EY8" s="1">
        <v>505</v>
      </c>
      <c r="EZ8" s="13">
        <v>515</v>
      </c>
      <c r="FA8" s="1">
        <v>526</v>
      </c>
      <c r="FB8" s="1">
        <v>537</v>
      </c>
      <c r="FC8" s="1">
        <v>545</v>
      </c>
      <c r="FD8" s="13">
        <v>559</v>
      </c>
      <c r="FE8" s="36">
        <v>572</v>
      </c>
      <c r="FF8" s="30">
        <v>582</v>
      </c>
      <c r="FG8" s="30">
        <v>588</v>
      </c>
      <c r="FH8" s="30">
        <v>588</v>
      </c>
      <c r="FI8" s="30">
        <v>594</v>
      </c>
      <c r="FJ8" s="30">
        <v>600</v>
      </c>
      <c r="FK8" s="30">
        <v>604</v>
      </c>
      <c r="FL8" s="30">
        <v>609</v>
      </c>
      <c r="FM8" s="30">
        <v>612</v>
      </c>
      <c r="FN8" s="30">
        <v>614</v>
      </c>
      <c r="FO8" s="30">
        <v>617</v>
      </c>
      <c r="FP8" s="30">
        <v>623</v>
      </c>
      <c r="FQ8" s="30">
        <v>628</v>
      </c>
      <c r="FR8" s="30">
        <v>632</v>
      </c>
      <c r="FS8" s="30">
        <v>635</v>
      </c>
      <c r="FT8" s="30">
        <v>638</v>
      </c>
      <c r="FU8" s="30">
        <v>640</v>
      </c>
      <c r="FV8" s="30">
        <v>645</v>
      </c>
      <c r="FW8" s="30">
        <v>645</v>
      </c>
      <c r="FX8" s="30">
        <v>651</v>
      </c>
      <c r="FY8" s="30">
        <v>657</v>
      </c>
      <c r="FZ8" s="30">
        <v>661</v>
      </c>
      <c r="GA8" s="30">
        <v>663</v>
      </c>
      <c r="GB8" s="30">
        <v>663</v>
      </c>
      <c r="GC8" s="30">
        <v>665</v>
      </c>
      <c r="GD8" s="30">
        <v>667</v>
      </c>
      <c r="GE8" s="30">
        <v>667</v>
      </c>
      <c r="GF8" s="30">
        <v>664</v>
      </c>
      <c r="GG8" s="30">
        <v>660</v>
      </c>
      <c r="GH8" s="30">
        <v>650</v>
      </c>
      <c r="GI8" s="30">
        <v>639</v>
      </c>
      <c r="GJ8" s="30">
        <v>633</v>
      </c>
      <c r="GK8" s="30">
        <v>630</v>
      </c>
      <c r="GL8" s="30">
        <v>628</v>
      </c>
      <c r="GM8" s="30">
        <v>628</v>
      </c>
      <c r="GN8" s="30">
        <v>631</v>
      </c>
      <c r="GO8" s="30">
        <v>636</v>
      </c>
      <c r="GP8" s="30">
        <v>643</v>
      </c>
      <c r="GQ8" s="30">
        <v>643</v>
      </c>
      <c r="GR8" s="30">
        <v>643</v>
      </c>
      <c r="GS8" s="30"/>
      <c r="GT8" s="30"/>
      <c r="GU8" s="30"/>
      <c r="HH8" s="1"/>
      <c r="HI8" s="1" cm="1">
        <f t="array" aca="1" ref="HI8" ca="1">INDIRECT("B"&amp;ROW(DY8))</f>
        <v>644</v>
      </c>
      <c r="HJ8" s="1" cm="1">
        <f t="array" aca="1" ref="HJ8" ca="1">INDIRECT("C"&amp;ROW(DZ8))</f>
        <v>661</v>
      </c>
      <c r="HK8" s="39">
        <f t="shared" ca="1" si="0"/>
        <v>-2.5718608169440271E-2</v>
      </c>
      <c r="HL8" s="1"/>
      <c r="HM8" s="1" cm="1">
        <f t="array" aca="1" ref="HM8" ca="1">INDIRECT("g"&amp;ROW(ED8))</f>
        <v>745</v>
      </c>
      <c r="HN8" s="39">
        <f ca="1">HI8/HM8-1</f>
        <v>-0.13557046979865772</v>
      </c>
      <c r="HO8" s="1"/>
      <c r="HP8" s="1">
        <v>866.72</v>
      </c>
      <c r="HQ8" s="1">
        <f ca="1">HI8/HP8</f>
        <v>0.74303119808011808</v>
      </c>
    </row>
    <row r="9" spans="1:225" s="66" customFormat="1">
      <c r="A9" s="63" t="s">
        <v>4</v>
      </c>
      <c r="B9" s="63">
        <v>763</v>
      </c>
      <c r="C9" s="63">
        <v>779</v>
      </c>
      <c r="D9" s="63">
        <v>787</v>
      </c>
      <c r="E9" s="63">
        <v>799</v>
      </c>
      <c r="F9" s="63">
        <v>829</v>
      </c>
      <c r="G9" s="63">
        <v>874</v>
      </c>
      <c r="H9" s="63">
        <v>925</v>
      </c>
      <c r="I9" s="63">
        <v>960</v>
      </c>
      <c r="J9" s="63">
        <v>960</v>
      </c>
      <c r="K9" s="63">
        <v>960</v>
      </c>
      <c r="L9" s="63">
        <v>960</v>
      </c>
      <c r="M9" s="63">
        <v>960</v>
      </c>
      <c r="N9" s="63">
        <v>960</v>
      </c>
      <c r="O9" s="63">
        <v>963</v>
      </c>
      <c r="P9" s="63">
        <v>959</v>
      </c>
      <c r="Q9" s="63">
        <v>945</v>
      </c>
      <c r="R9" s="63">
        <v>949</v>
      </c>
      <c r="S9" s="63">
        <v>933</v>
      </c>
      <c r="T9" s="63">
        <v>914</v>
      </c>
      <c r="U9" s="63">
        <v>898</v>
      </c>
      <c r="V9" s="63">
        <v>880</v>
      </c>
      <c r="W9" s="63">
        <v>860</v>
      </c>
      <c r="X9" s="63">
        <v>858</v>
      </c>
      <c r="Y9" s="63">
        <v>856</v>
      </c>
      <c r="Z9" s="63">
        <v>852</v>
      </c>
      <c r="AA9" s="63">
        <v>843</v>
      </c>
      <c r="AB9" s="63">
        <v>830</v>
      </c>
      <c r="AC9" s="63">
        <v>833</v>
      </c>
      <c r="AD9" s="63">
        <v>834</v>
      </c>
      <c r="AE9" s="63">
        <v>838</v>
      </c>
      <c r="AF9" s="63">
        <v>831</v>
      </c>
      <c r="AG9" s="63">
        <v>822</v>
      </c>
      <c r="AH9" s="63">
        <v>829</v>
      </c>
      <c r="AI9" s="63">
        <v>845</v>
      </c>
      <c r="AJ9" s="63">
        <v>856</v>
      </c>
      <c r="AK9" s="63">
        <v>865</v>
      </c>
      <c r="AL9" s="63">
        <v>862</v>
      </c>
      <c r="AM9" s="63">
        <v>826</v>
      </c>
      <c r="AN9" s="63">
        <v>806</v>
      </c>
      <c r="AO9" s="63">
        <v>808</v>
      </c>
      <c r="AP9" s="63">
        <v>812</v>
      </c>
      <c r="AQ9" s="63">
        <v>785</v>
      </c>
      <c r="AR9" s="63">
        <v>786</v>
      </c>
      <c r="AS9" s="63">
        <v>798</v>
      </c>
      <c r="AT9" s="63">
        <v>801</v>
      </c>
      <c r="AU9" s="63">
        <v>799</v>
      </c>
      <c r="AV9" s="63">
        <v>781</v>
      </c>
      <c r="AW9" s="63">
        <v>781</v>
      </c>
      <c r="AX9" s="63">
        <v>768</v>
      </c>
      <c r="AY9" s="63">
        <v>779</v>
      </c>
      <c r="AZ9" s="63">
        <v>780</v>
      </c>
      <c r="BA9" s="63">
        <v>793</v>
      </c>
      <c r="BB9" s="63">
        <v>801</v>
      </c>
      <c r="BC9" s="63">
        <v>794</v>
      </c>
      <c r="BD9" s="63">
        <v>789</v>
      </c>
      <c r="BE9" s="63">
        <v>786</v>
      </c>
      <c r="BF9" s="63">
        <v>779</v>
      </c>
      <c r="BG9" s="63">
        <v>774</v>
      </c>
      <c r="BH9" s="63">
        <v>763</v>
      </c>
      <c r="BI9" s="63">
        <v>756</v>
      </c>
      <c r="BJ9" s="63">
        <v>755</v>
      </c>
      <c r="BK9" s="63">
        <v>748</v>
      </c>
      <c r="BL9" s="63">
        <v>748</v>
      </c>
      <c r="BM9" s="63">
        <v>803</v>
      </c>
      <c r="BN9" s="63">
        <v>832</v>
      </c>
      <c r="BO9" s="63">
        <v>737</v>
      </c>
      <c r="BP9" s="63">
        <v>735</v>
      </c>
      <c r="BQ9" s="63">
        <v>750</v>
      </c>
      <c r="BR9" s="63">
        <v>775</v>
      </c>
      <c r="BS9" s="63">
        <v>796</v>
      </c>
      <c r="BT9" s="63">
        <v>808</v>
      </c>
      <c r="BU9" s="63">
        <v>811</v>
      </c>
      <c r="BV9" s="63">
        <v>813</v>
      </c>
      <c r="BW9" s="63">
        <v>812</v>
      </c>
      <c r="BX9" s="63">
        <v>824</v>
      </c>
      <c r="BY9" s="63">
        <v>834</v>
      </c>
      <c r="BZ9" s="63">
        <v>859</v>
      </c>
      <c r="CA9" s="63">
        <v>868</v>
      </c>
      <c r="CB9" s="63">
        <v>869</v>
      </c>
      <c r="CC9" s="63">
        <v>857</v>
      </c>
      <c r="CD9" s="63">
        <v>847</v>
      </c>
      <c r="CE9" s="63">
        <v>849</v>
      </c>
      <c r="CF9" s="63">
        <v>849</v>
      </c>
      <c r="CG9" s="63">
        <v>852</v>
      </c>
      <c r="CH9" s="63">
        <v>805</v>
      </c>
      <c r="CI9" s="63">
        <v>788</v>
      </c>
      <c r="CJ9" s="63">
        <v>763</v>
      </c>
      <c r="CK9" s="63">
        <v>764</v>
      </c>
      <c r="CL9" s="63">
        <v>760</v>
      </c>
      <c r="CM9" s="63">
        <v>758</v>
      </c>
      <c r="CN9" s="63">
        <v>783</v>
      </c>
      <c r="CO9" s="63">
        <v>803</v>
      </c>
      <c r="CP9" s="63">
        <v>837</v>
      </c>
      <c r="CQ9" s="63">
        <v>847</v>
      </c>
      <c r="CR9" s="63">
        <v>848</v>
      </c>
      <c r="CS9" s="63">
        <v>843</v>
      </c>
      <c r="CT9" s="63">
        <v>807</v>
      </c>
      <c r="CU9" s="63">
        <v>807</v>
      </c>
      <c r="CV9" s="63">
        <v>801</v>
      </c>
      <c r="CW9" s="63">
        <v>794</v>
      </c>
      <c r="CX9" s="63">
        <v>790</v>
      </c>
      <c r="CY9" s="63">
        <v>779</v>
      </c>
      <c r="CZ9" s="63">
        <v>772</v>
      </c>
      <c r="DA9" s="63">
        <v>750</v>
      </c>
      <c r="DB9" s="63">
        <v>713</v>
      </c>
      <c r="DC9" s="63">
        <v>694</v>
      </c>
      <c r="DD9" s="63">
        <v>670</v>
      </c>
      <c r="DE9" s="63">
        <v>670</v>
      </c>
      <c r="DF9" s="63">
        <v>679</v>
      </c>
      <c r="DG9" s="63">
        <v>685</v>
      </c>
      <c r="DH9" s="63">
        <v>686</v>
      </c>
      <c r="DI9" s="63">
        <v>689</v>
      </c>
      <c r="DJ9" s="63">
        <v>706</v>
      </c>
      <c r="DK9" s="63">
        <v>716</v>
      </c>
      <c r="DL9" s="63">
        <v>720</v>
      </c>
      <c r="DM9" s="63">
        <v>713</v>
      </c>
      <c r="DN9" s="63">
        <v>704</v>
      </c>
      <c r="DO9" s="63">
        <v>697</v>
      </c>
      <c r="DP9" s="63">
        <v>671</v>
      </c>
      <c r="DQ9" s="63">
        <v>655</v>
      </c>
      <c r="DR9" s="63">
        <v>633</v>
      </c>
      <c r="DS9" s="63">
        <v>626</v>
      </c>
      <c r="DT9" s="63">
        <v>610</v>
      </c>
      <c r="DU9" s="63">
        <v>602</v>
      </c>
      <c r="DV9" s="63">
        <v>582</v>
      </c>
      <c r="DW9" s="63">
        <v>563</v>
      </c>
      <c r="DX9" s="63">
        <v>565</v>
      </c>
      <c r="DY9" s="63">
        <v>570</v>
      </c>
      <c r="DZ9" s="63">
        <v>578</v>
      </c>
      <c r="EA9" s="63">
        <v>594</v>
      </c>
      <c r="EB9" s="63">
        <v>607</v>
      </c>
      <c r="EC9" s="63">
        <v>608</v>
      </c>
      <c r="ED9" s="63">
        <v>605</v>
      </c>
      <c r="EE9" s="63">
        <v>606</v>
      </c>
      <c r="EF9" s="63">
        <v>609</v>
      </c>
      <c r="EG9" s="63">
        <v>615</v>
      </c>
      <c r="EH9" s="63">
        <v>635</v>
      </c>
      <c r="EI9" s="63">
        <v>620</v>
      </c>
      <c r="EJ9" s="63">
        <v>603</v>
      </c>
      <c r="EK9" s="63">
        <v>593</v>
      </c>
      <c r="EL9" s="63">
        <v>599</v>
      </c>
      <c r="EM9" s="63">
        <v>611</v>
      </c>
      <c r="EN9" s="63">
        <v>604</v>
      </c>
      <c r="EO9" s="63">
        <v>602</v>
      </c>
      <c r="EP9" s="63">
        <v>603</v>
      </c>
      <c r="EQ9" s="63">
        <v>598</v>
      </c>
      <c r="ER9" s="63">
        <v>582</v>
      </c>
      <c r="ES9" s="63">
        <v>590</v>
      </c>
      <c r="ET9" s="63">
        <v>584</v>
      </c>
      <c r="EU9" s="63">
        <v>574</v>
      </c>
      <c r="EV9" s="63">
        <v>577</v>
      </c>
      <c r="EW9" s="63">
        <v>597</v>
      </c>
      <c r="EX9" s="63">
        <v>608</v>
      </c>
      <c r="EY9" s="63">
        <v>616</v>
      </c>
      <c r="EZ9" s="63">
        <v>618</v>
      </c>
      <c r="FA9" s="63">
        <v>642</v>
      </c>
      <c r="FB9" s="63">
        <v>657</v>
      </c>
      <c r="FC9" s="63">
        <v>676</v>
      </c>
      <c r="FD9" s="63">
        <v>676</v>
      </c>
      <c r="FE9" s="63">
        <v>674</v>
      </c>
      <c r="FF9" s="63">
        <v>672</v>
      </c>
      <c r="FG9" s="63">
        <v>670</v>
      </c>
      <c r="FH9" s="63">
        <v>670</v>
      </c>
      <c r="FI9" s="63">
        <v>671</v>
      </c>
      <c r="FJ9" s="63">
        <v>667</v>
      </c>
      <c r="FK9" s="63">
        <v>640</v>
      </c>
      <c r="FL9" s="63">
        <v>591</v>
      </c>
      <c r="FM9" s="63">
        <v>585</v>
      </c>
      <c r="FN9" s="63">
        <v>587</v>
      </c>
      <c r="FO9" s="63">
        <v>589</v>
      </c>
      <c r="FP9" s="63">
        <v>593</v>
      </c>
      <c r="FQ9" s="63">
        <v>626</v>
      </c>
      <c r="FR9" s="63">
        <v>633</v>
      </c>
      <c r="FS9" s="63">
        <v>637</v>
      </c>
      <c r="FT9" s="63">
        <v>651</v>
      </c>
      <c r="FU9" s="63">
        <v>661</v>
      </c>
      <c r="FV9" s="63">
        <v>694</v>
      </c>
      <c r="FW9" s="63">
        <v>694</v>
      </c>
      <c r="FX9" s="63">
        <v>719</v>
      </c>
      <c r="FY9" s="63">
        <v>758</v>
      </c>
      <c r="FZ9" s="63">
        <v>763</v>
      </c>
      <c r="GA9" s="63">
        <v>752</v>
      </c>
      <c r="GB9" s="63">
        <v>752</v>
      </c>
      <c r="GC9" s="63">
        <v>783</v>
      </c>
      <c r="GD9" s="63">
        <v>809</v>
      </c>
      <c r="GE9" s="63">
        <v>842</v>
      </c>
      <c r="GF9" s="63">
        <v>900</v>
      </c>
      <c r="GG9" s="63">
        <v>968</v>
      </c>
      <c r="GH9" s="63">
        <v>1014</v>
      </c>
      <c r="GI9" s="63">
        <v>1040</v>
      </c>
      <c r="GJ9" s="63">
        <v>1041</v>
      </c>
      <c r="GK9" s="63">
        <v>989</v>
      </c>
      <c r="GL9" s="63">
        <v>958</v>
      </c>
      <c r="GM9" s="63">
        <v>940</v>
      </c>
      <c r="GN9" s="63">
        <v>912</v>
      </c>
      <c r="GO9" s="63">
        <v>956</v>
      </c>
      <c r="GP9" s="63">
        <v>1014</v>
      </c>
      <c r="GQ9" s="63">
        <v>1014</v>
      </c>
      <c r="GR9" s="63">
        <v>1014</v>
      </c>
      <c r="GS9" s="63">
        <v>1060</v>
      </c>
      <c r="GT9" s="63">
        <v>1178</v>
      </c>
      <c r="GU9" s="63">
        <v>1215</v>
      </c>
      <c r="GV9" s="63">
        <v>1248</v>
      </c>
      <c r="GW9" s="63">
        <v>1250</v>
      </c>
      <c r="GX9" s="63">
        <v>1245</v>
      </c>
      <c r="GY9" s="63">
        <v>1215</v>
      </c>
      <c r="GZ9" s="64">
        <v>1202</v>
      </c>
      <c r="HA9" s="65">
        <v>1200</v>
      </c>
      <c r="HB9" s="63">
        <v>1191</v>
      </c>
      <c r="HC9" s="63">
        <v>1109</v>
      </c>
      <c r="HD9" s="63">
        <v>1074</v>
      </c>
      <c r="HE9" s="63">
        <v>1067</v>
      </c>
      <c r="HF9" s="63">
        <v>1070</v>
      </c>
      <c r="HG9" s="97">
        <v>1077</v>
      </c>
      <c r="HH9" s="111"/>
      <c r="HI9" s="63" cm="1">
        <f t="array" aca="1" ref="HI9" ca="1">INDIRECT("B"&amp;ROW(DY9))</f>
        <v>763</v>
      </c>
      <c r="HJ9" s="63" cm="1">
        <f t="array" aca="1" ref="HJ9" ca="1">INDIRECT("C"&amp;ROW(DZ9))</f>
        <v>779</v>
      </c>
      <c r="HK9" s="109">
        <f t="shared" ca="1" si="0"/>
        <v>-2.0539152759948665E-2</v>
      </c>
      <c r="HL9" s="63"/>
      <c r="HM9" s="63" cm="1">
        <f t="array" aca="1" ref="HM9" ca="1">INDIRECT("g"&amp;ROW(ED9))</f>
        <v>874</v>
      </c>
      <c r="HN9" s="109">
        <f t="shared" ca="1" si="1"/>
        <v>-0.12700228832951943</v>
      </c>
      <c r="HO9" s="63"/>
      <c r="HP9" s="63">
        <v>809.81</v>
      </c>
      <c r="HQ9" s="1">
        <f t="shared" ref="HQ9:HQ17" ca="1" si="3">HI9/HP9</f>
        <v>0.94219631765475864</v>
      </c>
    </row>
    <row r="10" spans="1:225" s="66" customFormat="1">
      <c r="A10" s="63" t="s">
        <v>5</v>
      </c>
      <c r="B10" s="63">
        <v>1457</v>
      </c>
      <c r="C10" s="63">
        <v>1452</v>
      </c>
      <c r="D10" s="63">
        <v>1416</v>
      </c>
      <c r="E10" s="63">
        <v>1384</v>
      </c>
      <c r="F10" s="63">
        <v>1328</v>
      </c>
      <c r="G10" s="63">
        <v>1295</v>
      </c>
      <c r="H10" s="63">
        <v>1258</v>
      </c>
      <c r="I10" s="63">
        <v>1200</v>
      </c>
      <c r="J10" s="63">
        <v>1200</v>
      </c>
      <c r="K10" s="63">
        <v>1200</v>
      </c>
      <c r="L10" s="63">
        <v>1200</v>
      </c>
      <c r="M10" s="63">
        <v>1200</v>
      </c>
      <c r="N10" s="63">
        <v>1200</v>
      </c>
      <c r="O10" s="63">
        <v>1197</v>
      </c>
      <c r="P10" s="63">
        <v>1181</v>
      </c>
      <c r="Q10" s="63">
        <v>1141</v>
      </c>
      <c r="R10" s="63">
        <v>1116</v>
      </c>
      <c r="S10" s="63">
        <v>1103</v>
      </c>
      <c r="T10" s="63">
        <v>1092</v>
      </c>
      <c r="U10" s="63">
        <v>1090</v>
      </c>
      <c r="V10" s="63">
        <v>1103</v>
      </c>
      <c r="W10" s="63">
        <v>1118</v>
      </c>
      <c r="X10" s="63">
        <v>1129</v>
      </c>
      <c r="Y10" s="63">
        <v>1145</v>
      </c>
      <c r="Z10" s="63">
        <v>1167</v>
      </c>
      <c r="AA10" s="63">
        <v>1173</v>
      </c>
      <c r="AB10" s="63">
        <v>1171</v>
      </c>
      <c r="AC10" s="63">
        <v>1172</v>
      </c>
      <c r="AD10" s="63">
        <v>1184</v>
      </c>
      <c r="AE10" s="63">
        <v>1192</v>
      </c>
      <c r="AF10" s="63">
        <v>1207</v>
      </c>
      <c r="AG10" s="63">
        <v>1222</v>
      </c>
      <c r="AH10" s="63">
        <v>1233</v>
      </c>
      <c r="AI10" s="63">
        <v>1233</v>
      </c>
      <c r="AJ10" s="63">
        <v>1240</v>
      </c>
      <c r="AK10" s="63">
        <v>1263</v>
      </c>
      <c r="AL10" s="63">
        <v>1310</v>
      </c>
      <c r="AM10" s="63">
        <v>1317</v>
      </c>
      <c r="AN10" s="63">
        <v>1336</v>
      </c>
      <c r="AO10" s="63">
        <v>1337</v>
      </c>
      <c r="AP10" s="63">
        <v>1345</v>
      </c>
      <c r="AQ10" s="63">
        <v>1373</v>
      </c>
      <c r="AR10" s="63">
        <v>1392</v>
      </c>
      <c r="AS10" s="63">
        <v>1404</v>
      </c>
      <c r="AT10" s="63">
        <v>1424</v>
      </c>
      <c r="AU10" s="63">
        <v>1433</v>
      </c>
      <c r="AV10" s="63">
        <v>1465</v>
      </c>
      <c r="AW10" s="63">
        <v>1465</v>
      </c>
      <c r="AX10" s="63">
        <v>1462</v>
      </c>
      <c r="AY10" s="79">
        <v>1487</v>
      </c>
      <c r="AZ10" s="63">
        <v>1483</v>
      </c>
      <c r="BA10" s="63">
        <v>1453</v>
      </c>
      <c r="BB10" s="63">
        <v>1414</v>
      </c>
      <c r="BC10" s="63">
        <v>1372</v>
      </c>
      <c r="BD10" s="63">
        <v>1348</v>
      </c>
      <c r="BE10" s="63">
        <v>1331</v>
      </c>
      <c r="BF10" s="63">
        <v>1316</v>
      </c>
      <c r="BG10" s="63">
        <v>1286</v>
      </c>
      <c r="BH10" s="63">
        <v>1274</v>
      </c>
      <c r="BI10" s="63">
        <v>1272</v>
      </c>
      <c r="BJ10" s="63">
        <v>1244</v>
      </c>
      <c r="BK10" s="63">
        <v>1221</v>
      </c>
      <c r="BL10" s="63">
        <v>1149</v>
      </c>
      <c r="BM10" s="63">
        <v>1054</v>
      </c>
      <c r="BN10" s="63">
        <v>955</v>
      </c>
      <c r="BO10" s="63">
        <v>911</v>
      </c>
      <c r="BP10" s="63">
        <v>881</v>
      </c>
      <c r="BQ10" s="63">
        <v>871</v>
      </c>
      <c r="BR10" s="63">
        <v>854</v>
      </c>
      <c r="BS10" s="63">
        <v>846</v>
      </c>
      <c r="BT10" s="63">
        <v>842</v>
      </c>
      <c r="BU10" s="63">
        <v>839</v>
      </c>
      <c r="BV10" s="63">
        <v>827</v>
      </c>
      <c r="BW10" s="63">
        <v>821</v>
      </c>
      <c r="BX10" s="63">
        <v>814</v>
      </c>
      <c r="BY10" s="63">
        <v>810</v>
      </c>
      <c r="BZ10" s="63">
        <v>799</v>
      </c>
      <c r="CA10" s="63">
        <v>790</v>
      </c>
      <c r="CB10" s="63">
        <v>776</v>
      </c>
      <c r="CC10" s="63">
        <v>768</v>
      </c>
      <c r="CD10" s="63">
        <v>749</v>
      </c>
      <c r="CE10" s="63">
        <v>742</v>
      </c>
      <c r="CF10" s="63">
        <v>740</v>
      </c>
      <c r="CG10" s="63">
        <v>733</v>
      </c>
      <c r="CH10" s="63">
        <v>722</v>
      </c>
      <c r="CI10" s="63">
        <v>716</v>
      </c>
      <c r="CJ10" s="63">
        <v>714</v>
      </c>
      <c r="CK10" s="63">
        <v>713</v>
      </c>
      <c r="CL10" s="63">
        <v>715</v>
      </c>
      <c r="CM10" s="63">
        <v>725</v>
      </c>
      <c r="CN10" s="63">
        <v>728</v>
      </c>
      <c r="CO10" s="63">
        <v>732</v>
      </c>
      <c r="CP10" s="63">
        <v>740</v>
      </c>
      <c r="CQ10" s="63">
        <v>752</v>
      </c>
      <c r="CR10" s="63">
        <v>764</v>
      </c>
      <c r="CS10" s="63">
        <v>776</v>
      </c>
      <c r="CT10" s="63">
        <v>793</v>
      </c>
      <c r="CU10" s="63">
        <v>793</v>
      </c>
      <c r="CV10" s="63">
        <v>797</v>
      </c>
      <c r="CW10" s="63">
        <v>802</v>
      </c>
      <c r="CX10" s="63">
        <v>804</v>
      </c>
      <c r="CY10" s="63">
        <v>802</v>
      </c>
      <c r="CZ10" s="63">
        <v>803</v>
      </c>
      <c r="DA10" s="63">
        <v>809</v>
      </c>
      <c r="DB10" s="63">
        <v>806</v>
      </c>
      <c r="DC10" s="63">
        <v>798</v>
      </c>
      <c r="DD10" s="63">
        <v>801</v>
      </c>
      <c r="DE10" s="63">
        <v>802</v>
      </c>
      <c r="DF10" s="63">
        <v>799</v>
      </c>
      <c r="DG10" s="63">
        <v>799</v>
      </c>
      <c r="DH10" s="63">
        <v>800</v>
      </c>
      <c r="DI10" s="63">
        <v>798</v>
      </c>
      <c r="DJ10" s="63">
        <v>800</v>
      </c>
      <c r="DK10" s="63">
        <v>810</v>
      </c>
      <c r="DL10" s="63">
        <v>821</v>
      </c>
      <c r="DM10" s="63">
        <v>840</v>
      </c>
      <c r="DN10" s="63">
        <v>851</v>
      </c>
      <c r="DO10" s="63">
        <v>873</v>
      </c>
      <c r="DP10" s="63">
        <v>881</v>
      </c>
      <c r="DQ10" s="63">
        <v>899</v>
      </c>
      <c r="DR10" s="63">
        <v>910</v>
      </c>
      <c r="DS10" s="63">
        <v>929</v>
      </c>
      <c r="DT10" s="63">
        <v>940</v>
      </c>
      <c r="DU10" s="63">
        <v>947</v>
      </c>
      <c r="DV10" s="63">
        <v>962</v>
      </c>
      <c r="DW10" s="63">
        <v>975</v>
      </c>
      <c r="DX10" s="63">
        <v>970</v>
      </c>
      <c r="DY10" s="63">
        <v>959</v>
      </c>
      <c r="DZ10" s="63">
        <v>929</v>
      </c>
      <c r="EA10" s="63">
        <v>921</v>
      </c>
      <c r="EB10" s="63">
        <v>923</v>
      </c>
      <c r="EC10" s="63">
        <v>925</v>
      </c>
      <c r="ED10" s="63">
        <v>934</v>
      </c>
      <c r="EE10" s="63">
        <v>945</v>
      </c>
      <c r="EF10" s="63">
        <v>974</v>
      </c>
      <c r="EG10" s="63">
        <v>988</v>
      </c>
      <c r="EH10" s="63">
        <v>1003</v>
      </c>
      <c r="EI10" s="63">
        <v>1014</v>
      </c>
      <c r="EJ10" s="63">
        <v>1008</v>
      </c>
      <c r="EK10" s="63">
        <v>1017</v>
      </c>
      <c r="EL10" s="63">
        <v>1046</v>
      </c>
      <c r="EM10" s="63">
        <v>1058</v>
      </c>
      <c r="EN10" s="63">
        <v>1070</v>
      </c>
      <c r="EO10" s="63">
        <v>1103</v>
      </c>
      <c r="EP10" s="63">
        <v>1141</v>
      </c>
      <c r="EQ10" s="63">
        <v>1181</v>
      </c>
      <c r="ER10" s="63">
        <v>1184</v>
      </c>
      <c r="ES10" s="63">
        <v>1175</v>
      </c>
      <c r="ET10" s="63">
        <v>1148</v>
      </c>
      <c r="EU10" s="63">
        <v>1140</v>
      </c>
      <c r="EV10" s="63">
        <v>1111</v>
      </c>
      <c r="EW10" s="63">
        <v>1086</v>
      </c>
      <c r="EX10" s="63">
        <v>1049</v>
      </c>
      <c r="EY10" s="63">
        <v>1039</v>
      </c>
      <c r="EZ10" s="63">
        <v>1039</v>
      </c>
      <c r="FA10" s="63">
        <v>1016</v>
      </c>
      <c r="FB10" s="63">
        <v>1041</v>
      </c>
      <c r="FC10" s="63">
        <v>1068</v>
      </c>
      <c r="FD10" s="63">
        <v>1091</v>
      </c>
      <c r="FE10" s="63">
        <v>1105</v>
      </c>
      <c r="FF10" s="63">
        <v>1124</v>
      </c>
      <c r="FG10" s="63">
        <v>1156</v>
      </c>
      <c r="FH10" s="63">
        <v>1156</v>
      </c>
      <c r="FI10" s="63">
        <v>1238</v>
      </c>
      <c r="FJ10" s="63">
        <v>1257</v>
      </c>
      <c r="FK10" s="63">
        <v>1268</v>
      </c>
      <c r="FL10" s="63">
        <v>1276</v>
      </c>
      <c r="FM10" s="63">
        <v>1306</v>
      </c>
      <c r="FN10" s="63">
        <v>1312</v>
      </c>
      <c r="FO10" s="63">
        <v>1318</v>
      </c>
      <c r="FP10" s="63">
        <v>1299</v>
      </c>
      <c r="FQ10" s="63">
        <v>1280</v>
      </c>
      <c r="FR10" s="63">
        <v>1252</v>
      </c>
      <c r="FS10" s="63">
        <v>1218</v>
      </c>
      <c r="FT10" s="63">
        <v>1159</v>
      </c>
      <c r="FU10" s="63">
        <v>1080</v>
      </c>
      <c r="FV10" s="63">
        <v>1072</v>
      </c>
      <c r="FW10" s="63">
        <v>1072</v>
      </c>
      <c r="FX10" s="63">
        <v>1077</v>
      </c>
      <c r="FY10" s="63">
        <v>1061</v>
      </c>
      <c r="FZ10" s="63">
        <v>1033</v>
      </c>
      <c r="GA10" s="63">
        <v>1046</v>
      </c>
      <c r="GB10" s="63">
        <v>1046</v>
      </c>
      <c r="GC10" s="63">
        <v>1053</v>
      </c>
      <c r="GD10" s="63">
        <v>1068</v>
      </c>
      <c r="GE10" s="63">
        <v>1118</v>
      </c>
      <c r="GF10" s="63">
        <v>1137</v>
      </c>
      <c r="GG10" s="63">
        <v>1146</v>
      </c>
      <c r="GH10" s="63">
        <v>1146</v>
      </c>
      <c r="GI10" s="63">
        <v>1174</v>
      </c>
      <c r="GJ10" s="63">
        <v>1197</v>
      </c>
      <c r="GK10" s="63">
        <v>1219</v>
      </c>
      <c r="GL10" s="63">
        <v>1242</v>
      </c>
      <c r="GM10" s="63">
        <v>1256</v>
      </c>
      <c r="GN10" s="63">
        <v>1276</v>
      </c>
      <c r="GO10" s="63">
        <v>1295</v>
      </c>
      <c r="GP10" s="63">
        <v>1319</v>
      </c>
      <c r="GQ10" s="63">
        <v>1319</v>
      </c>
      <c r="GR10" s="63">
        <v>1319</v>
      </c>
      <c r="GS10" s="63">
        <v>1332</v>
      </c>
      <c r="GT10" s="63">
        <v>1334</v>
      </c>
      <c r="GU10" s="63">
        <v>1363</v>
      </c>
      <c r="GV10" s="63">
        <v>1428</v>
      </c>
      <c r="GW10" s="63">
        <v>1481</v>
      </c>
      <c r="GX10" s="63">
        <v>1508</v>
      </c>
      <c r="GY10" s="63">
        <v>1545</v>
      </c>
      <c r="GZ10" s="64">
        <v>1587</v>
      </c>
      <c r="HA10" s="68">
        <v>1622</v>
      </c>
      <c r="HB10" s="63">
        <v>1642</v>
      </c>
      <c r="HC10" s="63">
        <v>1648</v>
      </c>
      <c r="HD10" s="63">
        <v>1642</v>
      </c>
      <c r="HE10" s="63">
        <v>1611</v>
      </c>
      <c r="HF10" s="63">
        <v>1579</v>
      </c>
      <c r="HG10" s="97">
        <v>1541</v>
      </c>
      <c r="HH10" s="112"/>
      <c r="HI10" s="63" cm="1">
        <f t="array" aca="1" ref="HI10" ca="1">INDIRECT("B"&amp;ROW(DY10))</f>
        <v>1457</v>
      </c>
      <c r="HJ10" s="63" cm="1">
        <f t="array" aca="1" ref="HJ10" ca="1">INDIRECT("C"&amp;ROW(DZ10))</f>
        <v>1452</v>
      </c>
      <c r="HK10" s="109">
        <f t="shared" ca="1" si="0"/>
        <v>3.4435261707987941E-3</v>
      </c>
      <c r="HL10" s="63"/>
      <c r="HM10" s="63" cm="1">
        <f t="array" aca="1" ref="HM10" ca="1">INDIRECT("g"&amp;ROW(ED10))</f>
        <v>1295</v>
      </c>
      <c r="HN10" s="109">
        <f t="shared" ca="1" si="1"/>
        <v>0.12509652509652502</v>
      </c>
      <c r="HO10" s="63"/>
      <c r="HP10" s="110">
        <v>1006.36</v>
      </c>
      <c r="HQ10" s="1">
        <f t="shared" ca="1" si="3"/>
        <v>1.4477920426090067</v>
      </c>
    </row>
    <row r="11" spans="1:225">
      <c r="A11" s="1" t="s">
        <v>31</v>
      </c>
      <c r="B11" s="1">
        <v>10428</v>
      </c>
      <c r="C11" s="1">
        <v>11880</v>
      </c>
      <c r="D11" s="1">
        <v>13073</v>
      </c>
      <c r="E11" s="1">
        <v>13393</v>
      </c>
      <c r="F11" s="1">
        <v>13470</v>
      </c>
      <c r="G11" s="1">
        <v>13667</v>
      </c>
      <c r="H11" s="1">
        <v>13461</v>
      </c>
      <c r="I11" s="1">
        <v>13373</v>
      </c>
      <c r="J11" s="1">
        <v>13373</v>
      </c>
      <c r="K11" s="1">
        <v>13373</v>
      </c>
      <c r="L11" s="1">
        <v>13373</v>
      </c>
      <c r="M11" s="1">
        <v>13373</v>
      </c>
      <c r="N11" s="1">
        <v>13373</v>
      </c>
      <c r="O11" s="1">
        <v>13214</v>
      </c>
      <c r="P11" s="1">
        <v>13061</v>
      </c>
      <c r="Q11" s="1">
        <v>12529</v>
      </c>
      <c r="R11" s="1">
        <v>12468</v>
      </c>
      <c r="S11" s="1">
        <v>12416</v>
      </c>
      <c r="T11" s="1">
        <v>12136</v>
      </c>
      <c r="U11" s="1">
        <v>11713</v>
      </c>
      <c r="V11" s="1">
        <v>11663</v>
      </c>
      <c r="W11" s="1">
        <v>11581</v>
      </c>
      <c r="X11" s="1">
        <v>11756</v>
      </c>
      <c r="Y11" s="1">
        <v>11984</v>
      </c>
      <c r="Z11" s="1">
        <v>12714</v>
      </c>
      <c r="AA11" s="1">
        <v>13387</v>
      </c>
      <c r="AB11" s="1">
        <v>13604</v>
      </c>
      <c r="AC11" s="1">
        <v>13930</v>
      </c>
      <c r="AD11" s="1">
        <v>14080</v>
      </c>
      <c r="AE11" s="1">
        <v>14321</v>
      </c>
      <c r="AF11" s="1">
        <v>14688</v>
      </c>
      <c r="AG11" s="1">
        <v>14966</v>
      </c>
      <c r="AH11" s="1">
        <v>15024</v>
      </c>
      <c r="AI11" s="1">
        <v>14995</v>
      </c>
      <c r="AJ11" s="1">
        <v>14914</v>
      </c>
      <c r="AK11" s="1">
        <v>14930</v>
      </c>
      <c r="AL11" s="1">
        <v>15095</v>
      </c>
      <c r="AM11" s="1">
        <v>15161</v>
      </c>
      <c r="AN11" s="1">
        <v>15049</v>
      </c>
      <c r="AO11" s="1">
        <v>14699</v>
      </c>
      <c r="AP11" s="1">
        <v>14649</v>
      </c>
      <c r="AQ11" s="1">
        <v>14766</v>
      </c>
      <c r="AR11" s="1">
        <v>14768</v>
      </c>
      <c r="AS11" s="1">
        <v>14759</v>
      </c>
      <c r="AT11" s="1">
        <v>14702</v>
      </c>
      <c r="AU11" s="1">
        <v>14641</v>
      </c>
      <c r="AV11" s="1">
        <v>14492</v>
      </c>
      <c r="AW11" s="1">
        <v>14492</v>
      </c>
      <c r="AX11" s="1">
        <v>14178</v>
      </c>
      <c r="AY11" s="78">
        <v>13812</v>
      </c>
      <c r="AZ11" s="1">
        <v>12551</v>
      </c>
      <c r="BA11" s="1">
        <v>12328</v>
      </c>
      <c r="BB11" s="1">
        <v>12226</v>
      </c>
      <c r="BC11" s="1">
        <v>12080</v>
      </c>
      <c r="BD11" s="1">
        <v>11609</v>
      </c>
      <c r="BE11" s="1">
        <v>11015</v>
      </c>
      <c r="BF11" s="1">
        <v>10516</v>
      </c>
      <c r="BG11" s="1">
        <v>10519</v>
      </c>
      <c r="BH11" s="1">
        <v>10444</v>
      </c>
      <c r="BI11" s="1">
        <v>9652</v>
      </c>
      <c r="BJ11" s="1">
        <v>9512</v>
      </c>
      <c r="BK11" s="1">
        <v>11377</v>
      </c>
      <c r="BL11" s="1">
        <v>11869</v>
      </c>
      <c r="BM11" s="1">
        <v>12345</v>
      </c>
      <c r="BN11" s="78">
        <v>13199</v>
      </c>
      <c r="BO11" s="78">
        <v>13440</v>
      </c>
      <c r="BP11" s="1">
        <v>13495</v>
      </c>
      <c r="BQ11" s="1">
        <v>12920</v>
      </c>
      <c r="BR11" s="1">
        <v>12064</v>
      </c>
      <c r="BS11" s="78">
        <v>11286</v>
      </c>
      <c r="BT11" s="78">
        <v>11323</v>
      </c>
      <c r="BU11" s="1">
        <v>12703</v>
      </c>
      <c r="BV11" s="78">
        <v>14659</v>
      </c>
      <c r="BW11" s="78">
        <v>15021</v>
      </c>
      <c r="BX11" s="1">
        <v>15976</v>
      </c>
      <c r="BY11" s="1">
        <v>16660</v>
      </c>
      <c r="BZ11" s="1">
        <v>16983</v>
      </c>
      <c r="CA11" s="1">
        <v>16590</v>
      </c>
      <c r="CB11" s="1">
        <v>16427</v>
      </c>
      <c r="CC11" s="1">
        <v>15245</v>
      </c>
      <c r="CD11" s="1">
        <v>14402</v>
      </c>
      <c r="CE11" s="1">
        <v>14177</v>
      </c>
      <c r="CF11" s="1">
        <v>14059</v>
      </c>
      <c r="CG11" s="1">
        <v>14121</v>
      </c>
      <c r="CH11" s="1">
        <v>14116</v>
      </c>
      <c r="CI11" s="1">
        <v>14063</v>
      </c>
      <c r="CJ11" s="1">
        <v>13910</v>
      </c>
      <c r="CK11" s="1">
        <v>13705</v>
      </c>
      <c r="CL11" s="1">
        <v>13523</v>
      </c>
      <c r="CM11" s="1">
        <v>13315</v>
      </c>
      <c r="CN11" s="1">
        <v>12444</v>
      </c>
      <c r="CO11" s="1">
        <v>12234</v>
      </c>
      <c r="CP11" s="1">
        <v>11488</v>
      </c>
      <c r="CQ11" s="1">
        <v>10836</v>
      </c>
      <c r="CR11" s="1">
        <v>9874</v>
      </c>
      <c r="CS11" s="1">
        <v>9665</v>
      </c>
      <c r="CT11" s="1">
        <v>9427</v>
      </c>
      <c r="CU11" s="1">
        <v>9427</v>
      </c>
      <c r="CV11" s="1">
        <v>9364</v>
      </c>
      <c r="CW11" s="1">
        <v>9276</v>
      </c>
      <c r="CX11" s="1">
        <v>9268</v>
      </c>
      <c r="CY11" s="1">
        <v>9315</v>
      </c>
      <c r="CZ11" s="1">
        <v>9384</v>
      </c>
      <c r="DA11" s="1">
        <v>9377</v>
      </c>
      <c r="DB11" s="1">
        <v>9352</v>
      </c>
      <c r="DC11" s="1">
        <v>9251</v>
      </c>
      <c r="DD11" s="1">
        <v>9208</v>
      </c>
      <c r="DE11" s="1">
        <v>9231</v>
      </c>
      <c r="DF11" s="1">
        <v>9250</v>
      </c>
      <c r="DG11" s="1">
        <v>9416</v>
      </c>
      <c r="DH11" s="1">
        <v>9419</v>
      </c>
      <c r="DI11" s="1">
        <v>9431</v>
      </c>
      <c r="DJ11" s="1">
        <v>9441</v>
      </c>
      <c r="DK11" s="1">
        <v>9530</v>
      </c>
      <c r="DL11" s="1">
        <v>9453</v>
      </c>
      <c r="DM11" s="1">
        <v>9501</v>
      </c>
      <c r="DN11" s="1">
        <v>9587</v>
      </c>
      <c r="DO11" s="1">
        <v>9686</v>
      </c>
      <c r="DP11" s="1">
        <v>9748</v>
      </c>
      <c r="DQ11" s="1">
        <v>9918</v>
      </c>
      <c r="DR11" s="1">
        <v>10036</v>
      </c>
      <c r="DS11" s="1">
        <v>10144</v>
      </c>
      <c r="DT11" s="1">
        <v>10308</v>
      </c>
      <c r="DU11" s="1">
        <v>10298</v>
      </c>
      <c r="DV11" s="1">
        <v>10371</v>
      </c>
      <c r="DW11" s="1">
        <v>10482</v>
      </c>
      <c r="DX11" s="1">
        <v>10487</v>
      </c>
      <c r="DY11" s="1">
        <v>10572</v>
      </c>
      <c r="DZ11" s="1">
        <v>10495</v>
      </c>
      <c r="EA11" s="1">
        <v>10526</v>
      </c>
      <c r="EB11" s="1">
        <v>10674</v>
      </c>
      <c r="EC11" s="1">
        <v>10724</v>
      </c>
      <c r="ED11" s="1">
        <v>10687</v>
      </c>
      <c r="EE11" s="1">
        <v>9887</v>
      </c>
      <c r="EF11" s="1">
        <v>9718</v>
      </c>
      <c r="EG11" s="1">
        <v>10362</v>
      </c>
      <c r="EH11" s="1">
        <v>10652</v>
      </c>
      <c r="EI11" s="1">
        <v>11102</v>
      </c>
      <c r="EJ11" s="1">
        <v>11098</v>
      </c>
      <c r="EK11" s="1">
        <v>11120</v>
      </c>
      <c r="EL11" s="1">
        <v>11089</v>
      </c>
      <c r="EM11" s="1">
        <v>10992</v>
      </c>
      <c r="EN11" s="1">
        <v>10856</v>
      </c>
      <c r="EO11" s="1">
        <v>10642</v>
      </c>
      <c r="EP11" s="1">
        <v>10228</v>
      </c>
      <c r="EQ11" s="1">
        <v>9869</v>
      </c>
      <c r="ER11" s="1">
        <v>9577</v>
      </c>
      <c r="ES11" s="1">
        <v>9431</v>
      </c>
      <c r="ET11" s="1">
        <v>9257</v>
      </c>
      <c r="EU11" s="1">
        <v>9037</v>
      </c>
      <c r="EV11" s="1">
        <v>8870</v>
      </c>
      <c r="EW11" s="13">
        <v>8722</v>
      </c>
      <c r="EX11" s="1">
        <v>8811</v>
      </c>
      <c r="EY11" s="1">
        <v>8970</v>
      </c>
      <c r="EZ11" s="13">
        <v>9571</v>
      </c>
      <c r="FA11" s="1">
        <v>9728</v>
      </c>
      <c r="FB11" s="1">
        <v>9876</v>
      </c>
      <c r="FC11" s="1">
        <v>9963</v>
      </c>
      <c r="FD11" s="13">
        <v>10000</v>
      </c>
      <c r="FE11" s="25">
        <v>9930</v>
      </c>
      <c r="FF11" s="30">
        <v>9773</v>
      </c>
      <c r="FG11" s="30">
        <v>9683</v>
      </c>
      <c r="FH11" s="30">
        <v>9683</v>
      </c>
      <c r="FI11" s="30">
        <v>9552</v>
      </c>
      <c r="FJ11" s="30">
        <v>9343</v>
      </c>
      <c r="FK11" s="30">
        <v>9088</v>
      </c>
      <c r="FL11" s="30">
        <v>8940</v>
      </c>
      <c r="FM11" s="30">
        <v>8705</v>
      </c>
      <c r="FN11" s="30">
        <v>8596</v>
      </c>
      <c r="FO11" s="30">
        <v>8435</v>
      </c>
      <c r="FP11" s="30">
        <v>8380</v>
      </c>
      <c r="FQ11" s="30">
        <v>8229</v>
      </c>
      <c r="FR11" s="30">
        <v>8113</v>
      </c>
      <c r="FS11" s="30">
        <v>7855</v>
      </c>
      <c r="FT11" s="30">
        <v>7807</v>
      </c>
      <c r="FU11" s="30">
        <v>7587</v>
      </c>
      <c r="FV11" s="30">
        <v>7216</v>
      </c>
      <c r="FW11" s="30">
        <v>7216</v>
      </c>
      <c r="FX11" s="30">
        <v>7126</v>
      </c>
      <c r="FY11" s="30">
        <v>6772</v>
      </c>
      <c r="FZ11" s="30">
        <v>6561</v>
      </c>
      <c r="GA11" s="30">
        <v>6732</v>
      </c>
      <c r="GB11" s="30">
        <v>6732</v>
      </c>
      <c r="GC11" s="30">
        <v>6780</v>
      </c>
      <c r="GD11" s="30">
        <v>7049</v>
      </c>
      <c r="GE11" s="30">
        <v>6919</v>
      </c>
      <c r="GF11" s="30">
        <v>6782</v>
      </c>
      <c r="GG11" s="30">
        <v>6720</v>
      </c>
      <c r="GH11" s="30">
        <v>6697</v>
      </c>
      <c r="GI11" s="30">
        <v>6615</v>
      </c>
      <c r="GJ11" s="30">
        <v>6711</v>
      </c>
      <c r="GK11" s="30">
        <v>6670</v>
      </c>
      <c r="GL11" s="30">
        <v>6631</v>
      </c>
      <c r="GM11" s="30">
        <v>6454</v>
      </c>
      <c r="GN11" s="30">
        <v>6140</v>
      </c>
      <c r="GO11" s="30">
        <v>5946</v>
      </c>
      <c r="GP11" s="30">
        <v>5677</v>
      </c>
      <c r="GQ11" s="30">
        <v>5677</v>
      </c>
      <c r="GR11" s="30">
        <v>5677</v>
      </c>
      <c r="GS11" s="30"/>
      <c r="GT11" s="30"/>
      <c r="GU11" s="30"/>
      <c r="HH11" s="1"/>
      <c r="HI11" s="1" cm="1">
        <f t="array" aca="1" ref="HI11" ca="1">INDIRECT("B"&amp;ROW(DY11))</f>
        <v>10428</v>
      </c>
      <c r="HJ11" s="1" cm="1">
        <f t="array" aca="1" ref="HJ11" ca="1">INDIRECT("C"&amp;ROW(DZ11))</f>
        <v>11880</v>
      </c>
      <c r="HK11" s="39">
        <f t="shared" ca="1" si="0"/>
        <v>-0.12222222222222223</v>
      </c>
      <c r="HL11" s="1"/>
      <c r="HM11" s="1" cm="1">
        <f t="array" aca="1" ref="HM11" ca="1">INDIRECT("g"&amp;ROW(ED11))</f>
        <v>13667</v>
      </c>
      <c r="HN11" s="39">
        <f t="shared" ca="1" si="1"/>
        <v>-0.23699421965317924</v>
      </c>
      <c r="HO11" s="1"/>
      <c r="HP11" s="1"/>
      <c r="HQ11" s="1" t="e">
        <f t="shared" ca="1" si="3"/>
        <v>#DIV/0!</v>
      </c>
    </row>
    <row r="12" spans="1:225">
      <c r="A12" s="1" t="s">
        <v>32</v>
      </c>
      <c r="B12" s="1">
        <v>6434</v>
      </c>
      <c r="C12" s="1">
        <v>6434</v>
      </c>
      <c r="D12" s="1">
        <v>8207</v>
      </c>
      <c r="E12" s="1">
        <v>8207</v>
      </c>
      <c r="F12" s="1">
        <v>8567</v>
      </c>
      <c r="G12" s="1">
        <v>8567</v>
      </c>
      <c r="H12" s="1">
        <v>8567</v>
      </c>
      <c r="I12" s="1">
        <v>8708</v>
      </c>
      <c r="J12" s="1">
        <v>8708</v>
      </c>
      <c r="K12" s="1">
        <v>8708</v>
      </c>
      <c r="L12" s="1">
        <v>8708</v>
      </c>
      <c r="M12" s="1">
        <v>8708</v>
      </c>
      <c r="N12" s="1">
        <v>8708</v>
      </c>
      <c r="O12" s="1">
        <v>10247</v>
      </c>
      <c r="P12" s="1">
        <v>10247</v>
      </c>
      <c r="Q12" s="1">
        <v>10247</v>
      </c>
      <c r="R12" s="1">
        <v>12219</v>
      </c>
      <c r="S12" s="1">
        <v>12219</v>
      </c>
      <c r="T12" s="1">
        <v>13189</v>
      </c>
      <c r="U12" s="1">
        <v>13189</v>
      </c>
      <c r="V12" s="1">
        <v>13189</v>
      </c>
      <c r="W12" s="1">
        <v>13348</v>
      </c>
      <c r="X12" s="1">
        <v>13348</v>
      </c>
      <c r="Y12" s="1">
        <v>14108</v>
      </c>
      <c r="Z12" s="1">
        <v>14108</v>
      </c>
      <c r="AA12" s="1">
        <v>14108</v>
      </c>
      <c r="AB12" s="1">
        <v>15654</v>
      </c>
      <c r="AC12" s="1">
        <v>15654</v>
      </c>
      <c r="AD12" s="1">
        <v>15466</v>
      </c>
      <c r="AE12" s="1">
        <v>15466</v>
      </c>
      <c r="AF12" s="1">
        <v>15466</v>
      </c>
      <c r="AG12" s="1">
        <v>15649</v>
      </c>
      <c r="AH12" s="1">
        <v>15649</v>
      </c>
      <c r="AI12" s="1">
        <v>15762</v>
      </c>
      <c r="AJ12" s="1">
        <v>15762</v>
      </c>
      <c r="AK12" s="1">
        <v>15762</v>
      </c>
      <c r="AL12" s="1">
        <v>15762</v>
      </c>
      <c r="AM12" s="1">
        <v>15632</v>
      </c>
      <c r="AN12" s="1">
        <v>15563</v>
      </c>
      <c r="AO12" s="1">
        <v>15563</v>
      </c>
      <c r="AP12" s="1">
        <v>15563</v>
      </c>
      <c r="AQ12" s="1">
        <v>16048</v>
      </c>
      <c r="AR12" s="1">
        <v>16048</v>
      </c>
      <c r="AS12" s="1">
        <v>16348</v>
      </c>
      <c r="AT12" s="1">
        <v>16348</v>
      </c>
      <c r="AU12" s="1">
        <v>16348</v>
      </c>
      <c r="AV12" s="1">
        <v>16282</v>
      </c>
      <c r="AW12" s="1">
        <v>16282</v>
      </c>
      <c r="AX12" s="1">
        <v>15979</v>
      </c>
      <c r="AY12" s="78">
        <v>15979</v>
      </c>
      <c r="AZ12" s="1">
        <v>15979</v>
      </c>
      <c r="BA12" s="1">
        <v>15837</v>
      </c>
      <c r="BB12" s="1">
        <v>15837</v>
      </c>
      <c r="BC12" s="1">
        <v>14211</v>
      </c>
      <c r="BD12" s="1">
        <v>14211</v>
      </c>
      <c r="BE12" s="1">
        <v>14211</v>
      </c>
      <c r="BF12" s="1">
        <v>13706</v>
      </c>
      <c r="BG12" s="1">
        <v>13706</v>
      </c>
      <c r="BH12" s="1">
        <v>13477</v>
      </c>
      <c r="BI12" s="1">
        <v>13477</v>
      </c>
      <c r="BJ12" s="1">
        <v>13477</v>
      </c>
      <c r="BK12" s="1">
        <v>13997</v>
      </c>
      <c r="BL12" s="1">
        <v>13997</v>
      </c>
      <c r="BM12" s="1">
        <v>14784</v>
      </c>
      <c r="BN12" s="78">
        <v>14784</v>
      </c>
      <c r="BO12" s="1">
        <v>14784</v>
      </c>
      <c r="BP12" s="1">
        <v>15809</v>
      </c>
      <c r="BQ12" s="78">
        <v>15809</v>
      </c>
      <c r="BR12" s="78">
        <v>16369</v>
      </c>
      <c r="BS12" s="78">
        <v>16369</v>
      </c>
      <c r="BT12" s="78">
        <v>16369</v>
      </c>
      <c r="BU12" s="1">
        <v>18412</v>
      </c>
      <c r="BV12" s="78">
        <v>18412</v>
      </c>
      <c r="BW12" s="78">
        <v>20184</v>
      </c>
      <c r="BX12" s="1">
        <v>20184</v>
      </c>
      <c r="BY12" s="1">
        <v>20460</v>
      </c>
      <c r="BZ12" s="1">
        <v>20460</v>
      </c>
      <c r="CA12" s="1">
        <v>20460</v>
      </c>
      <c r="CB12" s="1">
        <v>19976</v>
      </c>
      <c r="CC12" s="1">
        <v>19976</v>
      </c>
      <c r="CD12" s="1">
        <v>19976</v>
      </c>
      <c r="CE12" s="1">
        <v>19602</v>
      </c>
      <c r="CF12" s="1">
        <v>19602</v>
      </c>
      <c r="CG12" s="1">
        <v>18590</v>
      </c>
      <c r="CH12" s="1">
        <v>18590</v>
      </c>
      <c r="CI12" s="1">
        <v>18590</v>
      </c>
      <c r="CJ12" s="1">
        <v>17529</v>
      </c>
      <c r="CK12" s="1">
        <v>17529</v>
      </c>
      <c r="CL12" s="1">
        <v>15480</v>
      </c>
      <c r="CM12" s="1">
        <v>15480</v>
      </c>
      <c r="CN12" s="1">
        <v>15480</v>
      </c>
      <c r="CO12" s="1">
        <v>15504</v>
      </c>
      <c r="CP12" s="1">
        <v>15504</v>
      </c>
      <c r="CQ12" s="1">
        <v>13487</v>
      </c>
      <c r="CR12" s="1">
        <v>13487</v>
      </c>
      <c r="CS12" s="1">
        <v>13487</v>
      </c>
      <c r="CT12" s="1">
        <v>13063</v>
      </c>
      <c r="CU12" s="1">
        <v>13063</v>
      </c>
      <c r="CV12" s="1">
        <v>12354</v>
      </c>
      <c r="CW12" s="1">
        <v>12354</v>
      </c>
      <c r="CX12" s="1">
        <v>12354</v>
      </c>
      <c r="CY12" s="1">
        <v>11603</v>
      </c>
      <c r="CZ12" s="1">
        <v>11603</v>
      </c>
      <c r="DA12" s="1">
        <v>10639</v>
      </c>
      <c r="DB12" s="1">
        <v>10639</v>
      </c>
      <c r="DC12" s="1">
        <v>10639</v>
      </c>
      <c r="DD12" s="1">
        <v>10227</v>
      </c>
      <c r="DE12" s="1">
        <v>10227</v>
      </c>
      <c r="DF12" s="1">
        <v>9140</v>
      </c>
      <c r="DG12" s="1">
        <v>9140</v>
      </c>
      <c r="DH12" s="1">
        <v>9140</v>
      </c>
      <c r="DI12" s="1">
        <v>8078</v>
      </c>
      <c r="DJ12" s="1">
        <v>8078</v>
      </c>
      <c r="DK12" s="1">
        <v>8106</v>
      </c>
      <c r="DL12" s="1">
        <v>8106</v>
      </c>
      <c r="DM12" s="1">
        <v>8106</v>
      </c>
      <c r="DN12" s="1">
        <v>7550</v>
      </c>
      <c r="DO12" s="1">
        <v>7550</v>
      </c>
      <c r="DP12" s="1">
        <v>7513</v>
      </c>
      <c r="DQ12" s="1">
        <v>7513</v>
      </c>
      <c r="DR12" s="1">
        <v>7513</v>
      </c>
      <c r="DS12" s="1">
        <v>7576</v>
      </c>
      <c r="DT12" s="1">
        <v>7576</v>
      </c>
      <c r="DU12" s="1">
        <v>7339</v>
      </c>
      <c r="DV12" s="1">
        <v>7339</v>
      </c>
      <c r="DW12" s="1">
        <v>7339</v>
      </c>
      <c r="DX12" s="1">
        <v>7320</v>
      </c>
      <c r="DY12" s="1">
        <v>7320</v>
      </c>
      <c r="DZ12" s="1">
        <v>7440</v>
      </c>
      <c r="EA12" s="1">
        <v>7440</v>
      </c>
      <c r="EB12" s="1">
        <v>7440</v>
      </c>
      <c r="EC12" s="1">
        <v>7424</v>
      </c>
      <c r="ED12" s="1">
        <v>7424</v>
      </c>
      <c r="EE12" s="1">
        <v>7421</v>
      </c>
      <c r="EF12" s="1">
        <v>7421</v>
      </c>
      <c r="EG12" s="1">
        <v>7421</v>
      </c>
      <c r="EH12" s="1">
        <v>7403</v>
      </c>
      <c r="EI12" s="1">
        <v>7403</v>
      </c>
      <c r="EJ12" s="1">
        <v>7421</v>
      </c>
      <c r="EK12" s="1">
        <v>7421</v>
      </c>
      <c r="EL12" s="1">
        <v>7421</v>
      </c>
      <c r="EM12" s="1">
        <v>7112</v>
      </c>
      <c r="EN12" s="1">
        <v>7112</v>
      </c>
      <c r="EO12" s="1">
        <v>6668</v>
      </c>
      <c r="EP12" s="1">
        <v>6668</v>
      </c>
      <c r="EQ12" s="1">
        <v>6668</v>
      </c>
      <c r="ER12" s="1">
        <v>6177</v>
      </c>
      <c r="ES12" s="1">
        <v>6177</v>
      </c>
      <c r="ET12" s="1">
        <v>5653</v>
      </c>
      <c r="EU12" s="1">
        <v>5653</v>
      </c>
      <c r="EV12" s="1">
        <v>5653</v>
      </c>
      <c r="EW12" s="13">
        <v>5351</v>
      </c>
      <c r="EX12" s="1">
        <v>5351</v>
      </c>
      <c r="EY12" s="1">
        <v>4653</v>
      </c>
      <c r="EZ12" s="13">
        <v>4653</v>
      </c>
      <c r="FA12" s="1">
        <v>4653</v>
      </c>
      <c r="FB12" s="1">
        <v>4304</v>
      </c>
      <c r="FC12" s="1">
        <v>4304</v>
      </c>
      <c r="FD12" s="35">
        <v>3538</v>
      </c>
      <c r="FE12" s="35">
        <v>3538</v>
      </c>
      <c r="FF12" s="31">
        <v>3538</v>
      </c>
      <c r="FG12" s="31">
        <v>3560</v>
      </c>
      <c r="FH12" s="31">
        <v>3560</v>
      </c>
      <c r="FI12" s="31">
        <v>3511</v>
      </c>
      <c r="FJ12" s="31">
        <v>3511</v>
      </c>
      <c r="FK12" s="31">
        <v>3511</v>
      </c>
      <c r="FL12" s="31">
        <v>3594</v>
      </c>
      <c r="FM12" s="31">
        <v>3594</v>
      </c>
      <c r="FN12" s="31">
        <v>3927</v>
      </c>
      <c r="FO12" s="31">
        <v>3927</v>
      </c>
      <c r="FP12" s="31">
        <v>3927</v>
      </c>
      <c r="FQ12" s="31">
        <v>4059</v>
      </c>
      <c r="FR12" s="31">
        <v>4059</v>
      </c>
      <c r="FS12" s="31">
        <v>4236</v>
      </c>
      <c r="FT12" s="31">
        <v>4236</v>
      </c>
      <c r="FU12" s="31">
        <v>4236</v>
      </c>
      <c r="FV12" s="31">
        <v>4530</v>
      </c>
      <c r="FW12" s="31">
        <v>4530</v>
      </c>
      <c r="FX12" s="31">
        <v>4739</v>
      </c>
      <c r="FY12" s="31">
        <v>4739</v>
      </c>
      <c r="FZ12" s="31">
        <v>4739</v>
      </c>
      <c r="GA12" s="31">
        <v>4744</v>
      </c>
      <c r="GB12" s="31">
        <v>4744</v>
      </c>
      <c r="GC12" s="31">
        <v>4791</v>
      </c>
      <c r="GD12" s="31">
        <v>4791</v>
      </c>
      <c r="GE12" s="31">
        <v>4791</v>
      </c>
      <c r="GF12" s="31">
        <v>4804</v>
      </c>
      <c r="GG12" s="31">
        <v>4804</v>
      </c>
      <c r="GH12" s="31">
        <v>4865</v>
      </c>
      <c r="GI12" s="31">
        <v>4865</v>
      </c>
      <c r="GJ12" s="31">
        <v>4865</v>
      </c>
      <c r="GK12" s="31">
        <v>4867</v>
      </c>
      <c r="GL12" s="31">
        <v>4867</v>
      </c>
      <c r="GM12" s="31">
        <v>5012</v>
      </c>
      <c r="GN12" s="31">
        <v>5012</v>
      </c>
      <c r="GO12" s="31">
        <v>5012</v>
      </c>
      <c r="GP12" s="31">
        <v>5012</v>
      </c>
      <c r="GQ12" s="31">
        <v>5012</v>
      </c>
      <c r="GR12" s="30">
        <v>5012</v>
      </c>
      <c r="GS12" s="30"/>
      <c r="GT12" s="30"/>
      <c r="GU12" s="30"/>
      <c r="HH12" s="1"/>
      <c r="HI12" s="1" cm="1">
        <f t="array" aca="1" ref="HI12" ca="1">INDIRECT("B"&amp;ROW(DY12))</f>
        <v>6434</v>
      </c>
      <c r="HJ12" s="1" cm="1">
        <f t="array" aca="1" ref="HJ12" ca="1">INDIRECT("e"&amp;ROW(DZ12))</f>
        <v>8207</v>
      </c>
      <c r="HK12" s="39">
        <f t="shared" ca="1" si="0"/>
        <v>-0.21603509199463877</v>
      </c>
      <c r="HL12" s="1"/>
      <c r="HM12" s="1" cm="1">
        <f t="array" aca="1" ref="HM12" ca="1">INDIRECT("g"&amp;ROW(ED12))</f>
        <v>8567</v>
      </c>
      <c r="HN12" s="39">
        <f t="shared" ca="1" si="1"/>
        <v>-0.2489786389634645</v>
      </c>
      <c r="HO12" s="1"/>
      <c r="HP12" s="1"/>
      <c r="HQ12" s="1" t="e">
        <f t="shared" ca="1" si="3"/>
        <v>#DIV/0!</v>
      </c>
    </row>
    <row r="13" spans="1:225" s="66" customFormat="1">
      <c r="A13" s="63" t="s">
        <v>6</v>
      </c>
      <c r="B13" s="63">
        <v>936.83</v>
      </c>
      <c r="C13" s="63">
        <v>936.83</v>
      </c>
      <c r="D13" s="63">
        <v>936.83</v>
      </c>
      <c r="E13" s="63">
        <v>936.83</v>
      </c>
      <c r="F13" s="63">
        <v>909.19</v>
      </c>
      <c r="G13" s="63">
        <v>909.19</v>
      </c>
      <c r="H13" s="63">
        <v>909.19</v>
      </c>
      <c r="I13" s="63">
        <v>909.19</v>
      </c>
      <c r="J13" s="63">
        <v>879.75</v>
      </c>
      <c r="K13" s="63">
        <v>879.75</v>
      </c>
      <c r="L13" s="63">
        <v>879.75</v>
      </c>
      <c r="M13" s="63">
        <v>879.75</v>
      </c>
      <c r="N13" s="63">
        <v>879.75</v>
      </c>
      <c r="O13" s="63">
        <v>869.34</v>
      </c>
      <c r="P13" s="63">
        <v>869.34</v>
      </c>
      <c r="Q13" s="63">
        <v>869.34</v>
      </c>
      <c r="R13" s="63">
        <v>869.34</v>
      </c>
      <c r="S13" s="63">
        <v>869.34</v>
      </c>
      <c r="T13" s="63">
        <v>858.4</v>
      </c>
      <c r="U13" s="63">
        <v>858.4</v>
      </c>
      <c r="V13" s="63">
        <v>858.4</v>
      </c>
      <c r="W13" s="63">
        <v>858.4</v>
      </c>
      <c r="X13" s="63">
        <v>858.4</v>
      </c>
      <c r="Y13" s="63">
        <v>857.72</v>
      </c>
      <c r="Z13" s="63">
        <v>857.72</v>
      </c>
      <c r="AA13" s="63">
        <v>857.72</v>
      </c>
      <c r="AB13" s="63">
        <v>857.72</v>
      </c>
      <c r="AC13" s="63">
        <v>857.72</v>
      </c>
      <c r="AD13" s="63">
        <v>876.74</v>
      </c>
      <c r="AE13" s="63">
        <v>876.74</v>
      </c>
      <c r="AF13" s="63">
        <v>876.74</v>
      </c>
      <c r="AG13" s="63">
        <v>876.74</v>
      </c>
      <c r="AH13" s="63">
        <v>876.74</v>
      </c>
      <c r="AI13" s="63">
        <v>872.11</v>
      </c>
      <c r="AJ13" s="63">
        <v>872.11</v>
      </c>
      <c r="AK13" s="63">
        <v>872.11</v>
      </c>
      <c r="AL13" s="63">
        <v>872.11</v>
      </c>
      <c r="AM13" s="63">
        <v>872.11</v>
      </c>
      <c r="AN13" s="63">
        <v>843.77</v>
      </c>
      <c r="AO13" s="63">
        <v>843.77</v>
      </c>
      <c r="AP13" s="63">
        <v>843.77</v>
      </c>
      <c r="AQ13" s="63">
        <v>843.77</v>
      </c>
      <c r="AR13" s="63">
        <v>843.77</v>
      </c>
      <c r="AS13" s="63">
        <v>827.84</v>
      </c>
      <c r="AT13" s="63">
        <v>827.84</v>
      </c>
      <c r="AU13" s="63">
        <v>827.84</v>
      </c>
      <c r="AV13" s="63">
        <v>827.84</v>
      </c>
      <c r="AW13" s="63">
        <v>827.84</v>
      </c>
      <c r="AX13" s="63">
        <v>811.5</v>
      </c>
      <c r="AY13" s="63">
        <v>811.5</v>
      </c>
      <c r="AZ13" s="63">
        <v>811.5</v>
      </c>
      <c r="BA13" s="63">
        <v>811.5</v>
      </c>
      <c r="BB13" s="63">
        <v>811.5</v>
      </c>
      <c r="BC13" s="63">
        <v>817.2</v>
      </c>
      <c r="BD13" s="63">
        <v>817.2</v>
      </c>
      <c r="BE13" s="63">
        <v>817.2</v>
      </c>
      <c r="BF13" s="63">
        <v>817.2</v>
      </c>
      <c r="BG13" s="63">
        <v>817.2</v>
      </c>
      <c r="BH13" s="63">
        <v>817.2</v>
      </c>
      <c r="BI13" s="63">
        <v>819.97</v>
      </c>
      <c r="BJ13" s="63">
        <v>819.97</v>
      </c>
      <c r="BK13" s="63">
        <v>819.97</v>
      </c>
      <c r="BL13" s="63">
        <v>819.97</v>
      </c>
      <c r="BM13" s="63">
        <v>851.96</v>
      </c>
      <c r="BN13" s="63">
        <v>851.96</v>
      </c>
      <c r="BO13" s="63">
        <v>851.96</v>
      </c>
      <c r="BP13" s="63">
        <v>851.96</v>
      </c>
      <c r="BQ13" s="63">
        <v>851.96</v>
      </c>
      <c r="BR13" s="63">
        <v>851.96</v>
      </c>
      <c r="BS13" s="63">
        <v>851.96</v>
      </c>
      <c r="BT13" s="63">
        <v>851.96</v>
      </c>
      <c r="BU13" s="63">
        <v>851.96</v>
      </c>
      <c r="BV13" s="63">
        <v>851.96</v>
      </c>
      <c r="BW13" s="63">
        <v>851.96</v>
      </c>
      <c r="BX13" s="63">
        <v>871.8</v>
      </c>
      <c r="BY13" s="63">
        <v>871.8</v>
      </c>
      <c r="BZ13" s="63">
        <v>871.8</v>
      </c>
      <c r="CA13" s="63">
        <v>871.8</v>
      </c>
      <c r="CB13" s="63">
        <v>875.21</v>
      </c>
      <c r="CC13" s="63">
        <v>875.21</v>
      </c>
      <c r="CD13" s="63">
        <v>875.21</v>
      </c>
      <c r="CE13" s="63">
        <v>875.21</v>
      </c>
      <c r="CF13" s="63">
        <v>875.21</v>
      </c>
      <c r="CG13" s="63">
        <v>890.34</v>
      </c>
      <c r="CH13" s="63">
        <v>890.34</v>
      </c>
      <c r="CI13" s="63">
        <v>890.34</v>
      </c>
      <c r="CJ13" s="63">
        <v>890.34</v>
      </c>
      <c r="CK13" s="63">
        <v>890.34</v>
      </c>
      <c r="CL13" s="63">
        <v>892.98</v>
      </c>
      <c r="CM13" s="63">
        <v>892.98</v>
      </c>
      <c r="CN13" s="63">
        <v>892.98</v>
      </c>
      <c r="CO13" s="63">
        <v>892.98</v>
      </c>
      <c r="CP13" s="63">
        <v>892.98</v>
      </c>
      <c r="CQ13" s="63">
        <v>894.66</v>
      </c>
      <c r="CR13" s="63">
        <v>894.66</v>
      </c>
      <c r="CS13" s="63">
        <v>894.66</v>
      </c>
      <c r="CT13" s="63">
        <v>894.66</v>
      </c>
      <c r="CU13" s="63">
        <v>894.66</v>
      </c>
      <c r="CV13" s="63">
        <v>889.52</v>
      </c>
      <c r="CW13" s="63">
        <v>889.52</v>
      </c>
      <c r="CX13" s="63">
        <v>889.52</v>
      </c>
      <c r="CY13" s="63">
        <v>889.52</v>
      </c>
      <c r="CZ13" s="63">
        <v>889.52</v>
      </c>
      <c r="DA13" s="63">
        <v>874.58</v>
      </c>
      <c r="DB13" s="63">
        <v>874.58</v>
      </c>
      <c r="DC13" s="63">
        <v>874.58</v>
      </c>
      <c r="DD13" s="63">
        <v>874.58</v>
      </c>
      <c r="DE13" s="63">
        <v>874.58</v>
      </c>
      <c r="DF13" s="63">
        <v>864.39</v>
      </c>
      <c r="DG13" s="63">
        <v>864.39</v>
      </c>
      <c r="DH13" s="63">
        <v>864.39</v>
      </c>
      <c r="DI13" s="63">
        <v>864.39</v>
      </c>
      <c r="DJ13" s="63">
        <v>864.39</v>
      </c>
      <c r="DK13" s="63">
        <v>863.37</v>
      </c>
      <c r="DL13" s="63">
        <v>863.37</v>
      </c>
      <c r="DM13" s="63">
        <v>863.37</v>
      </c>
      <c r="DN13" s="63">
        <v>863.37</v>
      </c>
      <c r="DO13" s="63">
        <v>863.37</v>
      </c>
      <c r="DP13" s="63">
        <v>866.08</v>
      </c>
      <c r="DQ13" s="63">
        <v>866.08</v>
      </c>
      <c r="DR13" s="63">
        <v>866.08</v>
      </c>
      <c r="DS13" s="63">
        <v>866.08</v>
      </c>
      <c r="DT13" s="63">
        <v>866.08</v>
      </c>
      <c r="DU13" s="63">
        <v>869.92</v>
      </c>
      <c r="DV13" s="63">
        <v>869.92</v>
      </c>
      <c r="DW13" s="63">
        <v>869.92</v>
      </c>
      <c r="DX13" s="63">
        <v>869.92</v>
      </c>
      <c r="DY13" s="63">
        <v>869.92</v>
      </c>
      <c r="DZ13" s="63">
        <v>880.2</v>
      </c>
      <c r="EA13" s="63">
        <v>880.2</v>
      </c>
      <c r="EB13" s="63">
        <v>880.2</v>
      </c>
      <c r="EC13" s="63">
        <v>880.2</v>
      </c>
      <c r="ED13" s="63">
        <v>880.2</v>
      </c>
      <c r="EE13" s="63">
        <v>895.72</v>
      </c>
      <c r="EF13" s="63">
        <v>895.72</v>
      </c>
      <c r="EG13" s="63">
        <v>895.72</v>
      </c>
      <c r="EH13" s="63">
        <v>895.72</v>
      </c>
      <c r="EI13" s="63">
        <v>895.72</v>
      </c>
      <c r="EJ13" s="63">
        <v>919.63</v>
      </c>
      <c r="EK13" s="63">
        <v>919.63</v>
      </c>
      <c r="EL13" s="63">
        <v>919.63</v>
      </c>
      <c r="EM13" s="63">
        <v>919.63</v>
      </c>
      <c r="EN13" s="63">
        <v>919.63</v>
      </c>
      <c r="EO13" s="63">
        <v>919.63</v>
      </c>
      <c r="EP13" s="63">
        <v>919.63</v>
      </c>
      <c r="EQ13" s="63">
        <v>926.63</v>
      </c>
      <c r="ER13" s="63">
        <v>926.63</v>
      </c>
      <c r="ES13" s="63">
        <v>926.63</v>
      </c>
      <c r="ET13" s="63">
        <v>921.48</v>
      </c>
      <c r="EU13" s="63">
        <v>921.48</v>
      </c>
      <c r="EV13" s="63">
        <v>921.48</v>
      </c>
      <c r="EW13" s="63">
        <v>921.48</v>
      </c>
      <c r="EX13" s="63">
        <v>921.48</v>
      </c>
      <c r="EY13" s="63">
        <v>930.97</v>
      </c>
      <c r="EZ13" s="63">
        <v>930.97</v>
      </c>
      <c r="FA13" s="63">
        <v>930.97</v>
      </c>
      <c r="FB13" s="63">
        <v>930.97</v>
      </c>
      <c r="FC13" s="63">
        <v>930.97</v>
      </c>
      <c r="FD13" s="63">
        <v>938.74</v>
      </c>
      <c r="FE13" s="63">
        <v>938.74</v>
      </c>
      <c r="FF13" s="63">
        <v>938.74</v>
      </c>
      <c r="FG13" s="63">
        <v>938.74</v>
      </c>
      <c r="FH13" s="63">
        <v>938.74</v>
      </c>
      <c r="FI13" s="63">
        <v>946.18</v>
      </c>
      <c r="FJ13" s="63">
        <v>946.18</v>
      </c>
      <c r="FK13" s="63">
        <v>946.18</v>
      </c>
      <c r="FL13" s="63">
        <v>946.18</v>
      </c>
      <c r="FM13" s="63">
        <v>946.18</v>
      </c>
      <c r="FN13" s="63">
        <v>955.93</v>
      </c>
      <c r="FO13" s="63">
        <v>955.93</v>
      </c>
      <c r="FP13" s="63">
        <v>955.93</v>
      </c>
      <c r="FQ13" s="63">
        <v>955.93</v>
      </c>
      <c r="FR13" s="63">
        <v>955.93</v>
      </c>
      <c r="FS13" s="63">
        <v>967.58</v>
      </c>
      <c r="FT13" s="63">
        <v>967.58</v>
      </c>
      <c r="FU13" s="63">
        <v>967.58</v>
      </c>
      <c r="FV13" s="63">
        <v>967.58</v>
      </c>
      <c r="FW13" s="63">
        <v>967.58</v>
      </c>
      <c r="FX13" s="63">
        <v>964.49</v>
      </c>
      <c r="FY13" s="63">
        <v>964.49</v>
      </c>
      <c r="FZ13" s="63">
        <v>964.49</v>
      </c>
      <c r="GA13" s="63">
        <v>964.49</v>
      </c>
      <c r="GB13" s="63">
        <v>964.49</v>
      </c>
      <c r="GC13" s="63">
        <v>934.39</v>
      </c>
      <c r="GD13" s="63">
        <v>934.39</v>
      </c>
      <c r="GE13" s="63">
        <v>934.39</v>
      </c>
      <c r="GF13" s="63">
        <v>934.39</v>
      </c>
      <c r="GG13" s="63">
        <v>934.39</v>
      </c>
      <c r="GH13" s="63">
        <v>942.14</v>
      </c>
      <c r="GI13" s="63">
        <v>942.14</v>
      </c>
      <c r="GJ13" s="63">
        <v>942.14</v>
      </c>
      <c r="GK13" s="63">
        <v>942.14</v>
      </c>
      <c r="GL13" s="63">
        <v>942.14</v>
      </c>
      <c r="GM13" s="63">
        <v>952.89</v>
      </c>
      <c r="GN13" s="63">
        <v>952.89</v>
      </c>
      <c r="GO13" s="63">
        <v>952.89</v>
      </c>
      <c r="GP13" s="63">
        <v>952.89</v>
      </c>
      <c r="GQ13" s="63">
        <v>952.89</v>
      </c>
      <c r="GR13" s="63">
        <v>958.43</v>
      </c>
      <c r="GS13" s="63">
        <v>958.43</v>
      </c>
      <c r="GT13" s="63">
        <v>958.43</v>
      </c>
      <c r="GU13" s="63">
        <v>958.43</v>
      </c>
      <c r="GV13" s="63">
        <v>958.43</v>
      </c>
      <c r="GW13" s="63">
        <v>977.12</v>
      </c>
      <c r="GX13" s="63">
        <v>977.12</v>
      </c>
      <c r="GY13" s="63">
        <v>977.12</v>
      </c>
      <c r="GZ13" s="64">
        <v>977.12</v>
      </c>
      <c r="HA13" s="68">
        <v>977.12</v>
      </c>
      <c r="HB13" s="63">
        <v>992.5</v>
      </c>
      <c r="HC13" s="63">
        <v>992.5</v>
      </c>
      <c r="HD13" s="63">
        <v>992.5</v>
      </c>
      <c r="HE13" s="63">
        <v>992.5</v>
      </c>
      <c r="HF13" s="63">
        <v>992.5</v>
      </c>
      <c r="HG13" s="97">
        <v>1020.6</v>
      </c>
      <c r="HH13" s="112"/>
      <c r="HI13" s="63" cm="1">
        <f t="array" aca="1" ref="HI13" ca="1">INDIRECT("B"&amp;ROW(DY13))</f>
        <v>936.83</v>
      </c>
      <c r="HJ13" s="63" cm="1">
        <f t="array" aca="1" ref="HJ13" ca="1">INDIRECT("g"&amp;ROW(DZ13))</f>
        <v>909.19</v>
      </c>
      <c r="HK13" s="109">
        <f t="shared" ca="1" si="0"/>
        <v>3.040068632519044E-2</v>
      </c>
      <c r="HL13" s="63"/>
      <c r="HM13" s="63" cm="1">
        <f t="array" aca="1" ref="HM13" ca="1">INDIRECT("g"&amp;ROW(ED13))</f>
        <v>909.19</v>
      </c>
      <c r="HN13" s="109">
        <f t="shared" ca="1" si="1"/>
        <v>3.040068632519044E-2</v>
      </c>
      <c r="HO13" s="63"/>
      <c r="HP13" s="63"/>
      <c r="HQ13" s="1" t="e">
        <f t="shared" ca="1" si="3"/>
        <v>#DIV/0!</v>
      </c>
    </row>
    <row r="14" spans="1:225">
      <c r="A14" s="1" t="s">
        <v>71</v>
      </c>
      <c r="B14" s="1">
        <v>1896.65</v>
      </c>
      <c r="C14" s="1">
        <v>1896.65</v>
      </c>
      <c r="D14" s="1">
        <v>1896.65</v>
      </c>
      <c r="E14" s="1">
        <v>1896.65</v>
      </c>
      <c r="F14" s="1">
        <v>1759.58</v>
      </c>
      <c r="G14" s="1">
        <v>1759.58</v>
      </c>
      <c r="H14" s="1">
        <v>1759.58</v>
      </c>
      <c r="I14" s="1">
        <v>1759.58</v>
      </c>
      <c r="J14" s="1">
        <v>1254.99</v>
      </c>
      <c r="K14" s="1">
        <v>1254.99</v>
      </c>
      <c r="L14" s="1">
        <v>1254.99</v>
      </c>
      <c r="M14" s="1">
        <v>1254.99</v>
      </c>
      <c r="N14" s="1">
        <v>1254.99</v>
      </c>
      <c r="O14" s="1">
        <v>1093.52</v>
      </c>
      <c r="P14" s="1">
        <v>1093.52</v>
      </c>
      <c r="Q14" s="1">
        <v>1093.52</v>
      </c>
      <c r="R14" s="1">
        <v>1093.52</v>
      </c>
      <c r="S14" s="1">
        <v>1093.52</v>
      </c>
      <c r="T14" s="1">
        <v>1032.21</v>
      </c>
      <c r="U14" s="1">
        <v>1032.21</v>
      </c>
      <c r="V14" s="1">
        <v>1032.21</v>
      </c>
      <c r="W14" s="1">
        <v>1032.21</v>
      </c>
      <c r="X14" s="1">
        <v>1032.21</v>
      </c>
      <c r="Y14" s="1">
        <v>1010.81</v>
      </c>
      <c r="Z14" s="1">
        <v>1010.81</v>
      </c>
      <c r="AA14" s="1">
        <v>1010.81</v>
      </c>
      <c r="AB14" s="1">
        <v>1010.81</v>
      </c>
      <c r="AC14" s="1">
        <v>1010.81</v>
      </c>
      <c r="AD14" s="1">
        <v>993.21</v>
      </c>
      <c r="AE14" s="1">
        <v>993.21</v>
      </c>
      <c r="AF14" s="1">
        <v>993.21</v>
      </c>
      <c r="AG14" s="1">
        <v>993.21</v>
      </c>
      <c r="AH14" s="1">
        <v>993.21</v>
      </c>
      <c r="AI14" s="1">
        <v>999.92</v>
      </c>
      <c r="AJ14" s="1">
        <v>999.92</v>
      </c>
      <c r="AK14" s="1">
        <v>999.92</v>
      </c>
      <c r="AL14" s="1">
        <v>999.92</v>
      </c>
      <c r="AM14" s="1">
        <v>999.92</v>
      </c>
      <c r="AN14" s="1">
        <v>1030.24</v>
      </c>
      <c r="AO14" s="1">
        <v>1030.24</v>
      </c>
      <c r="AP14" s="1">
        <v>1030.24</v>
      </c>
      <c r="AQ14" s="1">
        <v>1030.24</v>
      </c>
      <c r="AR14" s="1">
        <v>1030.24</v>
      </c>
      <c r="AS14" s="1">
        <v>1067.8800000000001</v>
      </c>
      <c r="AT14" s="1">
        <v>1067.8800000000001</v>
      </c>
      <c r="AU14" s="1">
        <v>1067.8800000000001</v>
      </c>
      <c r="AV14" s="1">
        <v>1067.8800000000001</v>
      </c>
      <c r="AW14" s="1">
        <v>1067.8800000000001</v>
      </c>
      <c r="AX14" s="1">
        <v>1012.6</v>
      </c>
      <c r="AY14" s="1">
        <v>1012.6</v>
      </c>
      <c r="AZ14" s="1">
        <v>1012.6</v>
      </c>
      <c r="BA14" s="1">
        <v>1012.6</v>
      </c>
      <c r="BB14" s="1">
        <v>1012.6</v>
      </c>
      <c r="BC14" s="1">
        <v>917.66</v>
      </c>
      <c r="BD14" s="1">
        <v>917.66</v>
      </c>
      <c r="BE14" s="1">
        <v>917.66</v>
      </c>
      <c r="BF14" s="1">
        <v>917.66</v>
      </c>
      <c r="BG14" s="1">
        <v>917.66</v>
      </c>
      <c r="BH14" s="1">
        <v>917.66</v>
      </c>
      <c r="BI14" s="1">
        <v>891.55</v>
      </c>
      <c r="BJ14" s="1">
        <v>891.55</v>
      </c>
      <c r="BK14" s="1">
        <v>891.55</v>
      </c>
      <c r="BL14" s="1">
        <v>891.55</v>
      </c>
      <c r="BM14" s="1">
        <v>886.85</v>
      </c>
      <c r="BN14" s="1">
        <v>886.85</v>
      </c>
      <c r="BO14" s="1">
        <v>886.85</v>
      </c>
      <c r="BP14" s="1">
        <v>886.85</v>
      </c>
      <c r="BQ14" s="1">
        <v>886.85</v>
      </c>
      <c r="BR14" s="1">
        <v>886.85</v>
      </c>
      <c r="BS14" s="1">
        <v>886.85</v>
      </c>
      <c r="BT14" s="1">
        <v>886.85</v>
      </c>
      <c r="BU14" s="1">
        <v>886.85</v>
      </c>
      <c r="BV14" s="1">
        <v>886.85</v>
      </c>
      <c r="BW14" s="1">
        <v>886.85</v>
      </c>
      <c r="BX14" s="1">
        <v>911.71</v>
      </c>
      <c r="BY14" s="1">
        <v>911.71</v>
      </c>
      <c r="BZ14" s="1">
        <v>911.71</v>
      </c>
      <c r="CA14" s="1">
        <v>911.71</v>
      </c>
      <c r="CB14" s="1">
        <v>948.68</v>
      </c>
      <c r="CC14" s="1">
        <v>948.68</v>
      </c>
      <c r="CD14" s="1">
        <v>948.68</v>
      </c>
      <c r="CE14" s="1">
        <v>948.68</v>
      </c>
      <c r="CF14" s="1">
        <v>948.68</v>
      </c>
      <c r="CG14" s="1">
        <v>999.25</v>
      </c>
      <c r="CH14" s="1">
        <v>999.25</v>
      </c>
      <c r="CI14" s="1">
        <v>999.25</v>
      </c>
      <c r="CJ14" s="1">
        <v>999.25</v>
      </c>
      <c r="CK14" s="1">
        <v>999.25</v>
      </c>
      <c r="CL14" s="1">
        <v>1033.67</v>
      </c>
      <c r="CM14" s="1">
        <v>1033.67</v>
      </c>
      <c r="CN14" s="1">
        <v>1033.67</v>
      </c>
      <c r="CO14" s="1">
        <v>1033.67</v>
      </c>
      <c r="CP14" s="1">
        <v>1033.67</v>
      </c>
      <c r="CQ14" s="1">
        <v>1013.78</v>
      </c>
      <c r="CR14" s="1">
        <v>1013.78</v>
      </c>
      <c r="CS14" s="1">
        <v>1013.78</v>
      </c>
      <c r="CT14" s="1">
        <v>1013.78</v>
      </c>
      <c r="CU14" s="1">
        <v>1013.78</v>
      </c>
      <c r="CV14" s="1">
        <v>1031</v>
      </c>
      <c r="CW14" s="1">
        <v>1031</v>
      </c>
      <c r="CX14" s="1">
        <v>1031</v>
      </c>
      <c r="CY14" s="1">
        <v>1031</v>
      </c>
      <c r="CZ14" s="1">
        <v>1031</v>
      </c>
      <c r="DA14" s="1">
        <v>1043.54</v>
      </c>
      <c r="DB14" s="1">
        <v>1043.54</v>
      </c>
      <c r="DC14" s="1">
        <v>1043.54</v>
      </c>
      <c r="DD14" s="1">
        <v>1043.54</v>
      </c>
      <c r="DE14" s="1">
        <v>1043.54</v>
      </c>
      <c r="DF14" s="1">
        <v>1039.32</v>
      </c>
      <c r="DG14" s="1">
        <v>1039.32</v>
      </c>
      <c r="DH14" s="1">
        <v>1039.32</v>
      </c>
      <c r="DI14" s="1">
        <v>1039.32</v>
      </c>
      <c r="DJ14" s="1">
        <v>1039.32</v>
      </c>
      <c r="DK14" s="1">
        <v>1029.23</v>
      </c>
      <c r="DL14" s="1">
        <v>1029.23</v>
      </c>
      <c r="DM14" s="1">
        <v>1029.23</v>
      </c>
      <c r="DN14" s="1">
        <v>1029.23</v>
      </c>
      <c r="DO14" s="1">
        <v>1029.23</v>
      </c>
      <c r="DP14" s="1">
        <v>966.45</v>
      </c>
      <c r="DQ14" s="1">
        <v>966.45</v>
      </c>
      <c r="DR14" s="1">
        <v>966.45</v>
      </c>
      <c r="DS14" s="1">
        <v>966.45</v>
      </c>
      <c r="DT14" s="1">
        <v>966.45</v>
      </c>
      <c r="DU14" s="1">
        <v>979.11</v>
      </c>
      <c r="DV14" s="1">
        <v>979.11</v>
      </c>
      <c r="DW14" s="1">
        <v>979.11</v>
      </c>
      <c r="DX14" s="1">
        <v>979.11</v>
      </c>
      <c r="DY14" s="1">
        <v>979.11</v>
      </c>
      <c r="DZ14" s="1">
        <v>931.73</v>
      </c>
      <c r="EA14" s="1">
        <v>931.73</v>
      </c>
      <c r="EB14" s="1">
        <v>931.73</v>
      </c>
      <c r="EC14" s="1">
        <v>931.73</v>
      </c>
      <c r="ED14" s="1">
        <v>931.73</v>
      </c>
      <c r="HH14" s="1"/>
      <c r="HI14" s="1" cm="1">
        <f t="array" aca="1" ref="HI14" ca="1">INDIRECT("B"&amp;ROW(DY14))</f>
        <v>1896.65</v>
      </c>
      <c r="HJ14" s="1" cm="1">
        <f t="array" aca="1" ref="HJ14" ca="1">INDIRECT("f"&amp;ROW(DZ14))</f>
        <v>1759.58</v>
      </c>
      <c r="HK14" s="39">
        <f t="shared" ca="1" si="0"/>
        <v>7.7899271417042781E-2</v>
      </c>
      <c r="HL14" s="1"/>
      <c r="HM14" s="1" cm="1">
        <f t="array" aca="1" ref="HM14" ca="1">INDIRECT("g"&amp;ROW(ED14))</f>
        <v>1759.58</v>
      </c>
      <c r="HN14" s="39">
        <f t="shared" ref="HN14" ca="1" si="4">HI14/HM14-1</f>
        <v>7.7899271417042781E-2</v>
      </c>
      <c r="HO14" s="1"/>
      <c r="HP14" s="1"/>
      <c r="HQ14" s="1" t="e">
        <f t="shared" ca="1" si="3"/>
        <v>#DIV/0!</v>
      </c>
    </row>
    <row r="15" spans="1:225" s="73" customFormat="1">
      <c r="A15" s="72" t="s">
        <v>72</v>
      </c>
      <c r="B15" s="72">
        <v>1165.29</v>
      </c>
      <c r="C15" s="72">
        <v>1268.25</v>
      </c>
      <c r="D15" s="72">
        <v>1372.28</v>
      </c>
      <c r="E15" s="72">
        <v>1450.21</v>
      </c>
      <c r="F15" s="72">
        <v>1523.88</v>
      </c>
      <c r="G15" s="72">
        <v>1583.02</v>
      </c>
      <c r="H15" s="72">
        <v>1688.01</v>
      </c>
      <c r="I15" s="72">
        <v>1807.87</v>
      </c>
      <c r="J15" s="72">
        <v>2056.29</v>
      </c>
      <c r="K15" s="72">
        <v>2366.0300000000002</v>
      </c>
      <c r="L15" s="72">
        <v>2649.07</v>
      </c>
      <c r="M15" s="72">
        <v>2755.53</v>
      </c>
      <c r="N15" s="72">
        <v>2798.53</v>
      </c>
      <c r="O15" s="72">
        <v>2801.84</v>
      </c>
      <c r="P15" s="72">
        <v>2808.7</v>
      </c>
      <c r="Q15" s="72">
        <v>2815.65</v>
      </c>
      <c r="R15" s="72">
        <v>2842.53</v>
      </c>
      <c r="S15" s="72">
        <v>2864.11</v>
      </c>
      <c r="T15" s="72">
        <v>2841.37</v>
      </c>
      <c r="U15" s="72">
        <v>2726.71</v>
      </c>
      <c r="V15" s="72">
        <v>2512.02</v>
      </c>
      <c r="W15" s="72">
        <v>2182.11</v>
      </c>
      <c r="X15" s="72">
        <v>2049.46</v>
      </c>
      <c r="Y15" s="72">
        <v>2041.14</v>
      </c>
      <c r="Z15" s="72">
        <v>2015.56</v>
      </c>
      <c r="AA15" s="72">
        <v>1915.79</v>
      </c>
      <c r="AB15" s="72">
        <v>1754.19</v>
      </c>
      <c r="AC15" s="72">
        <v>1729.81</v>
      </c>
      <c r="AD15" s="72">
        <v>1806.77</v>
      </c>
      <c r="AE15" s="72">
        <v>1898.52</v>
      </c>
      <c r="AF15" s="72">
        <v>1905.11</v>
      </c>
      <c r="AG15" s="72">
        <v>1873.93</v>
      </c>
      <c r="AH15" s="72">
        <v>1796.08</v>
      </c>
      <c r="AI15" s="72">
        <v>1685.17</v>
      </c>
      <c r="AJ15" s="72">
        <v>1608.48</v>
      </c>
      <c r="AK15" s="72">
        <v>1575.95</v>
      </c>
      <c r="AL15" s="63">
        <v>1529.98</v>
      </c>
      <c r="AM15" s="72">
        <v>1460.35</v>
      </c>
      <c r="AN15" s="72">
        <v>1384.14</v>
      </c>
      <c r="AO15" s="72">
        <v>1324.67</v>
      </c>
      <c r="AP15" s="72">
        <v>1312.89</v>
      </c>
      <c r="AQ15" s="72">
        <v>1352.82</v>
      </c>
      <c r="AR15" s="72">
        <v>1418.19</v>
      </c>
      <c r="AS15" s="72">
        <v>1336.66</v>
      </c>
      <c r="AT15" s="72">
        <v>968.75</v>
      </c>
      <c r="AU15" s="72">
        <v>601.46</v>
      </c>
      <c r="AV15" s="72">
        <v>481.55</v>
      </c>
      <c r="AW15" s="72">
        <v>462.01</v>
      </c>
      <c r="AX15" s="72">
        <v>458.96</v>
      </c>
      <c r="AY15" s="72">
        <v>468.04</v>
      </c>
      <c r="AZ15" s="72">
        <v>456.41</v>
      </c>
      <c r="BA15" s="72">
        <v>472.67</v>
      </c>
      <c r="BB15" s="72">
        <v>455.72</v>
      </c>
      <c r="BC15" s="72">
        <v>449.89</v>
      </c>
      <c r="BD15" s="72">
        <v>454.69</v>
      </c>
      <c r="BE15" s="72">
        <v>453.34</v>
      </c>
      <c r="BF15" s="72">
        <v>453.34</v>
      </c>
      <c r="BG15" s="72">
        <v>454.3</v>
      </c>
      <c r="BH15" s="72">
        <v>451.58</v>
      </c>
      <c r="BI15" s="72">
        <v>416.96</v>
      </c>
      <c r="BJ15" s="72">
        <v>379.19</v>
      </c>
      <c r="BK15" s="72">
        <v>368.31</v>
      </c>
      <c r="BL15" s="72">
        <v>367.51</v>
      </c>
      <c r="BM15" s="72">
        <v>377.95</v>
      </c>
      <c r="BN15" s="72">
        <v>386.21</v>
      </c>
      <c r="BO15" s="72">
        <v>367.43</v>
      </c>
      <c r="BP15" s="72">
        <f>367.43-8.15</f>
        <v>359.28000000000003</v>
      </c>
      <c r="BQ15" s="72">
        <v>337.44</v>
      </c>
      <c r="BR15" s="72">
        <v>337.44</v>
      </c>
      <c r="BS15" s="72">
        <v>337.44</v>
      </c>
      <c r="BT15" s="72">
        <v>337.44</v>
      </c>
      <c r="BU15" s="72">
        <v>337.44</v>
      </c>
      <c r="BV15" s="72">
        <v>337.44</v>
      </c>
      <c r="BW15" s="72">
        <v>337.44</v>
      </c>
      <c r="BX15" s="72">
        <v>436.74</v>
      </c>
      <c r="BY15" s="72">
        <f>436.74+96.68</f>
        <v>533.42000000000007</v>
      </c>
      <c r="BZ15" s="72">
        <v>603.24</v>
      </c>
      <c r="CA15" s="72">
        <v>614.34</v>
      </c>
      <c r="CB15" s="72">
        <v>568.03</v>
      </c>
      <c r="CC15" s="72">
        <v>496.61</v>
      </c>
      <c r="CD15" s="72">
        <v>385.55</v>
      </c>
      <c r="CE15" s="72">
        <v>269.68</v>
      </c>
      <c r="CF15" s="72">
        <v>212.58</v>
      </c>
      <c r="CG15" s="72">
        <v>203.32</v>
      </c>
      <c r="CH15" s="72">
        <v>215.91</v>
      </c>
      <c r="CI15" s="72">
        <v>230.05</v>
      </c>
      <c r="CJ15" s="72">
        <v>243.56</v>
      </c>
      <c r="CK15" s="72">
        <v>243.66</v>
      </c>
      <c r="CL15" s="72">
        <v>256.39</v>
      </c>
      <c r="CM15" s="72">
        <f>256.39+22.87</f>
        <v>279.26</v>
      </c>
      <c r="CN15" s="72">
        <v>282.83</v>
      </c>
      <c r="CO15" s="72">
        <v>282.63</v>
      </c>
      <c r="CP15" s="72">
        <v>296.08</v>
      </c>
      <c r="CQ15" s="72">
        <v>324</v>
      </c>
      <c r="CR15" s="72">
        <v>368.85</v>
      </c>
      <c r="CS15" s="72">
        <v>377.39</v>
      </c>
      <c r="CT15" s="72">
        <v>376.32</v>
      </c>
      <c r="CU15" s="72">
        <v>362.28</v>
      </c>
      <c r="CV15" s="72">
        <v>330.65</v>
      </c>
      <c r="CW15" s="72">
        <v>303.95</v>
      </c>
      <c r="CX15" s="72">
        <v>284.60000000000002</v>
      </c>
      <c r="CY15" s="72">
        <v>265.77999999999997</v>
      </c>
      <c r="CZ15" s="72">
        <v>258.51</v>
      </c>
      <c r="DA15" s="72">
        <v>258.41000000000003</v>
      </c>
      <c r="DB15" s="72">
        <v>251.27</v>
      </c>
      <c r="DC15" s="72">
        <v>250.55</v>
      </c>
      <c r="DD15" s="72">
        <v>246.68</v>
      </c>
      <c r="DE15" s="72">
        <v>240.72</v>
      </c>
      <c r="DF15" s="72">
        <v>232.88</v>
      </c>
      <c r="DG15" s="72">
        <v>219.27</v>
      </c>
      <c r="DH15" s="72">
        <v>221.61</v>
      </c>
      <c r="DI15" s="72">
        <v>265.72000000000003</v>
      </c>
      <c r="DJ15" s="72">
        <v>273.98</v>
      </c>
      <c r="DK15" s="72">
        <v>297.83</v>
      </c>
      <c r="DL15" s="72">
        <v>315.81</v>
      </c>
      <c r="DM15" s="72">
        <v>341.48</v>
      </c>
      <c r="DN15" s="72">
        <v>367.44</v>
      </c>
      <c r="DO15" s="72">
        <v>394.57</v>
      </c>
      <c r="DP15" s="72">
        <v>435.23</v>
      </c>
      <c r="DQ15" s="72">
        <v>496.17</v>
      </c>
      <c r="DR15" s="72">
        <v>543.11</v>
      </c>
      <c r="DS15" s="72">
        <v>593.27</v>
      </c>
      <c r="DT15" s="72">
        <v>633.49</v>
      </c>
      <c r="DU15" s="72">
        <v>667.97</v>
      </c>
      <c r="DV15" s="72">
        <v>726.93</v>
      </c>
      <c r="DW15" s="72">
        <v>716.55</v>
      </c>
      <c r="DX15" s="72">
        <v>676.18</v>
      </c>
      <c r="DY15" s="72">
        <f>676.18-13.07</f>
        <v>663.1099999999999</v>
      </c>
      <c r="DZ15" s="72"/>
      <c r="EA15" s="72"/>
      <c r="EB15" s="72"/>
      <c r="EC15" s="72"/>
      <c r="ED15" s="72"/>
      <c r="HH15" s="72"/>
      <c r="HI15" s="72" cm="1">
        <f t="array" aca="1" ref="HI15" ca="1">INDIRECT("B"&amp;ROW(DY15))</f>
        <v>1165.29</v>
      </c>
      <c r="HJ15" s="72" cm="1">
        <f t="array" aca="1" ref="HJ15" ca="1">INDIRECT("c"&amp;ROW(DZ15))</f>
        <v>1268.25</v>
      </c>
      <c r="HK15" s="113">
        <f ca="1">HI15/HJ15-1</f>
        <v>-8.1182732111176881E-2</v>
      </c>
      <c r="HL15" s="72"/>
      <c r="HM15" s="72" cm="1">
        <f t="array" aca="1" ref="HM15" ca="1">INDIRECT("g"&amp;ROW(ED15))</f>
        <v>1583.02</v>
      </c>
      <c r="HN15" s="113">
        <f ca="1">HI15/HM15-1</f>
        <v>-0.2638816944826976</v>
      </c>
      <c r="HO15" s="72"/>
      <c r="HP15" s="72"/>
      <c r="HQ15" s="72" t="e">
        <f t="shared" ca="1" si="3"/>
        <v>#DIV/0!</v>
      </c>
    </row>
    <row r="16" spans="1:225" s="66" customFormat="1">
      <c r="A16" s="63" t="s">
        <v>117</v>
      </c>
      <c r="B16" s="63">
        <v>1338.53</v>
      </c>
      <c r="C16" s="63">
        <v>1320.47</v>
      </c>
      <c r="D16" s="63">
        <v>1171.6300000000001</v>
      </c>
      <c r="E16" s="63">
        <v>1106.69</v>
      </c>
      <c r="F16" s="63">
        <v>1099.8599999999999</v>
      </c>
      <c r="G16" s="63">
        <v>1115.96</v>
      </c>
      <c r="H16" s="63">
        <v>1126.9000000000001</v>
      </c>
      <c r="I16" s="63">
        <v>1133.3699999999999</v>
      </c>
      <c r="J16" s="63">
        <v>1146.79</v>
      </c>
      <c r="K16" s="63">
        <v>1166.07</v>
      </c>
      <c r="L16" s="63">
        <v>1166.07</v>
      </c>
      <c r="M16" s="63">
        <v>1163.96</v>
      </c>
      <c r="N16" s="63">
        <v>1163.17</v>
      </c>
      <c r="O16" s="63">
        <v>1170.54</v>
      </c>
      <c r="P16" s="63">
        <v>1182.57</v>
      </c>
      <c r="Q16" s="63">
        <v>1179.8900000000001</v>
      </c>
      <c r="R16" s="63">
        <v>1177.43</v>
      </c>
      <c r="S16" s="63">
        <v>1187.6099999999999</v>
      </c>
      <c r="T16" s="63">
        <v>1192.71</v>
      </c>
      <c r="U16" s="63">
        <v>1255.1400000000001</v>
      </c>
      <c r="V16" s="63">
        <v>1317.17</v>
      </c>
      <c r="W16" s="63">
        <v>1389.61</v>
      </c>
      <c r="X16" s="63">
        <v>1405.95</v>
      </c>
      <c r="Y16" s="63">
        <v>1411.17</v>
      </c>
      <c r="Z16" s="63">
        <v>1410.11</v>
      </c>
      <c r="AA16" s="63">
        <v>1420.26</v>
      </c>
      <c r="AB16" s="63">
        <v>1414.99</v>
      </c>
      <c r="AC16" s="63">
        <v>1423.06</v>
      </c>
      <c r="AD16" s="63">
        <v>1431.94</v>
      </c>
      <c r="AE16" s="63">
        <v>1444.84</v>
      </c>
      <c r="AF16" s="63">
        <v>1440.86</v>
      </c>
      <c r="AG16" s="63">
        <v>1428.32</v>
      </c>
      <c r="AH16" s="63">
        <v>1413.49</v>
      </c>
      <c r="AI16" s="63">
        <v>1413.59</v>
      </c>
      <c r="AJ16" s="63">
        <v>1468.2</v>
      </c>
      <c r="AK16" s="63">
        <v>1541.22</v>
      </c>
      <c r="AL16" s="63">
        <v>1553.54</v>
      </c>
      <c r="AM16" s="63">
        <v>1550.5</v>
      </c>
      <c r="AN16" s="63">
        <v>1502.35</v>
      </c>
      <c r="AO16" s="63">
        <v>1413.84</v>
      </c>
      <c r="AP16" s="63">
        <v>1383.66</v>
      </c>
      <c r="AQ16" s="63">
        <v>1419.16</v>
      </c>
      <c r="AR16" s="63">
        <v>1448.23</v>
      </c>
      <c r="AS16" s="63">
        <v>1466.76</v>
      </c>
      <c r="AT16" s="63">
        <v>1491.55</v>
      </c>
      <c r="AU16" s="63">
        <v>1506.95</v>
      </c>
      <c r="AV16" s="63">
        <v>1517.16</v>
      </c>
      <c r="AW16" s="63">
        <v>1529.39</v>
      </c>
      <c r="AX16" s="63">
        <v>1542.8</v>
      </c>
      <c r="AY16" s="63">
        <v>1557.75</v>
      </c>
      <c r="AZ16" s="63">
        <v>1471.39</v>
      </c>
      <c r="BA16" s="63">
        <v>1316.45</v>
      </c>
      <c r="BB16" s="63">
        <v>1263.76</v>
      </c>
      <c r="BC16" s="63">
        <v>1176.01</v>
      </c>
      <c r="BD16" s="63">
        <v>1155.3900000000001</v>
      </c>
      <c r="BE16" s="63">
        <v>1173.99</v>
      </c>
      <c r="BF16" s="63">
        <v>1177.6600000000001</v>
      </c>
      <c r="BG16" s="63">
        <v>1204.3499999999999</v>
      </c>
      <c r="BH16" s="63">
        <v>1280.94</v>
      </c>
      <c r="BI16" s="63">
        <v>1345.89</v>
      </c>
      <c r="BJ16" s="63">
        <v>1345.3</v>
      </c>
      <c r="BK16" s="63">
        <v>1259.55</v>
      </c>
      <c r="BL16" s="63">
        <v>1191.93</v>
      </c>
      <c r="BM16" s="63">
        <v>1078.9000000000001</v>
      </c>
      <c r="BN16" s="63">
        <v>957.99</v>
      </c>
      <c r="BO16" s="63">
        <v>822.67</v>
      </c>
      <c r="BP16" s="63">
        <f>822.67-12.6</f>
        <v>810.06999999999994</v>
      </c>
      <c r="BQ16" s="63">
        <v>1097.42</v>
      </c>
      <c r="BR16" s="63">
        <v>1097.42</v>
      </c>
      <c r="BS16" s="63">
        <v>1097.42</v>
      </c>
      <c r="BT16" s="63">
        <v>1097.42</v>
      </c>
      <c r="BU16" s="63">
        <v>1097.42</v>
      </c>
      <c r="BV16" s="63">
        <v>1097.42</v>
      </c>
      <c r="BW16" s="63">
        <v>1097.42</v>
      </c>
      <c r="BX16" s="63">
        <v>1100.3599999999999</v>
      </c>
      <c r="BY16" s="63">
        <v>1100.21</v>
      </c>
      <c r="BZ16" s="63">
        <v>1093.04</v>
      </c>
      <c r="CA16" s="63">
        <f>BZ16-8.14</f>
        <v>1084.8999999999999</v>
      </c>
      <c r="CB16" s="63">
        <v>1054.23</v>
      </c>
      <c r="CC16" s="63">
        <v>930.76</v>
      </c>
      <c r="CD16" s="63">
        <v>878.33</v>
      </c>
      <c r="CE16" s="63">
        <v>852.68</v>
      </c>
      <c r="CF16" s="63">
        <v>844.46</v>
      </c>
      <c r="CG16" s="63">
        <v>824.76</v>
      </c>
      <c r="CH16" s="63">
        <v>825.43</v>
      </c>
      <c r="CI16" s="63">
        <v>828.63</v>
      </c>
      <c r="CJ16" s="63">
        <v>836.5</v>
      </c>
      <c r="CK16" s="63">
        <f>CJ16+0.99</f>
        <v>837.49</v>
      </c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7"/>
      <c r="EX16" s="63"/>
      <c r="EY16" s="63"/>
      <c r="EZ16" s="67"/>
      <c r="FA16" s="63"/>
      <c r="FB16" s="63"/>
      <c r="FC16" s="63"/>
      <c r="FD16" s="67"/>
      <c r="HA16" s="69"/>
      <c r="HH16" s="112"/>
      <c r="HI16" s="72" cm="1">
        <f t="array" aca="1" ref="HI16" ca="1">INDIRECT("B"&amp;ROW(DY16))</f>
        <v>1338.53</v>
      </c>
      <c r="HJ16" s="72" cm="1">
        <f t="array" aca="1" ref="HJ16" ca="1">INDIRECT("c"&amp;ROW(DZ16))</f>
        <v>1320.47</v>
      </c>
      <c r="HK16" s="113">
        <f ca="1">HI16/HJ16-1</f>
        <v>1.3676948359296226E-2</v>
      </c>
      <c r="HL16" s="72"/>
      <c r="HM16" s="72" cm="1">
        <f t="array" aca="1" ref="HM16" ca="1">INDIRECT("g"&amp;ROW(ED16))</f>
        <v>1115.96</v>
      </c>
      <c r="HN16" s="113">
        <f ca="1">HI16/HM16-1</f>
        <v>0.19944263235241411</v>
      </c>
      <c r="HO16" s="63"/>
      <c r="HP16" s="110"/>
      <c r="HQ16" s="1"/>
    </row>
    <row r="17" spans="1:225">
      <c r="A17" s="1" t="s">
        <v>70</v>
      </c>
      <c r="B17" s="1">
        <v>1126</v>
      </c>
      <c r="C17" s="1">
        <v>1126</v>
      </c>
      <c r="D17" s="1">
        <v>1126</v>
      </c>
      <c r="E17" s="1">
        <v>1126</v>
      </c>
      <c r="F17" s="1">
        <v>1152</v>
      </c>
      <c r="G17" s="1">
        <v>1152</v>
      </c>
      <c r="H17" s="1">
        <v>1152</v>
      </c>
      <c r="I17" s="1">
        <v>1152</v>
      </c>
      <c r="J17" s="1">
        <v>1148</v>
      </c>
      <c r="K17" s="1">
        <v>1148</v>
      </c>
      <c r="L17" s="1">
        <v>1148</v>
      </c>
      <c r="M17" s="1">
        <v>1148</v>
      </c>
      <c r="N17" s="1">
        <v>1148</v>
      </c>
      <c r="O17" s="1">
        <v>1199</v>
      </c>
      <c r="P17" s="1">
        <v>1199</v>
      </c>
      <c r="Q17" s="1">
        <v>1199</v>
      </c>
      <c r="R17" s="1">
        <v>1199</v>
      </c>
      <c r="S17" s="1">
        <v>1199</v>
      </c>
      <c r="T17" s="1">
        <v>1221</v>
      </c>
      <c r="U17" s="1">
        <v>1221</v>
      </c>
      <c r="V17" s="1">
        <v>1221</v>
      </c>
      <c r="W17" s="1">
        <v>1221</v>
      </c>
      <c r="X17" s="1">
        <v>1221</v>
      </c>
      <c r="Y17" s="1">
        <v>1240</v>
      </c>
      <c r="Z17" s="1">
        <v>1240</v>
      </c>
      <c r="AA17" s="1">
        <v>1240</v>
      </c>
      <c r="AB17" s="1">
        <v>1240</v>
      </c>
      <c r="AC17" s="1">
        <v>1240</v>
      </c>
      <c r="AD17" s="1">
        <v>1206</v>
      </c>
      <c r="AE17" s="1">
        <v>1206</v>
      </c>
      <c r="AF17" s="1">
        <v>1206</v>
      </c>
      <c r="AG17" s="1">
        <v>1206</v>
      </c>
      <c r="AH17" s="1">
        <v>1206</v>
      </c>
      <c r="AI17" s="1">
        <v>1192</v>
      </c>
      <c r="AJ17" s="1">
        <v>1192</v>
      </c>
      <c r="AK17" s="1">
        <v>1192</v>
      </c>
      <c r="AL17" s="1">
        <v>1192</v>
      </c>
      <c r="AM17" s="1">
        <v>1181</v>
      </c>
      <c r="AN17" s="1">
        <v>1181</v>
      </c>
      <c r="AO17" s="1">
        <v>1181</v>
      </c>
      <c r="AP17" s="1">
        <v>1181</v>
      </c>
      <c r="AQ17" s="1">
        <v>1181</v>
      </c>
      <c r="AR17" s="1">
        <v>1181</v>
      </c>
      <c r="AS17" s="1">
        <v>1180</v>
      </c>
      <c r="AT17" s="1">
        <v>1180</v>
      </c>
      <c r="AU17" s="1">
        <v>1180</v>
      </c>
      <c r="AV17" s="1">
        <v>1180</v>
      </c>
      <c r="AW17" s="1">
        <v>1180</v>
      </c>
      <c r="AX17" s="1">
        <v>1176</v>
      </c>
      <c r="AY17" s="1">
        <v>1176</v>
      </c>
      <c r="AZ17" s="1">
        <v>1176</v>
      </c>
      <c r="BA17" s="1">
        <v>1176</v>
      </c>
      <c r="BB17" s="1">
        <v>1176</v>
      </c>
      <c r="BC17" s="1">
        <v>1169</v>
      </c>
      <c r="BD17" s="1">
        <v>1169</v>
      </c>
      <c r="BE17" s="1">
        <v>1169</v>
      </c>
      <c r="BF17" s="1">
        <v>1169</v>
      </c>
      <c r="BG17" s="1">
        <v>1169</v>
      </c>
      <c r="BH17" s="1">
        <v>1169</v>
      </c>
      <c r="BI17" s="1">
        <v>1202</v>
      </c>
      <c r="BJ17" s="1">
        <v>1202</v>
      </c>
      <c r="BK17" s="1">
        <v>1202</v>
      </c>
      <c r="BL17" s="1">
        <v>1202</v>
      </c>
      <c r="BM17" s="1">
        <v>1239</v>
      </c>
      <c r="BN17" s="1">
        <v>1239</v>
      </c>
      <c r="BO17" s="1">
        <v>1242</v>
      </c>
      <c r="BP17" s="1">
        <v>1242</v>
      </c>
      <c r="BQ17" s="1">
        <v>1242</v>
      </c>
      <c r="BR17" s="1">
        <v>1242</v>
      </c>
      <c r="BS17" s="1">
        <v>1242</v>
      </c>
      <c r="BT17" s="1">
        <v>1242</v>
      </c>
      <c r="BU17" s="1">
        <v>1242</v>
      </c>
      <c r="BV17" s="1">
        <v>1242</v>
      </c>
      <c r="BW17" s="1">
        <v>1242</v>
      </c>
      <c r="BX17" s="1">
        <v>1220</v>
      </c>
      <c r="BY17" s="1">
        <v>1220</v>
      </c>
      <c r="BZ17" s="1">
        <v>1220</v>
      </c>
      <c r="CA17" s="1">
        <v>1220</v>
      </c>
      <c r="CB17" s="1">
        <v>1189</v>
      </c>
      <c r="CC17" s="1">
        <v>1189</v>
      </c>
      <c r="CD17" s="1">
        <v>1189</v>
      </c>
      <c r="CE17" s="1">
        <v>1189</v>
      </c>
      <c r="CF17" s="1">
        <v>1189</v>
      </c>
      <c r="CG17" s="1">
        <v>1159</v>
      </c>
      <c r="CH17" s="1">
        <v>1159</v>
      </c>
      <c r="CI17" s="1">
        <v>1159</v>
      </c>
      <c r="CJ17" s="1">
        <v>1159</v>
      </c>
      <c r="CK17" s="1">
        <v>1159</v>
      </c>
      <c r="CL17" s="1">
        <v>1123</v>
      </c>
      <c r="CM17" s="1">
        <v>1123</v>
      </c>
      <c r="CN17" s="1">
        <v>1123</v>
      </c>
      <c r="CO17" s="1">
        <v>1123</v>
      </c>
      <c r="CP17" s="1">
        <v>1123</v>
      </c>
      <c r="CQ17" s="1">
        <v>1048</v>
      </c>
      <c r="CR17" s="1">
        <v>1048</v>
      </c>
      <c r="CS17" s="1">
        <v>1048</v>
      </c>
      <c r="CT17" s="1">
        <v>1048</v>
      </c>
      <c r="CU17" s="1">
        <v>1048</v>
      </c>
      <c r="CV17" s="1">
        <v>1014</v>
      </c>
      <c r="CW17" s="1">
        <v>1014</v>
      </c>
      <c r="CX17" s="1">
        <v>1014</v>
      </c>
      <c r="CY17" s="1">
        <v>1014</v>
      </c>
      <c r="CZ17" s="1">
        <v>1014</v>
      </c>
      <c r="DA17" s="1">
        <v>1014</v>
      </c>
      <c r="DB17" s="1">
        <v>980</v>
      </c>
      <c r="DC17" s="1">
        <v>980</v>
      </c>
      <c r="DD17" s="1">
        <v>980</v>
      </c>
      <c r="DE17" s="1">
        <v>980</v>
      </c>
      <c r="DF17" s="1">
        <v>993</v>
      </c>
      <c r="DG17" s="1">
        <v>993</v>
      </c>
      <c r="DH17" s="1">
        <v>993</v>
      </c>
      <c r="DI17" s="1">
        <v>993</v>
      </c>
      <c r="DJ17" s="1">
        <v>993</v>
      </c>
      <c r="DK17" s="1">
        <v>1013</v>
      </c>
      <c r="DL17" s="1">
        <v>1013</v>
      </c>
      <c r="DM17" s="1">
        <v>1013</v>
      </c>
      <c r="DN17" s="1">
        <v>1013</v>
      </c>
      <c r="DO17" s="1">
        <v>1013</v>
      </c>
      <c r="DP17" s="1">
        <v>1020</v>
      </c>
      <c r="DQ17" s="1">
        <v>1020</v>
      </c>
      <c r="DR17" s="1">
        <v>1020</v>
      </c>
      <c r="DS17" s="1">
        <v>1020</v>
      </c>
      <c r="DT17" s="1">
        <v>1020</v>
      </c>
      <c r="DU17" s="1">
        <v>1041</v>
      </c>
      <c r="DV17" s="1">
        <v>1041</v>
      </c>
      <c r="DW17" s="1">
        <v>1041</v>
      </c>
      <c r="DX17" s="1">
        <v>1041</v>
      </c>
      <c r="DY17" s="1">
        <v>1041</v>
      </c>
      <c r="DZ17" s="1">
        <v>1041</v>
      </c>
      <c r="EA17" s="1">
        <v>1041</v>
      </c>
      <c r="EB17" s="1">
        <v>1041</v>
      </c>
      <c r="EC17" s="1">
        <v>1041</v>
      </c>
      <c r="ED17" s="1">
        <v>1041</v>
      </c>
      <c r="HH17" s="1"/>
      <c r="HI17" s="1" cm="1">
        <f t="array" aca="1" ref="HI17" ca="1">INDIRECT("B"&amp;ROW(DY17))</f>
        <v>1126</v>
      </c>
      <c r="HJ17" s="1" cm="1">
        <f t="array" aca="1" ref="HJ17" ca="1">INDIRECT("g"&amp;ROW(DZ17))</f>
        <v>1152</v>
      </c>
      <c r="HK17" s="39">
        <f t="shared" ref="HK17" ca="1" si="5">HI17/HJ17-1</f>
        <v>-2.256944444444442E-2</v>
      </c>
      <c r="HL17" s="1"/>
      <c r="HM17" s="1" cm="1">
        <f t="array" aca="1" ref="HM17" ca="1">INDIRECT("g"&amp;ROW(ED17))</f>
        <v>1152</v>
      </c>
      <c r="HN17" s="39">
        <f t="shared" ref="HN17" ca="1" si="6">HI17/HM17-1</f>
        <v>-2.256944444444442E-2</v>
      </c>
      <c r="HO17" s="1"/>
      <c r="HP17" s="1"/>
      <c r="HQ17" s="1" t="e">
        <f t="shared" ca="1" si="3"/>
        <v>#DIV/0!</v>
      </c>
    </row>
    <row r="18" spans="1:225" s="48" customFormat="1">
      <c r="A18" s="47"/>
      <c r="B18" s="313"/>
      <c r="HH18" s="50"/>
      <c r="HI18" s="50"/>
      <c r="HJ18" s="50"/>
      <c r="HK18" s="54"/>
      <c r="HL18" s="50"/>
      <c r="HM18" s="50"/>
      <c r="HN18" s="54"/>
      <c r="HO18" s="50"/>
      <c r="HP18" s="50"/>
      <c r="HQ18" s="50"/>
    </row>
    <row r="19" spans="1:225">
      <c r="A19" s="1" t="s">
        <v>9</v>
      </c>
      <c r="B19" s="1">
        <v>102.36199999999999</v>
      </c>
      <c r="C19" s="1">
        <v>102.57</v>
      </c>
      <c r="D19" s="1">
        <v>102.209</v>
      </c>
      <c r="E19" s="1">
        <v>102.41200000000001</v>
      </c>
      <c r="F19" s="1">
        <v>102.422</v>
      </c>
      <c r="G19" s="1">
        <v>102.494</v>
      </c>
      <c r="H19" s="1">
        <v>102.2</v>
      </c>
      <c r="I19" s="1">
        <v>101.333</v>
      </c>
      <c r="J19" s="1">
        <v>101.229</v>
      </c>
      <c r="K19" s="1">
        <v>100.986</v>
      </c>
      <c r="L19" s="1">
        <v>101.46599999999999</v>
      </c>
      <c r="M19" s="1">
        <v>101.69799999999999</v>
      </c>
      <c r="N19" s="1">
        <v>101.69799999999999</v>
      </c>
      <c r="O19" s="1">
        <v>101.843</v>
      </c>
      <c r="P19" s="1">
        <v>102.408</v>
      </c>
      <c r="Q19" s="1">
        <v>102.167</v>
      </c>
      <c r="R19" s="1">
        <v>102.56100000000001</v>
      </c>
      <c r="S19" s="1">
        <v>102.55</v>
      </c>
      <c r="T19" s="1">
        <v>101.956</v>
      </c>
      <c r="U19" s="1">
        <v>102.869</v>
      </c>
      <c r="V19" s="1">
        <v>103.86499999999999</v>
      </c>
      <c r="W19" s="1">
        <v>104.095</v>
      </c>
      <c r="X19" s="1">
        <v>104.01</v>
      </c>
      <c r="Y19" s="1">
        <v>103.541</v>
      </c>
      <c r="Z19" s="1">
        <v>104.15300000000001</v>
      </c>
      <c r="AA19" s="1">
        <v>104.05</v>
      </c>
      <c r="AB19" s="1">
        <v>103.712</v>
      </c>
      <c r="AC19" s="1">
        <v>103.268</v>
      </c>
      <c r="AD19" s="1">
        <v>103.497</v>
      </c>
      <c r="AE19" s="1">
        <v>102.765</v>
      </c>
      <c r="AF19" s="1">
        <v>102.746</v>
      </c>
      <c r="AG19" s="1">
        <v>103.199</v>
      </c>
      <c r="AH19" s="1">
        <v>103.40300000000001</v>
      </c>
      <c r="AI19" s="1">
        <v>103.92</v>
      </c>
      <c r="AJ19" s="1">
        <v>103.92</v>
      </c>
      <c r="AK19" s="1">
        <v>103.565</v>
      </c>
      <c r="AL19" s="1">
        <v>103.438</v>
      </c>
      <c r="AM19" s="1">
        <v>103.917</v>
      </c>
      <c r="AN19" s="1">
        <v>104.349</v>
      </c>
      <c r="AO19" s="1">
        <v>104.39400000000001</v>
      </c>
      <c r="AP19" s="1">
        <v>104.053</v>
      </c>
      <c r="AQ19" s="1">
        <v>105.631</v>
      </c>
      <c r="AR19" s="1">
        <v>105.861</v>
      </c>
      <c r="AS19" s="1">
        <v>105.91</v>
      </c>
      <c r="AT19" s="1">
        <v>105.593</v>
      </c>
      <c r="AU19" s="1">
        <v>105.542</v>
      </c>
      <c r="AV19" s="1">
        <v>105.215</v>
      </c>
      <c r="AW19" s="1">
        <v>105.021</v>
      </c>
      <c r="AX19" s="1">
        <v>106.124</v>
      </c>
      <c r="AY19" s="1">
        <v>106.884</v>
      </c>
      <c r="AZ19" s="1">
        <v>106.663</v>
      </c>
      <c r="BA19" s="1">
        <v>106.12</v>
      </c>
      <c r="BB19" s="1">
        <v>106.559</v>
      </c>
      <c r="BC19" s="1">
        <v>106.602</v>
      </c>
      <c r="BD19" s="1">
        <v>106.52800000000001</v>
      </c>
      <c r="BE19" s="1">
        <v>106.27</v>
      </c>
      <c r="BF19" s="1">
        <v>105.536</v>
      </c>
      <c r="BG19" s="1">
        <v>106.163</v>
      </c>
      <c r="BH19" s="1">
        <v>106.253</v>
      </c>
      <c r="BI19" s="1">
        <v>106.565</v>
      </c>
      <c r="BJ19" s="1">
        <v>106.25</v>
      </c>
      <c r="BK19" s="1">
        <v>106.24299999999999</v>
      </c>
      <c r="BL19" s="1">
        <v>106.648</v>
      </c>
      <c r="BM19" s="1">
        <v>106.599</v>
      </c>
      <c r="BN19" s="1">
        <v>105.82</v>
      </c>
      <c r="BO19" s="1">
        <v>105.825</v>
      </c>
      <c r="BP19" s="1">
        <v>106.083</v>
      </c>
      <c r="BQ19" s="1">
        <v>106.044</v>
      </c>
      <c r="BR19" s="1">
        <v>106.33199999999999</v>
      </c>
      <c r="BS19" s="1">
        <v>106.79900000000001</v>
      </c>
      <c r="BT19" s="1">
        <v>107</v>
      </c>
      <c r="BU19" s="1">
        <v>106.904</v>
      </c>
      <c r="BV19" s="1">
        <v>106.224</v>
      </c>
      <c r="BW19" s="1">
        <v>106.224</v>
      </c>
      <c r="BX19" s="1">
        <v>106.666</v>
      </c>
      <c r="BY19" s="1">
        <v>106.23099999999999</v>
      </c>
      <c r="BZ19" s="1">
        <v>105.998</v>
      </c>
      <c r="CA19" s="1">
        <v>105.583</v>
      </c>
      <c r="CB19" s="1">
        <v>105.363</v>
      </c>
      <c r="CC19" s="1">
        <v>105.202</v>
      </c>
      <c r="CD19" s="1">
        <v>105.202</v>
      </c>
      <c r="CE19" s="1">
        <v>105.202</v>
      </c>
      <c r="CF19" s="1">
        <v>105.322</v>
      </c>
      <c r="CG19" s="1">
        <v>105.405</v>
      </c>
      <c r="CH19" s="1">
        <v>104.76600000000001</v>
      </c>
      <c r="CI19" s="1">
        <v>104.711</v>
      </c>
      <c r="CJ19" s="1">
        <v>104.569</v>
      </c>
      <c r="CK19" s="1">
        <v>105.09</v>
      </c>
      <c r="CL19" s="1">
        <v>105.059</v>
      </c>
      <c r="CM19" s="1">
        <v>104.861</v>
      </c>
      <c r="CN19" s="1">
        <v>104.807</v>
      </c>
      <c r="CO19" s="1">
        <v>104.236</v>
      </c>
      <c r="CP19" s="1">
        <v>104.236</v>
      </c>
      <c r="CQ19" s="1">
        <v>103.619</v>
      </c>
      <c r="CR19" s="1">
        <v>103.157</v>
      </c>
      <c r="CS19" s="1">
        <v>103.53100000000001</v>
      </c>
      <c r="CT19" s="1">
        <v>104.05800000000001</v>
      </c>
      <c r="CU19" s="1">
        <v>104.077</v>
      </c>
      <c r="CV19" s="1">
        <v>103.982</v>
      </c>
      <c r="CW19" s="1">
        <v>103.419</v>
      </c>
      <c r="CX19" s="1">
        <v>103.563</v>
      </c>
      <c r="CY19" s="1">
        <v>103.3</v>
      </c>
      <c r="CZ19" s="1">
        <v>103.375</v>
      </c>
      <c r="DA19" s="1">
        <v>103.572</v>
      </c>
      <c r="DB19" s="1">
        <v>103.431</v>
      </c>
      <c r="DC19" s="1">
        <v>103.209</v>
      </c>
      <c r="DD19" s="1">
        <v>103.19</v>
      </c>
      <c r="DE19" s="1">
        <v>102.842</v>
      </c>
      <c r="DF19" s="1">
        <v>102.524</v>
      </c>
      <c r="DG19" s="1">
        <v>102.49</v>
      </c>
      <c r="DH19" s="1">
        <v>102.52800000000001</v>
      </c>
      <c r="DI19" s="1">
        <v>102.047</v>
      </c>
      <c r="DJ19" s="1">
        <v>102.017</v>
      </c>
      <c r="DK19" s="1">
        <v>102.542</v>
      </c>
      <c r="DL19" s="1">
        <v>102.59</v>
      </c>
      <c r="DM19" s="1">
        <v>102.303</v>
      </c>
      <c r="DN19" s="1">
        <v>101.855</v>
      </c>
      <c r="DO19" s="1">
        <v>101.622</v>
      </c>
      <c r="DP19" s="1">
        <v>101.773</v>
      </c>
      <c r="DQ19" s="1">
        <v>100.887</v>
      </c>
      <c r="DR19" s="1">
        <v>101.349</v>
      </c>
      <c r="DS19" s="1">
        <v>101.346</v>
      </c>
      <c r="DT19" s="1">
        <v>101.071</v>
      </c>
      <c r="DU19" s="1">
        <v>100.88</v>
      </c>
      <c r="DV19" s="1">
        <v>100.28100000000001</v>
      </c>
      <c r="DW19" s="1">
        <v>99.941000000000003</v>
      </c>
      <c r="DX19" s="1">
        <v>99.841999999999999</v>
      </c>
      <c r="DY19" s="1">
        <v>99.914000000000001</v>
      </c>
      <c r="DZ19" s="1">
        <v>99.77</v>
      </c>
      <c r="EA19" s="1">
        <v>100.521</v>
      </c>
      <c r="EB19" s="1">
        <v>101.732</v>
      </c>
      <c r="EC19" s="1">
        <v>101.97199999999999</v>
      </c>
      <c r="ED19" s="1">
        <v>102.27200000000001</v>
      </c>
      <c r="EE19" s="1">
        <v>103.166</v>
      </c>
      <c r="EF19" s="1">
        <v>103.373</v>
      </c>
      <c r="EG19" s="1">
        <v>103.039</v>
      </c>
      <c r="EH19" s="1">
        <v>102.988</v>
      </c>
      <c r="EI19" s="1">
        <v>102.91200000000001</v>
      </c>
      <c r="EJ19" s="1">
        <v>103.342</v>
      </c>
      <c r="EK19" s="1">
        <v>102.905</v>
      </c>
      <c r="EL19" s="1">
        <v>102.492</v>
      </c>
      <c r="EM19" s="1">
        <v>102.69199999999999</v>
      </c>
      <c r="EN19" s="1">
        <v>102.90300000000001</v>
      </c>
      <c r="EO19" s="1">
        <v>102.386</v>
      </c>
      <c r="EP19" s="1">
        <v>102.071</v>
      </c>
      <c r="EQ19" s="1">
        <v>102.54</v>
      </c>
      <c r="ER19" s="1">
        <v>102.52200000000001</v>
      </c>
      <c r="ES19" s="1">
        <v>102.24299999999999</v>
      </c>
      <c r="ET19" s="1">
        <v>102.11499999999999</v>
      </c>
      <c r="EU19" s="1">
        <v>102.94799999999999</v>
      </c>
      <c r="EV19" s="1">
        <v>103.33799999999999</v>
      </c>
      <c r="EW19" s="1">
        <v>103.654</v>
      </c>
      <c r="EX19" s="1">
        <v>103.557</v>
      </c>
      <c r="EY19" s="1">
        <v>103.343</v>
      </c>
      <c r="EZ19" s="1">
        <v>104.099</v>
      </c>
      <c r="FA19" s="1">
        <v>104.125</v>
      </c>
      <c r="FB19" s="1">
        <v>104.002</v>
      </c>
      <c r="FC19" s="1">
        <v>104.015</v>
      </c>
      <c r="FD19" s="1">
        <v>103.56</v>
      </c>
      <c r="FE19" s="1">
        <v>104.32599999999999</v>
      </c>
      <c r="FF19" s="1">
        <v>104.16500000000001</v>
      </c>
      <c r="FG19" s="1">
        <v>104.206</v>
      </c>
      <c r="FH19" s="1">
        <v>104.206</v>
      </c>
      <c r="FI19" s="1">
        <v>104.251</v>
      </c>
      <c r="FJ19" s="1">
        <v>103.887</v>
      </c>
      <c r="FK19" s="1">
        <v>103.488</v>
      </c>
      <c r="FL19" s="1">
        <v>103.19799999999999</v>
      </c>
      <c r="FM19" s="1">
        <v>103.19799999999999</v>
      </c>
      <c r="FN19" s="1">
        <v>103.584</v>
      </c>
      <c r="FO19" s="1">
        <v>102.833</v>
      </c>
      <c r="FP19" s="1">
        <v>102.56399999999999</v>
      </c>
      <c r="FQ19" s="1">
        <v>102.434</v>
      </c>
      <c r="FR19" s="1">
        <v>102.681</v>
      </c>
      <c r="FS19" s="1">
        <v>102.05800000000001</v>
      </c>
      <c r="FT19" s="1">
        <v>101.423</v>
      </c>
      <c r="FU19" s="1">
        <v>101.55500000000001</v>
      </c>
      <c r="FV19" s="1">
        <v>101.476</v>
      </c>
      <c r="FW19" s="1">
        <v>101.214</v>
      </c>
      <c r="FX19" s="1">
        <v>101.399</v>
      </c>
      <c r="FY19" s="1">
        <v>101.343</v>
      </c>
      <c r="FZ19" s="1">
        <v>101.958</v>
      </c>
      <c r="GA19" s="1">
        <v>102.151</v>
      </c>
      <c r="GB19" s="1">
        <v>101.65900000000001</v>
      </c>
      <c r="GC19" s="1">
        <v>101.503</v>
      </c>
      <c r="GD19" s="1">
        <v>101.467</v>
      </c>
      <c r="GE19" s="1">
        <v>101.863</v>
      </c>
      <c r="GF19" s="1">
        <v>101.348</v>
      </c>
      <c r="GG19" s="1">
        <v>101.822</v>
      </c>
      <c r="GH19" s="1">
        <v>101.84</v>
      </c>
      <c r="GI19" s="1">
        <v>101.968</v>
      </c>
      <c r="GJ19" s="1">
        <v>101.745</v>
      </c>
      <c r="GK19" s="1">
        <v>102.10299999999999</v>
      </c>
      <c r="GL19" s="1">
        <v>101.55200000000001</v>
      </c>
      <c r="GM19" s="1">
        <v>101.011</v>
      </c>
      <c r="GN19" s="1">
        <v>101.5</v>
      </c>
      <c r="GO19" s="1">
        <v>102.20399999999999</v>
      </c>
      <c r="GP19" s="1">
        <v>102.578</v>
      </c>
      <c r="GQ19" s="1">
        <v>102.092</v>
      </c>
      <c r="GR19" s="1">
        <v>101.822</v>
      </c>
      <c r="GS19" s="1">
        <v>101.852</v>
      </c>
      <c r="GT19" s="1">
        <v>101.586</v>
      </c>
      <c r="GU19" s="1">
        <v>102.093</v>
      </c>
      <c r="GV19" s="1">
        <v>102.506</v>
      </c>
      <c r="GW19" s="1">
        <v>102.14400000000001</v>
      </c>
      <c r="GX19" s="1">
        <v>102.64</v>
      </c>
      <c r="GY19" s="1">
        <v>102.43</v>
      </c>
      <c r="GZ19" s="25">
        <v>102.857</v>
      </c>
      <c r="HA19" s="11">
        <v>103.116</v>
      </c>
      <c r="HB19" s="1">
        <v>102.532</v>
      </c>
      <c r="HC19" s="1">
        <v>102.346</v>
      </c>
      <c r="HD19" s="1">
        <v>103.256</v>
      </c>
      <c r="HE19" s="1">
        <v>103.28100000000001</v>
      </c>
      <c r="HF19" s="1">
        <v>103.71</v>
      </c>
      <c r="HG19" s="98">
        <v>104.42</v>
      </c>
      <c r="HH19" s="114"/>
      <c r="HI19" s="1" cm="1">
        <f t="array" aca="1" ref="HI19" ca="1">INDIRECT("B"&amp;ROW(DY19))</f>
        <v>102.36199999999999</v>
      </c>
      <c r="HJ19" s="1" cm="1">
        <f t="array" aca="1" ref="HJ19" ca="1">INDIRECT("c"&amp;ROW(DZ19))</f>
        <v>102.57</v>
      </c>
      <c r="HK19" s="39">
        <f t="shared" ref="HK19:HK23" ca="1" si="7">HI19/HJ19-1</f>
        <v>-2.0278833967046772E-3</v>
      </c>
      <c r="HL19" s="1"/>
      <c r="HM19" s="1" cm="1">
        <f t="array" aca="1" ref="HM19" ca="1">INDIRECT("g"&amp;ROW(ED19))</f>
        <v>102.494</v>
      </c>
      <c r="HN19" s="39">
        <f t="shared" ref="HN19:HN23" ca="1" si="8">HI19/HM19-1</f>
        <v>-1.2878802661620004E-3</v>
      </c>
      <c r="HO19" s="1"/>
      <c r="HP19" s="1"/>
      <c r="HQ19" s="1"/>
    </row>
    <row r="20" spans="1:225">
      <c r="A20" s="1" t="s">
        <v>10</v>
      </c>
      <c r="B20" s="1">
        <v>7.1832500000000001</v>
      </c>
      <c r="C20" s="1">
        <v>7.1841499999999998</v>
      </c>
      <c r="D20" s="1">
        <v>7.1620999999999997</v>
      </c>
      <c r="E20" s="1">
        <v>7.1657000000000002</v>
      </c>
      <c r="F20" s="1">
        <v>7.1772499999999999</v>
      </c>
      <c r="G20" s="1">
        <v>7.16655</v>
      </c>
      <c r="H20" s="1">
        <v>7.1490499999999999</v>
      </c>
      <c r="I20" s="1">
        <v>7.1245000000000003</v>
      </c>
      <c r="J20" s="1">
        <v>7.1193999999999997</v>
      </c>
      <c r="K20" s="1">
        <v>7.1513999999999998</v>
      </c>
      <c r="L20" s="1">
        <v>7.1424500000000002</v>
      </c>
      <c r="M20" s="1">
        <v>7.1479499999999998</v>
      </c>
      <c r="N20" s="1">
        <v>7.1531000000000002</v>
      </c>
      <c r="O20" s="1">
        <v>7.1432500000000001</v>
      </c>
      <c r="P20" s="1">
        <v>7.1509999999999998</v>
      </c>
      <c r="Q20" s="1">
        <v>7.1205499999999997</v>
      </c>
      <c r="R20" s="1">
        <v>7.1432000000000002</v>
      </c>
      <c r="S20" s="1">
        <v>7.1345499999999999</v>
      </c>
      <c r="T20" s="1">
        <v>7.1247499999999997</v>
      </c>
      <c r="U20" s="1">
        <v>7.1375500000000001</v>
      </c>
      <c r="V20" s="1">
        <v>7.1942000000000004</v>
      </c>
      <c r="W20" s="1">
        <v>7.1936</v>
      </c>
      <c r="X20" s="1">
        <v>7.1862500000000002</v>
      </c>
      <c r="Y20" s="1">
        <v>7.1641500000000002</v>
      </c>
      <c r="Z20" s="1">
        <v>7.1742999999999997</v>
      </c>
      <c r="AA20" s="1">
        <v>7.1733500000000001</v>
      </c>
      <c r="AB20" s="1">
        <v>7.1493500000000001</v>
      </c>
      <c r="AC20" s="1">
        <v>7.1239999999999997</v>
      </c>
      <c r="AD20" s="1">
        <v>7.1447000000000003</v>
      </c>
      <c r="AE20" s="1">
        <v>7.1429499999999999</v>
      </c>
      <c r="AF20" s="1">
        <v>7.1330499999999999</v>
      </c>
      <c r="AG20" s="1">
        <v>7.1593499999999999</v>
      </c>
      <c r="AH20" s="1">
        <v>7.1482999999999999</v>
      </c>
      <c r="AI20" s="1">
        <v>7.1523500000000002</v>
      </c>
      <c r="AJ20" s="1">
        <v>7.16465</v>
      </c>
      <c r="AK20" s="1">
        <v>7.1431500000000003</v>
      </c>
      <c r="AL20" s="1">
        <v>7.16425</v>
      </c>
      <c r="AM20" s="1">
        <v>7.2175500000000001</v>
      </c>
      <c r="AN20" s="1">
        <v>7.2470499999999998</v>
      </c>
      <c r="AO20" s="1">
        <v>7.2579500000000001</v>
      </c>
      <c r="AP20" s="1">
        <v>7.2516999999999996</v>
      </c>
      <c r="AQ20" s="1">
        <v>7.29305</v>
      </c>
      <c r="AR20" s="1">
        <v>7.3070500000000003</v>
      </c>
      <c r="AS20" s="1">
        <v>7.2984</v>
      </c>
      <c r="AT20" s="1">
        <v>7.2869999999999999</v>
      </c>
      <c r="AU20" s="1">
        <v>7.2821499999999997</v>
      </c>
      <c r="AV20" s="1">
        <v>7.2813499999999998</v>
      </c>
      <c r="AW20" s="1">
        <v>7.2874499999999998</v>
      </c>
      <c r="AX20" s="1">
        <v>7.327</v>
      </c>
      <c r="AY20" s="1">
        <v>7.3352500000000003</v>
      </c>
      <c r="AZ20" s="1">
        <v>7.3405500000000004</v>
      </c>
      <c r="BA20" s="1">
        <v>7.3254999999999999</v>
      </c>
      <c r="BB20" s="1">
        <v>7.3336499999999996</v>
      </c>
      <c r="BC20" s="1">
        <v>7.3245500000000003</v>
      </c>
      <c r="BD20" s="1">
        <v>7.3297499999999998</v>
      </c>
      <c r="BE20" s="1">
        <v>7.3137999999999996</v>
      </c>
      <c r="BF20" s="1">
        <v>7.3106499999999999</v>
      </c>
      <c r="BG20" s="1">
        <v>7.3274999999999997</v>
      </c>
      <c r="BH20" s="1">
        <v>7.3365999999999998</v>
      </c>
      <c r="BI20" s="1">
        <v>7.3276000000000003</v>
      </c>
      <c r="BJ20" s="1">
        <v>7.3258000000000001</v>
      </c>
      <c r="BK20" s="1">
        <v>7.3085000000000004</v>
      </c>
      <c r="BL20" s="1">
        <v>7.3128000000000002</v>
      </c>
      <c r="BM20" s="1">
        <v>7.3098000000000001</v>
      </c>
      <c r="BN20" s="1">
        <v>7.3017000000000003</v>
      </c>
      <c r="BO20" s="1">
        <v>7.2862499999999999</v>
      </c>
      <c r="BP20" s="1">
        <v>7.2924499999999997</v>
      </c>
      <c r="BQ20" s="1">
        <v>7.3090000000000002</v>
      </c>
      <c r="BR20" s="1">
        <v>7.3068499999999998</v>
      </c>
      <c r="BS20" s="1">
        <v>7.3179999999999996</v>
      </c>
      <c r="BT20" s="1">
        <v>7.3183499999999997</v>
      </c>
      <c r="BU20" s="1">
        <v>7.3224499999999999</v>
      </c>
      <c r="BV20" s="1">
        <v>7.2924499999999997</v>
      </c>
      <c r="BW20" s="1">
        <v>7.2948000000000004</v>
      </c>
      <c r="BX20" s="1">
        <v>7.3240999999999996</v>
      </c>
      <c r="BY20" s="1">
        <v>7.3101000000000003</v>
      </c>
      <c r="BZ20" s="1">
        <v>7.3167</v>
      </c>
      <c r="CA20" s="1">
        <v>7.2987000000000002</v>
      </c>
      <c r="CB20" s="1">
        <v>7.3141999999999996</v>
      </c>
      <c r="CC20" s="1">
        <v>7.3072999999999997</v>
      </c>
      <c r="CD20" s="1">
        <v>7.3036500000000002</v>
      </c>
      <c r="CE20" s="1">
        <v>7.2911999999999999</v>
      </c>
      <c r="CF20" s="1">
        <v>7.2807000000000004</v>
      </c>
      <c r="CG20" s="1">
        <v>7.2899500000000002</v>
      </c>
      <c r="CH20" s="1">
        <v>7.2714499999999997</v>
      </c>
      <c r="CI20" s="1">
        <v>7.3017000000000003</v>
      </c>
      <c r="CJ20" s="1">
        <v>7.3026</v>
      </c>
      <c r="CK20" s="1">
        <v>7.3657000000000004</v>
      </c>
      <c r="CL20" s="1">
        <v>7.3419499999999998</v>
      </c>
      <c r="CM20" s="1">
        <v>7.3205499999999999</v>
      </c>
      <c r="CN20" s="1">
        <v>7.3043500000000003</v>
      </c>
      <c r="CO20" s="1">
        <v>7.2754000000000003</v>
      </c>
      <c r="CP20" s="1">
        <v>7.2706499999999998</v>
      </c>
      <c r="CQ20" s="1">
        <v>7.2765000000000004</v>
      </c>
      <c r="CR20" s="1">
        <v>7.3031499999999996</v>
      </c>
      <c r="CS20" s="1">
        <v>7.2855999999999996</v>
      </c>
      <c r="CT20" s="1">
        <v>7.2932499999999996</v>
      </c>
      <c r="CU20" s="1">
        <v>7.2948000000000004</v>
      </c>
      <c r="CV20" s="1">
        <v>7.28085</v>
      </c>
      <c r="CW20" s="1">
        <v>7.2865500000000001</v>
      </c>
      <c r="CX20" s="1">
        <v>7.3064499999999999</v>
      </c>
      <c r="CY20" s="1">
        <v>7.2885</v>
      </c>
      <c r="CZ20" s="1">
        <v>7.3076999999999996</v>
      </c>
      <c r="DA20" s="1">
        <v>7.3042499999999997</v>
      </c>
      <c r="DB20" s="1">
        <v>7.3360500000000002</v>
      </c>
      <c r="DC20" s="1">
        <v>7.3255499999999998</v>
      </c>
      <c r="DD20" s="1">
        <v>7.2792500000000002</v>
      </c>
      <c r="DE20" s="1">
        <v>7.2608499999999996</v>
      </c>
      <c r="DF20" s="1">
        <v>7.2425499999999996</v>
      </c>
      <c r="DG20" s="1">
        <v>7.2270000000000003</v>
      </c>
      <c r="DH20" s="1">
        <v>7.2373000000000003</v>
      </c>
      <c r="DI20" s="1">
        <v>7.20275</v>
      </c>
      <c r="DJ20" s="1">
        <v>7.18825</v>
      </c>
      <c r="DK20" s="1">
        <v>7.1813500000000001</v>
      </c>
      <c r="DL20" s="1">
        <v>7.2009999999999996</v>
      </c>
      <c r="DM20" s="1">
        <v>7.1856999999999998</v>
      </c>
      <c r="DN20" s="1">
        <v>7.1462500000000002</v>
      </c>
      <c r="DO20" s="1">
        <v>7.1533499999999997</v>
      </c>
      <c r="DP20" s="1">
        <v>7.1714500000000001</v>
      </c>
      <c r="DQ20" s="1">
        <v>7.1530500000000004</v>
      </c>
      <c r="DR20" s="1">
        <v>7.1374000000000004</v>
      </c>
      <c r="DS20" s="1">
        <v>7.1856499999999999</v>
      </c>
      <c r="DT20" s="1">
        <v>7.1894499999999999</v>
      </c>
      <c r="DU20" s="1">
        <v>7.1754499999999997</v>
      </c>
      <c r="DV20" s="1">
        <v>7.2320500000000001</v>
      </c>
      <c r="DW20" s="1">
        <v>7.1925999999999997</v>
      </c>
      <c r="DX20" s="1">
        <v>7.1779500000000001</v>
      </c>
      <c r="DY20" s="1">
        <v>7.1607500000000002</v>
      </c>
      <c r="DZ20" s="1">
        <v>7.1524999999999999</v>
      </c>
      <c r="EA20" s="1">
        <v>7.1663500000000004</v>
      </c>
      <c r="EB20" s="1">
        <v>7.2117000000000004</v>
      </c>
      <c r="EC20" s="1">
        <v>7.2291499999999997</v>
      </c>
      <c r="ED20" s="1">
        <v>7.2289500000000002</v>
      </c>
      <c r="EE20" s="1">
        <v>7.2558999999999996</v>
      </c>
      <c r="EF20" s="1">
        <v>7.2619499999999997</v>
      </c>
      <c r="EG20" s="1">
        <v>7.2270500000000002</v>
      </c>
      <c r="EH20" s="1">
        <v>7.2526000000000002</v>
      </c>
      <c r="EI20" s="1">
        <v>7.28545</v>
      </c>
      <c r="EJ20" s="1">
        <v>7.2687499999999998</v>
      </c>
      <c r="EK20" s="1">
        <v>7.2431000000000001</v>
      </c>
      <c r="EL20" s="1">
        <v>7.2238499999999997</v>
      </c>
      <c r="EM20" s="1">
        <v>7.2453500000000002</v>
      </c>
      <c r="EN20" s="1">
        <v>7.2155500000000004</v>
      </c>
      <c r="EO20" s="1">
        <v>7.1960499999999996</v>
      </c>
      <c r="EP20" s="1">
        <v>7.1765499999999998</v>
      </c>
      <c r="EQ20" s="1">
        <v>7.1825000000000001</v>
      </c>
      <c r="ER20" s="1">
        <v>7.1642999999999999</v>
      </c>
      <c r="ES20" s="1">
        <v>7.1281499999999998</v>
      </c>
      <c r="ET20" s="1">
        <v>7.1201999999999996</v>
      </c>
      <c r="EU20" s="1">
        <v>7.1738</v>
      </c>
      <c r="EV20" s="1">
        <v>7.1767000000000003</v>
      </c>
      <c r="EW20" s="1">
        <v>7.1559499999999998</v>
      </c>
      <c r="EX20" s="1">
        <v>7.1442500000000004</v>
      </c>
      <c r="EY20" s="1">
        <v>7.1209499999999997</v>
      </c>
      <c r="EZ20" s="1">
        <v>7.1471999999999998</v>
      </c>
      <c r="FA20" s="1">
        <v>7.1289499999999997</v>
      </c>
      <c r="FB20" s="1">
        <v>7.1196999999999999</v>
      </c>
      <c r="FC20" s="1">
        <v>7.1102999999999996</v>
      </c>
      <c r="FD20" s="1">
        <v>7.1041499999999997</v>
      </c>
      <c r="FE20" s="1">
        <v>7.1193499999999998</v>
      </c>
      <c r="FF20" s="1">
        <v>7.0917000000000003</v>
      </c>
      <c r="FG20" s="1">
        <v>7.0848500000000003</v>
      </c>
      <c r="FH20" s="1">
        <v>7.0703500000000004</v>
      </c>
      <c r="FI20" s="1">
        <v>7.0918999999999999</v>
      </c>
      <c r="FJ20" s="1">
        <v>7.0647000000000002</v>
      </c>
      <c r="FK20" s="1">
        <v>7.0648499999999999</v>
      </c>
      <c r="FL20" s="1">
        <v>7.0488499999999998</v>
      </c>
      <c r="FM20" s="1">
        <v>7.0244999999999997</v>
      </c>
      <c r="FN20" s="1">
        <v>7.0498000000000003</v>
      </c>
      <c r="FO20" s="1">
        <v>7.008</v>
      </c>
      <c r="FP20" s="1">
        <v>6.99885</v>
      </c>
      <c r="FQ20" s="1">
        <v>6.9600999999999997</v>
      </c>
      <c r="FR20" s="1">
        <v>6.9709500000000002</v>
      </c>
      <c r="FS20" s="1">
        <v>6.9598500000000003</v>
      </c>
      <c r="FT20" s="1">
        <v>6.9391499999999997</v>
      </c>
      <c r="FU20" s="1">
        <v>6.9248000000000003</v>
      </c>
      <c r="FV20" s="1">
        <v>6.9209500000000004</v>
      </c>
      <c r="FW20" s="1">
        <v>6.9225000000000003</v>
      </c>
      <c r="FX20" s="1">
        <v>6.9149500000000002</v>
      </c>
      <c r="FY20" s="1">
        <v>6.9221000000000004</v>
      </c>
      <c r="FZ20" s="1">
        <v>6.9346500000000004</v>
      </c>
      <c r="GA20" s="1">
        <v>6.9614500000000001</v>
      </c>
      <c r="GB20" s="1">
        <v>6.9273499999999997</v>
      </c>
      <c r="GC20" s="1">
        <v>6.9300499999999996</v>
      </c>
      <c r="GD20" s="1">
        <v>6.9416500000000001</v>
      </c>
      <c r="GE20" s="1">
        <v>6.9408500000000002</v>
      </c>
      <c r="GF20" s="1">
        <v>6.9010499999999997</v>
      </c>
      <c r="GG20" s="1">
        <v>6.9006999999999996</v>
      </c>
      <c r="GH20" s="1">
        <v>6.8843500000000004</v>
      </c>
      <c r="GI20" s="1">
        <v>6.8951000000000002</v>
      </c>
      <c r="GJ20" s="1">
        <v>6.8827999999999996</v>
      </c>
      <c r="GK20" s="1">
        <v>6.8827999999999996</v>
      </c>
      <c r="GL20" s="1">
        <v>6.87195</v>
      </c>
      <c r="GM20" s="1">
        <v>6.8722000000000003</v>
      </c>
      <c r="GN20" s="1">
        <v>6.8824500000000004</v>
      </c>
      <c r="GO20" s="1">
        <v>6.8938499999999996</v>
      </c>
      <c r="GP20" s="1">
        <v>6.8926999999999996</v>
      </c>
      <c r="GQ20" s="1">
        <v>6.8758499999999998</v>
      </c>
      <c r="GR20" s="1">
        <v>6.8813000000000004</v>
      </c>
      <c r="GS20" s="1">
        <v>6.8823999999999996</v>
      </c>
      <c r="GT20" s="1">
        <v>6.8788499999999999</v>
      </c>
      <c r="GU20" s="1">
        <v>6.8765000000000001</v>
      </c>
      <c r="GV20" s="1">
        <v>6.8741000000000003</v>
      </c>
      <c r="GW20" s="1">
        <v>6.8745500000000002</v>
      </c>
      <c r="GX20" s="1">
        <v>6.8955500000000001</v>
      </c>
      <c r="GY20" s="1">
        <v>6.8773</v>
      </c>
      <c r="GZ20" s="25">
        <v>6.8822999999999999</v>
      </c>
      <c r="HA20" s="11">
        <v>6.8692000000000002</v>
      </c>
      <c r="HB20" s="1">
        <v>6.8292000000000002</v>
      </c>
      <c r="HC20" s="1">
        <v>6.8601999999999999</v>
      </c>
      <c r="HD20" s="1">
        <v>6.8754999999999997</v>
      </c>
      <c r="HE20" s="1">
        <v>6.8746999999999998</v>
      </c>
      <c r="HF20" s="1">
        <v>6.8912000000000004</v>
      </c>
      <c r="HG20" s="98">
        <v>6.8975999999999997</v>
      </c>
      <c r="HH20" s="114"/>
      <c r="HI20" s="1" cm="1">
        <f t="array" aca="1" ref="HI20" ca="1">INDIRECT("B"&amp;ROW(DY20))</f>
        <v>7.1832500000000001</v>
      </c>
      <c r="HJ20" s="1" cm="1">
        <f t="array" aca="1" ref="HJ20" ca="1">INDIRECT("c"&amp;ROW(DZ20))</f>
        <v>7.1841499999999998</v>
      </c>
      <c r="HK20" s="39">
        <f t="shared" ca="1" si="7"/>
        <v>-1.2527578071164225E-4</v>
      </c>
      <c r="HL20" s="1"/>
      <c r="HM20" s="1" cm="1">
        <f t="array" aca="1" ref="HM20" ca="1">INDIRECT("g"&amp;ROW(ED20))</f>
        <v>7.16655</v>
      </c>
      <c r="HN20" s="39">
        <f t="shared" ca="1" si="8"/>
        <v>2.3302704927754547E-3</v>
      </c>
      <c r="HO20" s="32"/>
      <c r="HP20" s="1"/>
      <c r="HQ20" s="1"/>
    </row>
    <row r="21" spans="1:225">
      <c r="A21" s="1" t="s">
        <v>12</v>
      </c>
      <c r="B21" s="1">
        <v>2026.71</v>
      </c>
      <c r="C21" s="1">
        <v>2030.74</v>
      </c>
      <c r="D21" s="1">
        <v>2030.27</v>
      </c>
      <c r="E21" s="1">
        <v>2045.41</v>
      </c>
      <c r="F21" s="1">
        <v>2044.19</v>
      </c>
      <c r="G21" s="1">
        <v>2042.95</v>
      </c>
      <c r="H21" s="1">
        <v>2059.54</v>
      </c>
      <c r="I21" s="1">
        <v>2062.66</v>
      </c>
      <c r="J21" s="1">
        <v>2066.64</v>
      </c>
      <c r="K21" s="1">
        <v>2079.2600000000002</v>
      </c>
      <c r="L21" s="1">
        <v>2066.0500000000002</v>
      </c>
      <c r="M21" s="1">
        <v>2054.9699999999998</v>
      </c>
      <c r="N21" s="1">
        <v>2052.8200000000002</v>
      </c>
      <c r="O21" s="1">
        <v>2052.54</v>
      </c>
      <c r="P21" s="1">
        <v>2032.08</v>
      </c>
      <c r="Q21" s="1">
        <v>2040.78</v>
      </c>
      <c r="R21" s="1">
        <v>2027.61</v>
      </c>
      <c r="S21" s="1">
        <v>2019.59</v>
      </c>
      <c r="T21" s="1">
        <v>2035.65</v>
      </c>
      <c r="U21" s="1">
        <v>2032.97</v>
      </c>
      <c r="V21" s="1">
        <v>1982.46</v>
      </c>
      <c r="W21" s="1">
        <v>1982.86</v>
      </c>
      <c r="X21" s="1">
        <v>2004.29</v>
      </c>
      <c r="Y21" s="1">
        <v>2028.05</v>
      </c>
      <c r="Z21" s="1">
        <v>2027.07</v>
      </c>
      <c r="AA21" s="1">
        <v>2018.89</v>
      </c>
      <c r="AB21" s="1">
        <v>2033.85</v>
      </c>
      <c r="AC21" s="1">
        <v>2071.9299999999998</v>
      </c>
      <c r="AD21" s="1">
        <v>2040.04</v>
      </c>
      <c r="AE21" s="1">
        <v>2044.51</v>
      </c>
      <c r="AF21" s="1">
        <v>2044.48</v>
      </c>
      <c r="AG21" s="1">
        <v>2015.33</v>
      </c>
      <c r="AH21" s="1">
        <v>2001.97</v>
      </c>
      <c r="AI21" s="1">
        <v>1993.98</v>
      </c>
      <c r="AJ21" s="1">
        <v>1990.18</v>
      </c>
      <c r="AK21" s="1">
        <v>1999.26</v>
      </c>
      <c r="AL21" s="1">
        <v>1981.27</v>
      </c>
      <c r="AM21" s="1">
        <v>1980.55</v>
      </c>
      <c r="AN21" s="1">
        <v>1982.32</v>
      </c>
      <c r="AO21" s="1">
        <v>1960.57</v>
      </c>
      <c r="AP21" s="1">
        <v>1962.46</v>
      </c>
      <c r="AQ21" s="1">
        <v>1946.34</v>
      </c>
      <c r="AR21" s="1">
        <v>1937.43</v>
      </c>
      <c r="AS21" s="1">
        <v>1959.08</v>
      </c>
      <c r="AT21" s="1">
        <v>1950.77</v>
      </c>
      <c r="AU21" s="1">
        <v>1968.84</v>
      </c>
      <c r="AV21" s="1">
        <v>1976.66</v>
      </c>
      <c r="AW21" s="1">
        <v>1992.34</v>
      </c>
      <c r="AX21" s="1">
        <v>1984.93</v>
      </c>
      <c r="AY21" s="1">
        <v>1985.02</v>
      </c>
      <c r="AZ21" s="1">
        <v>1983.63</v>
      </c>
      <c r="BA21" s="1">
        <v>1995.41</v>
      </c>
      <c r="BB21" s="1">
        <v>2005.92</v>
      </c>
      <c r="BC21" s="1">
        <v>1984.33</v>
      </c>
      <c r="BD21" s="1">
        <v>1982.91</v>
      </c>
      <c r="BE21" s="1">
        <v>1972.79</v>
      </c>
      <c r="BF21" s="1">
        <v>1973.52</v>
      </c>
      <c r="BG21" s="1">
        <v>1981.2</v>
      </c>
      <c r="BH21" s="1">
        <v>1976.65</v>
      </c>
      <c r="BI21" s="1">
        <v>1950.69</v>
      </c>
      <c r="BJ21" s="1">
        <v>1924.63</v>
      </c>
      <c r="BK21" s="1">
        <v>1919.27</v>
      </c>
      <c r="BL21" s="1">
        <v>1931.46</v>
      </c>
      <c r="BM21" s="1">
        <v>1870.66</v>
      </c>
      <c r="BN21" s="1">
        <v>1875.3</v>
      </c>
      <c r="BO21" s="1">
        <v>1859.65</v>
      </c>
      <c r="BP21" s="1">
        <v>1862.52</v>
      </c>
      <c r="BQ21" s="1">
        <v>1832.19</v>
      </c>
      <c r="BR21" s="1">
        <v>1821.23</v>
      </c>
      <c r="BS21" s="1">
        <v>1822.63</v>
      </c>
      <c r="BT21" s="1">
        <v>1823.41</v>
      </c>
      <c r="BU21" s="1">
        <v>1824.92</v>
      </c>
      <c r="BV21" s="1">
        <v>1848.58</v>
      </c>
      <c r="BW21" s="1">
        <v>1866.58</v>
      </c>
      <c r="BX21" s="1">
        <v>1877.56</v>
      </c>
      <c r="BY21" s="1">
        <v>1901.53</v>
      </c>
      <c r="BZ21" s="1">
        <v>1916.17</v>
      </c>
      <c r="CA21" s="1">
        <v>1925.2</v>
      </c>
      <c r="CB21" s="1">
        <v>1921.3</v>
      </c>
      <c r="CC21" s="1">
        <v>1929.33</v>
      </c>
      <c r="CD21" s="1">
        <v>1931.33</v>
      </c>
      <c r="CE21" s="1">
        <v>1934.02</v>
      </c>
      <c r="CF21" s="1">
        <v>1923.56</v>
      </c>
      <c r="CG21" s="1">
        <v>1909.76</v>
      </c>
      <c r="CH21" s="1">
        <v>1909.17</v>
      </c>
      <c r="CI21" s="1">
        <v>1912.86</v>
      </c>
      <c r="CJ21" s="1">
        <v>1921.55</v>
      </c>
      <c r="CK21" s="1">
        <v>1918.95</v>
      </c>
      <c r="CL21" s="1">
        <v>1920.05</v>
      </c>
      <c r="CM21" s="1">
        <v>1917.03</v>
      </c>
      <c r="CN21" s="1">
        <v>1926.54</v>
      </c>
      <c r="CO21" s="1">
        <v>1937.58</v>
      </c>
      <c r="CP21" s="1">
        <v>1939.87</v>
      </c>
      <c r="CQ21" s="1">
        <v>1939.79</v>
      </c>
      <c r="CR21" s="1">
        <v>1944.18</v>
      </c>
      <c r="CS21" s="1">
        <v>1936.14</v>
      </c>
      <c r="CT21" s="1">
        <v>1921.09</v>
      </c>
      <c r="CU21" s="1">
        <v>1914.64</v>
      </c>
      <c r="CV21" s="1">
        <v>1915.7</v>
      </c>
      <c r="CW21" s="1">
        <v>1917.92</v>
      </c>
      <c r="CX21" s="1">
        <v>1898.45</v>
      </c>
      <c r="CY21" s="1">
        <v>1889.28</v>
      </c>
      <c r="CZ21" s="1">
        <v>1889.28</v>
      </c>
      <c r="DA21" s="1">
        <v>1891.35</v>
      </c>
      <c r="DB21" s="1">
        <v>1893.27</v>
      </c>
      <c r="DC21" s="1">
        <v>1901.52</v>
      </c>
      <c r="DD21" s="1">
        <v>1907.48</v>
      </c>
      <c r="DE21" s="1">
        <v>1913.56</v>
      </c>
      <c r="DF21" s="1">
        <v>1912.35</v>
      </c>
      <c r="DG21" s="1">
        <v>1916.62</v>
      </c>
      <c r="DH21" s="1">
        <v>1925.56</v>
      </c>
      <c r="DI21" s="1">
        <v>1936.64</v>
      </c>
      <c r="DJ21" s="1">
        <v>1942.51</v>
      </c>
      <c r="DK21" s="1">
        <v>1935.65</v>
      </c>
      <c r="DL21" s="1">
        <v>1935.98</v>
      </c>
      <c r="DM21" s="1">
        <v>1952.15</v>
      </c>
      <c r="DN21" s="1">
        <v>1963.95</v>
      </c>
      <c r="DO21" s="1">
        <v>1959</v>
      </c>
      <c r="DP21" s="1">
        <v>1947.37</v>
      </c>
      <c r="DQ21" s="1">
        <v>1971.98</v>
      </c>
      <c r="DR21" s="1">
        <v>1965.29</v>
      </c>
      <c r="DS21" s="1">
        <v>1954.37</v>
      </c>
      <c r="DT21" s="1">
        <v>1961.6</v>
      </c>
      <c r="DU21" s="1">
        <v>1972.07</v>
      </c>
      <c r="DV21" s="1">
        <v>1977.65</v>
      </c>
      <c r="DW21" s="1">
        <v>1977.43</v>
      </c>
      <c r="DX21" s="1">
        <v>1955.39</v>
      </c>
      <c r="DY21" s="1">
        <v>1955.43</v>
      </c>
      <c r="DZ21" s="1">
        <v>1959.88</v>
      </c>
      <c r="EA21" s="1">
        <v>1957.68</v>
      </c>
      <c r="EB21" s="1">
        <v>1933.19</v>
      </c>
      <c r="EC21" s="1">
        <v>1924.76</v>
      </c>
      <c r="ED21" s="1">
        <v>1925.53</v>
      </c>
      <c r="EE21" s="1">
        <v>1911.58</v>
      </c>
      <c r="EF21" s="1">
        <v>1916.69</v>
      </c>
      <c r="EG21" s="1">
        <v>1926.23</v>
      </c>
      <c r="EH21" s="1">
        <v>1921.17</v>
      </c>
      <c r="EI21" s="1">
        <v>1919.2</v>
      </c>
      <c r="EJ21" s="1">
        <v>1908.76</v>
      </c>
      <c r="EK21" s="1">
        <v>1909.64</v>
      </c>
      <c r="EL21" s="1">
        <v>1915.42</v>
      </c>
      <c r="EM21" s="1">
        <v>1922.37</v>
      </c>
      <c r="EN21" s="1">
        <v>1920.79</v>
      </c>
      <c r="EO21" s="1">
        <v>1914.43</v>
      </c>
      <c r="EP21" s="1">
        <v>1933.78</v>
      </c>
      <c r="EQ21" s="1">
        <v>1937.17</v>
      </c>
      <c r="ER21" s="1">
        <v>1952.32</v>
      </c>
      <c r="ES21" s="1">
        <v>1957.5</v>
      </c>
      <c r="ET21" s="1">
        <v>1958.25</v>
      </c>
      <c r="EU21" s="1">
        <v>1945.16</v>
      </c>
      <c r="EV21" s="1">
        <v>1943.93</v>
      </c>
      <c r="EW21" s="1">
        <v>1959.86</v>
      </c>
      <c r="EX21" s="1">
        <v>1960.49</v>
      </c>
      <c r="EY21" s="1">
        <v>1965.33</v>
      </c>
      <c r="EZ21" s="1">
        <v>1944.39</v>
      </c>
      <c r="FA21" s="1">
        <v>1963.2</v>
      </c>
      <c r="FB21" s="1">
        <v>1961.24</v>
      </c>
      <c r="FC21" s="1">
        <v>1948</v>
      </c>
      <c r="FD21" s="1">
        <v>1976.87</v>
      </c>
      <c r="FE21" s="1">
        <v>1966.31</v>
      </c>
      <c r="FF21" s="1">
        <v>1958.6</v>
      </c>
      <c r="FG21" s="1">
        <v>1941.55</v>
      </c>
      <c r="FH21" s="1">
        <v>1946.07</v>
      </c>
      <c r="FI21" s="1">
        <v>1940.37</v>
      </c>
      <c r="FJ21" s="1">
        <v>1959.9</v>
      </c>
      <c r="FK21" s="1">
        <v>1975</v>
      </c>
      <c r="FL21" s="1">
        <v>1969.58</v>
      </c>
      <c r="FM21" s="1">
        <v>1977.58</v>
      </c>
      <c r="FN21" s="1">
        <v>1958.3</v>
      </c>
      <c r="FO21" s="1">
        <v>1982.62</v>
      </c>
      <c r="FP21" s="1">
        <v>1989.5</v>
      </c>
      <c r="FQ21" s="1">
        <v>2014.35</v>
      </c>
      <c r="FR21" s="1">
        <v>2010.86</v>
      </c>
      <c r="FS21" s="1">
        <v>2016.24</v>
      </c>
      <c r="FT21" s="1">
        <v>2031.36</v>
      </c>
      <c r="FU21" s="1">
        <v>2036.27</v>
      </c>
      <c r="FV21" s="1">
        <v>2021.22</v>
      </c>
      <c r="FW21" s="1">
        <v>2016.58</v>
      </c>
      <c r="FX21" s="1">
        <v>2049.8000000000002</v>
      </c>
      <c r="FY21" s="1">
        <v>2051.9299999999998</v>
      </c>
      <c r="FZ21" s="1">
        <v>2015.84</v>
      </c>
      <c r="GA21" s="1">
        <v>1981.13</v>
      </c>
      <c r="GB21" s="1">
        <v>1989.44</v>
      </c>
      <c r="GC21" s="1">
        <v>1986.97</v>
      </c>
      <c r="GD21" s="1">
        <v>1991.62</v>
      </c>
      <c r="GE21" s="1">
        <v>2000.07</v>
      </c>
      <c r="GF21" s="1">
        <v>1995.35</v>
      </c>
      <c r="GG21" s="1">
        <v>1982.91</v>
      </c>
      <c r="GH21" s="1">
        <v>2004.97</v>
      </c>
      <c r="GI21" s="1">
        <v>1993.6</v>
      </c>
      <c r="GJ21" s="1">
        <v>2005.48</v>
      </c>
      <c r="GK21" s="1">
        <v>1993.9</v>
      </c>
      <c r="GL21" s="1">
        <v>2004.11</v>
      </c>
      <c r="GM21" s="1">
        <v>2039.89</v>
      </c>
      <c r="GN21" s="1">
        <v>2018.09</v>
      </c>
      <c r="GO21" s="1">
        <v>2004.63</v>
      </c>
      <c r="GP21" s="1">
        <v>1992.37</v>
      </c>
      <c r="GQ21" s="1">
        <v>2007.24</v>
      </c>
      <c r="GR21" s="1">
        <v>2007.56</v>
      </c>
      <c r="GS21" s="1">
        <v>2020.23</v>
      </c>
      <c r="GT21" s="1">
        <v>2021.6</v>
      </c>
      <c r="GU21" s="1">
        <v>1984.77</v>
      </c>
      <c r="GV21" s="1">
        <v>1969.22</v>
      </c>
      <c r="GW21" s="1">
        <v>1978.39</v>
      </c>
      <c r="GX21" s="1">
        <v>1963.15</v>
      </c>
      <c r="GY21" s="1">
        <v>1971.86</v>
      </c>
      <c r="GZ21" s="25">
        <v>1958.02</v>
      </c>
      <c r="HA21" s="12">
        <v>1978.42</v>
      </c>
      <c r="HB21" s="1">
        <v>1991.23</v>
      </c>
      <c r="HC21" s="1">
        <v>1969.57</v>
      </c>
      <c r="HD21" s="1">
        <v>1942.81</v>
      </c>
      <c r="HE21" s="1">
        <v>1976.52</v>
      </c>
      <c r="HF21" s="1">
        <v>1987.46</v>
      </c>
      <c r="HG21" s="98">
        <v>1921.3</v>
      </c>
      <c r="HH21" s="115"/>
      <c r="HI21" s="1" cm="1">
        <f t="array" aca="1" ref="HI21" ca="1">INDIRECT("B"&amp;ROW(DY21))</f>
        <v>2026.71</v>
      </c>
      <c r="HJ21" s="1" cm="1">
        <f t="array" aca="1" ref="HJ21" ca="1">INDIRECT("c"&amp;ROW(DZ21))</f>
        <v>2030.74</v>
      </c>
      <c r="HK21" s="39">
        <f t="shared" ca="1" si="7"/>
        <v>-1.9844982617174267E-3</v>
      </c>
      <c r="HL21" s="1"/>
      <c r="HM21" s="1" cm="1">
        <f t="array" aca="1" ref="HM21" ca="1">INDIRECT("g"&amp;ROW(ED21))</f>
        <v>2042.95</v>
      </c>
      <c r="HN21" s="39">
        <f t="shared" ca="1" si="8"/>
        <v>-7.9492890183313625E-3</v>
      </c>
      <c r="HO21" s="32"/>
      <c r="HP21" s="1"/>
      <c r="HQ21" s="1"/>
    </row>
    <row r="22" spans="1:225">
      <c r="A22" s="1" t="s">
        <v>13</v>
      </c>
      <c r="B22" s="1">
        <v>71.38</v>
      </c>
      <c r="C22" s="1">
        <v>72.23</v>
      </c>
      <c r="D22" s="1">
        <v>70.930000000000007</v>
      </c>
      <c r="E22" s="1">
        <v>73.94</v>
      </c>
      <c r="F22" s="1">
        <v>72.39</v>
      </c>
      <c r="G22" s="1">
        <v>72.98</v>
      </c>
      <c r="H22" s="1">
        <v>70.53</v>
      </c>
      <c r="I22" s="1">
        <v>71.59</v>
      </c>
      <c r="J22" s="1">
        <v>72.040000000000006</v>
      </c>
      <c r="K22" s="1">
        <v>73.849999999999994</v>
      </c>
      <c r="L22" s="1">
        <v>75.36</v>
      </c>
      <c r="M22" s="1">
        <v>73.7</v>
      </c>
      <c r="N22" s="1">
        <v>73.66</v>
      </c>
      <c r="O22" s="1">
        <v>73.94</v>
      </c>
      <c r="P22" s="1">
        <v>73.8</v>
      </c>
      <c r="Q22" s="1">
        <v>74.17</v>
      </c>
      <c r="R22" s="1">
        <v>72.88</v>
      </c>
      <c r="S22" s="1">
        <v>71.61</v>
      </c>
      <c r="T22" s="1">
        <v>71.680000000000007</v>
      </c>
      <c r="U22" s="1">
        <v>69.849999999999994</v>
      </c>
      <c r="V22" s="1">
        <v>68.7</v>
      </c>
      <c r="W22" s="1">
        <v>71.38</v>
      </c>
      <c r="X22" s="1">
        <v>71.239999999999995</v>
      </c>
      <c r="Y22" s="1">
        <v>69.75</v>
      </c>
      <c r="Z22" s="1">
        <v>69.28</v>
      </c>
      <c r="AA22" s="1">
        <v>72.12</v>
      </c>
      <c r="AB22" s="1">
        <v>73.290000000000006</v>
      </c>
      <c r="AC22" s="1">
        <v>74.650000000000006</v>
      </c>
      <c r="AD22" s="1">
        <v>75.52</v>
      </c>
      <c r="AE22" s="1">
        <v>77.760000000000005</v>
      </c>
      <c r="AF22" s="1">
        <v>76.58</v>
      </c>
      <c r="AG22" s="1">
        <v>75.06</v>
      </c>
      <c r="AH22" s="1">
        <v>75.150000000000006</v>
      </c>
      <c r="AI22" s="1">
        <v>76.36</v>
      </c>
      <c r="AJ22" s="1">
        <v>76.83</v>
      </c>
      <c r="AK22" s="1">
        <v>77.849999999999994</v>
      </c>
      <c r="AL22" s="1">
        <v>77.62</v>
      </c>
      <c r="AM22" s="1">
        <v>76.12</v>
      </c>
      <c r="AN22" s="1">
        <v>73.12</v>
      </c>
      <c r="AO22" s="1">
        <v>76.59</v>
      </c>
      <c r="AP22" s="1">
        <v>78.52</v>
      </c>
      <c r="AQ22" s="1">
        <v>78.52</v>
      </c>
      <c r="AR22" s="1">
        <v>77.22</v>
      </c>
      <c r="AS22" s="1">
        <v>75.61</v>
      </c>
      <c r="AT22" s="1">
        <v>75.58</v>
      </c>
      <c r="AU22" s="1">
        <v>77.17</v>
      </c>
      <c r="AV22" s="1">
        <v>80.92</v>
      </c>
      <c r="AW22" s="1">
        <v>80.900000000000006</v>
      </c>
      <c r="AX22" s="1">
        <v>82.6</v>
      </c>
      <c r="AY22" s="1">
        <v>80.75</v>
      </c>
      <c r="AZ22" s="1">
        <v>81.540000000000006</v>
      </c>
      <c r="BA22" s="1">
        <v>82.62</v>
      </c>
      <c r="BB22" s="1">
        <v>85.18</v>
      </c>
      <c r="BC22" s="1">
        <v>84.3</v>
      </c>
      <c r="BD22" s="1">
        <v>85.32</v>
      </c>
      <c r="BE22" s="1">
        <v>83.64</v>
      </c>
      <c r="BF22" s="1">
        <v>86.15</v>
      </c>
      <c r="BG22" s="1">
        <v>88.34</v>
      </c>
      <c r="BH22" s="1">
        <v>89.05</v>
      </c>
      <c r="BI22" s="1">
        <v>87.14</v>
      </c>
      <c r="BJ22" s="1">
        <v>87.69</v>
      </c>
      <c r="BK22" s="1">
        <v>87.09</v>
      </c>
      <c r="BL22" s="1">
        <v>87.62</v>
      </c>
      <c r="BM22" s="1">
        <v>83.37</v>
      </c>
      <c r="BN22" s="1">
        <v>83.15</v>
      </c>
      <c r="BO22" s="1">
        <v>85.96</v>
      </c>
      <c r="BP22" s="1">
        <v>86.54</v>
      </c>
      <c r="BQ22" s="1">
        <v>82.79</v>
      </c>
      <c r="BR22" s="1">
        <v>82.58</v>
      </c>
      <c r="BS22" s="1">
        <v>84.35</v>
      </c>
      <c r="BT22" s="1">
        <v>89.41</v>
      </c>
      <c r="BU22" s="1">
        <v>88.64</v>
      </c>
      <c r="BV22" s="1">
        <v>90.87</v>
      </c>
      <c r="BW22" s="1">
        <v>91.71</v>
      </c>
      <c r="BX22" s="1">
        <v>93.74</v>
      </c>
      <c r="BY22" s="1">
        <v>90.54</v>
      </c>
      <c r="BZ22" s="1">
        <v>89.9</v>
      </c>
      <c r="CA22" s="1">
        <v>90.44</v>
      </c>
      <c r="CB22" s="1">
        <v>89.59</v>
      </c>
      <c r="CC22" s="1">
        <v>89.19</v>
      </c>
      <c r="CD22" s="1">
        <v>91.01</v>
      </c>
      <c r="CE22" s="1">
        <v>91.01</v>
      </c>
      <c r="CF22" s="1">
        <v>91.21</v>
      </c>
      <c r="CG22" s="1">
        <v>90.72</v>
      </c>
      <c r="CH22" s="1">
        <v>88.83</v>
      </c>
      <c r="CI22" s="1">
        <v>88.78</v>
      </c>
      <c r="CJ22" s="1">
        <v>87.28</v>
      </c>
      <c r="CK22" s="1">
        <v>87.23</v>
      </c>
      <c r="CL22" s="1">
        <v>86.79</v>
      </c>
      <c r="CM22" s="1">
        <v>87.57</v>
      </c>
      <c r="CN22" s="1">
        <v>86.69</v>
      </c>
      <c r="CO22" s="1">
        <v>85.93</v>
      </c>
      <c r="CP22" s="1">
        <v>86</v>
      </c>
      <c r="CQ22" s="1">
        <v>83.55</v>
      </c>
      <c r="CR22" s="1">
        <v>81.680000000000007</v>
      </c>
      <c r="CS22" s="1">
        <v>81.22</v>
      </c>
      <c r="CT22" s="1">
        <v>79.98</v>
      </c>
      <c r="CU22" s="1">
        <v>80.09</v>
      </c>
      <c r="CV22" s="1">
        <v>78.849999999999994</v>
      </c>
      <c r="CW22" s="1">
        <v>78.69</v>
      </c>
      <c r="CX22" s="1">
        <v>79.66</v>
      </c>
      <c r="CY22" s="1">
        <v>80.23</v>
      </c>
      <c r="CZ22" s="1">
        <v>81.34</v>
      </c>
      <c r="DA22" s="1">
        <v>80.16</v>
      </c>
      <c r="DB22" s="1">
        <v>78.989999999999995</v>
      </c>
      <c r="DC22" s="1">
        <v>81.239999999999995</v>
      </c>
      <c r="DD22" s="1">
        <v>82.51</v>
      </c>
      <c r="DE22" s="1">
        <v>83.07</v>
      </c>
      <c r="DF22" s="1">
        <v>82.96</v>
      </c>
      <c r="DG22" s="1">
        <v>84.24</v>
      </c>
      <c r="DH22" s="1">
        <v>82.87</v>
      </c>
      <c r="DI22" s="1">
        <v>82.5</v>
      </c>
      <c r="DJ22" s="1">
        <v>82.61</v>
      </c>
      <c r="DK22" s="1">
        <v>81.680000000000007</v>
      </c>
      <c r="DL22" s="1">
        <v>79.7</v>
      </c>
      <c r="DM22" s="1">
        <v>82.23</v>
      </c>
      <c r="DN22" s="1">
        <v>81.67</v>
      </c>
      <c r="DO22" s="1">
        <v>80.63</v>
      </c>
      <c r="DP22" s="1">
        <v>79.819999999999993</v>
      </c>
      <c r="DQ22" s="1">
        <v>78.98</v>
      </c>
      <c r="DR22" s="1">
        <v>79.28</v>
      </c>
      <c r="DS22" s="1">
        <v>79</v>
      </c>
      <c r="DT22" s="1">
        <v>76.84</v>
      </c>
      <c r="DU22" s="1">
        <v>75.62</v>
      </c>
      <c r="DV22" s="1">
        <v>75.38</v>
      </c>
      <c r="DW22" s="1">
        <v>75.73</v>
      </c>
      <c r="DX22" s="1">
        <v>74.11</v>
      </c>
      <c r="DY22" s="1">
        <v>75.319999999999993</v>
      </c>
      <c r="DZ22" s="1">
        <v>77.16</v>
      </c>
      <c r="EA22" s="1">
        <v>75.88</v>
      </c>
      <c r="EB22" s="1">
        <v>74.78</v>
      </c>
      <c r="EC22" s="1">
        <v>73.239999999999995</v>
      </c>
      <c r="ED22" s="1">
        <v>73.66</v>
      </c>
      <c r="EE22" s="1">
        <v>71.89</v>
      </c>
      <c r="EF22" s="1">
        <v>71.7</v>
      </c>
      <c r="EG22" s="1">
        <v>71.23</v>
      </c>
      <c r="EH22" s="1">
        <v>70.099999999999994</v>
      </c>
      <c r="EI22" s="1">
        <v>70.489999999999995</v>
      </c>
      <c r="EJ22" s="1">
        <v>69.8</v>
      </c>
      <c r="EK22" s="1">
        <v>69.150000000000006</v>
      </c>
      <c r="EL22" s="1">
        <v>67.95</v>
      </c>
      <c r="EM22" s="1">
        <v>69.52</v>
      </c>
      <c r="EN22" s="1">
        <v>69.52</v>
      </c>
      <c r="EO22" s="1">
        <v>69.540000000000006</v>
      </c>
      <c r="EP22" s="1">
        <v>72.42</v>
      </c>
      <c r="EQ22" s="1">
        <v>70.86</v>
      </c>
      <c r="ER22" s="1">
        <v>71.34</v>
      </c>
      <c r="ES22" s="1">
        <v>71.13</v>
      </c>
      <c r="ET22" s="1">
        <v>70.760000000000005</v>
      </c>
      <c r="EU22" s="1">
        <v>68.73</v>
      </c>
      <c r="EV22" s="1">
        <v>69.27</v>
      </c>
      <c r="EW22" s="1">
        <v>67.36</v>
      </c>
      <c r="EX22" s="1">
        <v>70.3</v>
      </c>
      <c r="EY22" s="1">
        <v>70.930000000000007</v>
      </c>
      <c r="EZ22" s="1">
        <v>72.400000000000006</v>
      </c>
      <c r="FA22" s="1">
        <v>71.599999999999994</v>
      </c>
      <c r="FB22" s="1">
        <v>72.02</v>
      </c>
      <c r="FC22" s="1">
        <v>71.959999999999994</v>
      </c>
      <c r="FD22" s="1">
        <v>70.150000000000006</v>
      </c>
      <c r="FE22" s="1">
        <v>67.650000000000006</v>
      </c>
      <c r="FF22" s="1">
        <v>69.56</v>
      </c>
      <c r="FG22" s="1">
        <v>72.95</v>
      </c>
      <c r="FH22" s="1">
        <v>72.959999999999994</v>
      </c>
      <c r="FI22" s="1">
        <v>71.88</v>
      </c>
      <c r="FJ22" s="1">
        <v>74.22</v>
      </c>
      <c r="FK22" s="1">
        <v>73.7</v>
      </c>
      <c r="FL22" s="1">
        <v>72.12</v>
      </c>
      <c r="FM22" s="1">
        <v>71.849999999999994</v>
      </c>
      <c r="FN22" s="1">
        <v>72.05</v>
      </c>
      <c r="FO22" s="1">
        <v>72.66</v>
      </c>
      <c r="FP22" s="1">
        <v>70.63</v>
      </c>
      <c r="FQ22" s="1">
        <v>71.349999999999994</v>
      </c>
      <c r="FR22" s="1">
        <v>70.11</v>
      </c>
      <c r="FS22" s="1">
        <v>71.459999999999994</v>
      </c>
      <c r="FT22" s="1">
        <v>72.760000000000005</v>
      </c>
      <c r="FU22" s="1">
        <v>73.53</v>
      </c>
      <c r="FV22" s="1">
        <v>72.819999999999993</v>
      </c>
      <c r="FW22" s="1">
        <v>71.36</v>
      </c>
      <c r="FX22" s="1">
        <v>68.650000000000006</v>
      </c>
      <c r="FY22" s="1">
        <v>68.150000000000006</v>
      </c>
      <c r="FZ22" s="1">
        <v>71.59</v>
      </c>
      <c r="GA22" s="1">
        <v>75.77</v>
      </c>
      <c r="GB22" s="1">
        <v>76.73</v>
      </c>
      <c r="GC22" s="1">
        <v>74.89</v>
      </c>
      <c r="GD22" s="1">
        <v>74.42</v>
      </c>
      <c r="GE22" s="1">
        <v>77.260000000000005</v>
      </c>
      <c r="GF22" s="1">
        <v>78.69</v>
      </c>
      <c r="GG22" s="1">
        <v>77.94</v>
      </c>
      <c r="GH22" s="1">
        <v>77.11</v>
      </c>
      <c r="GI22" s="1">
        <v>79.05</v>
      </c>
      <c r="GJ22" s="1">
        <v>80.97</v>
      </c>
      <c r="GK22" s="1">
        <v>80.98</v>
      </c>
      <c r="GL22" s="1">
        <v>82.68</v>
      </c>
      <c r="GM22" s="1">
        <v>82.32</v>
      </c>
      <c r="GN22" s="1">
        <v>83.1</v>
      </c>
      <c r="GO22" s="1">
        <v>81.790000000000006</v>
      </c>
      <c r="GP22" s="1">
        <v>80.180000000000007</v>
      </c>
      <c r="GQ22" s="1">
        <v>80.430000000000007</v>
      </c>
      <c r="GR22" s="1">
        <v>80.430000000000007</v>
      </c>
      <c r="GS22" s="1">
        <v>80.38</v>
      </c>
      <c r="GT22" s="1">
        <v>80.92</v>
      </c>
      <c r="GU22" s="1">
        <v>80.44</v>
      </c>
      <c r="GV22" s="1">
        <v>75.66</v>
      </c>
      <c r="GW22" s="1">
        <v>74.33</v>
      </c>
      <c r="GX22" s="1">
        <v>72.95</v>
      </c>
      <c r="GY22" s="1">
        <v>73.72</v>
      </c>
      <c r="GZ22" s="25">
        <v>72.84</v>
      </c>
      <c r="HA22" s="12">
        <v>69.36</v>
      </c>
      <c r="HB22" s="1">
        <v>69.83</v>
      </c>
      <c r="HC22" s="1">
        <v>69.95</v>
      </c>
      <c r="HD22" s="1">
        <v>69.56</v>
      </c>
      <c r="HE22" s="1">
        <v>67.87</v>
      </c>
      <c r="HF22" s="1">
        <v>66.38</v>
      </c>
      <c r="HG22" s="98">
        <v>68.28</v>
      </c>
      <c r="HH22" s="115"/>
      <c r="HI22" s="1" cm="1">
        <f t="array" aca="1" ref="HI22" ca="1">INDIRECT("B"&amp;ROW(DY22))</f>
        <v>71.38</v>
      </c>
      <c r="HJ22" s="1" cm="1">
        <f t="array" aca="1" ref="HJ22" ca="1">INDIRECT("c"&amp;ROW(DZ22))</f>
        <v>72.23</v>
      </c>
      <c r="HK22" s="39">
        <f t="shared" ca="1" si="7"/>
        <v>-1.1767963450090124E-2</v>
      </c>
      <c r="HL22" s="1"/>
      <c r="HM22" s="1" cm="1">
        <f t="array" aca="1" ref="HM22" ca="1">INDIRECT("g"&amp;ROW(ED22))</f>
        <v>72.98</v>
      </c>
      <c r="HN22" s="39">
        <f t="shared" ca="1" si="8"/>
        <v>-2.192381474376548E-2</v>
      </c>
      <c r="HO22" s="32"/>
      <c r="HP22" s="1"/>
      <c r="HQ22" s="1"/>
    </row>
    <row r="23" spans="1:225">
      <c r="A23" s="1" t="s">
        <v>11</v>
      </c>
      <c r="B23" s="3">
        <f t="shared" ref="B23:GZ23" si="9">B21/B22</f>
        <v>28.393247408237603</v>
      </c>
      <c r="C23" s="3">
        <f t="shared" si="9"/>
        <v>28.114910701924408</v>
      </c>
      <c r="D23" s="3">
        <f t="shared" si="9"/>
        <v>28.623572536303396</v>
      </c>
      <c r="E23" s="3">
        <f t="shared" si="9"/>
        <v>27.663105220449015</v>
      </c>
      <c r="F23" s="3">
        <f t="shared" si="9"/>
        <v>28.238568863102639</v>
      </c>
      <c r="G23" s="3">
        <f t="shared" si="9"/>
        <v>27.99328583173472</v>
      </c>
      <c r="H23" s="3">
        <f t="shared" si="9"/>
        <v>29.200907415284274</v>
      </c>
      <c r="I23" s="3">
        <f t="shared" si="9"/>
        <v>28.812124598407596</v>
      </c>
      <c r="J23" s="3">
        <f t="shared" si="9"/>
        <v>28.687395891171565</v>
      </c>
      <c r="K23" s="3">
        <f t="shared" si="9"/>
        <v>28.155179417738665</v>
      </c>
      <c r="L23" s="3">
        <f t="shared" si="9"/>
        <v>27.415737791932063</v>
      </c>
      <c r="M23" s="3">
        <f t="shared" si="9"/>
        <v>27.882903663500674</v>
      </c>
      <c r="N23" s="3">
        <f t="shared" si="9"/>
        <v>27.868856910127615</v>
      </c>
      <c r="O23" s="3">
        <f t="shared" si="9"/>
        <v>27.759534757911819</v>
      </c>
      <c r="P23" s="3">
        <f t="shared" si="9"/>
        <v>27.534959349593496</v>
      </c>
      <c r="Q23" s="3">
        <f t="shared" si="9"/>
        <v>27.514898206822163</v>
      </c>
      <c r="R23" s="3">
        <f t="shared" si="9"/>
        <v>27.821212952799122</v>
      </c>
      <c r="S23" s="3">
        <f t="shared" si="9"/>
        <v>28.20262533165759</v>
      </c>
      <c r="T23" s="3">
        <f t="shared" si="9"/>
        <v>28.399135044642854</v>
      </c>
      <c r="U23" s="3">
        <f t="shared" si="9"/>
        <v>29.104795991410167</v>
      </c>
      <c r="V23" s="3">
        <f t="shared" si="9"/>
        <v>28.856768558951963</v>
      </c>
      <c r="W23" s="3">
        <f t="shared" si="9"/>
        <v>27.778929672177082</v>
      </c>
      <c r="X23" s="3">
        <f t="shared" si="9"/>
        <v>28.134334643458732</v>
      </c>
      <c r="Y23" s="3">
        <f t="shared" si="9"/>
        <v>29.075985663082438</v>
      </c>
      <c r="Z23" s="3">
        <f t="shared" si="9"/>
        <v>29.259093533487295</v>
      </c>
      <c r="AA23" s="3">
        <f t="shared" si="9"/>
        <v>27.993483083749307</v>
      </c>
      <c r="AB23" s="3">
        <f t="shared" si="9"/>
        <v>27.750716332378222</v>
      </c>
      <c r="AC23" s="3">
        <f t="shared" si="9"/>
        <v>27.755257870060277</v>
      </c>
      <c r="AD23" s="3">
        <f t="shared" si="9"/>
        <v>27.01324152542373</v>
      </c>
      <c r="AE23" s="3">
        <f t="shared" si="9"/>
        <v>26.292566872427983</v>
      </c>
      <c r="AF23" s="3">
        <f t="shared" si="9"/>
        <v>26.697310002611648</v>
      </c>
      <c r="AG23" s="3">
        <f t="shared" si="9"/>
        <v>26.849586997069011</v>
      </c>
      <c r="AH23" s="3">
        <f t="shared" si="9"/>
        <v>26.639654025282766</v>
      </c>
      <c r="AI23" s="3">
        <f t="shared" si="9"/>
        <v>26.112886327920378</v>
      </c>
      <c r="AJ23" s="3">
        <f t="shared" si="9"/>
        <v>25.90368345698295</v>
      </c>
      <c r="AK23" s="3">
        <f t="shared" si="9"/>
        <v>25.68092485549133</v>
      </c>
      <c r="AL23" s="3">
        <f t="shared" si="9"/>
        <v>25.525251223911361</v>
      </c>
      <c r="AM23" s="3">
        <f t="shared" si="9"/>
        <v>26.018786127167626</v>
      </c>
      <c r="AN23" s="3">
        <f t="shared" si="9"/>
        <v>27.110503282275708</v>
      </c>
      <c r="AO23" s="3">
        <f t="shared" si="9"/>
        <v>25.59825042433738</v>
      </c>
      <c r="AP23" s="3">
        <f t="shared" si="9"/>
        <v>24.993122771268467</v>
      </c>
      <c r="AQ23" s="3">
        <f t="shared" si="9"/>
        <v>24.787824758023433</v>
      </c>
      <c r="AR23" s="3">
        <f t="shared" si="9"/>
        <v>25.089743589743591</v>
      </c>
      <c r="AS23" s="3">
        <f t="shared" si="9"/>
        <v>25.910329321518319</v>
      </c>
      <c r="AT23" s="3">
        <f t="shared" si="9"/>
        <v>25.810664196877482</v>
      </c>
      <c r="AU23" s="3">
        <f t="shared" si="9"/>
        <v>25.513023195542306</v>
      </c>
      <c r="AV23" s="3">
        <f t="shared" si="9"/>
        <v>24.427335640138409</v>
      </c>
      <c r="AW23" s="3">
        <f t="shared" si="9"/>
        <v>24.62719406674907</v>
      </c>
      <c r="AX23" s="3">
        <f t="shared" si="9"/>
        <v>24.030629539951576</v>
      </c>
      <c r="AY23" s="3">
        <f t="shared" si="9"/>
        <v>24.582291021671825</v>
      </c>
      <c r="AZ23" s="3">
        <f t="shared" si="9"/>
        <v>24.327078734363504</v>
      </c>
      <c r="BA23" s="3">
        <f t="shared" si="9"/>
        <v>24.151658194141852</v>
      </c>
      <c r="BB23" s="3">
        <f t="shared" si="9"/>
        <v>23.54918995069265</v>
      </c>
      <c r="BC23" s="3">
        <f t="shared" si="9"/>
        <v>23.538908659549229</v>
      </c>
      <c r="BD23" s="3">
        <f t="shared" si="9"/>
        <v>23.240857946554151</v>
      </c>
      <c r="BE23" s="3">
        <f t="shared" si="9"/>
        <v>23.586681013868962</v>
      </c>
      <c r="BF23" s="3">
        <f t="shared" si="9"/>
        <v>22.907951247823561</v>
      </c>
      <c r="BG23" s="3">
        <f t="shared" si="9"/>
        <v>22.426986642517544</v>
      </c>
      <c r="BH23" s="3">
        <f t="shared" si="9"/>
        <v>22.197080291970806</v>
      </c>
      <c r="BI23" s="3">
        <f t="shared" si="9"/>
        <v>22.385701170530183</v>
      </c>
      <c r="BJ23" s="3">
        <f t="shared" si="9"/>
        <v>21.948112669631659</v>
      </c>
      <c r="BK23" s="3">
        <f t="shared" si="9"/>
        <v>22.037777012286139</v>
      </c>
      <c r="BL23" s="3">
        <f t="shared" si="9"/>
        <v>22.043597352202692</v>
      </c>
      <c r="BM23" s="3">
        <f t="shared" si="9"/>
        <v>22.438047259205948</v>
      </c>
      <c r="BN23" s="3">
        <f t="shared" si="9"/>
        <v>22.553217077570654</v>
      </c>
      <c r="BO23" s="3">
        <f t="shared" si="9"/>
        <v>21.63389948813402</v>
      </c>
      <c r="BP23" s="3">
        <f t="shared" si="9"/>
        <v>21.522070718742775</v>
      </c>
      <c r="BQ23" s="3">
        <f t="shared" si="9"/>
        <v>22.130571325039256</v>
      </c>
      <c r="BR23" s="3">
        <f t="shared" si="9"/>
        <v>22.054129329135385</v>
      </c>
      <c r="BS23" s="3">
        <f t="shared" si="9"/>
        <v>21.60794309425015</v>
      </c>
      <c r="BT23" s="3">
        <f t="shared" si="9"/>
        <v>20.393803825075498</v>
      </c>
      <c r="BU23" s="3">
        <f t="shared" si="9"/>
        <v>20.587996389891696</v>
      </c>
      <c r="BV23" s="3">
        <f t="shared" si="9"/>
        <v>20.343127544844283</v>
      </c>
      <c r="BW23" s="3">
        <f t="shared" si="9"/>
        <v>20.353069458074366</v>
      </c>
      <c r="BX23" s="3">
        <f t="shared" si="9"/>
        <v>20.029443140601664</v>
      </c>
      <c r="BY23" s="3">
        <f t="shared" si="9"/>
        <v>21.002098519991161</v>
      </c>
      <c r="BZ23" s="3">
        <f t="shared" si="9"/>
        <v>21.314460511679645</v>
      </c>
      <c r="CA23" s="3">
        <f t="shared" si="9"/>
        <v>21.287041132242372</v>
      </c>
      <c r="CB23" s="3">
        <f t="shared" si="9"/>
        <v>21.445473825203706</v>
      </c>
      <c r="CC23" s="3">
        <f t="shared" si="9"/>
        <v>21.631685166498485</v>
      </c>
      <c r="CD23" s="3">
        <f t="shared" si="9"/>
        <v>21.221074607186022</v>
      </c>
      <c r="CE23" s="3">
        <f t="shared" si="9"/>
        <v>21.250631798703438</v>
      </c>
      <c r="CF23" s="3">
        <f t="shared" si="9"/>
        <v>21.089354237473962</v>
      </c>
      <c r="CG23" s="3">
        <f t="shared" si="9"/>
        <v>21.051146384479718</v>
      </c>
      <c r="CH23" s="3">
        <f t="shared" si="9"/>
        <v>21.492401215805472</v>
      </c>
      <c r="CI23" s="3">
        <f t="shared" si="9"/>
        <v>21.546068934444694</v>
      </c>
      <c r="CJ23" s="3">
        <f t="shared" si="9"/>
        <v>22.015925756186984</v>
      </c>
      <c r="CK23" s="3">
        <f t="shared" si="9"/>
        <v>21.998738965952079</v>
      </c>
      <c r="CL23" s="3">
        <f t="shared" si="9"/>
        <v>22.122940430925219</v>
      </c>
      <c r="CM23" s="3">
        <f t="shared" si="9"/>
        <v>21.891401164782462</v>
      </c>
      <c r="CN23" s="3">
        <f t="shared" si="9"/>
        <v>22.223324489560504</v>
      </c>
      <c r="CO23" s="3">
        <f t="shared" si="9"/>
        <v>22.548353310834397</v>
      </c>
      <c r="CP23" s="3">
        <f t="shared" si="9"/>
        <v>22.556627906976743</v>
      </c>
      <c r="CQ23" s="3">
        <f t="shared" si="9"/>
        <v>23.217115499700778</v>
      </c>
      <c r="CR23" s="3">
        <f t="shared" si="9"/>
        <v>23.802399608227226</v>
      </c>
      <c r="CS23" s="3">
        <f t="shared" si="9"/>
        <v>23.838217187884759</v>
      </c>
      <c r="CT23" s="3">
        <f t="shared" si="9"/>
        <v>24.019629907476865</v>
      </c>
      <c r="CU23" s="3">
        <f t="shared" si="9"/>
        <v>23.906105631164941</v>
      </c>
      <c r="CV23" s="3">
        <f t="shared" si="9"/>
        <v>24.295497780596072</v>
      </c>
      <c r="CW23" s="3">
        <f t="shared" si="9"/>
        <v>24.373109670860341</v>
      </c>
      <c r="CX23" s="3">
        <f t="shared" si="9"/>
        <v>23.831910620135577</v>
      </c>
      <c r="CY23" s="3">
        <f t="shared" si="9"/>
        <v>23.548298641405957</v>
      </c>
      <c r="CZ23" s="3">
        <f t="shared" si="9"/>
        <v>23.226948610769607</v>
      </c>
      <c r="DA23" s="3">
        <f t="shared" si="9"/>
        <v>23.594685628742514</v>
      </c>
      <c r="DB23" s="3">
        <f t="shared" si="9"/>
        <v>23.9684770224079</v>
      </c>
      <c r="DC23" s="3">
        <f t="shared" si="9"/>
        <v>23.406203840472674</v>
      </c>
      <c r="DD23" s="3">
        <f t="shared" si="9"/>
        <v>23.118167494849107</v>
      </c>
      <c r="DE23" s="3">
        <f t="shared" si="9"/>
        <v>23.035512218610812</v>
      </c>
      <c r="DF23" s="3">
        <f t="shared" si="9"/>
        <v>23.051470588235293</v>
      </c>
      <c r="DG23" s="3">
        <f t="shared" si="9"/>
        <v>22.751899335232668</v>
      </c>
      <c r="DH23" s="3">
        <f t="shared" si="9"/>
        <v>23.235911668878966</v>
      </c>
      <c r="DI23" s="3">
        <f t="shared" si="9"/>
        <v>23.474424242424245</v>
      </c>
      <c r="DJ23" s="3">
        <f t="shared" si="9"/>
        <v>23.514223459629584</v>
      </c>
      <c r="DK23" s="3">
        <f t="shared" si="9"/>
        <v>23.697967678746327</v>
      </c>
      <c r="DL23" s="3">
        <f t="shared" si="9"/>
        <v>24.290840652446676</v>
      </c>
      <c r="DM23" s="3">
        <f t="shared" si="9"/>
        <v>23.740119177915602</v>
      </c>
      <c r="DN23" s="3">
        <f t="shared" si="9"/>
        <v>24.0473858209869</v>
      </c>
      <c r="DO23" s="3">
        <f t="shared" si="9"/>
        <v>24.296167679523752</v>
      </c>
      <c r="DP23" s="3">
        <f t="shared" si="9"/>
        <v>24.397018291155099</v>
      </c>
      <c r="DQ23" s="3">
        <f t="shared" si="9"/>
        <v>24.968093188148899</v>
      </c>
      <c r="DR23" s="3">
        <f t="shared" si="9"/>
        <v>24.78922805247225</v>
      </c>
      <c r="DS23" s="3">
        <f t="shared" si="9"/>
        <v>24.738860759493669</v>
      </c>
      <c r="DT23" s="3">
        <f t="shared" si="9"/>
        <v>25.528370640291513</v>
      </c>
      <c r="DU23" s="3">
        <f t="shared" si="9"/>
        <v>26.078682888124831</v>
      </c>
      <c r="DV23" s="3">
        <f t="shared" si="9"/>
        <v>26.235738922791192</v>
      </c>
      <c r="DW23" s="3">
        <f t="shared" si="9"/>
        <v>26.111580615343986</v>
      </c>
      <c r="DX23" s="3">
        <f t="shared" si="9"/>
        <v>26.384968290379167</v>
      </c>
      <c r="DY23" s="3">
        <f t="shared" si="9"/>
        <v>25.96163037705789</v>
      </c>
      <c r="DZ23" s="3">
        <f t="shared" si="9"/>
        <v>25.400207361327116</v>
      </c>
      <c r="EA23" s="3">
        <f t="shared" si="9"/>
        <v>25.799683711122828</v>
      </c>
      <c r="EB23" s="3">
        <f t="shared" si="9"/>
        <v>25.851698315057501</v>
      </c>
      <c r="EC23" s="3">
        <f t="shared" si="9"/>
        <v>26.280174767886404</v>
      </c>
      <c r="ED23" s="3">
        <f t="shared" si="9"/>
        <v>26.140781971219116</v>
      </c>
      <c r="EE23" s="3">
        <f t="shared" si="9"/>
        <v>26.590346362498259</v>
      </c>
      <c r="EF23" s="3">
        <f t="shared" si="9"/>
        <v>26.732078103207812</v>
      </c>
      <c r="EG23" s="3">
        <f t="shared" si="9"/>
        <v>27.042397866067667</v>
      </c>
      <c r="EH23" s="3">
        <f t="shared" si="9"/>
        <v>27.406134094151216</v>
      </c>
      <c r="EI23" s="3">
        <f t="shared" si="9"/>
        <v>27.226556958433822</v>
      </c>
      <c r="EJ23" s="3">
        <f t="shared" si="9"/>
        <v>27.346131805157594</v>
      </c>
      <c r="EK23" s="3">
        <f t="shared" si="9"/>
        <v>27.61590744757773</v>
      </c>
      <c r="EL23" s="3">
        <f t="shared" si="9"/>
        <v>28.188668138337011</v>
      </c>
      <c r="EM23" s="3">
        <f t="shared" si="9"/>
        <v>27.652042577675488</v>
      </c>
      <c r="EN23" s="3">
        <f t="shared" si="9"/>
        <v>27.629315304948218</v>
      </c>
      <c r="EO23" s="3">
        <f t="shared" si="9"/>
        <v>27.529910842680469</v>
      </c>
      <c r="EP23" s="3">
        <f t="shared" si="9"/>
        <v>26.702292184479425</v>
      </c>
      <c r="EQ23" s="3">
        <f t="shared" si="9"/>
        <v>27.337990403612761</v>
      </c>
      <c r="ER23" s="3">
        <f t="shared" si="9"/>
        <v>27.366414353798707</v>
      </c>
      <c r="ES23" s="3">
        <f t="shared" si="9"/>
        <v>27.52003374103754</v>
      </c>
      <c r="ET23" s="3">
        <f t="shared" si="9"/>
        <v>27.67453363482193</v>
      </c>
      <c r="EU23" s="3">
        <f t="shared" si="9"/>
        <v>28.301469518405355</v>
      </c>
      <c r="EV23" s="3">
        <f t="shared" si="9"/>
        <v>28.063086473220732</v>
      </c>
      <c r="EW23" s="3">
        <f t="shared" si="9"/>
        <v>29.095308788598572</v>
      </c>
      <c r="EX23" s="3">
        <f t="shared" si="9"/>
        <v>27.887482219061166</v>
      </c>
      <c r="EY23" s="3">
        <f t="shared" si="9"/>
        <v>27.70802199351473</v>
      </c>
      <c r="EZ23" s="3">
        <f t="shared" si="9"/>
        <v>26.856215469613257</v>
      </c>
      <c r="FA23" s="3">
        <f t="shared" si="9"/>
        <v>27.418994413407823</v>
      </c>
      <c r="FB23" s="3">
        <f t="shared" si="9"/>
        <v>27.231880033324078</v>
      </c>
      <c r="FC23" s="3">
        <f t="shared" si="9"/>
        <v>27.070594774874934</v>
      </c>
      <c r="FD23" s="3">
        <f t="shared" si="9"/>
        <v>28.180612972202418</v>
      </c>
      <c r="FE23" s="3">
        <f t="shared" si="9"/>
        <v>29.06592756836659</v>
      </c>
      <c r="FF23" s="3">
        <f t="shared" si="9"/>
        <v>28.156986774008047</v>
      </c>
      <c r="FG23" s="3">
        <f t="shared" si="9"/>
        <v>26.614804660726524</v>
      </c>
      <c r="FH23" s="3">
        <f t="shared" si="9"/>
        <v>26.673108552631579</v>
      </c>
      <c r="FI23" s="3">
        <f t="shared" si="9"/>
        <v>26.994574290484142</v>
      </c>
      <c r="FJ23" s="3">
        <f t="shared" si="9"/>
        <v>26.406628940986259</v>
      </c>
      <c r="FK23" s="3">
        <f t="shared" si="9"/>
        <v>26.797829036635004</v>
      </c>
      <c r="FL23" s="3">
        <f t="shared" si="9"/>
        <v>27.309761508596779</v>
      </c>
      <c r="FM23" s="3">
        <f t="shared" si="9"/>
        <v>27.523729993041059</v>
      </c>
      <c r="FN23" s="3">
        <f t="shared" si="9"/>
        <v>27.179736294240112</v>
      </c>
      <c r="FO23" s="3">
        <f t="shared" si="9"/>
        <v>27.286264794935313</v>
      </c>
      <c r="FP23" s="3">
        <f t="shared" si="9"/>
        <v>28.16791731558828</v>
      </c>
      <c r="FQ23" s="3">
        <f t="shared" si="9"/>
        <v>28.231955150665733</v>
      </c>
      <c r="FR23" s="3">
        <f t="shared" si="9"/>
        <v>28.681500499215517</v>
      </c>
      <c r="FS23" s="3">
        <f t="shared" si="9"/>
        <v>28.214945424013436</v>
      </c>
      <c r="FT23" s="3">
        <f t="shared" si="9"/>
        <v>27.918636613523912</v>
      </c>
      <c r="FU23" s="3">
        <f t="shared" si="9"/>
        <v>27.693050455596353</v>
      </c>
      <c r="FV23" s="3">
        <f t="shared" si="9"/>
        <v>27.756385608349358</v>
      </c>
      <c r="FW23" s="3">
        <f t="shared" si="9"/>
        <v>28.259248878923767</v>
      </c>
      <c r="FX23" s="3">
        <f t="shared" si="9"/>
        <v>29.858703568827387</v>
      </c>
      <c r="FY23" s="3">
        <f t="shared" si="9"/>
        <v>30.1090242112986</v>
      </c>
      <c r="FZ23" s="3">
        <f t="shared" si="9"/>
        <v>28.158122642827209</v>
      </c>
      <c r="GA23" s="3">
        <f t="shared" si="9"/>
        <v>26.14662795301571</v>
      </c>
      <c r="GB23" s="3">
        <f t="shared" si="9"/>
        <v>25.927798774925062</v>
      </c>
      <c r="GC23" s="3">
        <f t="shared" si="9"/>
        <v>26.53184670850581</v>
      </c>
      <c r="GD23" s="3">
        <f t="shared" si="9"/>
        <v>26.761891964525663</v>
      </c>
      <c r="GE23" s="3">
        <f t="shared" si="9"/>
        <v>25.887522650789538</v>
      </c>
      <c r="GF23" s="3">
        <f t="shared" si="9"/>
        <v>25.357097471089084</v>
      </c>
      <c r="GG23" s="3">
        <f t="shared" si="9"/>
        <v>25.441493456505004</v>
      </c>
      <c r="GH23" s="3">
        <f t="shared" si="9"/>
        <v>26.001426533523539</v>
      </c>
      <c r="GI23" s="3">
        <f t="shared" si="9"/>
        <v>25.219481340923465</v>
      </c>
      <c r="GJ23" s="3">
        <f t="shared" si="9"/>
        <v>24.768185747807831</v>
      </c>
      <c r="GK23" s="3">
        <f t="shared" si="9"/>
        <v>24.622128920721167</v>
      </c>
      <c r="GL23" s="3">
        <f t="shared" si="9"/>
        <v>24.239356555394288</v>
      </c>
      <c r="GM23" s="3">
        <f t="shared" si="9"/>
        <v>24.780004859086496</v>
      </c>
      <c r="GN23" s="3">
        <f t="shared" si="9"/>
        <v>24.285078219013236</v>
      </c>
      <c r="GO23" s="3">
        <f t="shared" si="9"/>
        <v>24.509475486000731</v>
      </c>
      <c r="GP23" s="3">
        <f t="shared" si="9"/>
        <v>24.848715390371659</v>
      </c>
      <c r="GQ23" s="3">
        <f t="shared" si="9"/>
        <v>24.956359567325624</v>
      </c>
      <c r="GR23" s="3">
        <f t="shared" si="9"/>
        <v>24.960338182270295</v>
      </c>
      <c r="GS23" s="3">
        <f t="shared" si="9"/>
        <v>25.133490918138843</v>
      </c>
      <c r="GT23" s="3">
        <f t="shared" si="9"/>
        <v>24.982698961937714</v>
      </c>
      <c r="GU23" s="3">
        <f t="shared" si="9"/>
        <v>24.673918448533069</v>
      </c>
      <c r="GV23" s="3">
        <f t="shared" si="9"/>
        <v>26.027227068464182</v>
      </c>
      <c r="GW23" s="3">
        <f t="shared" si="9"/>
        <v>26.616305663931119</v>
      </c>
      <c r="GX23" s="3">
        <f t="shared" si="9"/>
        <v>26.910897875257024</v>
      </c>
      <c r="GY23" s="3">
        <f t="shared" si="9"/>
        <v>26.747965274009765</v>
      </c>
      <c r="GZ23" s="14">
        <f t="shared" si="9"/>
        <v>26.881109280615046</v>
      </c>
      <c r="HA23" s="14">
        <f t="shared" ref="HA23:HF23" si="10">HA21/HA22</f>
        <v>28.523933102652826</v>
      </c>
      <c r="HB23" s="3">
        <f t="shared" si="10"/>
        <v>28.515394529571818</v>
      </c>
      <c r="HC23" s="3">
        <f t="shared" si="10"/>
        <v>28.156826304503216</v>
      </c>
      <c r="HD23" s="3">
        <f t="shared" si="10"/>
        <v>27.929988499137433</v>
      </c>
      <c r="HE23" s="3">
        <f t="shared" si="10"/>
        <v>29.122145277736848</v>
      </c>
      <c r="HF23" s="3">
        <f t="shared" si="10"/>
        <v>29.940644772521846</v>
      </c>
      <c r="HG23" s="99">
        <f>HG21/HG22</f>
        <v>28.138547158758055</v>
      </c>
      <c r="HH23" s="3"/>
      <c r="HI23" s="3" cm="1">
        <f t="array" aca="1" ref="HI23" ca="1">INDIRECT("B"&amp;ROW(DY23))</f>
        <v>28.393247408237603</v>
      </c>
      <c r="HJ23" s="3" cm="1">
        <f t="array" aca="1" ref="HJ23" ca="1">INDIRECT("c"&amp;ROW(DZ23))</f>
        <v>28.114910701924408</v>
      </c>
      <c r="HK23" s="39">
        <f t="shared" ca="1" si="7"/>
        <v>9.8999676457853791E-3</v>
      </c>
      <c r="HL23" s="1"/>
      <c r="HM23" s="3" cm="1">
        <f t="array" aca="1" ref="HM23" ca="1">INDIRECT("g"&amp;ROW(ED23))</f>
        <v>27.99328583173472</v>
      </c>
      <c r="HN23" s="39">
        <f t="shared" ca="1" si="8"/>
        <v>1.4287768106503007E-2</v>
      </c>
      <c r="HO23" s="32"/>
      <c r="HP23" s="1"/>
      <c r="HQ23" s="1"/>
    </row>
    <row r="24" spans="1:225" s="48" customForma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  <c r="DT24" s="50"/>
      <c r="DU24" s="50"/>
      <c r="DV24" s="50"/>
      <c r="DW24" s="50"/>
      <c r="DX24" s="50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2"/>
      <c r="HA24" s="53"/>
      <c r="HB24" s="51"/>
      <c r="HC24" s="51"/>
      <c r="HD24" s="51"/>
      <c r="HE24" s="51"/>
      <c r="HF24" s="51"/>
      <c r="HG24" s="100"/>
      <c r="HH24" s="51"/>
      <c r="HI24" s="50"/>
      <c r="HJ24" s="50"/>
      <c r="HK24" s="54"/>
      <c r="HL24" s="50"/>
      <c r="HM24" s="50"/>
      <c r="HN24" s="54"/>
      <c r="HO24" s="116"/>
      <c r="HP24" s="50"/>
      <c r="HQ24" s="50"/>
    </row>
    <row r="25" spans="1:225" ht="28.5">
      <c r="A25" s="9" t="s">
        <v>63</v>
      </c>
      <c r="B25" s="9"/>
      <c r="C25" s="9">
        <v>456.5</v>
      </c>
      <c r="D25" s="9">
        <v>462</v>
      </c>
      <c r="E25" s="9">
        <v>471</v>
      </c>
      <c r="F25" s="9">
        <v>476</v>
      </c>
      <c r="G25" s="9">
        <v>465.5</v>
      </c>
      <c r="H25" s="9">
        <v>474.5</v>
      </c>
      <c r="I25" s="9">
        <v>460</v>
      </c>
      <c r="J25" s="9">
        <v>464</v>
      </c>
      <c r="K25" s="9">
        <v>474.5</v>
      </c>
      <c r="L25" s="9">
        <v>459.5</v>
      </c>
      <c r="M25" s="9">
        <v>464.5</v>
      </c>
      <c r="N25" s="9">
        <v>464.5</v>
      </c>
      <c r="O25" s="9">
        <v>466</v>
      </c>
      <c r="P25" s="9">
        <v>457</v>
      </c>
      <c r="Q25" s="9">
        <v>449.5</v>
      </c>
      <c r="R25" s="9">
        <v>449.5</v>
      </c>
      <c r="S25" s="9">
        <v>456</v>
      </c>
      <c r="T25" s="9">
        <v>447</v>
      </c>
      <c r="U25" s="9">
        <v>442</v>
      </c>
      <c r="V25" s="9">
        <v>455.5</v>
      </c>
      <c r="W25" s="9">
        <v>450</v>
      </c>
      <c r="X25" s="9">
        <v>439.5</v>
      </c>
      <c r="Y25" s="9">
        <v>437.5</v>
      </c>
      <c r="Z25" s="9">
        <v>452</v>
      </c>
      <c r="AA25" s="9">
        <v>470.5</v>
      </c>
      <c r="AB25" s="9">
        <v>467.5</v>
      </c>
      <c r="AC25" s="9">
        <v>484.5</v>
      </c>
      <c r="AD25" s="9">
        <v>488</v>
      </c>
      <c r="AE25" s="9">
        <v>477.5</v>
      </c>
      <c r="AF25" s="9">
        <v>466.5</v>
      </c>
      <c r="AG25" s="9">
        <v>465.5</v>
      </c>
      <c r="AH25" s="9">
        <v>473.5</v>
      </c>
      <c r="AI25" s="9">
        <v>472</v>
      </c>
      <c r="AJ25" s="9">
        <v>475.5</v>
      </c>
      <c r="AK25" s="9">
        <v>471</v>
      </c>
      <c r="AL25" s="9">
        <v>467</v>
      </c>
      <c r="AM25" s="9">
        <v>459</v>
      </c>
      <c r="AN25" s="9">
        <v>464</v>
      </c>
      <c r="AO25" s="9">
        <v>465.5</v>
      </c>
      <c r="AP25" s="9">
        <v>465</v>
      </c>
      <c r="AQ25" s="9">
        <v>459.5</v>
      </c>
      <c r="AR25" s="9">
        <v>459.5</v>
      </c>
      <c r="AS25" s="9">
        <v>450.5</v>
      </c>
      <c r="AT25" s="9">
        <v>453</v>
      </c>
      <c r="AU25" s="9">
        <v>463</v>
      </c>
      <c r="AV25" s="9">
        <v>476</v>
      </c>
      <c r="AW25" s="9">
        <v>481.5</v>
      </c>
      <c r="AX25" s="9">
        <v>475</v>
      </c>
      <c r="AY25" s="1">
        <v>467.5</v>
      </c>
      <c r="AZ25" s="1">
        <v>472</v>
      </c>
      <c r="BA25" s="9">
        <v>468.5</v>
      </c>
      <c r="BB25" s="9">
        <v>480</v>
      </c>
      <c r="BC25" s="9">
        <v>481</v>
      </c>
      <c r="BD25" s="9">
        <v>474.5</v>
      </c>
      <c r="BE25" s="9">
        <v>485.5</v>
      </c>
      <c r="BF25" s="9">
        <v>494.5</v>
      </c>
      <c r="BG25" s="9">
        <v>501</v>
      </c>
      <c r="BH25" s="9">
        <v>499.5</v>
      </c>
      <c r="BI25" s="9">
        <v>502.5</v>
      </c>
      <c r="BJ25" s="9">
        <v>491.5</v>
      </c>
      <c r="BK25" s="1">
        <v>494.5</v>
      </c>
      <c r="BL25" s="1">
        <v>481</v>
      </c>
      <c r="BM25" s="1">
        <v>477</v>
      </c>
      <c r="BN25" s="1">
        <v>479</v>
      </c>
      <c r="BO25" s="1">
        <v>480</v>
      </c>
      <c r="BP25" s="1">
        <v>481.5</v>
      </c>
      <c r="BQ25" s="1">
        <v>458</v>
      </c>
      <c r="BR25" s="1">
        <v>462.5</v>
      </c>
      <c r="BS25" s="1">
        <v>495</v>
      </c>
      <c r="BT25" s="1">
        <v>497.5</v>
      </c>
      <c r="BU25" s="1">
        <v>525</v>
      </c>
      <c r="BV25" s="1">
        <v>545.5</v>
      </c>
      <c r="BW25" s="1">
        <v>558</v>
      </c>
      <c r="BX25" s="1">
        <v>545.5</v>
      </c>
      <c r="BY25" s="1">
        <v>530.5</v>
      </c>
      <c r="BZ25" s="1">
        <v>539</v>
      </c>
      <c r="CA25" s="1">
        <v>535</v>
      </c>
      <c r="CB25" s="1">
        <v>528.5</v>
      </c>
      <c r="CC25" s="1">
        <v>531</v>
      </c>
      <c r="CD25" s="1">
        <v>538.5</v>
      </c>
      <c r="CE25" s="1">
        <v>549</v>
      </c>
      <c r="CF25" s="1">
        <v>559.5</v>
      </c>
      <c r="CG25" s="1">
        <v>564.5</v>
      </c>
      <c r="CH25" s="1">
        <v>559.5</v>
      </c>
      <c r="CI25" s="1">
        <v>556</v>
      </c>
      <c r="CJ25" s="1">
        <v>554.5</v>
      </c>
      <c r="CK25" s="1">
        <v>554.5</v>
      </c>
      <c r="CL25" s="1">
        <v>558.5</v>
      </c>
      <c r="CM25" s="1">
        <v>543.5</v>
      </c>
      <c r="CN25" s="1">
        <v>529</v>
      </c>
      <c r="CO25" s="1">
        <v>535</v>
      </c>
      <c r="CP25" s="1">
        <v>534.5</v>
      </c>
      <c r="CQ25" s="1">
        <v>533.5</v>
      </c>
      <c r="CR25" s="1">
        <v>532</v>
      </c>
      <c r="CS25" s="1">
        <v>530.5</v>
      </c>
      <c r="CT25" s="1">
        <v>533.5</v>
      </c>
      <c r="CU25" s="1">
        <v>531.5</v>
      </c>
      <c r="CV25" s="1">
        <v>541.5</v>
      </c>
      <c r="CW25" s="1">
        <v>568</v>
      </c>
      <c r="CX25" s="1">
        <v>566.5</v>
      </c>
      <c r="CY25" s="1">
        <v>569</v>
      </c>
      <c r="CZ25" s="1">
        <v>563.5</v>
      </c>
      <c r="DA25" s="1">
        <v>560.5</v>
      </c>
      <c r="DB25" s="1">
        <v>562</v>
      </c>
      <c r="DC25" s="1">
        <v>574.5</v>
      </c>
      <c r="DD25" s="1">
        <v>574</v>
      </c>
      <c r="DE25" s="1">
        <v>574</v>
      </c>
      <c r="DF25" s="1">
        <v>585</v>
      </c>
      <c r="DG25" s="1">
        <v>569</v>
      </c>
      <c r="DH25" s="1">
        <v>559</v>
      </c>
      <c r="DI25" s="1">
        <v>571.5</v>
      </c>
      <c r="DJ25" s="1">
        <v>575.5</v>
      </c>
      <c r="DK25" s="1">
        <v>567</v>
      </c>
      <c r="DL25" s="1">
        <v>583</v>
      </c>
      <c r="DM25" s="1">
        <v>556</v>
      </c>
      <c r="DN25" s="1">
        <v>542.5</v>
      </c>
      <c r="DO25" s="1">
        <v>533.5</v>
      </c>
      <c r="DP25" s="1">
        <v>532.5</v>
      </c>
      <c r="DQ25" s="1">
        <v>526.5</v>
      </c>
      <c r="DR25" s="1">
        <v>524.5</v>
      </c>
      <c r="DS25" s="1">
        <v>517.5</v>
      </c>
      <c r="DT25" s="1">
        <v>509</v>
      </c>
      <c r="DU25" s="1">
        <v>500</v>
      </c>
      <c r="DV25" s="1">
        <v>498</v>
      </c>
      <c r="DW25" s="1">
        <v>497</v>
      </c>
      <c r="DX25" s="1">
        <v>502.5</v>
      </c>
      <c r="DY25" s="1">
        <v>504</v>
      </c>
      <c r="DZ25" s="1">
        <v>499.5</v>
      </c>
      <c r="EA25" s="1">
        <v>501</v>
      </c>
      <c r="EB25" s="1">
        <v>495</v>
      </c>
      <c r="EC25" s="1">
        <v>492</v>
      </c>
      <c r="ED25" s="1">
        <v>482</v>
      </c>
      <c r="EE25" s="1">
        <v>473.5</v>
      </c>
      <c r="EF25" s="1">
        <v>473.5</v>
      </c>
      <c r="EG25" s="1">
        <v>466.5</v>
      </c>
      <c r="EH25" s="1">
        <v>465.5</v>
      </c>
      <c r="EI25" s="1">
        <v>451.5</v>
      </c>
      <c r="EJ25" s="1">
        <v>445</v>
      </c>
      <c r="EK25" s="1">
        <v>442</v>
      </c>
      <c r="EL25" s="1">
        <v>444.5</v>
      </c>
      <c r="EM25" s="1">
        <v>452</v>
      </c>
      <c r="EN25" s="1">
        <v>452.5</v>
      </c>
      <c r="EO25" s="1"/>
      <c r="EP25" s="1"/>
      <c r="EQ25" s="1"/>
      <c r="ER25" s="1"/>
      <c r="ES25" s="1"/>
      <c r="ET25" s="1"/>
      <c r="HH25" s="1"/>
      <c r="HI25" s="1" cm="1">
        <f t="array" aca="1" ref="HI25" ca="1">INDIRECT("c"&amp;ROW(DY25))</f>
        <v>456.5</v>
      </c>
      <c r="HJ25" s="1" cm="1">
        <f t="array" aca="1" ref="HJ25" ca="1">INDIRECT("d"&amp;ROW(DZ25))</f>
        <v>462</v>
      </c>
      <c r="HK25" s="39">
        <f t="shared" ref="HK25:HK83" ca="1" si="11">HI25/HJ25-1</f>
        <v>-1.1904761904761862E-2</v>
      </c>
      <c r="HL25" s="1"/>
      <c r="HM25" s="1" cm="1">
        <f t="array" aca="1" ref="HM25" ca="1">INDIRECT("h"&amp;ROW(ED25))</f>
        <v>474.5</v>
      </c>
      <c r="HN25" s="39">
        <f t="shared" ref="HN25:HN83" ca="1" si="12">HI25/HM25-1</f>
        <v>-3.7934668071654354E-2</v>
      </c>
      <c r="HO25" s="32"/>
      <c r="HP25" s="1"/>
      <c r="HQ25" s="1"/>
    </row>
    <row r="26" spans="1:225" ht="28.5">
      <c r="A26" s="9" t="s">
        <v>61</v>
      </c>
      <c r="B26" s="9"/>
      <c r="C26" s="9">
        <v>589</v>
      </c>
      <c r="D26" s="9">
        <v>596.5</v>
      </c>
      <c r="E26" s="9">
        <v>606.5</v>
      </c>
      <c r="F26" s="9">
        <v>606</v>
      </c>
      <c r="G26" s="9">
        <v>599.5</v>
      </c>
      <c r="H26" s="9">
        <v>609</v>
      </c>
      <c r="I26" s="9">
        <v>618.5</v>
      </c>
      <c r="J26" s="9">
        <v>615</v>
      </c>
      <c r="K26" s="9">
        <v>619.5</v>
      </c>
      <c r="L26" s="9">
        <v>613.5</v>
      </c>
      <c r="M26" s="9">
        <v>613.5</v>
      </c>
      <c r="N26" s="9">
        <v>613.5</v>
      </c>
      <c r="O26" s="9">
        <v>614</v>
      </c>
      <c r="P26" s="9">
        <v>614</v>
      </c>
      <c r="Q26" s="9">
        <v>610</v>
      </c>
      <c r="R26" s="9">
        <v>599</v>
      </c>
      <c r="S26" s="9">
        <v>595.5</v>
      </c>
      <c r="T26" s="9">
        <v>581.5</v>
      </c>
      <c r="U26" s="9">
        <v>582.5</v>
      </c>
      <c r="V26" s="9">
        <v>600</v>
      </c>
      <c r="W26" s="9">
        <v>603</v>
      </c>
      <c r="X26" s="9">
        <v>589</v>
      </c>
      <c r="Y26" s="9">
        <v>604</v>
      </c>
      <c r="Z26" s="9">
        <v>625.5</v>
      </c>
      <c r="AA26" s="9">
        <v>631.5</v>
      </c>
      <c r="AB26" s="9">
        <v>643.5</v>
      </c>
      <c r="AC26" s="9">
        <v>670.5</v>
      </c>
      <c r="AD26" s="9">
        <v>666.5</v>
      </c>
      <c r="AE26" s="9">
        <v>658</v>
      </c>
      <c r="AF26" s="9">
        <v>651.5</v>
      </c>
      <c r="AG26" s="9">
        <v>663.5</v>
      </c>
      <c r="AH26" s="9">
        <v>698</v>
      </c>
      <c r="AI26" s="9">
        <v>708</v>
      </c>
      <c r="AJ26" s="9">
        <v>715.5</v>
      </c>
      <c r="AK26" s="9">
        <v>717</v>
      </c>
      <c r="AL26" s="9">
        <v>706</v>
      </c>
      <c r="AM26" s="9">
        <v>678</v>
      </c>
      <c r="AN26" s="9">
        <v>683</v>
      </c>
      <c r="AO26" s="9">
        <v>692.5</v>
      </c>
      <c r="AP26" s="9">
        <v>694</v>
      </c>
      <c r="AQ26" s="9">
        <v>682</v>
      </c>
      <c r="AR26" s="9">
        <v>676</v>
      </c>
      <c r="AS26" s="9">
        <v>666.5</v>
      </c>
      <c r="AT26" s="9">
        <v>677.5</v>
      </c>
      <c r="AU26" s="9">
        <v>682.5</v>
      </c>
      <c r="AV26" s="9">
        <v>690.5</v>
      </c>
      <c r="AW26" s="9">
        <v>694</v>
      </c>
      <c r="AX26" s="9">
        <v>687</v>
      </c>
      <c r="AY26" s="9">
        <v>700</v>
      </c>
      <c r="AZ26" s="9">
        <v>677</v>
      </c>
      <c r="BA26" s="9">
        <v>672</v>
      </c>
      <c r="BB26" s="9">
        <v>668</v>
      </c>
      <c r="BC26" s="9">
        <v>667</v>
      </c>
      <c r="BD26" s="9">
        <v>661</v>
      </c>
      <c r="BE26" s="9">
        <v>666.5</v>
      </c>
      <c r="BF26" s="9">
        <v>681.5</v>
      </c>
      <c r="BG26" s="9">
        <v>686</v>
      </c>
      <c r="BH26" s="9">
        <v>680.5</v>
      </c>
      <c r="BI26" s="9">
        <v>683.5</v>
      </c>
      <c r="BJ26" s="9">
        <v>672.5</v>
      </c>
      <c r="BK26" s="9">
        <v>680.5</v>
      </c>
      <c r="BL26" s="9">
        <v>663.5</v>
      </c>
      <c r="BM26" s="9">
        <v>660</v>
      </c>
      <c r="BN26" s="9">
        <v>655</v>
      </c>
      <c r="BO26" s="9">
        <v>650</v>
      </c>
      <c r="BP26" s="1">
        <v>655</v>
      </c>
      <c r="BQ26" s="1">
        <v>634.5</v>
      </c>
      <c r="BR26" s="9">
        <v>632</v>
      </c>
      <c r="BS26" s="9">
        <v>672</v>
      </c>
      <c r="BT26" s="9">
        <v>677.5</v>
      </c>
      <c r="BU26" s="9">
        <v>684</v>
      </c>
      <c r="BV26" s="9">
        <v>682.5</v>
      </c>
      <c r="BW26" s="9">
        <v>684</v>
      </c>
      <c r="BX26" s="9">
        <v>680</v>
      </c>
      <c r="BY26" s="9">
        <v>666</v>
      </c>
      <c r="BZ26" s="9">
        <v>666</v>
      </c>
      <c r="CA26" s="9">
        <v>667.5</v>
      </c>
      <c r="CB26" s="9">
        <v>665</v>
      </c>
      <c r="CC26" s="9">
        <v>672</v>
      </c>
      <c r="CD26" s="9">
        <v>674</v>
      </c>
      <c r="CE26" s="9">
        <v>678</v>
      </c>
      <c r="CF26" s="9">
        <v>676</v>
      </c>
      <c r="CG26" s="9">
        <v>670.5</v>
      </c>
      <c r="CH26" s="9">
        <v>662</v>
      </c>
      <c r="CI26" s="9">
        <v>653</v>
      </c>
      <c r="CJ26" s="9">
        <v>653.5</v>
      </c>
      <c r="CK26" s="9">
        <v>655.5</v>
      </c>
      <c r="CL26" s="9">
        <v>655.5</v>
      </c>
      <c r="CM26" s="9">
        <v>645.5</v>
      </c>
      <c r="CN26" s="9">
        <v>642</v>
      </c>
      <c r="CO26" s="9">
        <v>641.5</v>
      </c>
      <c r="CP26" s="9">
        <v>641.5</v>
      </c>
      <c r="CQ26" s="9">
        <v>637</v>
      </c>
      <c r="CR26" s="9">
        <v>640</v>
      </c>
      <c r="CS26" s="9">
        <v>642</v>
      </c>
      <c r="CT26" s="9">
        <v>643</v>
      </c>
      <c r="CU26" s="9">
        <v>636.5</v>
      </c>
      <c r="CV26" s="9">
        <v>629</v>
      </c>
      <c r="CW26" s="9">
        <v>629.5</v>
      </c>
      <c r="CX26" s="9">
        <v>635.5</v>
      </c>
      <c r="CY26" s="9">
        <v>647</v>
      </c>
      <c r="CZ26" s="9">
        <v>641.5</v>
      </c>
      <c r="DA26" s="9">
        <v>640</v>
      </c>
      <c r="DB26" s="9">
        <v>647.5</v>
      </c>
      <c r="DC26" s="9">
        <v>651</v>
      </c>
      <c r="DD26" s="9">
        <v>650.5</v>
      </c>
      <c r="DE26" s="9">
        <v>653</v>
      </c>
      <c r="DF26" s="9">
        <v>663</v>
      </c>
      <c r="DG26" s="9">
        <v>640</v>
      </c>
      <c r="DH26" s="9">
        <v>637</v>
      </c>
      <c r="DI26" s="9">
        <v>643.5</v>
      </c>
      <c r="DJ26" s="9">
        <v>639</v>
      </c>
      <c r="DK26" s="9">
        <v>631.5</v>
      </c>
      <c r="DL26" s="9">
        <v>638.5</v>
      </c>
      <c r="DM26" s="9">
        <v>628</v>
      </c>
      <c r="DN26" s="9">
        <v>619.5</v>
      </c>
      <c r="DO26" s="9">
        <v>613.5</v>
      </c>
      <c r="DP26" s="9">
        <v>608</v>
      </c>
      <c r="DQ26" s="9">
        <v>598.5</v>
      </c>
      <c r="DR26" s="9">
        <v>592</v>
      </c>
      <c r="DS26" s="9">
        <v>583.5</v>
      </c>
      <c r="DT26" s="9">
        <v>573.5</v>
      </c>
      <c r="DU26" s="9">
        <v>569</v>
      </c>
      <c r="DV26" s="9">
        <v>569</v>
      </c>
      <c r="DW26" s="9">
        <v>564.5</v>
      </c>
      <c r="DX26" s="9">
        <v>574</v>
      </c>
      <c r="DY26" s="9">
        <v>581.5</v>
      </c>
      <c r="DZ26" s="9">
        <v>577</v>
      </c>
      <c r="EA26" s="9">
        <v>579.5</v>
      </c>
      <c r="EB26" s="9">
        <v>575.5</v>
      </c>
      <c r="EC26" s="9">
        <v>587.5</v>
      </c>
      <c r="ED26" s="9">
        <v>586.5</v>
      </c>
      <c r="EE26" s="9">
        <v>582</v>
      </c>
      <c r="EF26" s="9">
        <v>585.5</v>
      </c>
      <c r="EG26" s="9">
        <v>591</v>
      </c>
      <c r="EH26" s="9">
        <v>595</v>
      </c>
      <c r="EI26" s="9">
        <v>594</v>
      </c>
      <c r="EJ26" s="9">
        <v>587</v>
      </c>
      <c r="EK26" s="9">
        <v>585</v>
      </c>
      <c r="EL26" s="9">
        <v>594.5</v>
      </c>
      <c r="EM26" s="9">
        <v>597</v>
      </c>
      <c r="EN26" s="1">
        <v>602.5</v>
      </c>
      <c r="EO26" s="1"/>
      <c r="EP26" s="1"/>
      <c r="EQ26" s="1"/>
      <c r="ER26" s="1"/>
      <c r="ES26" s="1"/>
      <c r="ET26" s="1"/>
      <c r="HH26" s="1"/>
      <c r="HI26" s="1" cm="1">
        <f t="array" aca="1" ref="HI26" ca="1">INDIRECT("c"&amp;ROW(DY26))</f>
        <v>589</v>
      </c>
      <c r="HJ26" s="1" cm="1">
        <f t="array" aca="1" ref="HJ26" ca="1">INDIRECT("d"&amp;ROW(DZ26))</f>
        <v>596.5</v>
      </c>
      <c r="HK26" s="39">
        <f t="shared" ca="1" si="11"/>
        <v>-1.2573344509639539E-2</v>
      </c>
      <c r="HL26" s="1"/>
      <c r="HM26" s="1" cm="1">
        <f t="array" aca="1" ref="HM26" ca="1">INDIRECT("h"&amp;ROW(ED26))</f>
        <v>609</v>
      </c>
      <c r="HN26" s="39">
        <f t="shared" ca="1" si="12"/>
        <v>-3.284072249589487E-2</v>
      </c>
      <c r="HO26" s="32"/>
      <c r="HP26" s="1"/>
      <c r="HQ26" s="1"/>
    </row>
    <row r="27" spans="1:225">
      <c r="A27" s="1" t="s">
        <v>62</v>
      </c>
      <c r="B27" s="1"/>
      <c r="C27" s="1">
        <f t="shared" ref="C27:N27" si="13">C26-C25</f>
        <v>132.5</v>
      </c>
      <c r="D27" s="1">
        <f t="shared" si="13"/>
        <v>134.5</v>
      </c>
      <c r="E27" s="1">
        <f t="shared" si="13"/>
        <v>135.5</v>
      </c>
      <c r="F27" s="1">
        <f t="shared" si="13"/>
        <v>130</v>
      </c>
      <c r="G27" s="1">
        <f t="shared" si="13"/>
        <v>134</v>
      </c>
      <c r="H27" s="1">
        <f t="shared" si="13"/>
        <v>134.5</v>
      </c>
      <c r="I27" s="1">
        <f t="shared" si="13"/>
        <v>158.5</v>
      </c>
      <c r="J27" s="1">
        <f t="shared" si="13"/>
        <v>151</v>
      </c>
      <c r="K27" s="1">
        <f t="shared" si="13"/>
        <v>145</v>
      </c>
      <c r="L27" s="1">
        <f t="shared" si="13"/>
        <v>154</v>
      </c>
      <c r="M27" s="1">
        <f t="shared" si="13"/>
        <v>149</v>
      </c>
      <c r="N27" s="1">
        <f t="shared" si="13"/>
        <v>149</v>
      </c>
      <c r="O27" s="1">
        <f t="shared" ref="O27:DV27" si="14">O26-O25</f>
        <v>148</v>
      </c>
      <c r="P27" s="1">
        <f t="shared" si="14"/>
        <v>157</v>
      </c>
      <c r="Q27" s="1">
        <f t="shared" si="14"/>
        <v>160.5</v>
      </c>
      <c r="R27" s="1">
        <f t="shared" si="14"/>
        <v>149.5</v>
      </c>
      <c r="S27" s="1">
        <f t="shared" si="14"/>
        <v>139.5</v>
      </c>
      <c r="T27" s="1">
        <f t="shared" si="14"/>
        <v>134.5</v>
      </c>
      <c r="U27" s="1">
        <f t="shared" si="14"/>
        <v>140.5</v>
      </c>
      <c r="V27" s="1">
        <f t="shared" si="14"/>
        <v>144.5</v>
      </c>
      <c r="W27" s="1">
        <f t="shared" si="14"/>
        <v>153</v>
      </c>
      <c r="X27" s="1">
        <f t="shared" si="14"/>
        <v>149.5</v>
      </c>
      <c r="Y27" s="1">
        <f t="shared" si="14"/>
        <v>166.5</v>
      </c>
      <c r="Z27" s="1">
        <f t="shared" si="14"/>
        <v>173.5</v>
      </c>
      <c r="AA27" s="1">
        <f t="shared" si="14"/>
        <v>161</v>
      </c>
      <c r="AB27" s="1">
        <f t="shared" si="14"/>
        <v>176</v>
      </c>
      <c r="AC27" s="1">
        <f t="shared" si="14"/>
        <v>186</v>
      </c>
      <c r="AD27" s="1">
        <f t="shared" si="14"/>
        <v>178.5</v>
      </c>
      <c r="AE27" s="1">
        <f t="shared" si="14"/>
        <v>180.5</v>
      </c>
      <c r="AF27" s="1">
        <f t="shared" si="14"/>
        <v>185</v>
      </c>
      <c r="AG27" s="1">
        <f t="shared" si="14"/>
        <v>198</v>
      </c>
      <c r="AH27" s="1">
        <f t="shared" si="14"/>
        <v>224.5</v>
      </c>
      <c r="AI27" s="1">
        <f t="shared" si="14"/>
        <v>236</v>
      </c>
      <c r="AJ27" s="1">
        <f t="shared" si="14"/>
        <v>240</v>
      </c>
      <c r="AK27" s="1">
        <f t="shared" si="14"/>
        <v>246</v>
      </c>
      <c r="AL27" s="1">
        <f t="shared" si="14"/>
        <v>239</v>
      </c>
      <c r="AM27" s="1">
        <f t="shared" si="14"/>
        <v>219</v>
      </c>
      <c r="AN27" s="1">
        <f t="shared" si="14"/>
        <v>219</v>
      </c>
      <c r="AO27" s="1">
        <f t="shared" si="14"/>
        <v>227</v>
      </c>
      <c r="AP27" s="1">
        <f t="shared" si="14"/>
        <v>229</v>
      </c>
      <c r="AQ27" s="1">
        <f t="shared" si="14"/>
        <v>222.5</v>
      </c>
      <c r="AR27" s="1">
        <f t="shared" si="14"/>
        <v>216.5</v>
      </c>
      <c r="AS27" s="1">
        <f t="shared" si="14"/>
        <v>216</v>
      </c>
      <c r="AT27" s="1">
        <f t="shared" si="14"/>
        <v>224.5</v>
      </c>
      <c r="AU27" s="1">
        <f t="shared" si="14"/>
        <v>219.5</v>
      </c>
      <c r="AV27" s="1">
        <f t="shared" si="14"/>
        <v>214.5</v>
      </c>
      <c r="AW27" s="1">
        <f t="shared" si="14"/>
        <v>212.5</v>
      </c>
      <c r="AX27" s="1">
        <f t="shared" si="14"/>
        <v>212</v>
      </c>
      <c r="AY27" s="1">
        <f t="shared" si="14"/>
        <v>232.5</v>
      </c>
      <c r="AZ27" s="1">
        <f t="shared" si="14"/>
        <v>205</v>
      </c>
      <c r="BA27" s="1">
        <f t="shared" si="14"/>
        <v>203.5</v>
      </c>
      <c r="BB27" s="1">
        <f t="shared" si="14"/>
        <v>188</v>
      </c>
      <c r="BC27" s="1">
        <f t="shared" si="14"/>
        <v>186</v>
      </c>
      <c r="BD27" s="1">
        <f t="shared" si="14"/>
        <v>186.5</v>
      </c>
      <c r="BE27" s="1">
        <f t="shared" si="14"/>
        <v>181</v>
      </c>
      <c r="BF27" s="1">
        <f t="shared" si="14"/>
        <v>187</v>
      </c>
      <c r="BG27" s="1">
        <f t="shared" si="14"/>
        <v>185</v>
      </c>
      <c r="BH27" s="1">
        <f t="shared" si="14"/>
        <v>181</v>
      </c>
      <c r="BI27" s="1">
        <f t="shared" si="14"/>
        <v>181</v>
      </c>
      <c r="BJ27" s="1">
        <f t="shared" si="14"/>
        <v>181</v>
      </c>
      <c r="BK27" s="1">
        <f t="shared" si="14"/>
        <v>186</v>
      </c>
      <c r="BL27" s="1">
        <f t="shared" si="14"/>
        <v>182.5</v>
      </c>
      <c r="BM27" s="1">
        <f t="shared" si="14"/>
        <v>183</v>
      </c>
      <c r="BN27" s="1">
        <f t="shared" si="14"/>
        <v>176</v>
      </c>
      <c r="BO27" s="1">
        <f t="shared" si="14"/>
        <v>170</v>
      </c>
      <c r="BP27" s="1">
        <f t="shared" si="14"/>
        <v>173.5</v>
      </c>
      <c r="BQ27" s="1">
        <f t="shared" si="14"/>
        <v>176.5</v>
      </c>
      <c r="BR27" s="1">
        <f t="shared" si="14"/>
        <v>169.5</v>
      </c>
      <c r="BS27" s="1">
        <f t="shared" si="14"/>
        <v>177</v>
      </c>
      <c r="BT27" s="1">
        <f t="shared" si="14"/>
        <v>180</v>
      </c>
      <c r="BU27" s="1">
        <f t="shared" si="14"/>
        <v>159</v>
      </c>
      <c r="BV27" s="1">
        <f t="shared" si="14"/>
        <v>137</v>
      </c>
      <c r="BW27" s="1">
        <f t="shared" si="14"/>
        <v>126</v>
      </c>
      <c r="BX27" s="1">
        <f t="shared" si="14"/>
        <v>134.5</v>
      </c>
      <c r="BY27" s="1">
        <f t="shared" si="14"/>
        <v>135.5</v>
      </c>
      <c r="BZ27" s="1">
        <f t="shared" si="14"/>
        <v>127</v>
      </c>
      <c r="CA27" s="1">
        <f t="shared" si="14"/>
        <v>132.5</v>
      </c>
      <c r="CB27" s="1">
        <f t="shared" si="14"/>
        <v>136.5</v>
      </c>
      <c r="CC27" s="1">
        <f t="shared" si="14"/>
        <v>141</v>
      </c>
      <c r="CD27" s="1">
        <f t="shared" si="14"/>
        <v>135.5</v>
      </c>
      <c r="CE27" s="1">
        <f t="shared" si="14"/>
        <v>129</v>
      </c>
      <c r="CF27" s="1">
        <f t="shared" si="14"/>
        <v>116.5</v>
      </c>
      <c r="CG27" s="1">
        <f t="shared" si="14"/>
        <v>106</v>
      </c>
      <c r="CH27" s="1">
        <f t="shared" si="14"/>
        <v>102.5</v>
      </c>
      <c r="CI27" s="1">
        <f t="shared" si="14"/>
        <v>97</v>
      </c>
      <c r="CJ27" s="1">
        <f t="shared" si="14"/>
        <v>99</v>
      </c>
      <c r="CK27" s="1">
        <f t="shared" si="14"/>
        <v>101</v>
      </c>
      <c r="CL27" s="1">
        <f t="shared" si="14"/>
        <v>97</v>
      </c>
      <c r="CM27" s="1">
        <f t="shared" si="14"/>
        <v>102</v>
      </c>
      <c r="CN27" s="1">
        <f t="shared" si="14"/>
        <v>113</v>
      </c>
      <c r="CO27" s="1">
        <f t="shared" si="14"/>
        <v>106.5</v>
      </c>
      <c r="CP27" s="1">
        <f t="shared" si="14"/>
        <v>107</v>
      </c>
      <c r="CQ27" s="1">
        <f t="shared" si="14"/>
        <v>103.5</v>
      </c>
      <c r="CR27" s="1">
        <f t="shared" si="14"/>
        <v>108</v>
      </c>
      <c r="CS27" s="1">
        <f t="shared" si="14"/>
        <v>111.5</v>
      </c>
      <c r="CT27" s="1">
        <f t="shared" si="14"/>
        <v>109.5</v>
      </c>
      <c r="CU27" s="1">
        <f t="shared" si="14"/>
        <v>105</v>
      </c>
      <c r="CV27" s="1">
        <f t="shared" si="14"/>
        <v>87.5</v>
      </c>
      <c r="CW27" s="1">
        <f t="shared" si="14"/>
        <v>61.5</v>
      </c>
      <c r="CX27" s="1">
        <f t="shared" si="14"/>
        <v>69</v>
      </c>
      <c r="CY27" s="1">
        <f t="shared" si="14"/>
        <v>78</v>
      </c>
      <c r="CZ27" s="1">
        <f t="shared" si="14"/>
        <v>78</v>
      </c>
      <c r="DA27" s="1">
        <f t="shared" si="14"/>
        <v>79.5</v>
      </c>
      <c r="DB27" s="1">
        <f t="shared" si="14"/>
        <v>85.5</v>
      </c>
      <c r="DC27" s="1">
        <f t="shared" si="14"/>
        <v>76.5</v>
      </c>
      <c r="DD27" s="1">
        <f t="shared" si="14"/>
        <v>76.5</v>
      </c>
      <c r="DE27" s="1">
        <f t="shared" si="14"/>
        <v>79</v>
      </c>
      <c r="DF27" s="1">
        <f t="shared" si="14"/>
        <v>78</v>
      </c>
      <c r="DG27" s="1">
        <f t="shared" si="14"/>
        <v>71</v>
      </c>
      <c r="DH27" s="1">
        <f t="shared" si="14"/>
        <v>78</v>
      </c>
      <c r="DI27" s="1">
        <f t="shared" si="14"/>
        <v>72</v>
      </c>
      <c r="DJ27" s="1">
        <f t="shared" si="14"/>
        <v>63.5</v>
      </c>
      <c r="DK27" s="1">
        <f t="shared" si="14"/>
        <v>64.5</v>
      </c>
      <c r="DL27" s="1">
        <f t="shared" si="14"/>
        <v>55.5</v>
      </c>
      <c r="DM27" s="1">
        <f t="shared" si="14"/>
        <v>72</v>
      </c>
      <c r="DN27" s="1">
        <f t="shared" si="14"/>
        <v>77</v>
      </c>
      <c r="DO27" s="1">
        <f t="shared" si="14"/>
        <v>80</v>
      </c>
      <c r="DP27" s="1">
        <f t="shared" si="14"/>
        <v>75.5</v>
      </c>
      <c r="DQ27" s="1">
        <f t="shared" si="14"/>
        <v>72</v>
      </c>
      <c r="DR27" s="1">
        <f t="shared" si="14"/>
        <v>67.5</v>
      </c>
      <c r="DS27" s="1">
        <f t="shared" si="14"/>
        <v>66</v>
      </c>
      <c r="DT27" s="1">
        <f t="shared" si="14"/>
        <v>64.5</v>
      </c>
      <c r="DU27" s="1">
        <f t="shared" si="14"/>
        <v>69</v>
      </c>
      <c r="DV27" s="1">
        <f t="shared" si="14"/>
        <v>71</v>
      </c>
      <c r="DW27" s="1">
        <f t="shared" ref="DW27:EN27" si="15">DW26-DW25</f>
        <v>67.5</v>
      </c>
      <c r="DX27" s="1">
        <f t="shared" si="15"/>
        <v>71.5</v>
      </c>
      <c r="DY27" s="1">
        <f t="shared" si="15"/>
        <v>77.5</v>
      </c>
      <c r="DZ27" s="1">
        <f t="shared" si="15"/>
        <v>77.5</v>
      </c>
      <c r="EA27" s="1">
        <f t="shared" si="15"/>
        <v>78.5</v>
      </c>
      <c r="EB27" s="1">
        <f t="shared" si="15"/>
        <v>80.5</v>
      </c>
      <c r="EC27" s="1">
        <f t="shared" si="15"/>
        <v>95.5</v>
      </c>
      <c r="ED27" s="1">
        <f t="shared" si="15"/>
        <v>104.5</v>
      </c>
      <c r="EE27" s="1">
        <f t="shared" si="15"/>
        <v>108.5</v>
      </c>
      <c r="EF27" s="1">
        <f t="shared" si="15"/>
        <v>112</v>
      </c>
      <c r="EG27" s="1">
        <f t="shared" si="15"/>
        <v>124.5</v>
      </c>
      <c r="EH27" s="1">
        <f t="shared" si="15"/>
        <v>129.5</v>
      </c>
      <c r="EI27" s="1">
        <f t="shared" si="15"/>
        <v>142.5</v>
      </c>
      <c r="EJ27" s="1">
        <f t="shared" si="15"/>
        <v>142</v>
      </c>
      <c r="EK27" s="1">
        <f t="shared" si="15"/>
        <v>143</v>
      </c>
      <c r="EL27" s="1">
        <f t="shared" si="15"/>
        <v>150</v>
      </c>
      <c r="EM27" s="1">
        <f t="shared" si="15"/>
        <v>145</v>
      </c>
      <c r="EN27" s="1">
        <f t="shared" si="15"/>
        <v>150</v>
      </c>
      <c r="EO27" s="1"/>
      <c r="EP27" s="1"/>
      <c r="EQ27" s="1"/>
      <c r="ER27" s="1"/>
      <c r="ES27" s="1"/>
      <c r="ET27" s="1"/>
      <c r="HH27" s="1"/>
      <c r="HI27" s="1" cm="1">
        <f t="array" aca="1" ref="HI27" ca="1">INDIRECT("c"&amp;ROW(DY27))</f>
        <v>132.5</v>
      </c>
      <c r="HJ27" s="1" cm="1">
        <f t="array" aca="1" ref="HJ27" ca="1">INDIRECT("d"&amp;ROW(DZ27))</f>
        <v>134.5</v>
      </c>
      <c r="HK27" s="39">
        <f t="shared" ca="1" si="11"/>
        <v>-1.4869888475836479E-2</v>
      </c>
      <c r="HL27" s="1"/>
      <c r="HM27" s="1" cm="1">
        <f t="array" aca="1" ref="HM27" ca="1">INDIRECT("h"&amp;ROW(ED27))</f>
        <v>134.5</v>
      </c>
      <c r="HN27" s="39">
        <f t="shared" ca="1" si="12"/>
        <v>-1.4869888475836479E-2</v>
      </c>
      <c r="HO27" s="32"/>
      <c r="HP27" s="1"/>
      <c r="HQ27" s="1"/>
    </row>
    <row r="28" spans="1:225">
      <c r="A28" s="1" t="s">
        <v>239</v>
      </c>
      <c r="B28" s="1"/>
      <c r="C28" s="1">
        <v>353.5</v>
      </c>
      <c r="D28" s="1">
        <v>353.5</v>
      </c>
      <c r="E28" s="1">
        <v>356</v>
      </c>
      <c r="F28" s="1">
        <v>356</v>
      </c>
      <c r="G28" s="1">
        <v>356</v>
      </c>
      <c r="H28" s="1">
        <v>353.5</v>
      </c>
      <c r="I28" s="1">
        <v>353.5</v>
      </c>
      <c r="J28" s="1">
        <v>353.5</v>
      </c>
      <c r="K28" s="1">
        <v>353.5</v>
      </c>
      <c r="L28" s="1">
        <v>346.5</v>
      </c>
      <c r="M28" s="1">
        <v>346.5</v>
      </c>
      <c r="N28" s="1">
        <v>346.5</v>
      </c>
      <c r="O28" s="1">
        <v>346.5</v>
      </c>
      <c r="P28" s="1">
        <v>346.5</v>
      </c>
      <c r="Q28" s="1">
        <v>346.5</v>
      </c>
      <c r="R28" s="1">
        <v>346.5</v>
      </c>
      <c r="S28" s="1">
        <v>346.5</v>
      </c>
      <c r="T28" s="1">
        <v>361</v>
      </c>
      <c r="U28" s="1">
        <v>361</v>
      </c>
      <c r="V28" s="1">
        <v>361</v>
      </c>
      <c r="W28" s="1">
        <v>361</v>
      </c>
      <c r="X28" s="1">
        <v>361</v>
      </c>
      <c r="Y28" s="1">
        <v>367</v>
      </c>
      <c r="Z28" s="1">
        <v>367</v>
      </c>
      <c r="AA28" s="1">
        <v>367</v>
      </c>
      <c r="AB28" s="1">
        <v>367</v>
      </c>
      <c r="AC28" s="1">
        <v>367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HH28" s="1"/>
      <c r="HI28" s="1" cm="1">
        <f t="array" aca="1" ref="HI28" ca="1">INDIRECT("c"&amp;ROW(DY28))</f>
        <v>353.5</v>
      </c>
      <c r="HJ28" s="1" cm="1">
        <f t="array" aca="1" ref="HJ28" ca="1">INDIRECT("f"&amp;ROW(DZ28))</f>
        <v>356</v>
      </c>
      <c r="HK28" s="39">
        <f t="shared" ref="HK28:HK30" ca="1" si="16">HI28/HJ28-1</f>
        <v>-7.0224719101124045E-3</v>
      </c>
      <c r="HL28" s="1"/>
      <c r="HM28" s="1" cm="1">
        <f t="array" aca="1" ref="HM28" ca="1">INDIRECT("h"&amp;ROW(ED28))</f>
        <v>353.5</v>
      </c>
      <c r="HN28" s="39">
        <f t="shared" ref="HN28:HN30" ca="1" si="17">HI28/HM28-1</f>
        <v>0</v>
      </c>
      <c r="HO28" s="32"/>
      <c r="HP28" s="1"/>
      <c r="HQ28" s="1"/>
    </row>
    <row r="29" spans="1:225">
      <c r="A29" s="1" t="s">
        <v>240</v>
      </c>
      <c r="B29" s="1"/>
      <c r="C29" s="1">
        <v>727</v>
      </c>
      <c r="D29" s="1">
        <v>727</v>
      </c>
      <c r="E29" s="1">
        <v>732.5</v>
      </c>
      <c r="F29" s="1">
        <v>732.5</v>
      </c>
      <c r="G29" s="1">
        <v>732.5</v>
      </c>
      <c r="H29" s="1">
        <v>727.5</v>
      </c>
      <c r="I29" s="1">
        <v>727.5</v>
      </c>
      <c r="J29" s="1">
        <v>727.5</v>
      </c>
      <c r="K29" s="1">
        <v>727.5</v>
      </c>
      <c r="L29" s="1">
        <v>712.5</v>
      </c>
      <c r="M29" s="1">
        <v>712.5</v>
      </c>
      <c r="N29" s="1">
        <v>712.5</v>
      </c>
      <c r="O29" s="1">
        <v>712.5</v>
      </c>
      <c r="P29" s="1">
        <v>712.5</v>
      </c>
      <c r="Q29" s="1">
        <v>712.5</v>
      </c>
      <c r="R29" s="1">
        <v>712.5</v>
      </c>
      <c r="S29" s="1">
        <v>712.5</v>
      </c>
      <c r="T29" s="1">
        <v>742</v>
      </c>
      <c r="U29" s="1">
        <v>742</v>
      </c>
      <c r="V29" s="1">
        <v>742</v>
      </c>
      <c r="W29" s="1">
        <v>742</v>
      </c>
      <c r="X29" s="1">
        <v>742</v>
      </c>
      <c r="Y29" s="1">
        <v>755</v>
      </c>
      <c r="Z29" s="1">
        <v>755</v>
      </c>
      <c r="AA29" s="1">
        <v>755</v>
      </c>
      <c r="AB29" s="1">
        <v>755</v>
      </c>
      <c r="AC29" s="1">
        <v>755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HH29" s="1"/>
      <c r="HI29" s="1" cm="1">
        <f t="array" aca="1" ref="HI29" ca="1">INDIRECT("c"&amp;ROW(DY29))</f>
        <v>727</v>
      </c>
      <c r="HJ29" s="1" cm="1">
        <f t="array" aca="1" ref="HJ29" ca="1">INDIRECT("f"&amp;ROW(DZ29))</f>
        <v>732.5</v>
      </c>
      <c r="HK29" s="39">
        <f t="shared" ca="1" si="16"/>
        <v>-7.5085324232081474E-3</v>
      </c>
      <c r="HL29" s="1"/>
      <c r="HM29" s="1" cm="1">
        <f t="array" aca="1" ref="HM29" ca="1">INDIRECT("h"&amp;ROW(ED29))</f>
        <v>727.5</v>
      </c>
      <c r="HN29" s="39">
        <f t="shared" ca="1" si="17"/>
        <v>-6.8728522336769515E-4</v>
      </c>
      <c r="HO29" s="32"/>
      <c r="HP29" s="1"/>
      <c r="HQ29" s="1"/>
    </row>
    <row r="30" spans="1:225">
      <c r="A30" s="1" t="s">
        <v>241</v>
      </c>
      <c r="B30" s="1"/>
      <c r="C30" s="1">
        <v>753.5</v>
      </c>
      <c r="D30" s="1">
        <v>753.5</v>
      </c>
      <c r="E30" s="1">
        <v>759</v>
      </c>
      <c r="F30" s="1">
        <v>759</v>
      </c>
      <c r="G30" s="1">
        <v>759</v>
      </c>
      <c r="H30" s="1">
        <v>754.5</v>
      </c>
      <c r="I30" s="1">
        <v>754.5</v>
      </c>
      <c r="J30" s="1">
        <v>754.5</v>
      </c>
      <c r="K30" s="1">
        <v>754.5</v>
      </c>
      <c r="L30" s="1">
        <v>739</v>
      </c>
      <c r="M30" s="1">
        <v>739</v>
      </c>
      <c r="N30" s="1">
        <v>739</v>
      </c>
      <c r="O30" s="1">
        <v>739</v>
      </c>
      <c r="P30" s="1">
        <v>739</v>
      </c>
      <c r="Q30" s="1">
        <v>739</v>
      </c>
      <c r="R30" s="1">
        <v>739</v>
      </c>
      <c r="S30" s="1">
        <v>739</v>
      </c>
      <c r="T30" s="1">
        <v>769.5</v>
      </c>
      <c r="U30" s="1">
        <v>769.5</v>
      </c>
      <c r="V30" s="1">
        <v>769.5</v>
      </c>
      <c r="W30" s="1">
        <v>769.5</v>
      </c>
      <c r="X30" s="1">
        <v>769.5</v>
      </c>
      <c r="Y30" s="1">
        <v>782.5</v>
      </c>
      <c r="Z30" s="1">
        <v>782.5</v>
      </c>
      <c r="AA30" s="1">
        <v>782.5</v>
      </c>
      <c r="AB30" s="1">
        <v>782.5</v>
      </c>
      <c r="AC30" s="1">
        <v>782.5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HH30" s="1"/>
      <c r="HI30" s="1" cm="1">
        <f t="array" aca="1" ref="HI30" ca="1">INDIRECT("c"&amp;ROW(DY30))</f>
        <v>753.5</v>
      </c>
      <c r="HJ30" s="1" cm="1">
        <f t="array" aca="1" ref="HJ30" ca="1">INDIRECT("f"&amp;ROW(DZ30))</f>
        <v>759</v>
      </c>
      <c r="HK30" s="39">
        <f t="shared" ca="1" si="16"/>
        <v>-7.2463768115942351E-3</v>
      </c>
      <c r="HL30" s="1"/>
      <c r="HM30" s="1" cm="1">
        <f t="array" aca="1" ref="HM30" ca="1">INDIRECT("h"&amp;ROW(ED30))</f>
        <v>754.5</v>
      </c>
      <c r="HN30" s="39">
        <f t="shared" ca="1" si="17"/>
        <v>-1.3253810470510441E-3</v>
      </c>
      <c r="HO30" s="32"/>
      <c r="HP30" s="1"/>
      <c r="HQ30" s="1"/>
    </row>
    <row r="31" spans="1:225" s="48" customForma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  <c r="DN31" s="50"/>
      <c r="DO31" s="50"/>
      <c r="DP31" s="50"/>
      <c r="DQ31" s="50"/>
      <c r="DR31" s="50"/>
      <c r="DS31" s="50"/>
      <c r="DT31" s="50"/>
      <c r="DU31" s="50"/>
      <c r="DV31" s="50"/>
      <c r="DW31" s="50"/>
      <c r="DX31" s="50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2"/>
      <c r="HA31" s="53"/>
      <c r="HB31" s="51"/>
      <c r="HC31" s="51"/>
      <c r="HD31" s="51"/>
      <c r="HE31" s="51"/>
      <c r="HF31" s="51"/>
      <c r="HG31" s="100"/>
      <c r="HH31" s="51"/>
      <c r="HI31" s="50"/>
      <c r="HJ31" s="50"/>
      <c r="HK31" s="54"/>
      <c r="HL31" s="50"/>
      <c r="HM31" s="50"/>
      <c r="HN31" s="54"/>
      <c r="HO31" s="116"/>
      <c r="HP31" s="50"/>
      <c r="HQ31" s="50"/>
    </row>
    <row r="32" spans="1:225">
      <c r="A32" s="1" t="s">
        <v>58</v>
      </c>
      <c r="B32" s="1">
        <v>262.31</v>
      </c>
      <c r="C32" s="1">
        <v>264.69</v>
      </c>
      <c r="D32" s="1">
        <v>261.64999999999998</v>
      </c>
      <c r="E32" s="1">
        <v>265.91000000000003</v>
      </c>
      <c r="F32" s="1">
        <v>265</v>
      </c>
      <c r="G32" s="1">
        <v>265.25</v>
      </c>
      <c r="H32" s="1">
        <v>262.63</v>
      </c>
      <c r="I32" s="1">
        <v>263.83</v>
      </c>
      <c r="J32" s="1">
        <v>266.38</v>
      </c>
      <c r="K32" s="1">
        <v>268.27999999999997</v>
      </c>
      <c r="L32" s="1">
        <v>268.63</v>
      </c>
      <c r="M32" s="1">
        <v>266.58999999999997</v>
      </c>
      <c r="N32" s="1">
        <v>266.58999999999997</v>
      </c>
      <c r="O32" s="1">
        <v>266.08</v>
      </c>
      <c r="P32" s="1">
        <v>266.39</v>
      </c>
      <c r="Q32" s="1">
        <v>267.7</v>
      </c>
      <c r="R32" s="1">
        <v>265.89999999999998</v>
      </c>
      <c r="S32" s="1">
        <v>265.07</v>
      </c>
      <c r="T32" s="1">
        <v>264.31</v>
      </c>
      <c r="U32" s="1">
        <v>259.11</v>
      </c>
      <c r="V32" s="1">
        <v>258.08999999999997</v>
      </c>
      <c r="W32" s="1">
        <v>261.77</v>
      </c>
      <c r="X32" s="1">
        <v>262.82</v>
      </c>
      <c r="Y32" s="1">
        <v>260.74</v>
      </c>
      <c r="Z32" s="1">
        <v>259.66000000000003</v>
      </c>
      <c r="AA32" s="1">
        <v>266.32</v>
      </c>
      <c r="AB32" s="1">
        <v>267.61</v>
      </c>
      <c r="AC32" s="1">
        <v>270.77</v>
      </c>
      <c r="AD32" s="1">
        <v>273.64</v>
      </c>
      <c r="AE32" s="1">
        <v>275.44</v>
      </c>
      <c r="AF32" s="1">
        <v>273.67</v>
      </c>
      <c r="AG32" s="1">
        <v>270.48</v>
      </c>
      <c r="AH32" s="1">
        <v>272</v>
      </c>
      <c r="AI32" s="1">
        <v>275.11</v>
      </c>
      <c r="AJ32" s="1">
        <v>275.11</v>
      </c>
      <c r="AK32" s="1">
        <v>277.06</v>
      </c>
      <c r="AL32" s="1">
        <v>276.62</v>
      </c>
      <c r="AM32" s="1">
        <v>273.63</v>
      </c>
      <c r="AN32" s="1">
        <v>271.31</v>
      </c>
      <c r="AO32" s="1">
        <v>276.82</v>
      </c>
      <c r="AP32" s="1">
        <v>277.45</v>
      </c>
      <c r="AQ32" s="1">
        <v>277.63</v>
      </c>
      <c r="AR32" s="1">
        <v>273.36</v>
      </c>
      <c r="AS32" s="1">
        <v>273.38</v>
      </c>
      <c r="AT32" s="1">
        <v>273.38</v>
      </c>
      <c r="AU32" s="1">
        <v>275.72000000000003</v>
      </c>
      <c r="AV32" s="1">
        <v>281.77</v>
      </c>
      <c r="AW32" s="1">
        <v>281.77</v>
      </c>
      <c r="AX32" s="1">
        <v>282.25</v>
      </c>
      <c r="AY32" s="1">
        <v>279.08</v>
      </c>
      <c r="AZ32" s="1">
        <v>281.14999999999998</v>
      </c>
      <c r="BA32" s="1">
        <v>280.76</v>
      </c>
      <c r="BB32" s="1">
        <v>285.10000000000002</v>
      </c>
      <c r="BC32" s="1">
        <v>281.52</v>
      </c>
      <c r="BD32" s="1">
        <v>283.10000000000002</v>
      </c>
      <c r="BE32" s="1">
        <v>281.85000000000002</v>
      </c>
      <c r="BF32" s="1">
        <v>283.39999999999998</v>
      </c>
      <c r="BG32" s="1">
        <v>286.01</v>
      </c>
      <c r="BH32" s="1">
        <v>287.33999999999997</v>
      </c>
      <c r="BI32" s="1">
        <v>285.83</v>
      </c>
      <c r="BJ32" s="1">
        <v>283.08</v>
      </c>
      <c r="BK32" s="1">
        <v>282.37</v>
      </c>
      <c r="BL32" s="1">
        <v>283.97000000000003</v>
      </c>
      <c r="BM32" s="1">
        <v>278.08</v>
      </c>
      <c r="BN32" s="1">
        <v>279.87</v>
      </c>
      <c r="BO32" s="1">
        <v>279.87</v>
      </c>
      <c r="BP32" s="1">
        <v>280.11</v>
      </c>
      <c r="BQ32" s="1">
        <v>276.89999999999998</v>
      </c>
      <c r="BR32" s="1">
        <v>274.63</v>
      </c>
      <c r="BS32" s="1">
        <v>275.43</v>
      </c>
      <c r="BT32" s="1">
        <v>281.49</v>
      </c>
      <c r="BU32" s="1">
        <v>282.48</v>
      </c>
      <c r="BV32" s="1">
        <v>284.52999999999997</v>
      </c>
      <c r="BW32" s="1">
        <v>287.06</v>
      </c>
      <c r="BX32" s="1">
        <v>287.45999999999998</v>
      </c>
      <c r="BY32" s="1">
        <v>284.72000000000003</v>
      </c>
      <c r="BZ32" s="1">
        <v>284.94</v>
      </c>
      <c r="CA32" s="1">
        <v>285.99</v>
      </c>
      <c r="CB32" s="1">
        <v>285.93</v>
      </c>
      <c r="CC32" s="1">
        <v>288.48</v>
      </c>
      <c r="CD32" s="1">
        <v>290</v>
      </c>
      <c r="CE32" s="1">
        <v>289.38</v>
      </c>
      <c r="CF32" s="1">
        <v>289.61</v>
      </c>
      <c r="CG32" s="1">
        <v>290.29000000000002</v>
      </c>
      <c r="CH32" s="1">
        <v>287.62</v>
      </c>
      <c r="CI32" s="1">
        <v>287.36</v>
      </c>
      <c r="CJ32" s="1">
        <v>286.33999999999997</v>
      </c>
      <c r="CK32" s="1">
        <v>284.47000000000003</v>
      </c>
      <c r="CL32" s="1">
        <v>283.77</v>
      </c>
      <c r="CM32" s="1">
        <v>284.74</v>
      </c>
      <c r="CN32" s="1">
        <v>284.92</v>
      </c>
      <c r="CO32" s="1">
        <v>284.36</v>
      </c>
      <c r="CP32" s="1">
        <v>284.36</v>
      </c>
      <c r="CQ32" s="1">
        <v>281.91000000000003</v>
      </c>
      <c r="CR32" s="1">
        <v>281.14999999999998</v>
      </c>
      <c r="CS32" s="1">
        <v>279.79000000000002</v>
      </c>
      <c r="CT32" s="1">
        <v>278.64</v>
      </c>
      <c r="CU32" s="1">
        <v>278.2</v>
      </c>
      <c r="CV32" s="1">
        <v>275.83</v>
      </c>
      <c r="CW32" s="1">
        <v>274.98</v>
      </c>
      <c r="CX32" s="1">
        <v>273.99</v>
      </c>
      <c r="CY32" s="1">
        <v>274.74</v>
      </c>
      <c r="CZ32" s="1">
        <v>275.48</v>
      </c>
      <c r="DA32" s="1">
        <v>274.39</v>
      </c>
      <c r="DB32" s="1">
        <v>273.45999999999998</v>
      </c>
      <c r="DC32" s="1">
        <v>274.3</v>
      </c>
      <c r="DD32" s="1">
        <v>278.10000000000002</v>
      </c>
      <c r="DE32" s="1">
        <v>279.74</v>
      </c>
      <c r="DF32" s="1">
        <v>279.95999999999998</v>
      </c>
      <c r="DG32" s="1">
        <v>282.04000000000002</v>
      </c>
      <c r="DH32" s="1">
        <v>279.23</v>
      </c>
      <c r="DI32" s="1">
        <v>279.19</v>
      </c>
      <c r="DJ32" s="1">
        <v>279.45999999999998</v>
      </c>
      <c r="DK32" s="1">
        <v>278.48</v>
      </c>
      <c r="DL32" s="1">
        <v>276.5</v>
      </c>
      <c r="DM32" s="1">
        <v>280.85000000000002</v>
      </c>
      <c r="DN32" s="1">
        <v>282.18</v>
      </c>
      <c r="DO32" s="1">
        <v>280.48</v>
      </c>
      <c r="DP32" s="1">
        <v>280.17</v>
      </c>
      <c r="DQ32" s="1">
        <v>280.87</v>
      </c>
      <c r="DR32" s="1">
        <v>281.89</v>
      </c>
      <c r="DS32" s="1">
        <v>280.13</v>
      </c>
      <c r="DT32" s="1">
        <v>276.48</v>
      </c>
      <c r="DU32" s="1">
        <v>274.7</v>
      </c>
      <c r="DV32" s="1">
        <v>273.08999999999997</v>
      </c>
      <c r="DW32" s="1">
        <v>271.86</v>
      </c>
      <c r="DX32" s="1">
        <v>267.89999999999998</v>
      </c>
      <c r="DY32" s="1">
        <v>270.79000000000002</v>
      </c>
      <c r="DZ32" s="1">
        <v>270.74</v>
      </c>
      <c r="EA32" s="1">
        <v>268.3</v>
      </c>
      <c r="EB32" s="1">
        <v>267.60000000000002</v>
      </c>
      <c r="EC32" s="1">
        <v>264.38</v>
      </c>
      <c r="ED32" s="1">
        <v>264.45999999999998</v>
      </c>
      <c r="EE32" s="1">
        <v>261.92</v>
      </c>
      <c r="EF32" s="1">
        <v>262.8</v>
      </c>
      <c r="EG32" s="1">
        <v>260.89999999999998</v>
      </c>
      <c r="EH32">
        <v>260.89999999999998</v>
      </c>
      <c r="EI32">
        <v>261.99</v>
      </c>
      <c r="EJ32">
        <v>259.08</v>
      </c>
      <c r="EK32">
        <v>259.22000000000003</v>
      </c>
      <c r="EL32">
        <v>259.70999999999998</v>
      </c>
      <c r="EM32">
        <v>263.44</v>
      </c>
      <c r="EN32">
        <v>263</v>
      </c>
      <c r="HH32" s="1"/>
      <c r="HI32" s="1" cm="1">
        <f t="array" aca="1" ref="HI32" ca="1">INDIRECT("B"&amp;ROW(DY32))</f>
        <v>262.31</v>
      </c>
      <c r="HJ32" s="1" cm="1">
        <f t="array" aca="1" ref="HJ32" ca="1">INDIRECT("c"&amp;ROW(DZ32))</f>
        <v>264.69</v>
      </c>
      <c r="HK32" s="39">
        <f t="shared" ref="HK32:HK37" ca="1" si="18">HI32/HJ32-1</f>
        <v>-8.9916506101477278E-3</v>
      </c>
      <c r="HL32" s="1"/>
      <c r="HM32" s="1" cm="1">
        <f t="array" aca="1" ref="HM32" ca="1">INDIRECT("g"&amp;ROW(ED32))</f>
        <v>265.25</v>
      </c>
      <c r="HN32" s="39">
        <f ca="1">HI32/HM32-1</f>
        <v>-1.1083883129123451E-2</v>
      </c>
      <c r="HO32" s="32"/>
      <c r="HP32" s="1"/>
      <c r="HQ32" s="1"/>
    </row>
    <row r="33" spans="1:225">
      <c r="A33" s="1" t="s">
        <v>116</v>
      </c>
      <c r="B33" s="1">
        <v>2491.33</v>
      </c>
      <c r="C33" s="1">
        <v>2493.9299999999998</v>
      </c>
      <c r="D33" s="1">
        <v>2502.65</v>
      </c>
      <c r="E33" s="1">
        <v>2518.27</v>
      </c>
      <c r="F33" s="1">
        <v>2539.3200000000002</v>
      </c>
      <c r="G33" s="1">
        <v>2538.56</v>
      </c>
      <c r="H33" s="1">
        <v>2550.8000000000002</v>
      </c>
      <c r="I33" s="1">
        <v>2528.2399999999998</v>
      </c>
      <c r="J33" s="1">
        <v>2555.89</v>
      </c>
      <c r="K33" s="1">
        <v>2573.14</v>
      </c>
      <c r="L33" s="1">
        <v>2554.44</v>
      </c>
      <c r="M33" s="1">
        <v>2546.27</v>
      </c>
      <c r="N33" s="1">
        <v>2563.81</v>
      </c>
      <c r="O33" s="1">
        <v>2550.87</v>
      </c>
      <c r="P33" s="1">
        <v>2534.39</v>
      </c>
      <c r="Q33" s="1">
        <v>2516.96</v>
      </c>
      <c r="R33" s="1">
        <v>2520.84</v>
      </c>
      <c r="S33" s="1">
        <v>2514.41</v>
      </c>
      <c r="T33" s="1">
        <v>2501.79</v>
      </c>
      <c r="U33" s="1">
        <v>2489.96</v>
      </c>
      <c r="V33" s="1">
        <v>2552.2600000000002</v>
      </c>
      <c r="W33" s="1">
        <v>2540.61</v>
      </c>
      <c r="X33" s="1">
        <v>2538.63</v>
      </c>
      <c r="Y33" s="1">
        <v>2517.7399999999998</v>
      </c>
      <c r="Z33" s="1">
        <v>2514.2600000000002</v>
      </c>
      <c r="AA33" s="1">
        <v>2502.19</v>
      </c>
      <c r="AB33" s="122">
        <v>2514.33</v>
      </c>
      <c r="AC33" s="1">
        <v>2538.9</v>
      </c>
      <c r="AD33" s="1">
        <v>2557.17</v>
      </c>
      <c r="AE33" s="1">
        <v>2535.0300000000002</v>
      </c>
      <c r="AF33" s="1">
        <v>2532.14</v>
      </c>
      <c r="AG33" s="1">
        <v>2533.19</v>
      </c>
      <c r="AH33" s="1">
        <v>2549.2600000000002</v>
      </c>
      <c r="AI33" s="1">
        <v>2533.19</v>
      </c>
      <c r="AJ33" s="1">
        <v>2561.36</v>
      </c>
      <c r="AK33" s="1">
        <v>2551.64</v>
      </c>
      <c r="AL33" s="1">
        <v>2564.35</v>
      </c>
      <c r="AM33" s="1">
        <v>2542.7600000000002</v>
      </c>
      <c r="AN33" s="1">
        <v>2578.8000000000002</v>
      </c>
      <c r="AO33" s="1">
        <v>2580.52</v>
      </c>
      <c r="AP33" s="1">
        <v>2561.94</v>
      </c>
      <c r="AQ33" s="1">
        <v>2549.0700000000002</v>
      </c>
      <c r="AR33" s="1">
        <v>2554.8000000000002</v>
      </c>
      <c r="AS33" s="1">
        <v>2536.4699999999998</v>
      </c>
      <c r="AT33" s="1">
        <v>2547.0500000000002</v>
      </c>
      <c r="AU33" s="1">
        <v>2543.52</v>
      </c>
      <c r="AV33" s="1">
        <v>2564.0300000000002</v>
      </c>
      <c r="AW33" s="1">
        <v>2565.34</v>
      </c>
      <c r="AX33" s="1">
        <v>2541.9899999999998</v>
      </c>
      <c r="AY33" s="1">
        <v>2529.62</v>
      </c>
      <c r="AZ33" s="1">
        <v>2534.09</v>
      </c>
      <c r="BA33" s="1">
        <v>2556.5700000000002</v>
      </c>
      <c r="BB33" s="1">
        <v>2544.69</v>
      </c>
      <c r="BC33" s="1">
        <v>2533.21</v>
      </c>
      <c r="BD33" s="1">
        <v>2523.75</v>
      </c>
      <c r="BE33" s="1">
        <v>2517.87</v>
      </c>
      <c r="BF33" s="1">
        <v>2507.25</v>
      </c>
      <c r="BG33" s="1">
        <v>2524.3000000000002</v>
      </c>
      <c r="BH33" s="1">
        <v>2540.4699999999998</v>
      </c>
      <c r="BI33" s="1">
        <v>2534.33</v>
      </c>
      <c r="BJ33" s="1">
        <v>2532.09</v>
      </c>
      <c r="BK33" s="1">
        <v>2547.4</v>
      </c>
      <c r="BL33" s="1">
        <v>2507.3000000000002</v>
      </c>
      <c r="BM33" s="1">
        <v>2498.4499999999998</v>
      </c>
      <c r="BN33" s="1">
        <v>2491.31</v>
      </c>
      <c r="BO33" s="1">
        <v>2482.14</v>
      </c>
      <c r="BP33" s="1">
        <v>2516.81</v>
      </c>
      <c r="BQ33" s="1">
        <v>2584.5300000000002</v>
      </c>
      <c r="BR33" s="1">
        <v>2584.5300000000002</v>
      </c>
      <c r="BS33" s="1">
        <v>2584.5300000000002</v>
      </c>
      <c r="BT33" s="1">
        <v>2584.5300000000002</v>
      </c>
      <c r="BU33" s="1">
        <v>2584.5300000000002</v>
      </c>
      <c r="BV33" s="1">
        <v>2584.5300000000002</v>
      </c>
      <c r="BW33" s="1">
        <v>2584.5300000000002</v>
      </c>
      <c r="BX33" s="1">
        <v>2557.9699999999998</v>
      </c>
      <c r="BY33" s="1">
        <v>2545.48</v>
      </c>
      <c r="BZ33" s="1">
        <v>2569.8200000000002</v>
      </c>
      <c r="CA33" s="1">
        <v>2592.44</v>
      </c>
      <c r="CB33" s="1">
        <v>2567.3200000000002</v>
      </c>
      <c r="CC33" s="1">
        <v>2607.64</v>
      </c>
      <c r="CD33" s="1">
        <v>2603.87</v>
      </c>
      <c r="CE33" s="1">
        <v>2619.4299999999998</v>
      </c>
      <c r="CF33" s="1">
        <v>2625.42</v>
      </c>
      <c r="CG33" s="1">
        <v>2608.06</v>
      </c>
      <c r="CH33" s="1">
        <v>2586.0300000000002</v>
      </c>
      <c r="CI33" s="1">
        <v>2591.77</v>
      </c>
      <c r="CJ33" s="1">
        <v>2579.41</v>
      </c>
      <c r="CK33" s="1">
        <v>2555.88</v>
      </c>
      <c r="CL33" s="1"/>
      <c r="CM33" s="1"/>
      <c r="CN33" s="1"/>
      <c r="CO33" s="1"/>
      <c r="CP33" s="1">
        <v>2587.65</v>
      </c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HH33" s="1"/>
      <c r="HI33" s="1" cm="1">
        <f t="array" aca="1" ref="HI33" ca="1">INDIRECT("B"&amp;ROW(DY33))</f>
        <v>2491.33</v>
      </c>
      <c r="HJ33" s="1" cm="1">
        <f t="array" aca="1" ref="HJ33" ca="1">INDIRECT("c"&amp;ROW(DZ33))</f>
        <v>2493.9299999999998</v>
      </c>
      <c r="HK33" s="39">
        <f t="shared" ca="1" si="18"/>
        <v>-1.0425312659135821E-3</v>
      </c>
      <c r="HL33" s="1"/>
      <c r="HM33" s="1" cm="1">
        <f t="array" aca="1" ref="HM33" ca="1">INDIRECT("g"&amp;ROW(ED33))</f>
        <v>2538.56</v>
      </c>
      <c r="HN33" s="39">
        <f ca="1">HI33/HM33-1</f>
        <v>-1.8605035925879254E-2</v>
      </c>
      <c r="HO33" s="32"/>
      <c r="HP33" s="1"/>
      <c r="HQ33" s="1"/>
    </row>
    <row r="34" spans="1:225">
      <c r="A34" s="1" t="s">
        <v>67</v>
      </c>
      <c r="B34" s="1">
        <v>138.16</v>
      </c>
      <c r="C34" s="1">
        <v>140.52000000000001</v>
      </c>
      <c r="D34" s="1">
        <v>140.87</v>
      </c>
      <c r="E34" s="1">
        <v>141.44999999999999</v>
      </c>
      <c r="F34" s="1">
        <v>142.94999999999999</v>
      </c>
      <c r="G34" s="1">
        <v>144.16</v>
      </c>
      <c r="H34" s="1">
        <v>136.37</v>
      </c>
      <c r="I34" s="1">
        <v>136.37</v>
      </c>
      <c r="J34" s="1">
        <v>136.16</v>
      </c>
      <c r="K34" s="1">
        <v>136.07</v>
      </c>
      <c r="L34" s="1">
        <v>135.75</v>
      </c>
      <c r="M34" s="1">
        <v>135.52000000000001</v>
      </c>
      <c r="N34" s="1">
        <v>135.52000000000001</v>
      </c>
      <c r="O34" s="1">
        <v>135.31</v>
      </c>
      <c r="P34" s="1">
        <v>134.85</v>
      </c>
      <c r="Q34" s="1">
        <v>134.65</v>
      </c>
      <c r="R34" s="1">
        <v>134.61000000000001</v>
      </c>
      <c r="S34" s="1">
        <v>135.08000000000001</v>
      </c>
      <c r="T34" s="1">
        <v>135.22</v>
      </c>
      <c r="U34" s="1">
        <v>135.03</v>
      </c>
      <c r="V34" s="1">
        <v>135.66</v>
      </c>
      <c r="W34" s="1">
        <v>135.16</v>
      </c>
      <c r="X34" s="1">
        <v>135.44999999999999</v>
      </c>
      <c r="Y34" s="1">
        <v>134.4</v>
      </c>
      <c r="Z34" s="1">
        <v>132.91999999999999</v>
      </c>
      <c r="AA34" s="1">
        <v>130.77000000000001</v>
      </c>
      <c r="AB34" s="1">
        <v>130.46</v>
      </c>
      <c r="AC34" s="1">
        <v>130.46</v>
      </c>
      <c r="AD34" s="1">
        <v>131.13</v>
      </c>
      <c r="AE34" s="1">
        <v>130.38</v>
      </c>
      <c r="AF34" s="1">
        <v>130.4</v>
      </c>
      <c r="AG34" s="1">
        <v>130.41999999999999</v>
      </c>
      <c r="AH34" s="1">
        <v>130.16</v>
      </c>
      <c r="AI34" s="1">
        <v>129.84</v>
      </c>
      <c r="AJ34" s="1">
        <v>129.84</v>
      </c>
      <c r="AK34" s="1">
        <v>129.55000000000001</v>
      </c>
      <c r="AL34" s="1">
        <v>129.31</v>
      </c>
      <c r="AM34" s="1">
        <v>128.94999999999999</v>
      </c>
      <c r="AN34" s="1">
        <v>129.41999999999999</v>
      </c>
      <c r="AO34" s="1">
        <v>129.25</v>
      </c>
      <c r="AP34" s="1">
        <v>128.78</v>
      </c>
      <c r="AQ34" s="1">
        <v>128.34</v>
      </c>
      <c r="AR34" s="1">
        <v>128.07</v>
      </c>
      <c r="AS34" s="1">
        <v>127.38</v>
      </c>
      <c r="AT34" s="1">
        <v>127.26</v>
      </c>
      <c r="AU34" s="1">
        <v>125.95</v>
      </c>
      <c r="AV34" s="1">
        <v>126.63</v>
      </c>
      <c r="AW34" s="1">
        <v>126.15</v>
      </c>
      <c r="AX34" s="1">
        <v>125.57</v>
      </c>
      <c r="AY34" s="1">
        <v>122.33</v>
      </c>
      <c r="AZ34" s="1">
        <v>118.91</v>
      </c>
      <c r="BA34" s="1">
        <v>118.7</v>
      </c>
      <c r="BB34" s="1">
        <v>118.55</v>
      </c>
      <c r="BC34" s="1">
        <v>118.45</v>
      </c>
      <c r="BD34" s="1">
        <v>118.48</v>
      </c>
      <c r="BE34" s="1">
        <v>118.19</v>
      </c>
      <c r="BF34" s="1">
        <v>118.45</v>
      </c>
      <c r="BG34" s="1">
        <v>118.65</v>
      </c>
      <c r="BH34" s="1">
        <v>119.04</v>
      </c>
      <c r="BI34" s="1">
        <v>119.01</v>
      </c>
      <c r="BJ34" s="1">
        <v>119.31</v>
      </c>
      <c r="BK34" s="1">
        <v>119.25</v>
      </c>
      <c r="BL34" s="1">
        <v>118.57</v>
      </c>
      <c r="BM34" s="1">
        <v>117.42</v>
      </c>
      <c r="BN34" s="1">
        <v>118.31</v>
      </c>
      <c r="BO34" s="1">
        <v>117.4</v>
      </c>
      <c r="BP34" s="1">
        <v>118.18</v>
      </c>
      <c r="BQ34" s="1">
        <v>117.74</v>
      </c>
      <c r="BR34" s="1">
        <v>117.42</v>
      </c>
      <c r="BS34" s="1">
        <v>118.03</v>
      </c>
      <c r="BT34" s="1">
        <v>118.44</v>
      </c>
      <c r="BU34" s="1">
        <v>120.14</v>
      </c>
      <c r="BV34" s="1">
        <v>120.79</v>
      </c>
      <c r="BW34" s="1">
        <v>120.84</v>
      </c>
      <c r="BX34" s="1">
        <v>120.84</v>
      </c>
      <c r="BY34" s="1">
        <v>120.93</v>
      </c>
      <c r="BZ34" s="1">
        <v>121.18</v>
      </c>
      <c r="CA34" s="1">
        <v>121.33</v>
      </c>
      <c r="CB34" s="1">
        <v>121.69</v>
      </c>
      <c r="CC34" s="1">
        <v>121.83</v>
      </c>
      <c r="CD34" s="1">
        <v>122.16</v>
      </c>
      <c r="CE34" s="1">
        <v>122.2</v>
      </c>
      <c r="CF34" s="1">
        <v>121.29</v>
      </c>
      <c r="CG34" s="1">
        <v>120.56</v>
      </c>
      <c r="CH34" s="1">
        <v>120.53</v>
      </c>
      <c r="CI34" s="1">
        <v>120.33</v>
      </c>
      <c r="CJ34" s="1">
        <v>118.23</v>
      </c>
      <c r="CK34" s="1">
        <v>116.9</v>
      </c>
      <c r="CL34" s="1">
        <v>117.4</v>
      </c>
      <c r="CM34" s="1">
        <v>118.97</v>
      </c>
      <c r="CN34" s="1">
        <v>117.13</v>
      </c>
      <c r="CO34" s="1">
        <v>118.19</v>
      </c>
      <c r="CP34" s="1">
        <v>118.19</v>
      </c>
      <c r="CQ34" s="1">
        <v>109.4</v>
      </c>
      <c r="CR34" s="1">
        <v>108.99</v>
      </c>
      <c r="CS34" s="1">
        <v>108.65</v>
      </c>
      <c r="CT34" s="1">
        <v>108.31</v>
      </c>
      <c r="CU34" s="1">
        <v>108.21</v>
      </c>
      <c r="CV34" s="1">
        <v>107.82</v>
      </c>
      <c r="CW34" s="1">
        <v>107.47</v>
      </c>
      <c r="CX34" s="1">
        <v>106.77</v>
      </c>
      <c r="CY34" s="1">
        <v>106.48</v>
      </c>
      <c r="CZ34" s="1">
        <v>106.1</v>
      </c>
      <c r="DA34" s="1">
        <v>105.64</v>
      </c>
      <c r="DB34" s="1">
        <v>104.81</v>
      </c>
      <c r="DC34" s="1">
        <v>104.8</v>
      </c>
      <c r="DD34" s="1">
        <v>104.63</v>
      </c>
      <c r="DE34" s="1">
        <v>105.37</v>
      </c>
      <c r="DF34" s="1">
        <v>104.6</v>
      </c>
      <c r="DG34" s="1">
        <v>104.7</v>
      </c>
      <c r="DH34" s="1">
        <v>104.41</v>
      </c>
      <c r="DI34" s="1">
        <v>104.73</v>
      </c>
      <c r="DJ34" s="1">
        <v>105.18</v>
      </c>
      <c r="DK34" s="1">
        <v>104.26</v>
      </c>
      <c r="DL34" s="1">
        <v>107.41</v>
      </c>
      <c r="DM34" s="1">
        <v>108.32</v>
      </c>
      <c r="DN34" s="1">
        <v>112.46</v>
      </c>
      <c r="DO34" s="1">
        <v>112.69</v>
      </c>
      <c r="DP34" s="1">
        <v>112.9</v>
      </c>
      <c r="DQ34" s="1">
        <v>112.89</v>
      </c>
      <c r="DR34" s="1">
        <v>112.72</v>
      </c>
      <c r="DS34" s="1">
        <v>112.51</v>
      </c>
      <c r="DT34" s="1">
        <v>112.47</v>
      </c>
      <c r="DU34" s="1">
        <v>112.43</v>
      </c>
      <c r="DV34" s="1">
        <v>112.08</v>
      </c>
      <c r="DW34" s="1">
        <v>112.17</v>
      </c>
      <c r="DX34" s="1">
        <v>111.81</v>
      </c>
      <c r="DY34" s="1">
        <v>112.38</v>
      </c>
      <c r="DZ34" s="1">
        <v>110.95</v>
      </c>
      <c r="EA34" s="1">
        <v>110.61</v>
      </c>
      <c r="EB34" s="1">
        <v>109.34</v>
      </c>
      <c r="EC34" s="1">
        <v>109.21</v>
      </c>
      <c r="ED34" s="1">
        <v>110.54</v>
      </c>
      <c r="EE34" s="1">
        <v>112.27</v>
      </c>
      <c r="EF34" s="1">
        <v>111.84</v>
      </c>
      <c r="EG34" s="1">
        <v>110.87</v>
      </c>
      <c r="EH34">
        <v>110.87</v>
      </c>
      <c r="EI34">
        <v>113.91</v>
      </c>
      <c r="EJ34">
        <v>112.62</v>
      </c>
      <c r="EK34">
        <v>112.64</v>
      </c>
      <c r="EL34">
        <v>112.6</v>
      </c>
      <c r="EM34">
        <v>112.46</v>
      </c>
      <c r="EN34">
        <f>EM34+0.19</f>
        <v>112.64999999999999</v>
      </c>
      <c r="HH34" s="1"/>
      <c r="HI34" s="1" cm="1">
        <f t="array" aca="1" ref="HI34" ca="1">INDIRECT("B"&amp;ROW(DY34))</f>
        <v>138.16</v>
      </c>
      <c r="HJ34" s="1" cm="1">
        <f t="array" aca="1" ref="HJ34" ca="1">INDIRECT("c"&amp;ROW(DZ34))</f>
        <v>140.52000000000001</v>
      </c>
      <c r="HK34" s="39">
        <f t="shared" ca="1" si="18"/>
        <v>-1.6794762311414857E-2</v>
      </c>
      <c r="HL34" s="1"/>
      <c r="HM34" s="1" cm="1">
        <f t="array" aca="1" ref="HM34" ca="1">INDIRECT("g"&amp;ROW(ED34))</f>
        <v>144.16</v>
      </c>
      <c r="HN34" s="39">
        <f ca="1">HI34/HM34-1</f>
        <v>-4.162042175360714E-2</v>
      </c>
      <c r="HO34" s="32"/>
      <c r="HP34" s="1"/>
      <c r="HQ34" s="1"/>
    </row>
    <row r="35" spans="1:225">
      <c r="A35" s="1" t="s">
        <v>108</v>
      </c>
      <c r="B35" s="1">
        <v>4540</v>
      </c>
      <c r="C35" s="1">
        <v>4540</v>
      </c>
      <c r="D35" s="1">
        <v>4540</v>
      </c>
      <c r="E35" s="1">
        <v>4560</v>
      </c>
      <c r="F35" s="1">
        <v>4560</v>
      </c>
      <c r="G35" s="1">
        <v>4560</v>
      </c>
      <c r="H35" s="1">
        <v>4560</v>
      </c>
      <c r="I35" s="1">
        <v>4560</v>
      </c>
      <c r="J35" s="1">
        <v>4560</v>
      </c>
      <c r="K35" s="1">
        <v>4560</v>
      </c>
      <c r="L35" s="1">
        <v>4560</v>
      </c>
      <c r="M35" s="1">
        <v>4560</v>
      </c>
      <c r="N35" s="1">
        <v>4540</v>
      </c>
      <c r="O35" s="1">
        <v>4520</v>
      </c>
      <c r="P35" s="1">
        <v>4520</v>
      </c>
      <c r="Q35" s="1">
        <v>4520</v>
      </c>
      <c r="R35" s="1">
        <v>4520</v>
      </c>
      <c r="S35" s="1">
        <v>4520</v>
      </c>
      <c r="T35" s="1">
        <v>4520</v>
      </c>
      <c r="U35" s="1">
        <v>4520</v>
      </c>
      <c r="V35" s="1">
        <v>4520</v>
      </c>
      <c r="W35" s="1">
        <v>4520</v>
      </c>
      <c r="X35" s="1">
        <v>4520</v>
      </c>
      <c r="Y35" s="1">
        <v>4490</v>
      </c>
      <c r="Z35" s="1">
        <v>4460</v>
      </c>
      <c r="AA35" s="1">
        <v>4460</v>
      </c>
      <c r="AB35" s="1">
        <v>4460</v>
      </c>
      <c r="AC35" s="1">
        <v>4460</v>
      </c>
      <c r="AD35" s="1">
        <v>4460</v>
      </c>
      <c r="AE35" s="1">
        <v>4490</v>
      </c>
      <c r="AF35" s="1">
        <v>4490</v>
      </c>
      <c r="AG35" s="1">
        <v>4490</v>
      </c>
      <c r="AH35" s="1">
        <v>4490</v>
      </c>
      <c r="AI35" s="1">
        <v>4490</v>
      </c>
      <c r="AJ35" s="1">
        <v>4510</v>
      </c>
      <c r="AK35" s="1">
        <v>4510</v>
      </c>
      <c r="AL35" s="1">
        <v>4460</v>
      </c>
      <c r="AM35" s="1">
        <v>4460</v>
      </c>
      <c r="AN35" s="1">
        <v>4460</v>
      </c>
      <c r="AO35" s="1">
        <v>4460</v>
      </c>
      <c r="AP35" s="1">
        <v>4460</v>
      </c>
      <c r="AQ35" s="1">
        <v>4460</v>
      </c>
      <c r="AR35" s="1">
        <v>4410</v>
      </c>
      <c r="AS35" s="1">
        <v>4360</v>
      </c>
      <c r="AT35" s="1">
        <v>4360</v>
      </c>
      <c r="AU35" s="1">
        <v>4360</v>
      </c>
      <c r="AV35" s="1">
        <v>4360</v>
      </c>
      <c r="AW35" s="1">
        <v>4360</v>
      </c>
      <c r="AX35" s="1">
        <v>4360</v>
      </c>
      <c r="AY35" s="1">
        <v>4360</v>
      </c>
      <c r="AZ35" s="1">
        <v>4360</v>
      </c>
      <c r="BA35" s="1">
        <v>4360</v>
      </c>
      <c r="BB35" s="1">
        <v>4360</v>
      </c>
      <c r="BC35" s="1">
        <v>4390</v>
      </c>
      <c r="BD35" s="1">
        <v>4390</v>
      </c>
      <c r="BE35" s="1">
        <v>4360</v>
      </c>
      <c r="BF35" s="1">
        <v>4360</v>
      </c>
      <c r="BG35" s="1">
        <v>4380</v>
      </c>
      <c r="BH35" s="1">
        <v>4380</v>
      </c>
      <c r="BI35" s="1">
        <v>4400</v>
      </c>
      <c r="BJ35" s="1">
        <v>4400</v>
      </c>
      <c r="BK35" s="1">
        <v>4420</v>
      </c>
      <c r="BL35" s="1">
        <v>4440</v>
      </c>
      <c r="BM35" s="1">
        <v>4440</v>
      </c>
      <c r="BN35" s="1">
        <v>4460</v>
      </c>
      <c r="BO35" s="1">
        <v>4460</v>
      </c>
      <c r="BP35" s="1">
        <v>4470</v>
      </c>
      <c r="BQ35" s="1">
        <v>4490</v>
      </c>
      <c r="BR35" s="1">
        <v>4490</v>
      </c>
      <c r="BS35" s="1">
        <v>4490</v>
      </c>
      <c r="BT35" s="1">
        <v>4490</v>
      </c>
      <c r="BU35" s="1">
        <v>4490</v>
      </c>
      <c r="BV35" s="1">
        <v>4490</v>
      </c>
      <c r="BW35" s="1">
        <v>4490</v>
      </c>
      <c r="BX35" s="1">
        <v>4490</v>
      </c>
      <c r="BY35" s="1">
        <v>4510</v>
      </c>
      <c r="BZ35" s="1">
        <v>4510</v>
      </c>
      <c r="CA35" s="1">
        <v>4530</v>
      </c>
      <c r="CB35" s="1">
        <v>4580</v>
      </c>
      <c r="CC35" s="1">
        <v>4580</v>
      </c>
      <c r="CD35" s="1">
        <v>4580</v>
      </c>
      <c r="CE35" s="1">
        <v>4580</v>
      </c>
      <c r="CF35" s="1">
        <v>4580</v>
      </c>
      <c r="CG35" s="1">
        <v>4580</v>
      </c>
      <c r="CH35" s="1">
        <v>4580</v>
      </c>
      <c r="CI35" s="1">
        <v>4580</v>
      </c>
      <c r="CJ35" s="1">
        <v>4580</v>
      </c>
      <c r="CK35" s="1">
        <v>4580</v>
      </c>
      <c r="CL35" s="1">
        <v>4630</v>
      </c>
      <c r="CM35" s="1">
        <v>4630</v>
      </c>
      <c r="CN35" s="1">
        <v>4630</v>
      </c>
      <c r="CO35" s="1">
        <v>4630</v>
      </c>
      <c r="CP35" s="1">
        <v>4630</v>
      </c>
      <c r="CQ35" s="1">
        <v>4630</v>
      </c>
      <c r="CR35" s="1">
        <v>4620</v>
      </c>
      <c r="CS35" s="1">
        <v>4620</v>
      </c>
      <c r="CT35" s="1">
        <v>4620</v>
      </c>
      <c r="CU35" s="1">
        <v>4620</v>
      </c>
      <c r="CV35" s="1">
        <v>4620</v>
      </c>
      <c r="CW35" s="1">
        <v>4620</v>
      </c>
      <c r="CX35" s="1">
        <v>4620</v>
      </c>
      <c r="CY35" s="1">
        <v>4640</v>
      </c>
      <c r="CZ35" s="1">
        <v>4640</v>
      </c>
      <c r="DA35" s="1">
        <v>4640</v>
      </c>
      <c r="DB35" s="1">
        <v>4640</v>
      </c>
      <c r="DC35" s="1">
        <v>4640</v>
      </c>
      <c r="DD35" s="1">
        <v>4640</v>
      </c>
      <c r="DE35" s="1">
        <v>4640</v>
      </c>
      <c r="DF35" s="1">
        <v>4640</v>
      </c>
      <c r="DG35" s="1">
        <v>4660</v>
      </c>
      <c r="DH35" s="1">
        <v>4660</v>
      </c>
      <c r="DI35" s="1">
        <v>4660</v>
      </c>
      <c r="DJ35" s="1">
        <v>4660</v>
      </c>
      <c r="DK35" s="1">
        <v>4660</v>
      </c>
      <c r="DL35" s="1">
        <v>4660</v>
      </c>
      <c r="DM35" s="1">
        <v>4660</v>
      </c>
      <c r="DN35" s="1">
        <v>4670</v>
      </c>
      <c r="DO35" s="1">
        <v>4670</v>
      </c>
      <c r="DP35" s="1">
        <v>4640</v>
      </c>
      <c r="DQ35" s="1">
        <v>4640</v>
      </c>
      <c r="DR35" s="1">
        <v>4640</v>
      </c>
      <c r="DS35" s="1">
        <v>4640</v>
      </c>
      <c r="DT35" s="1">
        <v>4640</v>
      </c>
      <c r="DU35" s="1">
        <v>4640</v>
      </c>
      <c r="DV35" s="1">
        <v>4640</v>
      </c>
      <c r="DW35" s="1">
        <v>4640</v>
      </c>
      <c r="DX35" s="1">
        <v>4640</v>
      </c>
      <c r="DY35" s="1">
        <v>4660</v>
      </c>
      <c r="DZ35" s="1">
        <v>4660</v>
      </c>
      <c r="EA35" s="1">
        <v>4660</v>
      </c>
      <c r="EB35" s="1">
        <v>4660</v>
      </c>
      <c r="EC35" s="1">
        <v>4660</v>
      </c>
      <c r="ED35" s="1">
        <v>4660</v>
      </c>
      <c r="EE35" s="1">
        <v>4660</v>
      </c>
      <c r="EF35" s="1">
        <v>4660</v>
      </c>
      <c r="EG35" s="1">
        <v>4660</v>
      </c>
      <c r="EH35">
        <v>4630</v>
      </c>
      <c r="EI35">
        <v>4660</v>
      </c>
      <c r="EJ35">
        <v>4660</v>
      </c>
      <c r="EK35">
        <v>4660</v>
      </c>
      <c r="EL35">
        <v>4660</v>
      </c>
      <c r="EM35">
        <v>4660</v>
      </c>
      <c r="EN35">
        <v>4670</v>
      </c>
      <c r="HH35" s="1"/>
      <c r="HI35" s="1" cm="1">
        <f t="array" aca="1" ref="HI35" ca="1">INDIRECT("B"&amp;ROW(DY35))</f>
        <v>4540</v>
      </c>
      <c r="HJ35" s="1" cm="1">
        <f t="array" aca="1" ref="HJ35" ca="1">INDIRECT("c"&amp;ROW(DZ35))</f>
        <v>4540</v>
      </c>
      <c r="HK35" s="39">
        <f t="shared" ca="1" si="18"/>
        <v>0</v>
      </c>
      <c r="HL35" s="1"/>
      <c r="HM35" s="1" cm="1">
        <f t="array" aca="1" ref="HM35" ca="1">INDIRECT("g"&amp;ROW(ED35))</f>
        <v>4560</v>
      </c>
      <c r="HN35" s="39">
        <f ca="1">HI35/HM35-1</f>
        <v>-4.3859649122807154E-3</v>
      </c>
      <c r="HO35" s="32"/>
      <c r="HP35" s="1"/>
      <c r="HQ35" s="1"/>
    </row>
    <row r="36" spans="1:225">
      <c r="A36" s="1" t="s">
        <v>110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>
        <v>4420</v>
      </c>
      <c r="CK36" s="1">
        <v>4420</v>
      </c>
      <c r="CL36" s="1">
        <v>4470</v>
      </c>
      <c r="CM36" s="1">
        <v>4470</v>
      </c>
      <c r="CN36" s="1">
        <v>4470</v>
      </c>
      <c r="CO36" s="1">
        <v>4470</v>
      </c>
      <c r="CP36" s="1">
        <v>4470</v>
      </c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HH36" s="1"/>
      <c r="HI36" s="1"/>
      <c r="HJ36" s="1"/>
      <c r="HK36" s="39"/>
      <c r="HL36" s="1"/>
      <c r="HM36" s="1"/>
      <c r="HN36" s="39"/>
      <c r="HO36" s="32"/>
      <c r="HP36" s="1"/>
      <c r="HQ36" s="1"/>
    </row>
    <row r="37" spans="1:225">
      <c r="A37" s="1" t="s">
        <v>109</v>
      </c>
      <c r="B37" s="1">
        <v>4600</v>
      </c>
      <c r="C37" s="1">
        <v>4600</v>
      </c>
      <c r="D37" s="1">
        <v>4600</v>
      </c>
      <c r="E37" s="1">
        <v>4600</v>
      </c>
      <c r="F37" s="1">
        <v>4600</v>
      </c>
      <c r="G37" s="1">
        <v>4600</v>
      </c>
      <c r="H37" s="1">
        <v>4600</v>
      </c>
      <c r="I37" s="1">
        <v>4600</v>
      </c>
      <c r="J37" s="1">
        <v>4600</v>
      </c>
      <c r="K37" s="1">
        <v>4600</v>
      </c>
      <c r="L37" s="1">
        <v>4600</v>
      </c>
      <c r="M37" s="1">
        <v>4600</v>
      </c>
      <c r="N37" s="1">
        <v>4600</v>
      </c>
      <c r="O37" s="1">
        <v>4600</v>
      </c>
      <c r="P37" s="1">
        <v>4600</v>
      </c>
      <c r="Q37" s="1">
        <v>4600</v>
      </c>
      <c r="R37" s="1">
        <v>4600</v>
      </c>
      <c r="S37" s="1">
        <v>4600</v>
      </c>
      <c r="T37" s="1">
        <v>4600</v>
      </c>
      <c r="U37" s="1">
        <v>4600</v>
      </c>
      <c r="V37" s="1">
        <v>4600</v>
      </c>
      <c r="W37" s="1">
        <v>4600</v>
      </c>
      <c r="X37" s="1">
        <v>4600</v>
      </c>
      <c r="Y37" s="1">
        <v>4580</v>
      </c>
      <c r="Z37" s="1">
        <v>4560</v>
      </c>
      <c r="AA37" s="1">
        <v>4560</v>
      </c>
      <c r="AB37" s="1">
        <v>4560</v>
      </c>
      <c r="AC37" s="1">
        <v>4560</v>
      </c>
      <c r="AD37" s="1">
        <v>4560</v>
      </c>
      <c r="AE37" s="1">
        <v>4560</v>
      </c>
      <c r="AF37" s="1">
        <v>4560</v>
      </c>
      <c r="AG37" s="1">
        <v>4560</v>
      </c>
      <c r="AH37" s="1">
        <v>4540</v>
      </c>
      <c r="AI37" s="1">
        <v>4540</v>
      </c>
      <c r="AJ37" s="1">
        <v>4540</v>
      </c>
      <c r="AK37" s="1">
        <v>4540</v>
      </c>
      <c r="AL37" s="1">
        <v>4510</v>
      </c>
      <c r="AM37" s="1">
        <v>4490</v>
      </c>
      <c r="AN37" s="1">
        <v>4490</v>
      </c>
      <c r="AO37" s="1">
        <v>4490</v>
      </c>
      <c r="AP37" s="1">
        <v>4460</v>
      </c>
      <c r="AQ37" s="1">
        <v>4460</v>
      </c>
      <c r="AR37" s="1">
        <v>4460</v>
      </c>
      <c r="AS37" s="1">
        <v>4450</v>
      </c>
      <c r="AT37" s="1">
        <v>4450</v>
      </c>
      <c r="AU37" s="1">
        <v>4450</v>
      </c>
      <c r="AV37" s="1">
        <v>4450</v>
      </c>
      <c r="AW37" s="1">
        <v>4450</v>
      </c>
      <c r="AX37" s="1">
        <v>4440</v>
      </c>
      <c r="AY37" s="1">
        <v>4440</v>
      </c>
      <c r="AZ37" s="1">
        <v>4440</v>
      </c>
      <c r="BA37" s="1">
        <v>4440</v>
      </c>
      <c r="BB37" s="1">
        <v>4440</v>
      </c>
      <c r="BC37" s="1">
        <v>4440</v>
      </c>
      <c r="BD37" s="1">
        <v>4440</v>
      </c>
      <c r="BE37" s="1">
        <v>4440</v>
      </c>
      <c r="BF37" s="1">
        <v>4440</v>
      </c>
      <c r="BG37" s="1">
        <v>4460</v>
      </c>
      <c r="BH37" s="1">
        <v>4460</v>
      </c>
      <c r="BI37" s="1">
        <v>4460</v>
      </c>
      <c r="BJ37" s="1">
        <v>4460</v>
      </c>
      <c r="BK37" s="1">
        <v>4460</v>
      </c>
      <c r="BL37" s="1">
        <v>4460</v>
      </c>
      <c r="BM37" s="1">
        <v>4460</v>
      </c>
      <c r="BN37" s="1">
        <v>4460</v>
      </c>
      <c r="BO37" s="1">
        <v>4460</v>
      </c>
      <c r="BP37" s="1">
        <v>4460</v>
      </c>
      <c r="BQ37" s="1">
        <v>4480</v>
      </c>
      <c r="BR37" s="1">
        <v>4480</v>
      </c>
      <c r="BS37" s="1">
        <v>4480</v>
      </c>
      <c r="BT37" s="1">
        <v>4480</v>
      </c>
      <c r="BU37" s="1">
        <v>4480</v>
      </c>
      <c r="BV37" s="1">
        <v>4480</v>
      </c>
      <c r="BW37" s="1">
        <v>4480</v>
      </c>
      <c r="BX37" s="1">
        <v>4480</v>
      </c>
      <c r="BY37" s="1">
        <v>4480</v>
      </c>
      <c r="BZ37" s="1">
        <v>4480</v>
      </c>
      <c r="CA37" s="1">
        <v>4490</v>
      </c>
      <c r="CB37" s="1">
        <v>4490</v>
      </c>
      <c r="CC37" s="1">
        <v>4490</v>
      </c>
      <c r="CD37" s="1">
        <v>4490</v>
      </c>
      <c r="CE37" s="1">
        <v>4490</v>
      </c>
      <c r="CF37" s="1">
        <v>4490</v>
      </c>
      <c r="CG37" s="1">
        <v>4490</v>
      </c>
      <c r="CH37" s="1">
        <v>4490</v>
      </c>
      <c r="CI37" s="1">
        <v>4490</v>
      </c>
      <c r="CJ37" s="1">
        <v>4490</v>
      </c>
      <c r="CK37" s="1">
        <v>4490</v>
      </c>
      <c r="CL37" s="1">
        <v>4490</v>
      </c>
      <c r="CM37" s="1">
        <v>4490</v>
      </c>
      <c r="CN37" s="1">
        <v>4490</v>
      </c>
      <c r="CO37" s="1">
        <v>4490</v>
      </c>
      <c r="CP37" s="1">
        <v>4470</v>
      </c>
      <c r="CQ37" s="1">
        <v>4470</v>
      </c>
      <c r="CR37" s="1">
        <v>4470</v>
      </c>
      <c r="CS37" s="1">
        <v>4470</v>
      </c>
      <c r="CT37" s="1">
        <v>4470</v>
      </c>
      <c r="CU37" s="1">
        <v>4490</v>
      </c>
      <c r="CV37" s="1">
        <v>4490</v>
      </c>
      <c r="CW37" s="1">
        <v>4490</v>
      </c>
      <c r="CX37" s="1">
        <v>4490</v>
      </c>
      <c r="CY37" s="1">
        <v>4490</v>
      </c>
      <c r="CZ37" s="1">
        <v>4510</v>
      </c>
      <c r="DA37" s="1">
        <v>4510</v>
      </c>
      <c r="DB37" s="1">
        <v>4510</v>
      </c>
      <c r="DC37" s="1">
        <v>4510</v>
      </c>
      <c r="DD37" s="1">
        <v>4510</v>
      </c>
      <c r="DE37" s="1">
        <v>4530</v>
      </c>
      <c r="DF37" s="1">
        <v>4540</v>
      </c>
      <c r="DG37" s="1">
        <v>4540</v>
      </c>
      <c r="DH37" s="1">
        <v>4540</v>
      </c>
      <c r="DI37" s="1">
        <v>4540</v>
      </c>
      <c r="DJ37" s="1">
        <v>4550</v>
      </c>
      <c r="DK37" s="1">
        <v>4550</v>
      </c>
      <c r="DL37" s="1">
        <v>4560</v>
      </c>
      <c r="DM37" s="1">
        <v>4560</v>
      </c>
      <c r="DN37" s="1">
        <v>4560</v>
      </c>
      <c r="DO37" s="1">
        <v>4560</v>
      </c>
      <c r="DP37" s="1">
        <v>4560</v>
      </c>
      <c r="DQ37" s="1">
        <v>4550</v>
      </c>
      <c r="DR37" s="1">
        <v>4550</v>
      </c>
      <c r="DS37" s="1">
        <v>4530</v>
      </c>
      <c r="DT37" s="1">
        <v>4530</v>
      </c>
      <c r="DU37" s="1">
        <v>4530</v>
      </c>
      <c r="DV37" s="1">
        <v>4530</v>
      </c>
      <c r="DW37" s="1">
        <v>4530</v>
      </c>
      <c r="DX37" s="1">
        <v>4530</v>
      </c>
      <c r="DY37" s="1">
        <v>4560</v>
      </c>
      <c r="DZ37" s="1">
        <v>4560</v>
      </c>
      <c r="EA37" s="1">
        <v>4560</v>
      </c>
      <c r="EB37" s="1">
        <v>4560</v>
      </c>
      <c r="EC37" s="1">
        <v>4560</v>
      </c>
      <c r="ED37" s="1">
        <v>4560</v>
      </c>
      <c r="EE37" s="1">
        <v>4560</v>
      </c>
      <c r="EF37" s="1">
        <v>4560</v>
      </c>
      <c r="EG37" s="1">
        <v>4560</v>
      </c>
      <c r="EH37">
        <v>4560</v>
      </c>
      <c r="EI37">
        <v>4610</v>
      </c>
      <c r="EJ37">
        <v>4610</v>
      </c>
      <c r="HH37" s="1"/>
      <c r="HI37" s="1" cm="1">
        <f t="array" aca="1" ref="HI37" ca="1">INDIRECT("B"&amp;ROW(DY37))</f>
        <v>4600</v>
      </c>
      <c r="HJ37" s="1" cm="1">
        <f t="array" aca="1" ref="HJ37" ca="1">INDIRECT("c"&amp;ROW(DZ37))</f>
        <v>4600</v>
      </c>
      <c r="HK37" s="39">
        <f t="shared" ca="1" si="18"/>
        <v>0</v>
      </c>
      <c r="HL37" s="1"/>
      <c r="HM37" s="1" cm="1">
        <f t="array" aca="1" ref="HM37" ca="1">INDIRECT("g"&amp;ROW(ED37))</f>
        <v>4600</v>
      </c>
      <c r="HN37" s="39">
        <f ca="1">HI37/HM37-1</f>
        <v>0</v>
      </c>
      <c r="HO37" s="32"/>
      <c r="HP37" s="1"/>
      <c r="HQ37" s="1"/>
    </row>
    <row r="38" spans="1:225">
      <c r="A38" s="1" t="s">
        <v>111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>
        <v>4380</v>
      </c>
      <c r="CK38" s="1">
        <v>4380</v>
      </c>
      <c r="CL38" s="1">
        <v>4380</v>
      </c>
      <c r="CM38" s="1">
        <v>4380</v>
      </c>
      <c r="CN38" s="1">
        <v>4380</v>
      </c>
      <c r="CO38" s="1">
        <v>4380</v>
      </c>
      <c r="CP38" s="1">
        <v>4360</v>
      </c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HH38" s="1"/>
      <c r="HI38" s="1"/>
      <c r="HJ38" s="1"/>
      <c r="HK38" s="39"/>
      <c r="HL38" s="1"/>
      <c r="HM38" s="1"/>
      <c r="HN38" s="39"/>
      <c r="HO38" s="32"/>
      <c r="HP38" s="1"/>
      <c r="HQ38" s="1"/>
    </row>
    <row r="39" spans="1:225">
      <c r="A39" s="1" t="s">
        <v>107</v>
      </c>
      <c r="B39" s="1">
        <v>4640</v>
      </c>
      <c r="C39" s="1">
        <v>4640</v>
      </c>
      <c r="D39" s="1">
        <v>4640</v>
      </c>
      <c r="E39" s="1">
        <v>4660</v>
      </c>
      <c r="F39" s="1">
        <v>4660</v>
      </c>
      <c r="G39" s="1">
        <v>4660</v>
      </c>
      <c r="H39" s="1">
        <v>4660</v>
      </c>
      <c r="I39" s="1">
        <v>4660</v>
      </c>
      <c r="J39" s="1">
        <v>4660</v>
      </c>
      <c r="K39" s="1">
        <v>4660</v>
      </c>
      <c r="L39" s="1">
        <v>4660</v>
      </c>
      <c r="M39" s="1">
        <v>4660</v>
      </c>
      <c r="N39" s="1">
        <v>4640</v>
      </c>
      <c r="O39" s="1">
        <v>4620</v>
      </c>
      <c r="P39" s="1">
        <v>4620</v>
      </c>
      <c r="Q39" s="1">
        <v>4620</v>
      </c>
      <c r="R39" s="1">
        <v>4620</v>
      </c>
      <c r="S39" s="1">
        <v>4620</v>
      </c>
      <c r="T39" s="1">
        <v>4620</v>
      </c>
      <c r="U39" s="1">
        <v>4620</v>
      </c>
      <c r="V39" s="1">
        <v>4620</v>
      </c>
      <c r="W39" s="1">
        <v>4620</v>
      </c>
      <c r="X39" s="1">
        <v>4620</v>
      </c>
      <c r="Y39" s="1">
        <v>4590</v>
      </c>
      <c r="Z39" s="1">
        <v>4560</v>
      </c>
      <c r="AA39" s="1">
        <v>4560</v>
      </c>
      <c r="AB39" s="1">
        <v>4560</v>
      </c>
      <c r="AC39" s="1">
        <v>4560</v>
      </c>
      <c r="AD39" s="1">
        <v>4560</v>
      </c>
      <c r="AE39" s="1">
        <v>4590</v>
      </c>
      <c r="AF39" s="1">
        <v>4590</v>
      </c>
      <c r="AG39" s="1">
        <v>4590</v>
      </c>
      <c r="AH39" s="1">
        <v>4590</v>
      </c>
      <c r="AI39" s="1">
        <v>4590</v>
      </c>
      <c r="AJ39" s="1">
        <v>4610</v>
      </c>
      <c r="AK39" s="1">
        <v>4610</v>
      </c>
      <c r="AL39" s="1">
        <v>4560</v>
      </c>
      <c r="AM39" s="1">
        <v>4560</v>
      </c>
      <c r="AN39" s="1">
        <v>4560</v>
      </c>
      <c r="AO39" s="1">
        <v>4560</v>
      </c>
      <c r="AP39" s="1">
        <v>4560</v>
      </c>
      <c r="AQ39" s="1">
        <v>4560</v>
      </c>
      <c r="AR39" s="1">
        <v>4510</v>
      </c>
      <c r="AS39" s="1">
        <v>4460</v>
      </c>
      <c r="AT39" s="1">
        <v>4460</v>
      </c>
      <c r="AU39" s="1">
        <v>4460</v>
      </c>
      <c r="AV39" s="1">
        <v>4460</v>
      </c>
      <c r="AW39" s="1">
        <v>4460</v>
      </c>
      <c r="AX39" s="1">
        <v>4460</v>
      </c>
      <c r="AY39" s="1">
        <v>4460</v>
      </c>
      <c r="AZ39" s="1">
        <v>4460</v>
      </c>
      <c r="BA39" s="1">
        <v>4460</v>
      </c>
      <c r="BB39" s="1">
        <v>4460</v>
      </c>
      <c r="BC39" s="1">
        <v>4490</v>
      </c>
      <c r="BD39" s="1">
        <v>4490</v>
      </c>
      <c r="BE39" s="1">
        <v>4460</v>
      </c>
      <c r="BF39" s="1">
        <v>4460</v>
      </c>
      <c r="BG39" s="1">
        <v>4480</v>
      </c>
      <c r="BH39" s="1">
        <v>4480</v>
      </c>
      <c r="BI39" s="1">
        <v>4500</v>
      </c>
      <c r="BJ39" s="1">
        <v>4520</v>
      </c>
      <c r="BK39" s="1">
        <v>4520</v>
      </c>
      <c r="BL39" s="1">
        <v>4540</v>
      </c>
      <c r="BM39" s="1">
        <v>4540</v>
      </c>
      <c r="BN39" s="1">
        <v>4560</v>
      </c>
      <c r="BO39" s="1">
        <v>4560</v>
      </c>
      <c r="BP39" s="1">
        <v>4570</v>
      </c>
      <c r="BQ39" s="1">
        <v>4590</v>
      </c>
      <c r="BR39" s="1">
        <v>4590</v>
      </c>
      <c r="BS39" s="1">
        <v>4590</v>
      </c>
      <c r="BT39" s="1">
        <v>4590</v>
      </c>
      <c r="BU39" s="1">
        <v>4590</v>
      </c>
      <c r="BV39" s="1">
        <v>4590</v>
      </c>
      <c r="BW39" s="1">
        <v>4590</v>
      </c>
      <c r="BX39" s="1">
        <v>4590</v>
      </c>
      <c r="BY39" s="1">
        <v>4610</v>
      </c>
      <c r="BZ39" s="1">
        <v>4610</v>
      </c>
      <c r="CA39" s="1">
        <v>4630</v>
      </c>
      <c r="CB39" s="1">
        <v>4680</v>
      </c>
      <c r="CC39" s="1">
        <v>4680</v>
      </c>
      <c r="CD39" s="1">
        <v>4680</v>
      </c>
      <c r="CE39" s="1">
        <v>4680</v>
      </c>
      <c r="CF39" s="1">
        <v>4680</v>
      </c>
      <c r="CG39" s="1">
        <v>4680</v>
      </c>
      <c r="CH39" s="1">
        <v>4680</v>
      </c>
      <c r="CI39" s="1">
        <v>4680</v>
      </c>
      <c r="CJ39" s="1">
        <v>4680</v>
      </c>
      <c r="CK39" s="1">
        <v>4680</v>
      </c>
      <c r="CL39" s="1">
        <v>4730</v>
      </c>
      <c r="CM39" s="1">
        <v>4730</v>
      </c>
      <c r="CN39" s="1">
        <v>4730</v>
      </c>
      <c r="CO39" s="1">
        <v>4730</v>
      </c>
      <c r="CP39" s="1">
        <v>4730</v>
      </c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HH39" s="1"/>
      <c r="HI39" s="1" cm="1">
        <f t="array" aca="1" ref="HI39" ca="1">INDIRECT("B"&amp;ROW(DY39))</f>
        <v>4640</v>
      </c>
      <c r="HJ39" s="1" cm="1">
        <f t="array" aca="1" ref="HJ39" ca="1">INDIRECT("c"&amp;ROW(DZ39))</f>
        <v>4640</v>
      </c>
      <c r="HK39" s="39">
        <f t="shared" ref="HK39" ca="1" si="19">HI39/HJ39-1</f>
        <v>0</v>
      </c>
      <c r="HL39" s="1"/>
      <c r="HM39" s="1" cm="1">
        <f t="array" aca="1" ref="HM39" ca="1">INDIRECT("g"&amp;ROW(ED39))</f>
        <v>4660</v>
      </c>
      <c r="HN39" s="39">
        <f ca="1">HI39/HM39-1</f>
        <v>-4.2918454935622075E-3</v>
      </c>
      <c r="HO39" s="32"/>
      <c r="HP39" s="1"/>
      <c r="HQ39" s="1"/>
    </row>
    <row r="40" spans="1:225">
      <c r="A40" s="1" t="s">
        <v>112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>
        <v>4480</v>
      </c>
      <c r="CK40" s="1">
        <v>4480</v>
      </c>
      <c r="CL40" s="1">
        <v>4530</v>
      </c>
      <c r="CM40" s="1">
        <v>4530</v>
      </c>
      <c r="CN40" s="1">
        <v>4530</v>
      </c>
      <c r="CO40" s="1">
        <v>4530</v>
      </c>
      <c r="CP40" s="1">
        <v>4530</v>
      </c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HH40" s="1"/>
      <c r="HI40" s="1"/>
      <c r="HJ40" s="1"/>
      <c r="HK40" s="39"/>
      <c r="HL40" s="1"/>
      <c r="HM40" s="1"/>
      <c r="HN40" s="39"/>
      <c r="HO40" s="32"/>
      <c r="HP40" s="1"/>
      <c r="HQ40" s="1"/>
    </row>
    <row r="41" spans="1:225" s="48" customForma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0"/>
      <c r="DP41" s="50"/>
      <c r="DQ41" s="50"/>
      <c r="DR41" s="50"/>
      <c r="DS41" s="50"/>
      <c r="DT41" s="50"/>
      <c r="DU41" s="50"/>
      <c r="DV41" s="50"/>
      <c r="DW41" s="50"/>
      <c r="DX41" s="50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2"/>
      <c r="HA41" s="53"/>
      <c r="HB41" s="51"/>
      <c r="HC41" s="51"/>
      <c r="HD41" s="51"/>
      <c r="HE41" s="51"/>
      <c r="HF41" s="51"/>
      <c r="HG41" s="100"/>
      <c r="HH41" s="51"/>
      <c r="HI41" s="50"/>
      <c r="HJ41" s="50"/>
      <c r="HK41" s="54"/>
      <c r="HL41" s="50"/>
      <c r="HM41" s="50"/>
      <c r="HN41" s="54"/>
      <c r="HO41" s="116"/>
      <c r="HP41" s="50"/>
      <c r="HQ41" s="50"/>
    </row>
    <row r="42" spans="1:225" s="5" customFormat="1">
      <c r="A42" s="39" t="s">
        <v>41</v>
      </c>
      <c r="B42" s="39">
        <v>1.5879999999999998E-2</v>
      </c>
      <c r="C42" s="39">
        <v>1.5820000000000001E-2</v>
      </c>
      <c r="D42" s="39">
        <v>1.585E-2</v>
      </c>
      <c r="E42" s="39">
        <v>1.5879999999999998E-2</v>
      </c>
      <c r="F42" s="39">
        <v>1.5890000000000001E-2</v>
      </c>
      <c r="G42" s="39">
        <v>1.6039999999999999E-2</v>
      </c>
      <c r="H42" s="39">
        <v>1.5859999999999999E-2</v>
      </c>
      <c r="I42" s="39">
        <v>1.746E-2</v>
      </c>
      <c r="J42" s="39">
        <v>1.4290000000000001E-2</v>
      </c>
      <c r="K42" s="39">
        <v>1.4670000000000001E-2</v>
      </c>
      <c r="L42" s="39">
        <v>1.494E-2</v>
      </c>
      <c r="M42" s="39">
        <v>1.592E-2</v>
      </c>
      <c r="N42" s="39">
        <v>1.6160000000000001E-2</v>
      </c>
      <c r="O42" s="39">
        <v>1.711E-2</v>
      </c>
      <c r="P42" s="39">
        <v>1.592E-2</v>
      </c>
      <c r="Q42" s="39">
        <v>1.5699999999999999E-2</v>
      </c>
      <c r="R42" s="39">
        <v>1.6230000000000001E-2</v>
      </c>
      <c r="S42" s="39">
        <v>1.5939999999999999E-2</v>
      </c>
      <c r="T42" s="39">
        <v>1.6279999999999999E-2</v>
      </c>
      <c r="U42" s="39">
        <v>1.634E-2</v>
      </c>
      <c r="V42" s="39">
        <v>1.7610000000000001E-2</v>
      </c>
      <c r="W42" s="39">
        <v>1.755E-2</v>
      </c>
      <c r="X42" s="39">
        <v>1.6299999999999999E-2</v>
      </c>
      <c r="Y42" s="39">
        <v>1.619E-2</v>
      </c>
      <c r="Z42" s="39">
        <v>1.6060000000000001E-2</v>
      </c>
      <c r="AA42" s="39">
        <v>1.7139999999999999E-2</v>
      </c>
      <c r="AB42" s="39">
        <v>1.7239999999999998E-2</v>
      </c>
      <c r="AC42" s="39">
        <v>1.618E-2</v>
      </c>
      <c r="AD42" s="39">
        <v>1.8579999999999999E-2</v>
      </c>
      <c r="AE42" s="39">
        <v>1.6080000000000001E-2</v>
      </c>
      <c r="AF42" s="39">
        <v>1.711E-2</v>
      </c>
      <c r="AG42" s="39">
        <v>1.8089999999999998E-2</v>
      </c>
      <c r="AH42" s="39">
        <v>1.8370000000000001E-2</v>
      </c>
      <c r="AI42" s="39">
        <v>1.8960000000000001E-2</v>
      </c>
      <c r="AJ42" s="39">
        <v>1.899E-2</v>
      </c>
      <c r="AK42" s="39">
        <v>1.89E-2</v>
      </c>
      <c r="AL42" s="39">
        <v>1.8970000000000001E-2</v>
      </c>
      <c r="AM42" s="39">
        <v>1.8821999999999998E-2</v>
      </c>
      <c r="AN42" s="39">
        <v>1.907E-2</v>
      </c>
      <c r="AO42" s="39">
        <v>1.8630000000000001E-2</v>
      </c>
      <c r="AP42" s="39">
        <v>1.9130000000000001E-2</v>
      </c>
      <c r="AQ42" s="39">
        <v>1.9130000000000001E-2</v>
      </c>
      <c r="AR42" s="39">
        <v>1.7010000000000001E-2</v>
      </c>
      <c r="AS42" s="39">
        <v>1.6469999999999999E-2</v>
      </c>
      <c r="AT42" s="39">
        <v>1.7299999999999999E-2</v>
      </c>
      <c r="AU42" s="39">
        <v>1.6369999999999999E-2</v>
      </c>
      <c r="AV42" s="39">
        <v>1.5789999999999998E-2</v>
      </c>
      <c r="AW42" s="39">
        <v>1.6230000000000001E-2</v>
      </c>
      <c r="AX42" s="39">
        <v>1.494E-2</v>
      </c>
      <c r="AY42" s="39">
        <v>1.789E-2</v>
      </c>
      <c r="AZ42" s="39">
        <v>1.7500000000000002E-2</v>
      </c>
      <c r="BA42" s="39">
        <v>1.695E-2</v>
      </c>
      <c r="BB42" s="39">
        <v>1.626E-2</v>
      </c>
      <c r="BC42" s="39">
        <v>1.626E-2</v>
      </c>
      <c r="BD42" s="39">
        <v>1.9519999999999999E-2</v>
      </c>
      <c r="BE42" s="39">
        <v>1.8769999999999998E-2</v>
      </c>
      <c r="BF42" s="39">
        <v>1.9310000000000001E-2</v>
      </c>
      <c r="BG42" s="39">
        <v>1.907E-2</v>
      </c>
      <c r="BH42" s="39">
        <v>1.8589999999999999E-2</v>
      </c>
      <c r="BI42" s="39">
        <v>1.8350000000000002E-2</v>
      </c>
      <c r="BJ42" s="39">
        <v>1.814E-2</v>
      </c>
      <c r="BK42" s="39">
        <v>1.7219999999999999E-2</v>
      </c>
      <c r="BL42" s="39">
        <v>1.7409999999999998E-2</v>
      </c>
      <c r="BM42" s="39">
        <v>1.8100000000000002E-2</v>
      </c>
      <c r="BN42" s="39">
        <v>1.864E-2</v>
      </c>
      <c r="BO42" s="39">
        <v>1.8270000000000002E-2</v>
      </c>
      <c r="BP42" s="39">
        <v>1.7299999999999999E-2</v>
      </c>
      <c r="BQ42" s="39">
        <v>2.155E-2</v>
      </c>
      <c r="BR42" s="39">
        <v>2.155E-2</v>
      </c>
      <c r="BS42" s="39">
        <v>2.155E-2</v>
      </c>
      <c r="BT42" s="39">
        <v>2.155E-2</v>
      </c>
      <c r="BU42" s="39">
        <v>2.155E-2</v>
      </c>
      <c r="BV42" s="39">
        <v>2.155E-2</v>
      </c>
      <c r="BW42" s="39">
        <v>2.155E-2</v>
      </c>
      <c r="BX42" s="39">
        <v>1.7059999999999999E-2</v>
      </c>
      <c r="BY42" s="39">
        <v>1.7409999999999998E-2</v>
      </c>
      <c r="BZ42" s="39">
        <v>1.694E-2</v>
      </c>
      <c r="CA42" s="39">
        <v>1.7270000000000001E-2</v>
      </c>
      <c r="CB42" s="39">
        <v>1.8839999999999999E-2</v>
      </c>
      <c r="CC42" s="39">
        <v>2.0379999999999999E-2</v>
      </c>
      <c r="CD42" s="39">
        <v>1.8370000000000001E-2</v>
      </c>
      <c r="CE42" s="39">
        <v>1.9120000000000002E-2</v>
      </c>
      <c r="CF42" s="39">
        <v>1.763E-2</v>
      </c>
      <c r="CG42" s="39">
        <v>1.7659999999999999E-2</v>
      </c>
      <c r="CH42" s="39">
        <v>1.524E-2</v>
      </c>
      <c r="CI42" s="39">
        <v>1.8339999999999999E-2</v>
      </c>
      <c r="CJ42" s="39">
        <v>1.9060000000000001E-2</v>
      </c>
      <c r="CK42" s="39">
        <v>1.8929999999999999E-2</v>
      </c>
      <c r="CL42" s="39">
        <v>1.84E-2</v>
      </c>
      <c r="CM42" s="39">
        <v>1.4930000000000001E-2</v>
      </c>
      <c r="CN42" s="39">
        <v>1.3899999999999999E-2</v>
      </c>
      <c r="CO42" s="39">
        <v>1.528E-2</v>
      </c>
      <c r="CP42" s="39">
        <v>1.677E-2</v>
      </c>
      <c r="CQ42" s="39">
        <v>1.865E-2</v>
      </c>
      <c r="CR42" s="39">
        <v>1.9109999999999999E-2</v>
      </c>
      <c r="CS42" s="39">
        <v>1.9730000000000001E-2</v>
      </c>
      <c r="CT42" s="39">
        <v>1.9099999999999999E-2</v>
      </c>
      <c r="CU42" s="39">
        <v>1.8190000000000001E-2</v>
      </c>
      <c r="CV42" s="39">
        <v>1.5689999999999999E-2</v>
      </c>
      <c r="CW42" s="39">
        <v>1.738E-2</v>
      </c>
      <c r="CX42" s="39">
        <v>1.8180000000000002E-2</v>
      </c>
      <c r="CY42" s="39">
        <v>1.9369999999999998E-2</v>
      </c>
      <c r="CZ42" s="39">
        <v>1.9460000000000002E-2</v>
      </c>
      <c r="DA42" s="39">
        <v>1.8419999999999999E-2</v>
      </c>
      <c r="DB42" s="39">
        <v>1.8329999999999999E-2</v>
      </c>
      <c r="DC42" s="39">
        <v>1.77E-2</v>
      </c>
      <c r="DD42" s="39">
        <v>1.6840000000000001E-2</v>
      </c>
      <c r="DE42" s="39">
        <v>1.3310000000000001E-2</v>
      </c>
      <c r="DF42" s="39">
        <v>1.34E-2</v>
      </c>
      <c r="DG42" s="39">
        <v>1.541E-2</v>
      </c>
      <c r="DH42" s="39">
        <v>1.3610000000000001E-2</v>
      </c>
      <c r="DI42" s="39">
        <v>1.5180000000000001E-2</v>
      </c>
      <c r="DJ42" s="39">
        <v>1.141E-2</v>
      </c>
      <c r="DK42" s="39">
        <v>1.0829999999999999E-2</v>
      </c>
      <c r="DL42" s="39">
        <v>1.3010000000000001E-2</v>
      </c>
      <c r="DM42" s="39">
        <v>1.558E-2</v>
      </c>
      <c r="DN42" s="39">
        <v>1.847E-2</v>
      </c>
      <c r="DO42" s="39">
        <v>1.473E-2</v>
      </c>
      <c r="DP42" s="39">
        <v>1.396E-2</v>
      </c>
      <c r="DQ42" s="39">
        <v>1.4590000000000001E-2</v>
      </c>
      <c r="DR42" s="39">
        <v>1.516E-2</v>
      </c>
      <c r="DS42" s="39">
        <v>1.5339999999999999E-2</v>
      </c>
      <c r="DT42" s="39">
        <v>1.5310000000000001E-2</v>
      </c>
      <c r="DU42" s="39">
        <v>1.558E-2</v>
      </c>
      <c r="DV42" s="39">
        <v>1.6500000000000001E-2</v>
      </c>
      <c r="DW42" s="39">
        <v>1.5310000000000001E-2</v>
      </c>
      <c r="DX42" s="39">
        <v>1.312E-2</v>
      </c>
      <c r="DY42" s="39">
        <v>1.332E-2</v>
      </c>
      <c r="DZ42" s="39">
        <v>1.439E-2</v>
      </c>
      <c r="EA42" s="39">
        <v>1.235E-2</v>
      </c>
      <c r="EB42" s="39">
        <v>1.183E-2</v>
      </c>
      <c r="EC42" s="39">
        <v>1.154E-2</v>
      </c>
      <c r="ED42" s="39">
        <v>1.1039999999999999E-2</v>
      </c>
      <c r="EE42" s="39">
        <v>1.048E-2</v>
      </c>
      <c r="EF42" s="39">
        <v>1.1169999999999999E-2</v>
      </c>
      <c r="EG42" s="39">
        <v>1.188E-2</v>
      </c>
      <c r="EH42" s="39">
        <v>1.056E-2</v>
      </c>
      <c r="EI42" s="39">
        <v>1.4840000000000001E-2</v>
      </c>
      <c r="EJ42" s="39">
        <v>1.086E-2</v>
      </c>
      <c r="EK42" s="39">
        <v>1.107E-2</v>
      </c>
      <c r="EL42" s="39">
        <v>1.112E-2</v>
      </c>
      <c r="EM42" s="39">
        <v>1.15E-2</v>
      </c>
      <c r="EN42" s="39">
        <v>1.8440000000000002E-2</v>
      </c>
      <c r="EO42" s="39">
        <v>1.8440000000000002E-2</v>
      </c>
      <c r="EP42" s="40">
        <v>1.8440000000000002E-2</v>
      </c>
      <c r="EQ42" s="40">
        <v>1.9890000000000001E-2</v>
      </c>
      <c r="ER42" s="39">
        <v>2.2280000000000001E-2</v>
      </c>
      <c r="ES42" s="39">
        <v>1.9199999999999998E-2</v>
      </c>
      <c r="ET42" s="39">
        <v>1.43E-2</v>
      </c>
      <c r="EU42" s="39">
        <v>1.321E-2</v>
      </c>
      <c r="EV42" s="39">
        <v>1.6729999999999998E-2</v>
      </c>
      <c r="EW42" s="41">
        <v>1.289E-2</v>
      </c>
      <c r="EX42" s="40">
        <v>1.251E-2</v>
      </c>
      <c r="EY42" s="40">
        <v>1.3390000000000001E-2</v>
      </c>
      <c r="EZ42" s="39">
        <v>1.404E-2</v>
      </c>
      <c r="FA42" s="39">
        <v>1.2749999999999999E-2</v>
      </c>
      <c r="FB42" s="39">
        <v>1.23E-2</v>
      </c>
      <c r="FC42" s="39">
        <v>1.307E-2</v>
      </c>
      <c r="FD42" s="42">
        <v>1.7399999999999999E-2</v>
      </c>
      <c r="FE42" s="39">
        <v>1.7159999999999998E-2</v>
      </c>
      <c r="FF42" s="39">
        <v>1.2960000000000001E-2</v>
      </c>
      <c r="FG42" s="39">
        <v>1.37E-2</v>
      </c>
      <c r="FH42" s="39">
        <v>1.438E-2</v>
      </c>
      <c r="FI42" s="39">
        <v>1.5779999999999999E-2</v>
      </c>
      <c r="FJ42" s="39">
        <v>1.2710000000000001E-2</v>
      </c>
      <c r="FK42" s="39">
        <v>1.2239999999999999E-2</v>
      </c>
      <c r="FL42" s="39">
        <v>1.2760000000000001E-2</v>
      </c>
      <c r="FM42" s="39">
        <v>1.4080000000000001E-2</v>
      </c>
      <c r="FN42" s="39">
        <v>1.4630000000000001E-2</v>
      </c>
      <c r="FO42" s="39">
        <v>1.54E-2</v>
      </c>
      <c r="FP42" s="39">
        <v>1.4760000000000001E-2</v>
      </c>
      <c r="FQ42" s="39">
        <v>1.523E-2</v>
      </c>
      <c r="FR42" s="39">
        <v>1.32E-2</v>
      </c>
      <c r="FS42" s="39">
        <v>1.102E-2</v>
      </c>
      <c r="FT42" s="39">
        <v>1.11E-2</v>
      </c>
      <c r="FU42" s="39">
        <v>1.239E-2</v>
      </c>
      <c r="FV42" s="39">
        <v>1.4080000000000001E-2</v>
      </c>
      <c r="FW42" s="39">
        <v>1.234E-2</v>
      </c>
      <c r="FX42" s="39">
        <v>1.6580000000000001E-2</v>
      </c>
      <c r="FY42" s="39">
        <v>2.1340000000000001E-2</v>
      </c>
      <c r="FZ42" s="39">
        <v>2.1340000000000001E-2</v>
      </c>
      <c r="GA42" s="39">
        <v>2.1340000000000001E-2</v>
      </c>
      <c r="GB42" s="39">
        <v>2.1340000000000001E-2</v>
      </c>
      <c r="GC42" s="39">
        <v>8.6800000000000002E-3</v>
      </c>
      <c r="GD42" s="39">
        <v>1.217E-2</v>
      </c>
      <c r="GE42" s="39">
        <v>1.6830000000000001E-2</v>
      </c>
      <c r="GF42" s="39">
        <v>1.5990000000000001E-2</v>
      </c>
      <c r="GG42" s="39">
        <v>2.2720000000000001E-2</v>
      </c>
      <c r="GH42" s="39">
        <v>2.2069999999999999E-2</v>
      </c>
      <c r="GI42" s="39">
        <v>2.1299999999999999E-2</v>
      </c>
      <c r="GJ42" s="39">
        <v>2.0469999999999999E-2</v>
      </c>
      <c r="GK42" s="39">
        <v>1.8180000000000002E-2</v>
      </c>
      <c r="GL42" s="39">
        <v>1.6049999999999998E-2</v>
      </c>
      <c r="GM42" s="39"/>
      <c r="GN42" s="39"/>
      <c r="GO42" s="39"/>
      <c r="GP42" s="39"/>
      <c r="GQ42" s="39"/>
      <c r="HH42" s="39"/>
      <c r="HI42" s="39" cm="1">
        <f t="array" aca="1" ref="HI42" ca="1">INDIRECT("B"&amp;ROW(DY42))</f>
        <v>1.5879999999999998E-2</v>
      </c>
      <c r="HJ42" s="39" cm="1">
        <f t="array" aca="1" ref="HJ42" ca="1">INDIRECT("c"&amp;ROW(DZ42))</f>
        <v>1.5820000000000001E-2</v>
      </c>
      <c r="HK42" s="39">
        <f ca="1">HI42/HJ42-1</f>
        <v>3.7926675094814843E-3</v>
      </c>
      <c r="HL42" s="1"/>
      <c r="HM42" s="39" cm="1">
        <f t="array" aca="1" ref="HM42" ca="1">INDIRECT("g"&amp;ROW(ED42))</f>
        <v>1.6039999999999999E-2</v>
      </c>
      <c r="HN42" s="39">
        <f ca="1">HI42/HM42-1</f>
        <v>-9.9750623441396957E-3</v>
      </c>
      <c r="HO42" s="32">
        <f t="shared" ref="HO42:HO59" ca="1" si="20">(HI42-HM42)*10000</f>
        <v>-1.6000000000000041</v>
      </c>
      <c r="HP42" s="39"/>
      <c r="HQ42" s="39"/>
    </row>
    <row r="43" spans="1:225">
      <c r="A43" s="39" t="s">
        <v>64</v>
      </c>
      <c r="B43" s="39">
        <v>2.298E-2</v>
      </c>
      <c r="C43" s="39">
        <v>2.3040000000000001E-2</v>
      </c>
      <c r="D43" s="39">
        <v>2.3120000000000002E-2</v>
      </c>
      <c r="E43" s="39">
        <v>2.3199999999999998E-2</v>
      </c>
      <c r="F43" s="39">
        <v>2.3290000000000002E-2</v>
      </c>
      <c r="G43" s="39">
        <v>2.3539999999999998E-2</v>
      </c>
      <c r="H43" s="39">
        <v>2.3980000000000001E-2</v>
      </c>
      <c r="I43" s="39">
        <v>2.4819999999999998E-2</v>
      </c>
      <c r="J43" s="39">
        <v>2.4989999999999998E-2</v>
      </c>
      <c r="K43" s="39">
        <v>2.5059999999999999E-2</v>
      </c>
      <c r="L43" s="39">
        <v>2.5090000000000001E-2</v>
      </c>
      <c r="M43" s="39">
        <v>2.5059999999999999E-2</v>
      </c>
      <c r="N43" s="39">
        <v>2.5010000000000001E-2</v>
      </c>
      <c r="O43" s="39">
        <v>2.4910000000000002E-2</v>
      </c>
      <c r="P43" s="39">
        <v>2.4719999999999999E-2</v>
      </c>
      <c r="Q43" s="39">
        <v>2.4680000000000001E-2</v>
      </c>
      <c r="R43" s="39">
        <v>2.4639999999999999E-2</v>
      </c>
      <c r="S43" s="39">
        <v>2.4539999999999999E-2</v>
      </c>
      <c r="T43" s="39">
        <v>2.4510000000000001E-2</v>
      </c>
      <c r="U43" s="39">
        <v>2.445E-2</v>
      </c>
      <c r="V43" s="39">
        <v>2.4389999999999998E-2</v>
      </c>
      <c r="W43" s="39">
        <v>2.4109999999999999E-2</v>
      </c>
      <c r="X43" s="39">
        <v>2.3720000000000001E-2</v>
      </c>
      <c r="Y43" s="39">
        <v>2.3539999999999998E-2</v>
      </c>
      <c r="Z43" s="39">
        <v>2.3400000000000001E-2</v>
      </c>
      <c r="AA43" s="39">
        <v>2.3269999999999999E-2</v>
      </c>
      <c r="AB43" s="39">
        <v>2.308E-2</v>
      </c>
      <c r="AC43" s="39">
        <v>2.3019999999999999E-2</v>
      </c>
      <c r="AD43" s="39">
        <v>2.2970000000000001E-2</v>
      </c>
      <c r="AE43" s="39">
        <v>2.2790000000000001E-2</v>
      </c>
      <c r="AF43" s="39">
        <v>2.2669999999999999E-2</v>
      </c>
      <c r="AG43" s="39">
        <v>2.2550000000000001E-2</v>
      </c>
      <c r="AH43" s="39">
        <v>2.2360000000000001E-2</v>
      </c>
      <c r="AI43" s="39">
        <v>2.2259999999999999E-2</v>
      </c>
      <c r="AJ43" s="39">
        <v>2.2239999999999999E-2</v>
      </c>
      <c r="AK43" s="39">
        <v>2.2210000000000001E-2</v>
      </c>
      <c r="AL43" s="39">
        <v>2.223E-2</v>
      </c>
      <c r="AM43" s="39">
        <v>2.23E-2</v>
      </c>
      <c r="AN43" s="39">
        <v>2.2290000000000001E-2</v>
      </c>
      <c r="AO43" s="39">
        <v>2.2270000000000002E-2</v>
      </c>
      <c r="AP43" s="39">
        <v>2.2339999999999999E-2</v>
      </c>
      <c r="AQ43" s="39">
        <v>2.2339999999999999E-2</v>
      </c>
      <c r="AR43" s="39">
        <v>2.2349999999999998E-2</v>
      </c>
      <c r="AS43" s="39">
        <v>2.2360000000000001E-2</v>
      </c>
      <c r="AT43" s="39">
        <v>2.24E-2</v>
      </c>
      <c r="AU43" s="39">
        <v>2.2450000000000001E-2</v>
      </c>
      <c r="AV43" s="39">
        <v>2.249E-2</v>
      </c>
      <c r="AW43" s="39">
        <v>2.2499999999999999E-2</v>
      </c>
      <c r="AX43" s="39">
        <v>2.2620000000000001E-2</v>
      </c>
      <c r="AY43" s="39">
        <v>2.265E-2</v>
      </c>
      <c r="AZ43" s="39">
        <v>2.2679999999999999E-2</v>
      </c>
      <c r="BA43" s="39">
        <v>2.2710000000000001E-2</v>
      </c>
      <c r="BB43" s="39">
        <v>2.2689999999999998E-2</v>
      </c>
      <c r="BC43" s="39">
        <v>2.2689999999999998E-2</v>
      </c>
      <c r="BD43" s="39">
        <v>2.266E-2</v>
      </c>
      <c r="BE43" s="39">
        <v>2.256E-2</v>
      </c>
      <c r="BF43" s="39">
        <v>2.2450000000000001E-2</v>
      </c>
      <c r="BG43" s="39">
        <v>2.2349999999999998E-2</v>
      </c>
      <c r="BH43" s="39">
        <v>2.2259999999999999E-2</v>
      </c>
      <c r="BI43" s="39">
        <v>2.2190000000000001E-2</v>
      </c>
      <c r="BJ43" s="39">
        <v>2.2179999999999998E-2</v>
      </c>
      <c r="BK43" s="39">
        <v>2.223E-2</v>
      </c>
      <c r="BL43" s="39">
        <v>2.2290000000000001E-2</v>
      </c>
      <c r="BM43" s="39">
        <v>2.2339999999999999E-2</v>
      </c>
      <c r="BN43" s="39">
        <v>2.2360000000000001E-2</v>
      </c>
      <c r="BO43" s="39">
        <v>2.2370000000000001E-2</v>
      </c>
      <c r="BP43" s="39">
        <v>2.2360000000000001E-2</v>
      </c>
      <c r="BQ43" s="39">
        <v>2.2849999999999999E-2</v>
      </c>
      <c r="BR43" s="39">
        <v>2.2849999999999999E-2</v>
      </c>
      <c r="BS43" s="39">
        <v>2.2849999999999999E-2</v>
      </c>
      <c r="BT43" s="39">
        <v>2.2849999999999999E-2</v>
      </c>
      <c r="BU43" s="39">
        <v>2.2849999999999999E-2</v>
      </c>
      <c r="BV43" s="39">
        <v>2.2849999999999999E-2</v>
      </c>
      <c r="BW43" s="39">
        <v>2.2849999999999999E-2</v>
      </c>
      <c r="BX43" s="39">
        <v>2.2780000000000002E-2</v>
      </c>
      <c r="BY43" s="39">
        <v>2.2599999999999999E-2</v>
      </c>
      <c r="BZ43" s="39">
        <v>2.2290000000000001E-2</v>
      </c>
      <c r="CA43" s="39">
        <v>2.2110000000000001E-2</v>
      </c>
      <c r="CB43" s="39">
        <v>2.1919999999999999E-2</v>
      </c>
      <c r="CC43" s="39">
        <v>2.1569999999999999E-2</v>
      </c>
      <c r="CD43" s="39">
        <v>2.1260000000000001E-2</v>
      </c>
      <c r="CE43" s="39">
        <v>2.1100000000000001E-2</v>
      </c>
      <c r="CF43" s="39">
        <v>2.0830000000000001E-2</v>
      </c>
      <c r="CG43" s="39">
        <v>2.0559999999999998E-2</v>
      </c>
      <c r="CH43" s="39">
        <v>2.027E-2</v>
      </c>
      <c r="CI43" s="39">
        <v>1.9990000000000001E-2</v>
      </c>
      <c r="CJ43" s="39">
        <v>1.968E-2</v>
      </c>
      <c r="CK43" s="39">
        <v>1.9449999999999999E-2</v>
      </c>
      <c r="CL43" s="39">
        <v>1.9300000000000001E-2</v>
      </c>
      <c r="CM43" s="39">
        <v>1.9140000000000001E-2</v>
      </c>
      <c r="CN43" s="39">
        <v>1.9109999999999999E-2</v>
      </c>
      <c r="CO43" s="39">
        <v>1.9109999999999999E-2</v>
      </c>
      <c r="CP43" s="39">
        <v>1.9099999999999999E-2</v>
      </c>
      <c r="CQ43" s="39">
        <v>1.9130000000000001E-2</v>
      </c>
      <c r="CR43" s="39">
        <v>1.9019999999999999E-2</v>
      </c>
      <c r="CS43" s="39">
        <v>1.8800000000000001E-2</v>
      </c>
      <c r="CT43" s="39">
        <v>1.8689999999999998E-2</v>
      </c>
      <c r="CU43" s="39">
        <v>1.8509999999999999E-2</v>
      </c>
      <c r="CV43" s="39">
        <v>1.8540000000000001E-2</v>
      </c>
      <c r="CW43" s="39">
        <v>1.8550000000000001E-2</v>
      </c>
      <c r="CX43" s="39">
        <v>1.8550000000000001E-2</v>
      </c>
      <c r="CY43" s="39">
        <v>1.857E-2</v>
      </c>
      <c r="CZ43" s="39">
        <v>1.8630000000000001E-2</v>
      </c>
      <c r="DA43" s="39">
        <v>1.874E-2</v>
      </c>
      <c r="DB43" s="39">
        <v>1.8759999999999999E-2</v>
      </c>
      <c r="DC43" s="39">
        <v>1.8849999999999999E-2</v>
      </c>
      <c r="DD43" s="39">
        <v>1.908E-2</v>
      </c>
      <c r="DE43" s="39">
        <v>1.9210000000000001E-2</v>
      </c>
      <c r="DF43" s="39">
        <v>1.941E-2</v>
      </c>
      <c r="DG43" s="39">
        <v>1.9519999999999999E-2</v>
      </c>
      <c r="DH43" s="39">
        <v>1.968E-2</v>
      </c>
      <c r="DI43" s="39">
        <v>1.9879999999999998E-2</v>
      </c>
      <c r="DJ43" s="39">
        <v>2.0039999999999999E-2</v>
      </c>
      <c r="DK43" s="39">
        <v>2.0250000000000001E-2</v>
      </c>
      <c r="DL43" s="39">
        <v>2.0449999999999999E-2</v>
      </c>
      <c r="DM43" s="39">
        <v>2.0559999999999998E-2</v>
      </c>
      <c r="DN43" s="39">
        <v>2.0650000000000002E-2</v>
      </c>
      <c r="DO43" s="39">
        <v>2.0660000000000001E-2</v>
      </c>
      <c r="DP43" s="39">
        <v>2.0660000000000001E-2</v>
      </c>
      <c r="DQ43" s="39">
        <v>2.0660000000000001E-2</v>
      </c>
      <c r="DR43" s="39">
        <v>2.0660000000000001E-2</v>
      </c>
      <c r="DS43" s="39">
        <v>2.0673E-2</v>
      </c>
      <c r="DT43" s="39">
        <v>2.068E-2</v>
      </c>
      <c r="DU43" s="39">
        <v>2.068E-2</v>
      </c>
      <c r="DV43" s="39">
        <v>2.068E-2</v>
      </c>
      <c r="DW43" s="39">
        <v>2.07E-2</v>
      </c>
      <c r="DX43" s="39">
        <v>2.069E-2</v>
      </c>
      <c r="DY43" s="39">
        <v>2.068E-2</v>
      </c>
      <c r="DZ43" s="39">
        <v>2.078E-2</v>
      </c>
      <c r="EA43" s="39">
        <v>2.077E-2</v>
      </c>
      <c r="EB43" s="39">
        <v>2.078E-2</v>
      </c>
      <c r="EC43" s="39">
        <v>2.078E-2</v>
      </c>
      <c r="ED43" s="39">
        <v>2.0840000000000001E-2</v>
      </c>
      <c r="EE43" s="39">
        <v>2.086E-2</v>
      </c>
      <c r="EF43" s="39">
        <v>2.0899999999999998E-2</v>
      </c>
      <c r="EG43" s="39">
        <v>2.094E-2</v>
      </c>
      <c r="EH43" s="39">
        <v>2.0979999999999999E-2</v>
      </c>
      <c r="EI43" s="39">
        <v>2.0990000000000002E-2</v>
      </c>
      <c r="EJ43" s="39">
        <v>2.0979999999999999E-2</v>
      </c>
      <c r="EK43" s="39">
        <v>2.0959999999999999E-2</v>
      </c>
      <c r="EL43" s="39">
        <v>2.0879999999999999E-2</v>
      </c>
      <c r="EM43" s="39">
        <v>2.078E-2</v>
      </c>
      <c r="EN43" s="39">
        <v>2.0740000000000001E-2</v>
      </c>
      <c r="EO43" s="40">
        <v>2.061E-2</v>
      </c>
      <c r="EP43" s="40">
        <v>2.061E-2</v>
      </c>
      <c r="EQ43" s="40"/>
      <c r="ER43" s="39"/>
      <c r="ES43" s="39"/>
      <c r="ET43" s="39"/>
      <c r="EU43" s="39"/>
      <c r="EV43" s="39"/>
      <c r="EW43" s="41"/>
      <c r="EX43" s="40"/>
      <c r="EY43" s="40"/>
      <c r="EZ43" s="39"/>
      <c r="FA43" s="39"/>
      <c r="FB43" s="39"/>
      <c r="FC43" s="39"/>
      <c r="FD43" s="42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39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/>
      <c r="GF43" s="39"/>
      <c r="GG43" s="39"/>
      <c r="GH43" s="39"/>
      <c r="GI43" s="39"/>
      <c r="GJ43" s="39"/>
      <c r="GK43" s="39"/>
      <c r="GL43" s="39"/>
      <c r="GM43" s="39"/>
      <c r="GN43" s="39"/>
      <c r="GO43" s="39"/>
      <c r="GP43" s="39"/>
      <c r="GQ43" s="39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39"/>
      <c r="HI43" s="39" cm="1">
        <f t="array" aca="1" ref="HI43" ca="1">INDIRECT("B"&amp;ROW(DY43))</f>
        <v>2.298E-2</v>
      </c>
      <c r="HJ43" s="39" cm="1">
        <f t="array" aca="1" ref="HJ43" ca="1">INDIRECT("c"&amp;ROW(DZ43))</f>
        <v>2.3040000000000001E-2</v>
      </c>
      <c r="HK43" s="39">
        <f ca="1">HI43/HJ43-1</f>
        <v>-2.6041666666667407E-3</v>
      </c>
      <c r="HL43" s="1"/>
      <c r="HM43" s="39" cm="1">
        <f t="array" aca="1" ref="HM43" ca="1">INDIRECT("g"&amp;ROW(ED43))</f>
        <v>2.3539999999999998E-2</v>
      </c>
      <c r="HN43" s="39">
        <f ca="1">HI43/HM43-1</f>
        <v>-2.3789294817332163E-2</v>
      </c>
      <c r="HO43" s="32">
        <f t="shared" ca="1" si="20"/>
        <v>-5.5999999999999801</v>
      </c>
      <c r="HP43" s="1"/>
      <c r="HQ43" s="1"/>
    </row>
    <row r="44" spans="1:225">
      <c r="A44" s="39" t="s">
        <v>0</v>
      </c>
      <c r="B44" s="39">
        <v>2.4E-2</v>
      </c>
      <c r="C44" s="39">
        <v>2.3970000000000002E-2</v>
      </c>
      <c r="D44" s="39">
        <v>2.3959999999999999E-2</v>
      </c>
      <c r="E44" s="39">
        <v>2.3959999999999999E-2</v>
      </c>
      <c r="F44" s="39">
        <v>2.3990000000000001E-2</v>
      </c>
      <c r="G44" s="39">
        <v>2.4230000000000002E-2</v>
      </c>
      <c r="H44" s="39">
        <v>2.4500000000000001E-2</v>
      </c>
      <c r="I44" s="39">
        <v>2.53E-2</v>
      </c>
      <c r="J44" s="39">
        <v>2.5559999999999999E-2</v>
      </c>
      <c r="K44" s="39">
        <v>2.5899999999999999E-2</v>
      </c>
      <c r="L44" s="39">
        <v>2.5999999999999999E-2</v>
      </c>
      <c r="M44" s="39">
        <v>2.6009999999999998E-2</v>
      </c>
      <c r="N44" s="39">
        <v>2.6040000000000001E-2</v>
      </c>
      <c r="O44" s="39">
        <v>2.6040000000000001E-2</v>
      </c>
      <c r="P44" s="39">
        <v>2.6009999999999998E-2</v>
      </c>
      <c r="Q44" s="39">
        <v>2.6040000000000001E-2</v>
      </c>
      <c r="R44" s="39">
        <v>2.6030000000000001E-2</v>
      </c>
      <c r="S44" s="39">
        <v>2.6009999999999998E-2</v>
      </c>
      <c r="T44" s="39">
        <v>2.597E-2</v>
      </c>
      <c r="U44" s="39">
        <v>2.5930000000000002E-2</v>
      </c>
      <c r="V44" s="39">
        <v>2.5850000000000001E-2</v>
      </c>
      <c r="W44" s="39">
        <v>2.572E-2</v>
      </c>
      <c r="X44" s="39">
        <v>2.564E-2</v>
      </c>
      <c r="Y44" s="39">
        <v>2.554E-2</v>
      </c>
      <c r="Z44" s="39">
        <v>2.537E-2</v>
      </c>
      <c r="AA44" s="39">
        <v>2.5329999999999998E-2</v>
      </c>
      <c r="AB44" s="39">
        <v>2.5190000000000001E-2</v>
      </c>
      <c r="AC44" s="39">
        <v>2.503E-2</v>
      </c>
      <c r="AD44" s="39">
        <v>2.4930000000000001E-2</v>
      </c>
      <c r="AE44" s="39">
        <v>2.4809999999999999E-2</v>
      </c>
      <c r="AF44" s="39">
        <v>2.4649999999999998E-2</v>
      </c>
      <c r="AG44" s="39">
        <v>2.4629999999999999E-2</v>
      </c>
      <c r="AH44" s="39">
        <v>2.462E-2</v>
      </c>
      <c r="AI44" s="39">
        <v>2.462E-2</v>
      </c>
      <c r="AJ44" s="39">
        <v>2.462E-2</v>
      </c>
      <c r="AK44" s="39">
        <v>2.461E-2</v>
      </c>
      <c r="AL44" s="39">
        <v>2.461E-2</v>
      </c>
      <c r="AM44" s="39">
        <v>2.4611000000000001E-2</v>
      </c>
      <c r="AN44" s="39">
        <v>2.4570000000000002E-2</v>
      </c>
      <c r="AO44" s="39">
        <v>2.453E-2</v>
      </c>
      <c r="AP44" s="39">
        <v>2.452E-2</v>
      </c>
      <c r="AQ44" s="39">
        <v>2.452E-2</v>
      </c>
      <c r="AR44" s="39">
        <v>2.4510000000000001E-2</v>
      </c>
      <c r="AS44" s="39">
        <v>2.4500000000000001E-2</v>
      </c>
      <c r="AT44" s="39">
        <v>2.4490000000000001E-2</v>
      </c>
      <c r="AU44" s="39">
        <v>2.445E-2</v>
      </c>
      <c r="AV44" s="39">
        <v>2.4379999999999999E-2</v>
      </c>
      <c r="AW44" s="39">
        <v>2.4299999999999999E-2</v>
      </c>
      <c r="AX44" s="39">
        <v>2.426E-2</v>
      </c>
      <c r="AY44" s="39">
        <v>2.4209999999999999E-2</v>
      </c>
      <c r="AZ44" s="39">
        <v>2.4150000000000001E-2</v>
      </c>
      <c r="BA44" s="39">
        <v>2.4060000000000002E-2</v>
      </c>
      <c r="BB44" s="39">
        <v>2.3990000000000001E-2</v>
      </c>
      <c r="BC44" s="39">
        <v>2.3990000000000001E-2</v>
      </c>
      <c r="BD44" s="39">
        <v>2.3779999999999999E-2</v>
      </c>
      <c r="BE44" s="39">
        <v>2.3640000000000001E-2</v>
      </c>
      <c r="BF44" s="39">
        <v>2.35E-2</v>
      </c>
      <c r="BG44" s="39">
        <v>2.3400000000000001E-2</v>
      </c>
      <c r="BH44" s="39">
        <v>2.333E-2</v>
      </c>
      <c r="BI44" s="39">
        <v>2.3210000000000001E-2</v>
      </c>
      <c r="BJ44" s="39">
        <v>2.3130000000000001E-2</v>
      </c>
      <c r="BK44" s="39">
        <v>2.3089999999999999E-2</v>
      </c>
      <c r="BL44" s="39">
        <v>2.308E-2</v>
      </c>
      <c r="BM44" s="39">
        <v>2.3050000000000001E-2</v>
      </c>
      <c r="BN44" s="39">
        <v>2.3040000000000001E-2</v>
      </c>
      <c r="BO44" s="39">
        <v>2.3019999999999999E-2</v>
      </c>
      <c r="BP44" s="39">
        <v>2.3E-2</v>
      </c>
      <c r="BQ44" s="39">
        <v>2.3019999999999999E-2</v>
      </c>
      <c r="BR44" s="39">
        <v>2.3019999999999999E-2</v>
      </c>
      <c r="BS44" s="39">
        <v>2.3019999999999999E-2</v>
      </c>
      <c r="BT44" s="39">
        <v>2.3019999999999999E-2</v>
      </c>
      <c r="BU44" s="39">
        <v>2.3019999999999999E-2</v>
      </c>
      <c r="BV44" s="39">
        <v>2.3019999999999999E-2</v>
      </c>
      <c r="BW44" s="39">
        <v>2.3019999999999999E-2</v>
      </c>
      <c r="BX44" s="39">
        <v>2.3029999999999998E-2</v>
      </c>
      <c r="BY44" s="39">
        <v>2.2939999999999999E-2</v>
      </c>
      <c r="BZ44" s="39">
        <v>2.282E-2</v>
      </c>
      <c r="CA44" s="39">
        <v>2.273E-2</v>
      </c>
      <c r="CB44" s="39">
        <v>2.2599999999999999E-2</v>
      </c>
      <c r="CC44" s="39">
        <v>2.2429999999999999E-2</v>
      </c>
      <c r="CD44" s="39">
        <v>2.2210000000000001E-2</v>
      </c>
      <c r="CE44" s="39">
        <v>2.1940000000000001E-2</v>
      </c>
      <c r="CF44" s="39">
        <v>2.1649999999999999E-2</v>
      </c>
      <c r="CG44" s="39">
        <v>2.1440000000000001E-2</v>
      </c>
      <c r="CH44" s="39">
        <v>2.1170000000000001E-2</v>
      </c>
      <c r="CI44" s="39">
        <v>2.104E-2</v>
      </c>
      <c r="CJ44" s="39">
        <v>2.094E-2</v>
      </c>
      <c r="CK44" s="39">
        <v>2.0809999999999999E-2</v>
      </c>
      <c r="CL44" s="39">
        <v>2.0670000000000001E-2</v>
      </c>
      <c r="CM44" s="39">
        <v>2.052E-2</v>
      </c>
      <c r="CN44" s="39">
        <v>2.0459999999999999E-2</v>
      </c>
      <c r="CO44" s="39">
        <v>2.044E-2</v>
      </c>
      <c r="CP44" s="39">
        <v>2.044E-2</v>
      </c>
      <c r="CQ44" s="39">
        <v>2.043E-2</v>
      </c>
      <c r="CR44" s="39">
        <v>2.036E-2</v>
      </c>
      <c r="CS44" s="39">
        <v>2.0279999999999999E-2</v>
      </c>
      <c r="CT44" s="39">
        <v>2.0199999999999999E-2</v>
      </c>
      <c r="CU44" s="39">
        <v>2.0140000000000002E-2</v>
      </c>
      <c r="CV44" s="39">
        <v>2.0160000000000001E-2</v>
      </c>
      <c r="CW44" s="39">
        <v>2.0160000000000001E-2</v>
      </c>
      <c r="CX44" s="39">
        <v>2.019E-2</v>
      </c>
      <c r="CY44" s="39">
        <v>2.0240000000000001E-2</v>
      </c>
      <c r="CZ44" s="39">
        <v>2.026E-2</v>
      </c>
      <c r="DA44" s="39">
        <v>2.0299999999999999E-2</v>
      </c>
      <c r="DB44" s="39">
        <v>2.0400000000000001E-2</v>
      </c>
      <c r="DC44" s="39">
        <v>2.0449999999999999E-2</v>
      </c>
      <c r="DD44" s="39">
        <v>2.0629999999999999E-2</v>
      </c>
      <c r="DE44" s="39">
        <v>2.0650000000000002E-2</v>
      </c>
      <c r="DF44" s="39">
        <v>2.0670000000000001E-2</v>
      </c>
      <c r="DG44" s="39">
        <v>2.0740000000000001E-2</v>
      </c>
      <c r="DH44" s="39">
        <v>2.0750000000000001E-2</v>
      </c>
      <c r="DI44" s="39">
        <v>2.0799999999999999E-2</v>
      </c>
      <c r="DJ44" s="39">
        <v>2.085E-2</v>
      </c>
      <c r="DK44" s="39">
        <v>2.0920000000000001E-2</v>
      </c>
      <c r="DL44" s="39">
        <v>2.0979999999999999E-2</v>
      </c>
      <c r="DM44" s="39">
        <v>2.0979999999999999E-2</v>
      </c>
      <c r="DN44" s="39">
        <v>2.0969999999999999E-2</v>
      </c>
      <c r="DO44" s="39">
        <v>2.0979999999999999E-2</v>
      </c>
      <c r="DP44" s="39">
        <v>2.0979999999999999E-2</v>
      </c>
      <c r="DQ44" s="39">
        <v>2.0990000000000002E-2</v>
      </c>
      <c r="DR44" s="39">
        <v>2.1000000000000001E-2</v>
      </c>
      <c r="DS44" s="39">
        <v>2.1000000000000001E-2</v>
      </c>
      <c r="DT44" s="39">
        <v>2.1000000000000001E-2</v>
      </c>
      <c r="DU44" s="39">
        <v>2.1000000000000001E-2</v>
      </c>
      <c r="DV44" s="39">
        <v>2.1000000000000001E-2</v>
      </c>
      <c r="DW44" s="39">
        <v>2.1000000000000001E-2</v>
      </c>
      <c r="DX44" s="39">
        <v>2.1000000000000001E-2</v>
      </c>
      <c r="DY44" s="39">
        <v>2.1010000000000001E-2</v>
      </c>
      <c r="DZ44" s="39">
        <v>2.1069999999999998E-2</v>
      </c>
      <c r="EA44" s="39">
        <v>2.1090000000000001E-2</v>
      </c>
      <c r="EB44" s="39">
        <v>2.1180000000000001E-2</v>
      </c>
      <c r="EC44" s="39">
        <v>2.128E-2</v>
      </c>
      <c r="ED44" s="39">
        <v>2.138E-2</v>
      </c>
      <c r="EE44" s="39">
        <v>2.147E-2</v>
      </c>
      <c r="EF44" s="39">
        <v>2.1579999999999998E-2</v>
      </c>
      <c r="EG44" s="39">
        <v>2.164E-2</v>
      </c>
      <c r="EH44" s="39">
        <v>2.1649999999999999E-2</v>
      </c>
      <c r="EI44" s="39">
        <v>2.1680000000000001E-2</v>
      </c>
      <c r="EJ44" s="39">
        <v>2.1669999999999998E-2</v>
      </c>
      <c r="EK44" s="39">
        <v>2.1610000000000001E-2</v>
      </c>
      <c r="EL44" s="39">
        <v>2.155E-2</v>
      </c>
      <c r="EM44" s="39">
        <v>2.155E-2</v>
      </c>
      <c r="EN44" s="39">
        <v>2.1350000000000001E-2</v>
      </c>
      <c r="EO44" s="39">
        <v>2.1350000000000001E-2</v>
      </c>
      <c r="EP44" s="39">
        <v>2.1350000000000001E-2</v>
      </c>
      <c r="EQ44" s="39">
        <v>2.1260000000000001E-2</v>
      </c>
      <c r="ER44" s="39">
        <v>2.1139999999999999E-2</v>
      </c>
      <c r="ES44" s="39">
        <v>2.1049999999999999E-2</v>
      </c>
      <c r="ET44" s="39">
        <v>2.1059999999999999E-2</v>
      </c>
      <c r="EU44" s="39">
        <v>2.12E-2</v>
      </c>
      <c r="EV44" s="39">
        <v>2.1340000000000001E-2</v>
      </c>
      <c r="EW44" s="39">
        <v>2.1479999999999999E-2</v>
      </c>
      <c r="EX44" s="39">
        <v>2.1610000000000001E-2</v>
      </c>
      <c r="EY44" s="39">
        <v>2.1770000000000001E-2</v>
      </c>
      <c r="EZ44" s="39">
        <v>2.181E-2</v>
      </c>
      <c r="FA44" s="39">
        <v>2.1860000000000001E-2</v>
      </c>
      <c r="FB44" s="39">
        <v>2.1930000000000002E-2</v>
      </c>
      <c r="FC44" s="39">
        <v>2.1989999999999999E-2</v>
      </c>
      <c r="FD44" s="39">
        <v>2.213E-2</v>
      </c>
      <c r="FE44" s="39">
        <v>2.2189999999999998E-2</v>
      </c>
      <c r="FF44" s="39">
        <v>2.223E-2</v>
      </c>
      <c r="FG44" s="39">
        <v>2.2330000000000003E-2</v>
      </c>
      <c r="FH44" s="39">
        <v>2.2380000000000001E-2</v>
      </c>
      <c r="FI44" s="39">
        <v>2.2429999999999999E-2</v>
      </c>
      <c r="FJ44" s="39">
        <v>2.2519999999999998E-2</v>
      </c>
      <c r="FK44" s="39">
        <v>2.2550000000000001E-2</v>
      </c>
      <c r="FL44" s="39">
        <v>2.2620000000000001E-2</v>
      </c>
      <c r="FM44" s="39">
        <v>2.2689999999999998E-2</v>
      </c>
      <c r="FN44" s="39">
        <v>2.2780000000000002E-2</v>
      </c>
      <c r="FO44" s="39">
        <v>2.2880000000000001E-2</v>
      </c>
      <c r="FP44" s="39">
        <v>2.2939999999999999E-2</v>
      </c>
      <c r="FQ44" s="39">
        <v>2.3109999999999999E-2</v>
      </c>
      <c r="FR44" s="39">
        <v>2.325E-2</v>
      </c>
      <c r="FS44" s="39">
        <v>2.349E-2</v>
      </c>
      <c r="FT44" s="39">
        <v>2.3630000000000002E-2</v>
      </c>
      <c r="FU44" s="39">
        <v>2.3769999999999999E-2</v>
      </c>
      <c r="FV44" s="39">
        <v>2.3859999999999999E-2</v>
      </c>
      <c r="FW44" s="39">
        <v>2.401E-2</v>
      </c>
      <c r="FX44" s="39">
        <v>2.4140000000000002E-2</v>
      </c>
      <c r="FY44" s="39">
        <v>2.4279999999999999E-2</v>
      </c>
      <c r="FZ44" s="39">
        <v>2.4279999999999999E-2</v>
      </c>
      <c r="GA44" s="39">
        <v>2.4279999999999999E-2</v>
      </c>
      <c r="GB44" s="39">
        <v>2.4279999999999999E-2</v>
      </c>
      <c r="GC44" s="39">
        <v>2.4299999999999999E-2</v>
      </c>
      <c r="GD44" s="39">
        <v>2.4299999999999999E-2</v>
      </c>
      <c r="GE44" s="39">
        <v>2.4299999999999999E-2</v>
      </c>
      <c r="GF44" s="39">
        <v>2.4299999999999999E-2</v>
      </c>
      <c r="GG44" s="39">
        <v>2.4289999999999999E-2</v>
      </c>
      <c r="GH44" s="39">
        <v>2.4289999999999999E-2</v>
      </c>
      <c r="GI44" s="39">
        <v>2.4320000000000001E-2</v>
      </c>
      <c r="GJ44" s="39">
        <v>2.426E-2</v>
      </c>
      <c r="GK44" s="39">
        <v>2.4240000000000001E-2</v>
      </c>
      <c r="GL44" s="39">
        <v>2.4219999999999998E-2</v>
      </c>
      <c r="GM44" s="39">
        <v>2.4209999999999999E-2</v>
      </c>
      <c r="GN44" s="39">
        <v>2.418E-2</v>
      </c>
      <c r="GO44" s="39">
        <v>2.4150000000000001E-2</v>
      </c>
      <c r="GP44" s="39">
        <v>2.4140000000000002E-2</v>
      </c>
      <c r="GQ44" s="39">
        <v>2.41E-2</v>
      </c>
      <c r="GR44" s="39">
        <v>2.4140000000000002E-2</v>
      </c>
      <c r="GS44" s="39">
        <v>2.4230000000000002E-2</v>
      </c>
      <c r="GT44" s="39">
        <v>2.4230000000000002E-2</v>
      </c>
      <c r="GU44" s="39">
        <v>2.4289999999999999E-2</v>
      </c>
      <c r="GV44" s="39">
        <v>2.4479999999999998E-2</v>
      </c>
      <c r="GW44" s="39">
        <v>2.4539999999999999E-2</v>
      </c>
      <c r="GX44" s="39">
        <v>2.4559999999999998E-2</v>
      </c>
      <c r="GY44" s="39">
        <v>2.4639999999999999E-2</v>
      </c>
      <c r="GZ44" s="43">
        <v>2.4680000000000001E-2</v>
      </c>
      <c r="HA44" s="44">
        <v>2.4729999999999999E-2</v>
      </c>
      <c r="HB44" s="39">
        <v>2.4760000000000001E-2</v>
      </c>
      <c r="HC44" s="39">
        <v>2.479E-2</v>
      </c>
      <c r="HD44" s="39">
        <v>2.487E-2</v>
      </c>
      <c r="HE44" s="39">
        <v>2.4920000000000001E-2</v>
      </c>
      <c r="HF44" s="39">
        <v>2.5000000000000001E-2</v>
      </c>
      <c r="HG44" s="40">
        <v>2.5000000000000001E-2</v>
      </c>
      <c r="HH44" s="117"/>
      <c r="HI44" s="39" cm="1">
        <f t="array" aca="1" ref="HI44" ca="1">INDIRECT("B"&amp;ROW(DY44))</f>
        <v>2.4E-2</v>
      </c>
      <c r="HJ44" s="39" cm="1">
        <f t="array" aca="1" ref="HJ44" ca="1">INDIRECT("c"&amp;ROW(DZ44))</f>
        <v>2.3970000000000002E-2</v>
      </c>
      <c r="HK44" s="39">
        <f t="shared" ca="1" si="11"/>
        <v>1.2515644555695093E-3</v>
      </c>
      <c r="HL44" s="1"/>
      <c r="HM44" s="39" cm="1">
        <f t="array" aca="1" ref="HM44" ca="1">INDIRECT("g"&amp;ROW(ED44))</f>
        <v>2.4230000000000002E-2</v>
      </c>
      <c r="HN44" s="39">
        <f t="shared" ca="1" si="12"/>
        <v>-9.492364836979017E-3</v>
      </c>
      <c r="HO44" s="32">
        <f t="shared" ca="1" si="20"/>
        <v>-2.3000000000000105</v>
      </c>
      <c r="HP44" s="1"/>
      <c r="HQ44" s="1"/>
    </row>
    <row r="45" spans="1:225">
      <c r="A45" s="39" t="s">
        <v>115</v>
      </c>
      <c r="B45" s="39">
        <v>2.4340000000000001E-2</v>
      </c>
      <c r="C45" s="39">
        <v>2.4379999999999999E-2</v>
      </c>
      <c r="D45" s="39">
        <v>2.444E-2</v>
      </c>
      <c r="E45" s="39">
        <v>2.4479999999999998E-2</v>
      </c>
      <c r="F45" s="39">
        <v>2.4559999999999998E-2</v>
      </c>
      <c r="G45" s="39">
        <v>2.479E-2</v>
      </c>
      <c r="H45" s="39">
        <v>2.4979999999999999E-2</v>
      </c>
      <c r="I45" s="39">
        <v>2.555E-2</v>
      </c>
      <c r="J45" s="39">
        <v>2.5860000000000001E-2</v>
      </c>
      <c r="K45" s="39">
        <v>2.613E-2</v>
      </c>
      <c r="L45" s="39">
        <v>2.6290000000000001E-2</v>
      </c>
      <c r="M45" s="39">
        <v>2.6329999999999999E-2</v>
      </c>
      <c r="N45" s="39">
        <v>2.632E-2</v>
      </c>
      <c r="O45" s="39">
        <v>2.632E-2</v>
      </c>
      <c r="P45" s="39">
        <v>2.6270000000000002E-2</v>
      </c>
      <c r="Q45" s="39">
        <v>2.6270000000000002E-2</v>
      </c>
      <c r="R45" s="39">
        <v>2.6259999999999999E-2</v>
      </c>
      <c r="S45" s="39">
        <v>2.6259999999999999E-2</v>
      </c>
      <c r="T45" s="39">
        <v>2.6259999999999999E-2</v>
      </c>
      <c r="U45" s="39">
        <v>2.6259999999999999E-2</v>
      </c>
      <c r="V45" s="39">
        <v>2.6159999999999999E-2</v>
      </c>
      <c r="W45" s="39">
        <v>2.6069999999999999E-2</v>
      </c>
      <c r="X45" s="39">
        <v>2.596E-2</v>
      </c>
      <c r="Y45" s="39">
        <v>2.581E-2</v>
      </c>
      <c r="Z45" s="39">
        <v>2.5610000000000001E-2</v>
      </c>
      <c r="AA45" s="39">
        <v>2.5499999999999998E-2</v>
      </c>
      <c r="AB45" s="39">
        <v>2.5389999999999999E-2</v>
      </c>
      <c r="AC45" s="39">
        <v>2.53E-2</v>
      </c>
      <c r="AD45" s="39">
        <v>2.5270000000000001E-2</v>
      </c>
      <c r="AE45" s="39">
        <v>2.5250000000000002E-2</v>
      </c>
      <c r="AF45" s="39">
        <v>2.5239999999999999E-2</v>
      </c>
      <c r="AG45" s="39">
        <v>2.5229999999999999E-2</v>
      </c>
      <c r="AH45" s="39">
        <v>2.521E-2</v>
      </c>
      <c r="AI45" s="39">
        <v>2.521E-2</v>
      </c>
      <c r="AJ45" s="39">
        <v>2.521E-2</v>
      </c>
      <c r="AK45" s="39">
        <v>2.521E-2</v>
      </c>
      <c r="AL45" s="39">
        <v>2.52E-2</v>
      </c>
      <c r="AM45" s="39">
        <v>2.52E-2</v>
      </c>
      <c r="AN45" s="39">
        <v>2.5159999999999998E-2</v>
      </c>
      <c r="AO45" s="39">
        <v>2.5139999999999999E-2</v>
      </c>
      <c r="AP45" s="39">
        <v>2.513E-2</v>
      </c>
      <c r="AQ45" s="39">
        <v>2.513E-2</v>
      </c>
      <c r="AR45" s="39">
        <v>2.5139999999999999E-2</v>
      </c>
      <c r="AS45" s="39">
        <v>2.5080000000000002E-2</v>
      </c>
      <c r="AT45" s="39">
        <v>2.503E-2</v>
      </c>
      <c r="AU45" s="39">
        <v>2.5010000000000001E-2</v>
      </c>
      <c r="AV45" s="39">
        <v>2.495E-2</v>
      </c>
      <c r="AW45" s="39">
        <v>2.4910000000000002E-2</v>
      </c>
      <c r="AX45" s="39">
        <v>2.4850000000000001E-2</v>
      </c>
      <c r="AY45" s="39">
        <v>2.4809999999999999E-2</v>
      </c>
      <c r="AZ45" s="39">
        <v>2.4750000000000001E-2</v>
      </c>
      <c r="BA45" s="39">
        <v>2.4660000000000001E-2</v>
      </c>
      <c r="BB45" s="39">
        <v>2.4570000000000002E-2</v>
      </c>
      <c r="BC45" s="39">
        <v>2.4570000000000002E-2</v>
      </c>
      <c r="BD45" s="39">
        <v>2.4510000000000001E-2</v>
      </c>
      <c r="BE45" s="39">
        <v>2.4389999999999998E-2</v>
      </c>
      <c r="BF45" s="39">
        <v>2.427E-2</v>
      </c>
      <c r="BG45" s="39">
        <v>2.4170000000000001E-2</v>
      </c>
      <c r="BH45" s="39">
        <v>2.4109999999999999E-2</v>
      </c>
      <c r="BI45" s="39">
        <v>2.4029999999999999E-2</v>
      </c>
      <c r="BJ45" s="39">
        <v>2.3939999999999999E-2</v>
      </c>
      <c r="BK45" s="39">
        <v>2.3869999999999999E-2</v>
      </c>
      <c r="BL45" s="39">
        <v>2.3800000000000002E-2</v>
      </c>
      <c r="BM45" s="39">
        <v>2.368E-2</v>
      </c>
      <c r="BN45" s="39">
        <v>2.3640000000000001E-2</v>
      </c>
      <c r="BO45" s="39">
        <v>2.3599999999999999E-2</v>
      </c>
      <c r="BP45" s="39">
        <v>2.3E-2</v>
      </c>
      <c r="BQ45" s="39">
        <v>2.3560000000000001E-2</v>
      </c>
      <c r="BR45" s="39">
        <v>2.3560000000000001E-2</v>
      </c>
      <c r="BS45" s="39">
        <v>2.3560000000000001E-2</v>
      </c>
      <c r="BT45" s="39">
        <v>2.3560000000000001E-2</v>
      </c>
      <c r="BU45" s="39">
        <v>2.3560000000000001E-2</v>
      </c>
      <c r="BV45" s="39">
        <v>2.3560000000000001E-2</v>
      </c>
      <c r="BW45" s="39">
        <v>2.3560000000000001E-2</v>
      </c>
      <c r="BX45" s="39">
        <v>2.3529999999999999E-2</v>
      </c>
      <c r="BY45" s="39">
        <v>2.3349999999999999E-2</v>
      </c>
      <c r="BZ45" s="39">
        <v>2.3199999999999998E-2</v>
      </c>
      <c r="CA45" s="39">
        <v>2.3120000000000002E-2</v>
      </c>
      <c r="CB45" s="39">
        <v>2.3029999999999998E-2</v>
      </c>
      <c r="CC45" s="39">
        <v>2.2880000000000001E-2</v>
      </c>
      <c r="CD45" s="39">
        <v>2.274E-2</v>
      </c>
      <c r="CE45" s="39">
        <v>2.2579999999999999E-2</v>
      </c>
      <c r="CF45" s="39">
        <v>2.239E-2</v>
      </c>
      <c r="CG45" s="39">
        <v>2.223E-2</v>
      </c>
      <c r="CH45" s="39">
        <v>2.2110000000000001E-2</v>
      </c>
      <c r="CI45" s="39">
        <v>2.2030000000000001E-2</v>
      </c>
      <c r="CJ45" s="39">
        <v>2.1899999999999999E-2</v>
      </c>
      <c r="CK45" s="39">
        <v>2.181E-2</v>
      </c>
      <c r="CL45" s="39">
        <v>2.1700000000000001E-2</v>
      </c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40"/>
      <c r="EQ45" s="40"/>
      <c r="ER45" s="39"/>
      <c r="ES45" s="39"/>
      <c r="ET45" s="39"/>
      <c r="EU45" s="39"/>
      <c r="EV45" s="39"/>
      <c r="EW45" s="42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39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39"/>
      <c r="GN45" s="39"/>
      <c r="GO45" s="39"/>
      <c r="GP45" s="39"/>
      <c r="GQ45" s="39"/>
      <c r="GR45" s="74"/>
      <c r="GS45" s="74"/>
      <c r="GT45" s="74"/>
      <c r="GU45" s="74"/>
      <c r="GV45" s="74"/>
      <c r="GW45" s="74"/>
      <c r="GX45" s="74"/>
      <c r="GY45" s="74"/>
      <c r="GZ45" s="74"/>
      <c r="HA45" s="77"/>
      <c r="HB45" s="74"/>
      <c r="HC45" s="74"/>
      <c r="HD45" s="74"/>
      <c r="HE45" s="74"/>
      <c r="HF45" s="74"/>
      <c r="HG45" s="74"/>
      <c r="HH45" s="117"/>
      <c r="HI45" s="39" cm="1">
        <f t="array" aca="1" ref="HI45" ca="1">INDIRECT("B"&amp;ROW(DY45))</f>
        <v>2.4340000000000001E-2</v>
      </c>
      <c r="HJ45" s="39" cm="1">
        <f t="array" aca="1" ref="HJ45" ca="1">INDIRECT("c"&amp;ROW(DZ45))</f>
        <v>2.4379999999999999E-2</v>
      </c>
      <c r="HK45" s="39">
        <f t="shared" ref="HK45" ca="1" si="21">HI45/HJ45-1</f>
        <v>-1.6406890894175019E-3</v>
      </c>
      <c r="HL45" s="1"/>
      <c r="HM45" s="39" cm="1">
        <f t="array" aca="1" ref="HM45" ca="1">INDIRECT("g"&amp;ROW(ED45))</f>
        <v>2.479E-2</v>
      </c>
      <c r="HN45" s="39">
        <f t="shared" ref="HN45:HN46" ca="1" si="22">HI45/HM45-1</f>
        <v>-1.8152480839047969E-2</v>
      </c>
      <c r="HO45" s="32">
        <f t="shared" ref="HO45:HO46" ca="1" si="23">(HI45-HM45)*10000</f>
        <v>-4.4999999999999902</v>
      </c>
      <c r="HP45" s="1"/>
      <c r="HQ45" s="1"/>
    </row>
    <row r="46" spans="1:225" s="5" customFormat="1">
      <c r="A46" s="39" t="s">
        <v>44</v>
      </c>
      <c r="B46" s="39">
        <v>2.477E-2</v>
      </c>
      <c r="C46" s="39">
        <v>2.4799999999999999E-2</v>
      </c>
      <c r="D46" s="39">
        <v>2.4850000000000001E-2</v>
      </c>
      <c r="E46" s="39">
        <v>2.4910000000000002E-2</v>
      </c>
      <c r="F46" s="39">
        <v>2.496E-2</v>
      </c>
      <c r="G46" s="39">
        <v>2.5090000000000001E-2</v>
      </c>
      <c r="H46" s="39">
        <v>2.5319999999999999E-2</v>
      </c>
      <c r="I46" s="39">
        <v>2.581E-2</v>
      </c>
      <c r="J46" s="39">
        <v>2.6110000000000001E-2</v>
      </c>
      <c r="K46" s="39">
        <v>2.6409999999999999E-2</v>
      </c>
      <c r="L46" s="39">
        <v>2.649E-2</v>
      </c>
      <c r="M46" s="39">
        <v>2.6499999999999999E-2</v>
      </c>
      <c r="N46" s="39">
        <v>2.6519999999999998E-2</v>
      </c>
      <c r="O46" s="39">
        <v>2.6509999999999999E-2</v>
      </c>
      <c r="P46" s="39">
        <v>2.6499999999999999E-2</v>
      </c>
      <c r="Q46" s="39">
        <v>2.6509999999999999E-2</v>
      </c>
      <c r="R46" s="39">
        <v>2.649E-2</v>
      </c>
      <c r="S46" s="39">
        <v>2.649E-2</v>
      </c>
      <c r="T46" s="39">
        <v>2.649E-2</v>
      </c>
      <c r="U46" s="39">
        <v>2.647E-2</v>
      </c>
      <c r="V46" s="39">
        <v>2.6440000000000002E-2</v>
      </c>
      <c r="W46" s="39">
        <v>2.6349999999999998E-2</v>
      </c>
      <c r="X46" s="39">
        <v>2.6210000000000001E-2</v>
      </c>
      <c r="Y46" s="39">
        <v>2.5999999999999999E-2</v>
      </c>
      <c r="Z46" s="39">
        <v>2.5770000000000001E-2</v>
      </c>
      <c r="AA46" s="39">
        <v>2.571E-2</v>
      </c>
      <c r="AB46" s="39">
        <v>2.5669999999999998E-2</v>
      </c>
      <c r="AC46" s="39">
        <v>2.5649999999999999E-2</v>
      </c>
      <c r="AD46" s="39">
        <v>2.564E-2</v>
      </c>
      <c r="AE46" s="39">
        <v>2.564E-2</v>
      </c>
      <c r="AF46" s="39">
        <v>2.564E-2</v>
      </c>
      <c r="AG46" s="39">
        <v>2.563E-2</v>
      </c>
      <c r="AH46" s="39">
        <v>2.5610000000000001E-2</v>
      </c>
      <c r="AI46" s="39">
        <v>2.5610000000000001E-2</v>
      </c>
      <c r="AJ46" s="39">
        <v>2.562E-2</v>
      </c>
      <c r="AK46" s="39">
        <v>2.5610000000000001E-2</v>
      </c>
      <c r="AL46" s="39">
        <v>2.5610000000000001E-2</v>
      </c>
      <c r="AM46" s="39">
        <v>2.5621999999999999E-2</v>
      </c>
      <c r="AN46" s="39">
        <v>2.562E-2</v>
      </c>
      <c r="AO46" s="39">
        <v>2.562E-2</v>
      </c>
      <c r="AP46" s="39">
        <v>2.562E-2</v>
      </c>
      <c r="AQ46" s="39">
        <v>2.562E-2</v>
      </c>
      <c r="AR46" s="39">
        <v>2.5600000000000001E-2</v>
      </c>
      <c r="AS46" s="39">
        <v>2.5530000000000001E-2</v>
      </c>
      <c r="AT46" s="39">
        <v>2.5520000000000001E-2</v>
      </c>
      <c r="AU46" s="39">
        <v>2.546E-2</v>
      </c>
      <c r="AV46" s="39">
        <v>2.5440000000000001E-2</v>
      </c>
      <c r="AW46" s="39">
        <v>2.5430000000000001E-2</v>
      </c>
      <c r="AX46" s="39">
        <v>2.5409999999999999E-2</v>
      </c>
      <c r="AY46" s="39">
        <v>2.5360000000000001E-2</v>
      </c>
      <c r="AZ46" s="39">
        <v>2.53E-2</v>
      </c>
      <c r="BA46" s="39">
        <v>2.5229999999999999E-2</v>
      </c>
      <c r="BB46" s="39">
        <v>2.5149999999999999E-2</v>
      </c>
      <c r="BC46" s="39">
        <v>2.5149999999999999E-2</v>
      </c>
      <c r="BD46" s="39">
        <v>2.512E-2</v>
      </c>
      <c r="BE46" s="39">
        <v>2.5069999999999999E-2</v>
      </c>
      <c r="BF46" s="39">
        <v>2.504E-2</v>
      </c>
      <c r="BG46" s="39">
        <v>2.5020000000000001E-2</v>
      </c>
      <c r="BH46" s="39">
        <v>2.4969999999999999E-2</v>
      </c>
      <c r="BI46" s="39">
        <v>2.4899999999999999E-2</v>
      </c>
      <c r="BJ46" s="39">
        <v>2.4819999999999998E-2</v>
      </c>
      <c r="BK46" s="39">
        <v>2.4740000000000002E-2</v>
      </c>
      <c r="BL46" s="39">
        <v>2.4660000000000001E-2</v>
      </c>
      <c r="BM46" s="39">
        <v>2.4629999999999999E-2</v>
      </c>
      <c r="BN46" s="39">
        <v>2.4570000000000002E-2</v>
      </c>
      <c r="BO46" s="39">
        <v>2.452E-2</v>
      </c>
      <c r="BP46" s="39">
        <v>2.4469999999999999E-2</v>
      </c>
      <c r="BQ46" s="39">
        <v>2.4459999999999999E-2</v>
      </c>
      <c r="BR46" s="39">
        <v>2.4459999999999999E-2</v>
      </c>
      <c r="BS46" s="39">
        <v>2.4459999999999999E-2</v>
      </c>
      <c r="BT46" s="39">
        <v>2.4459999999999999E-2</v>
      </c>
      <c r="BU46" s="39">
        <v>2.4459999999999999E-2</v>
      </c>
      <c r="BV46" s="39">
        <v>2.4459999999999999E-2</v>
      </c>
      <c r="BW46" s="39">
        <v>2.4459999999999999E-2</v>
      </c>
      <c r="BX46" s="39">
        <v>2.4400000000000002E-2</v>
      </c>
      <c r="BY46" s="39">
        <v>2.4320000000000001E-2</v>
      </c>
      <c r="BZ46" s="39">
        <v>2.4160000000000001E-2</v>
      </c>
      <c r="CA46" s="39">
        <v>2.4119999999999999E-2</v>
      </c>
      <c r="CB46" s="39">
        <v>2.409E-2</v>
      </c>
      <c r="CC46" s="39">
        <v>2.402E-2</v>
      </c>
      <c r="CD46" s="39">
        <v>2.3879999999999998E-2</v>
      </c>
      <c r="CE46" s="39">
        <v>2.3740000000000001E-2</v>
      </c>
      <c r="CF46" s="39">
        <v>2.3609999999999999E-2</v>
      </c>
      <c r="CG46" s="39">
        <v>2.3470000000000001E-2</v>
      </c>
      <c r="CH46" s="39">
        <v>2.3390000000000001E-2</v>
      </c>
      <c r="CI46" s="39">
        <v>2.3310000000000001E-2</v>
      </c>
      <c r="CJ46" s="39">
        <v>2.3210000000000001E-2</v>
      </c>
      <c r="CK46" s="39">
        <v>2.3089999999999999E-2</v>
      </c>
      <c r="CL46" s="39">
        <v>2.3040000000000001E-2</v>
      </c>
      <c r="CM46" s="39">
        <v>2.2950000000000002E-2</v>
      </c>
      <c r="CN46" s="39">
        <v>2.2870000000000001E-2</v>
      </c>
      <c r="CO46" s="39">
        <v>2.2849999999999999E-2</v>
      </c>
      <c r="CP46" s="39">
        <v>2.283E-2</v>
      </c>
      <c r="CQ46" s="39">
        <v>2.2800000000000001E-2</v>
      </c>
      <c r="CR46" s="39">
        <v>2.2759999999999999E-2</v>
      </c>
      <c r="CS46" s="39">
        <v>2.2700000000000001E-2</v>
      </c>
      <c r="CT46" s="39">
        <v>2.2620000000000001E-2</v>
      </c>
      <c r="CU46" s="39">
        <v>2.257E-2</v>
      </c>
      <c r="CV46" s="39">
        <v>2.256E-2</v>
      </c>
      <c r="CW46" s="39">
        <v>2.2579999999999999E-2</v>
      </c>
      <c r="CX46" s="39">
        <v>2.2630000000000001E-2</v>
      </c>
      <c r="CY46" s="39">
        <v>2.2679999999999999E-2</v>
      </c>
      <c r="CZ46" s="39">
        <v>2.273E-2</v>
      </c>
      <c r="DA46" s="39">
        <v>2.2800000000000001E-2</v>
      </c>
      <c r="DB46" s="39">
        <v>2.2849999999999999E-2</v>
      </c>
      <c r="DC46" s="39">
        <v>2.29E-2</v>
      </c>
      <c r="DD46" s="39">
        <v>2.3040000000000001E-2</v>
      </c>
      <c r="DE46" s="39">
        <v>2.3060000000000001E-2</v>
      </c>
      <c r="DF46" s="39">
        <v>2.308E-2</v>
      </c>
      <c r="DG46" s="39">
        <v>2.3140000000000001E-2</v>
      </c>
      <c r="DH46" s="39">
        <v>2.316E-2</v>
      </c>
      <c r="DI46" s="39">
        <v>2.3220000000000001E-2</v>
      </c>
      <c r="DJ46" s="39">
        <v>2.325E-2</v>
      </c>
      <c r="DK46" s="39">
        <v>2.3310000000000001E-2</v>
      </c>
      <c r="DL46" s="39">
        <v>2.3349999999999999E-2</v>
      </c>
      <c r="DM46" s="39">
        <v>2.3369999999999998E-2</v>
      </c>
      <c r="DN46" s="39">
        <v>2.3369999999999998E-2</v>
      </c>
      <c r="DO46" s="39">
        <v>2.3369999999999998E-2</v>
      </c>
      <c r="DP46" s="39">
        <v>2.3380000000000001E-2</v>
      </c>
      <c r="DQ46" s="39">
        <v>2.3380000000000001E-2</v>
      </c>
      <c r="DR46" s="39">
        <v>2.3380000000000001E-2</v>
      </c>
      <c r="DS46" s="39">
        <v>2.3380000000000001E-2</v>
      </c>
      <c r="DT46" s="39">
        <v>2.3390000000000001E-2</v>
      </c>
      <c r="DU46" s="39">
        <v>2.3400000000000001E-2</v>
      </c>
      <c r="DV46" s="39">
        <v>2.3400000000000001E-2</v>
      </c>
      <c r="DW46" s="39">
        <v>2.3400000000000001E-2</v>
      </c>
      <c r="DX46" s="39">
        <v>2.341E-2</v>
      </c>
      <c r="DY46" s="39">
        <v>2.342E-2</v>
      </c>
      <c r="DZ46" s="39">
        <v>2.341E-2</v>
      </c>
      <c r="EA46" s="39">
        <v>2.3449999999999999E-2</v>
      </c>
      <c r="EB46" s="39">
        <v>2.349E-2</v>
      </c>
      <c r="EC46" s="39">
        <v>2.3519999999999999E-2</v>
      </c>
      <c r="ED46" s="39">
        <v>2.3599999999999999E-2</v>
      </c>
      <c r="EE46" s="39">
        <v>2.368E-2</v>
      </c>
      <c r="EF46" s="39">
        <v>2.375E-2</v>
      </c>
      <c r="EG46" s="39">
        <v>2.3769999999999999E-2</v>
      </c>
      <c r="EH46" s="39">
        <v>2.3769999999999999E-2</v>
      </c>
      <c r="EI46" s="39">
        <v>2.3789999999999999E-2</v>
      </c>
      <c r="EJ46" s="39">
        <v>2.3800000000000002E-2</v>
      </c>
      <c r="EK46" s="39">
        <v>2.376E-2</v>
      </c>
      <c r="EL46" s="39">
        <v>2.3740000000000001E-2</v>
      </c>
      <c r="EM46" s="39">
        <v>2.366E-2</v>
      </c>
      <c r="EN46" s="39">
        <v>2.3599999999999999E-2</v>
      </c>
      <c r="EO46" s="39">
        <v>2.3599999999999999E-2</v>
      </c>
      <c r="EP46" s="40">
        <v>2.3599999999999999E-2</v>
      </c>
      <c r="EQ46" s="40">
        <v>2.3570000000000001E-2</v>
      </c>
      <c r="ER46" s="39">
        <v>2.3539999999999998E-2</v>
      </c>
      <c r="ES46" s="39">
        <v>2.3480000000000001E-2</v>
      </c>
      <c r="ET46" s="39">
        <v>2.3460000000000002E-2</v>
      </c>
      <c r="EU46" s="39">
        <v>2.3630000000000002E-2</v>
      </c>
      <c r="EV46" s="39">
        <v>2.3810000000000001E-2</v>
      </c>
      <c r="EW46" s="42">
        <v>2.3970000000000002E-2</v>
      </c>
      <c r="EX46" s="39">
        <v>2.4039999999999999E-2</v>
      </c>
      <c r="EY46" s="39">
        <v>2.409E-2</v>
      </c>
      <c r="EZ46" s="39">
        <v>2.4140000000000002E-2</v>
      </c>
      <c r="FA46" s="39">
        <v>2.4219999999999998E-2</v>
      </c>
      <c r="FB46" s="39">
        <v>2.427E-2</v>
      </c>
      <c r="FC46" s="39">
        <v>2.435E-2</v>
      </c>
      <c r="FD46" s="39">
        <v>2.453E-2</v>
      </c>
      <c r="FE46" s="39">
        <v>2.4639999999999999E-2</v>
      </c>
      <c r="FF46" s="39">
        <v>2.4680000000000001E-2</v>
      </c>
      <c r="FG46" s="39">
        <v>2.4740000000000002E-2</v>
      </c>
      <c r="FH46" s="39">
        <v>2.478E-2</v>
      </c>
      <c r="FI46" s="39">
        <v>2.478E-2</v>
      </c>
      <c r="FJ46" s="39">
        <v>2.4809999999999999E-2</v>
      </c>
      <c r="FK46" s="39">
        <v>2.4840000000000001E-2</v>
      </c>
      <c r="FL46" s="39">
        <v>2.4889999999999999E-2</v>
      </c>
      <c r="FM46" s="39">
        <v>2.4889999999999999E-2</v>
      </c>
      <c r="FN46" s="39">
        <v>2.4899999999999999E-2</v>
      </c>
      <c r="FO46" s="39">
        <v>2.4899999999999999E-2</v>
      </c>
      <c r="FP46" s="39">
        <v>2.496E-2</v>
      </c>
      <c r="FQ46" s="39">
        <v>2.5080000000000002E-2</v>
      </c>
      <c r="FR46" s="39">
        <v>2.5239999999999999E-2</v>
      </c>
      <c r="FS46" s="39">
        <v>2.5479999999999999E-2</v>
      </c>
      <c r="FT46" s="39">
        <v>2.5690000000000001E-2</v>
      </c>
      <c r="FU46" s="39">
        <v>2.5829999999999999E-2</v>
      </c>
      <c r="FV46" s="39">
        <v>2.596E-2</v>
      </c>
      <c r="FW46" s="39">
        <v>2.6179999999999998E-2</v>
      </c>
      <c r="FX46" s="39">
        <v>2.6360000000000001E-2</v>
      </c>
      <c r="FY46" s="39">
        <v>2.6450000000000001E-2</v>
      </c>
      <c r="FZ46" s="39">
        <v>2.6450000000000001E-2</v>
      </c>
      <c r="GA46" s="39">
        <v>2.6450000000000001E-2</v>
      </c>
      <c r="GB46" s="39">
        <v>2.6450000000000001E-2</v>
      </c>
      <c r="GC46" s="39">
        <v>2.648E-2</v>
      </c>
      <c r="GD46" s="39">
        <v>2.649E-2</v>
      </c>
      <c r="GE46" s="39">
        <v>2.649E-2</v>
      </c>
      <c r="GF46" s="39">
        <v>2.649E-2</v>
      </c>
      <c r="GG46" s="39">
        <v>2.649E-2</v>
      </c>
      <c r="GH46" s="39">
        <v>2.649E-2</v>
      </c>
      <c r="GI46" s="39">
        <v>2.6499999999999999E-2</v>
      </c>
      <c r="GJ46" s="39">
        <v>2.6499999999999999E-2</v>
      </c>
      <c r="GK46" s="39">
        <v>2.649E-2</v>
      </c>
      <c r="GL46" s="39">
        <v>2.6499999999999999E-2</v>
      </c>
      <c r="GM46" s="39"/>
      <c r="GN46" s="39"/>
      <c r="GO46" s="39"/>
      <c r="GP46" s="39"/>
      <c r="GQ46" s="39"/>
      <c r="HH46" s="39"/>
      <c r="HI46" s="39" cm="1">
        <f t="array" aca="1" ref="HI46" ca="1">INDIRECT("B"&amp;ROW(DY46))</f>
        <v>2.477E-2</v>
      </c>
      <c r="HJ46" s="39" cm="1">
        <f t="array" aca="1" ref="HJ46" ca="1">INDIRECT("c"&amp;ROW(DZ46))</f>
        <v>2.4799999999999999E-2</v>
      </c>
      <c r="HK46" s="39">
        <f t="shared" ref="HK46:HK51" ca="1" si="24">HI46/HJ46-1</f>
        <v>-1.2096774193547377E-3</v>
      </c>
      <c r="HL46" s="1"/>
      <c r="HM46" s="39" cm="1">
        <f t="array" aca="1" ref="HM46" ca="1">INDIRECT("g"&amp;ROW(ED46))</f>
        <v>2.5090000000000001E-2</v>
      </c>
      <c r="HN46" s="39">
        <f t="shared" ca="1" si="22"/>
        <v>-1.2754085292945416E-2</v>
      </c>
      <c r="HO46" s="32">
        <f t="shared" ca="1" si="23"/>
        <v>-3.2000000000000082</v>
      </c>
      <c r="HP46" s="39"/>
      <c r="HQ46" s="39"/>
    </row>
    <row r="47" spans="1:225">
      <c r="A47" s="39" t="s">
        <v>69</v>
      </c>
      <c r="B47" s="39">
        <v>3.4500000000000003E-2</v>
      </c>
      <c r="C47" s="39">
        <v>3.4500000000000003E-2</v>
      </c>
      <c r="D47" s="39">
        <v>3.4500000000000003E-2</v>
      </c>
      <c r="E47" s="39">
        <v>3.4500000000000003E-2</v>
      </c>
      <c r="F47" s="39">
        <v>3.4500000000000003E-2</v>
      </c>
      <c r="G47" s="39">
        <v>3.4500000000000003E-2</v>
      </c>
      <c r="H47" s="39">
        <v>3.4500000000000003E-2</v>
      </c>
      <c r="I47" s="39">
        <v>3.4500000000000003E-2</v>
      </c>
      <c r="J47" s="39">
        <v>3.4500000000000003E-2</v>
      </c>
      <c r="K47" s="39">
        <v>3.4500000000000003E-2</v>
      </c>
      <c r="L47" s="39">
        <v>3.4500000000000003E-2</v>
      </c>
      <c r="M47" s="39">
        <v>3.4500000000000003E-2</v>
      </c>
      <c r="N47" s="39">
        <v>3.4500000000000003E-2</v>
      </c>
      <c r="O47" s="39">
        <v>3.4500000000000003E-2</v>
      </c>
      <c r="P47" s="39">
        <v>3.4500000000000003E-2</v>
      </c>
      <c r="Q47" s="39">
        <v>3.4500000000000003E-2</v>
      </c>
      <c r="R47" s="39">
        <v>3.4500000000000003E-2</v>
      </c>
      <c r="S47" s="39">
        <v>3.4500000000000003E-2</v>
      </c>
      <c r="T47" s="39">
        <v>3.4500000000000003E-2</v>
      </c>
      <c r="U47" s="39">
        <v>3.4500000000000003E-2</v>
      </c>
      <c r="V47" s="39">
        <v>3.4500000000000003E-2</v>
      </c>
      <c r="W47" s="39">
        <v>3.4500000000000003E-2</v>
      </c>
      <c r="X47" s="39">
        <v>3.4500000000000003E-2</v>
      </c>
      <c r="Y47" s="39">
        <v>3.4500000000000003E-2</v>
      </c>
      <c r="Z47" s="39">
        <v>3.4500000000000003E-2</v>
      </c>
      <c r="AA47" s="39">
        <v>3.4500000000000003E-2</v>
      </c>
      <c r="AB47" s="39">
        <v>3.4500000000000003E-2</v>
      </c>
      <c r="AC47" s="39">
        <v>3.4500000000000003E-2</v>
      </c>
      <c r="AD47" s="39">
        <v>3.4500000000000003E-2</v>
      </c>
      <c r="AE47" s="39">
        <v>3.4500000000000003E-2</v>
      </c>
      <c r="AF47" s="39">
        <v>3.4500000000000003E-2</v>
      </c>
      <c r="AG47" s="39">
        <v>3.4500000000000003E-2</v>
      </c>
      <c r="AH47" s="39">
        <v>3.4500000000000003E-2</v>
      </c>
      <c r="AI47" s="39">
        <v>3.4500000000000003E-2</v>
      </c>
      <c r="AJ47" s="39">
        <v>3.4500000000000003E-2</v>
      </c>
      <c r="AK47" s="39">
        <v>3.4500000000000003E-2</v>
      </c>
      <c r="AL47" s="39">
        <v>3.4500000000000003E-2</v>
      </c>
      <c r="AM47" s="39">
        <v>3.4500000000000003E-2</v>
      </c>
      <c r="AN47" s="39">
        <v>3.4500000000000003E-2</v>
      </c>
      <c r="AO47" s="39">
        <v>3.4500000000000003E-2</v>
      </c>
      <c r="AP47" s="39">
        <v>3.4500000000000003E-2</v>
      </c>
      <c r="AQ47" s="39">
        <v>3.4500000000000003E-2</v>
      </c>
      <c r="AR47" s="39">
        <v>3.4500000000000003E-2</v>
      </c>
      <c r="AS47" s="39">
        <v>3.4500000000000003E-2</v>
      </c>
      <c r="AT47" s="39">
        <v>3.4500000000000003E-2</v>
      </c>
      <c r="AU47" s="39">
        <v>3.4500000000000003E-2</v>
      </c>
      <c r="AV47" s="39">
        <v>3.4500000000000003E-2</v>
      </c>
      <c r="AW47" s="39">
        <v>3.4500000000000003E-2</v>
      </c>
      <c r="AX47" s="39">
        <v>3.4500000000000003E-2</v>
      </c>
      <c r="AY47" s="39">
        <v>3.4500000000000003E-2</v>
      </c>
      <c r="AZ47" s="39">
        <v>3.4500000000000003E-2</v>
      </c>
      <c r="BA47" s="39">
        <v>3.4500000000000003E-2</v>
      </c>
      <c r="BB47" s="39">
        <v>3.4500000000000003E-2</v>
      </c>
      <c r="BC47" s="39">
        <v>3.4500000000000003E-2</v>
      </c>
      <c r="BD47" s="39">
        <v>3.4500000000000003E-2</v>
      </c>
      <c r="BE47" s="39">
        <v>3.4500000000000003E-2</v>
      </c>
      <c r="BF47" s="39">
        <v>3.4500000000000003E-2</v>
      </c>
      <c r="BG47" s="39">
        <v>3.4500000000000003E-2</v>
      </c>
      <c r="BH47" s="39">
        <v>3.4500000000000003E-2</v>
      </c>
      <c r="BI47" s="39">
        <v>3.4500000000000003E-2</v>
      </c>
      <c r="BJ47" s="39">
        <v>3.4500000000000003E-2</v>
      </c>
      <c r="BK47" s="39">
        <v>3.4500000000000003E-2</v>
      </c>
      <c r="BL47" s="39">
        <v>3.4500000000000003E-2</v>
      </c>
      <c r="BM47" s="39">
        <v>3.4500000000000003E-2</v>
      </c>
      <c r="BN47" s="39">
        <v>3.4500000000000003E-2</v>
      </c>
      <c r="BO47" s="39">
        <v>3.4500000000000003E-2</v>
      </c>
      <c r="BP47" s="39">
        <v>3.4500000000000003E-2</v>
      </c>
      <c r="BQ47" s="39">
        <v>3.4500000000000003E-2</v>
      </c>
      <c r="BR47" s="39">
        <v>3.4500000000000003E-2</v>
      </c>
      <c r="BS47" s="39">
        <v>3.4500000000000003E-2</v>
      </c>
      <c r="BT47" s="39">
        <v>3.4500000000000003E-2</v>
      </c>
      <c r="BU47" s="39">
        <v>3.4500000000000003E-2</v>
      </c>
      <c r="BV47" s="39">
        <v>3.4500000000000003E-2</v>
      </c>
      <c r="BW47" s="39">
        <v>3.4500000000000003E-2</v>
      </c>
      <c r="BX47" s="39">
        <v>3.4500000000000003E-2</v>
      </c>
      <c r="BY47" s="39">
        <v>3.4500000000000003E-2</v>
      </c>
      <c r="BZ47" s="39">
        <v>3.4500000000000003E-2</v>
      </c>
      <c r="CA47" s="39">
        <v>3.4500000000000003E-2</v>
      </c>
      <c r="CB47" s="39">
        <v>3.4500000000000003E-2</v>
      </c>
      <c r="CC47" s="39">
        <v>3.4500000000000003E-2</v>
      </c>
      <c r="CD47" s="39">
        <v>3.4500000000000003E-2</v>
      </c>
      <c r="CE47" s="39">
        <v>3.4500000000000003E-2</v>
      </c>
      <c r="CF47" s="39">
        <v>3.4500000000000003E-2</v>
      </c>
      <c r="CG47" s="39">
        <v>3.4500000000000003E-2</v>
      </c>
      <c r="CH47" s="39">
        <v>3.4500000000000003E-2</v>
      </c>
      <c r="CI47" s="39">
        <v>3.4500000000000003E-2</v>
      </c>
      <c r="CJ47" s="39">
        <v>3.4500000000000003E-2</v>
      </c>
      <c r="CK47" s="39">
        <v>3.4500000000000003E-2</v>
      </c>
      <c r="CL47" s="39">
        <v>3.4500000000000003E-2</v>
      </c>
      <c r="CM47" s="39">
        <v>3.4500000000000003E-2</v>
      </c>
      <c r="CN47" s="39">
        <v>3.4500000000000003E-2</v>
      </c>
      <c r="CO47" s="39">
        <v>3.4500000000000003E-2</v>
      </c>
      <c r="CP47" s="39">
        <v>3.4500000000000003E-2</v>
      </c>
      <c r="CQ47" s="39">
        <v>3.4500000000000003E-2</v>
      </c>
      <c r="CR47" s="39">
        <v>3.4500000000000003E-2</v>
      </c>
      <c r="CS47" s="39">
        <v>3.4500000000000003E-2</v>
      </c>
      <c r="CT47" s="39">
        <v>3.4500000000000003E-2</v>
      </c>
      <c r="CU47" s="39">
        <v>3.4500000000000003E-2</v>
      </c>
      <c r="CV47" s="39">
        <v>3.4500000000000003E-2</v>
      </c>
      <c r="CW47" s="39">
        <v>3.4500000000000003E-2</v>
      </c>
      <c r="CX47" s="39">
        <v>3.4500000000000003E-2</v>
      </c>
      <c r="CY47" s="39">
        <v>3.5499999999999997E-2</v>
      </c>
      <c r="CZ47" s="39">
        <v>3.5499999999999997E-2</v>
      </c>
      <c r="DA47" s="39">
        <v>3.5499999999999997E-2</v>
      </c>
      <c r="DB47" s="39">
        <v>3.5499999999999997E-2</v>
      </c>
      <c r="DC47" s="39">
        <v>3.5499999999999997E-2</v>
      </c>
      <c r="DD47" s="39">
        <v>3.5499999999999997E-2</v>
      </c>
      <c r="DE47" s="39">
        <v>3.5499999999999997E-2</v>
      </c>
      <c r="DF47" s="39">
        <v>3.5499999999999997E-2</v>
      </c>
      <c r="DG47" s="39">
        <v>3.5499999999999997E-2</v>
      </c>
      <c r="DH47" s="39">
        <v>3.5499999999999997E-2</v>
      </c>
      <c r="DI47" s="39">
        <v>3.5499999999999997E-2</v>
      </c>
      <c r="DJ47" s="39">
        <v>3.5499999999999997E-2</v>
      </c>
      <c r="DK47" s="39">
        <v>3.5499999999999997E-2</v>
      </c>
      <c r="DL47" s="39">
        <v>3.5499999999999997E-2</v>
      </c>
      <c r="DM47" s="39">
        <v>3.5499999999999997E-2</v>
      </c>
      <c r="DN47" s="39">
        <v>3.5499999999999997E-2</v>
      </c>
      <c r="DO47" s="39">
        <v>3.5499999999999997E-2</v>
      </c>
      <c r="DP47" s="39">
        <v>3.5499999999999997E-2</v>
      </c>
      <c r="DQ47" s="39">
        <v>3.5499999999999997E-2</v>
      </c>
      <c r="DR47" s="39">
        <v>3.5499999999999997E-2</v>
      </c>
      <c r="DS47" s="39">
        <v>3.5499999999999997E-2</v>
      </c>
      <c r="DT47" s="39">
        <v>3.5499999999999997E-2</v>
      </c>
      <c r="DU47" s="39">
        <v>3.5499999999999997E-2</v>
      </c>
      <c r="DV47" s="39">
        <v>3.5499999999999997E-2</v>
      </c>
      <c r="DW47" s="39">
        <v>3.5499999999999997E-2</v>
      </c>
      <c r="DX47" s="39">
        <v>3.5499999999999997E-2</v>
      </c>
      <c r="DY47" s="39">
        <v>3.5499999999999997E-2</v>
      </c>
      <c r="DZ47" s="39">
        <v>3.5499999999999997E-2</v>
      </c>
      <c r="EA47" s="39">
        <v>3.5499999999999997E-2</v>
      </c>
      <c r="EB47" s="39">
        <v>3.5499999999999997E-2</v>
      </c>
      <c r="EC47" s="39">
        <v>3.5499999999999997E-2</v>
      </c>
      <c r="ED47" s="39">
        <v>3.5499999999999997E-2</v>
      </c>
      <c r="EE47" s="39">
        <v>3.5499999999999997E-2</v>
      </c>
      <c r="EF47" s="39">
        <v>3.5499999999999997E-2</v>
      </c>
      <c r="EG47" s="39">
        <v>3.5499999999999997E-2</v>
      </c>
      <c r="EH47" s="39">
        <v>3.5499999999999997E-2</v>
      </c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39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R47" s="39"/>
      <c r="GS47" s="39"/>
      <c r="GT47" s="39"/>
      <c r="GU47" s="39"/>
      <c r="GV47" s="39"/>
      <c r="GW47" s="39"/>
      <c r="GX47" s="39"/>
      <c r="GY47" s="39"/>
      <c r="GZ47" s="43"/>
      <c r="HA47" s="42"/>
      <c r="HB47" s="39"/>
      <c r="HC47" s="39"/>
      <c r="HD47" s="39"/>
      <c r="HE47" s="39"/>
      <c r="HF47" s="39"/>
      <c r="HG47" s="40"/>
      <c r="HH47" s="39"/>
      <c r="HI47" s="39" cm="1">
        <f t="array" aca="1" ref="HI47" ca="1">INDIRECT("B"&amp;ROW(DY47))</f>
        <v>3.4500000000000003E-2</v>
      </c>
      <c r="HJ47" s="39" cm="1">
        <f t="array" aca="1" ref="HJ47" ca="1">INDIRECT("c"&amp;ROW(DZ47))</f>
        <v>3.4500000000000003E-2</v>
      </c>
      <c r="HK47" s="39">
        <f t="shared" ca="1" si="24"/>
        <v>0</v>
      </c>
      <c r="HL47" s="1"/>
      <c r="HM47" s="39" cm="1">
        <f t="array" aca="1" ref="HM47" ca="1">INDIRECT("g"&amp;ROW(ED47))</f>
        <v>3.4500000000000003E-2</v>
      </c>
      <c r="HN47" s="39">
        <f t="shared" ref="HN47:HN51" ca="1" si="25">HI47/HM47-1</f>
        <v>0</v>
      </c>
      <c r="HO47" s="32">
        <f t="shared" ca="1" si="20"/>
        <v>0</v>
      </c>
      <c r="HP47" s="1"/>
      <c r="HQ47" s="1"/>
    </row>
    <row r="48" spans="1:225">
      <c r="A48" s="39" t="s">
        <v>3</v>
      </c>
      <c r="B48" s="39">
        <v>4.2000000000000003E-2</v>
      </c>
      <c r="C48" s="39">
        <v>4.2000000000000003E-2</v>
      </c>
      <c r="D48" s="39">
        <v>4.2000000000000003E-2</v>
      </c>
      <c r="E48" s="39">
        <v>4.2000000000000003E-2</v>
      </c>
      <c r="F48" s="39">
        <v>4.2000000000000003E-2</v>
      </c>
      <c r="G48" s="39">
        <v>4.2000000000000003E-2</v>
      </c>
      <c r="H48" s="39">
        <v>4.2000000000000003E-2</v>
      </c>
      <c r="I48" s="39">
        <v>4.2000000000000003E-2</v>
      </c>
      <c r="J48" s="39">
        <v>4.2000000000000003E-2</v>
      </c>
      <c r="K48" s="39">
        <v>4.2000000000000003E-2</v>
      </c>
      <c r="L48" s="39">
        <v>4.2000000000000003E-2</v>
      </c>
      <c r="M48" s="39">
        <v>4.2000000000000003E-2</v>
      </c>
      <c r="N48" s="39">
        <v>4.2000000000000003E-2</v>
      </c>
      <c r="O48" s="39">
        <v>4.2000000000000003E-2</v>
      </c>
      <c r="P48" s="39">
        <v>4.2000000000000003E-2</v>
      </c>
      <c r="Q48" s="39">
        <v>4.2000000000000003E-2</v>
      </c>
      <c r="R48" s="39">
        <v>4.2000000000000003E-2</v>
      </c>
      <c r="S48" s="39">
        <v>4.2000000000000003E-2</v>
      </c>
      <c r="T48" s="39">
        <v>4.2000000000000003E-2</v>
      </c>
      <c r="U48" s="39">
        <v>4.2000000000000003E-2</v>
      </c>
      <c r="V48" s="39">
        <v>4.2000000000000003E-2</v>
      </c>
      <c r="W48" s="39">
        <v>4.2000000000000003E-2</v>
      </c>
      <c r="X48" s="39">
        <v>4.2000000000000003E-2</v>
      </c>
      <c r="Y48" s="39">
        <v>4.2000000000000003E-2</v>
      </c>
      <c r="Z48" s="39">
        <v>4.2000000000000003E-2</v>
      </c>
      <c r="AA48" s="39">
        <v>4.2000000000000003E-2</v>
      </c>
      <c r="AB48" s="39">
        <v>4.2000000000000003E-2</v>
      </c>
      <c r="AC48" s="39">
        <v>4.2000000000000003E-2</v>
      </c>
      <c r="AD48" s="39">
        <v>4.2000000000000003E-2</v>
      </c>
      <c r="AE48" s="39">
        <v>4.2000000000000003E-2</v>
      </c>
      <c r="AF48" s="39">
        <v>4.2000000000000003E-2</v>
      </c>
      <c r="AG48" s="39">
        <v>4.2000000000000003E-2</v>
      </c>
      <c r="AH48" s="39">
        <v>4.2000000000000003E-2</v>
      </c>
      <c r="AI48" s="39">
        <v>4.2000000000000003E-2</v>
      </c>
      <c r="AJ48" s="39">
        <v>4.2000000000000003E-2</v>
      </c>
      <c r="AK48" s="39">
        <v>4.2000000000000003E-2</v>
      </c>
      <c r="AL48" s="39">
        <v>4.2000000000000003E-2</v>
      </c>
      <c r="AM48" s="39">
        <v>4.2000000000000003E-2</v>
      </c>
      <c r="AN48" s="39">
        <v>4.2000000000000003E-2</v>
      </c>
      <c r="AO48" s="39">
        <v>4.2000000000000003E-2</v>
      </c>
      <c r="AP48" s="39">
        <v>4.2000000000000003E-2</v>
      </c>
      <c r="AQ48" s="39">
        <v>4.2000000000000003E-2</v>
      </c>
      <c r="AR48" s="39">
        <v>4.2000000000000003E-2</v>
      </c>
      <c r="AS48" s="39">
        <v>4.2000000000000003E-2</v>
      </c>
      <c r="AT48" s="39">
        <v>4.2000000000000003E-2</v>
      </c>
      <c r="AU48" s="39">
        <v>4.2000000000000003E-2</v>
      </c>
      <c r="AV48" s="39">
        <v>4.2000000000000003E-2</v>
      </c>
      <c r="AW48" s="39">
        <v>4.2000000000000003E-2</v>
      </c>
      <c r="AX48" s="39">
        <v>4.2000000000000003E-2</v>
      </c>
      <c r="AY48" s="39">
        <v>4.2000000000000003E-2</v>
      </c>
      <c r="AZ48" s="39">
        <v>4.2000000000000003E-2</v>
      </c>
      <c r="BA48" s="39">
        <v>4.2000000000000003E-2</v>
      </c>
      <c r="BB48" s="39">
        <v>4.2000000000000003E-2</v>
      </c>
      <c r="BC48" s="39">
        <v>4.2000000000000003E-2</v>
      </c>
      <c r="BD48" s="39">
        <v>4.2000000000000003E-2</v>
      </c>
      <c r="BE48" s="39">
        <v>4.2000000000000003E-2</v>
      </c>
      <c r="BF48" s="39">
        <v>4.2000000000000003E-2</v>
      </c>
      <c r="BG48" s="39">
        <v>4.2000000000000003E-2</v>
      </c>
      <c r="BH48" s="39">
        <v>4.2000000000000003E-2</v>
      </c>
      <c r="BI48" s="39">
        <v>4.2000000000000003E-2</v>
      </c>
      <c r="BJ48" s="39">
        <v>4.2000000000000003E-2</v>
      </c>
      <c r="BK48" s="39">
        <v>4.2000000000000003E-2</v>
      </c>
      <c r="BL48" s="39">
        <v>4.2000000000000003E-2</v>
      </c>
      <c r="BM48" s="39">
        <v>4.2000000000000003E-2</v>
      </c>
      <c r="BN48" s="39">
        <v>4.2000000000000003E-2</v>
      </c>
      <c r="BO48" s="39">
        <v>4.2000000000000003E-2</v>
      </c>
      <c r="BP48" s="39">
        <v>4.2000000000000003E-2</v>
      </c>
      <c r="BQ48" s="39">
        <v>4.2000000000000003E-2</v>
      </c>
      <c r="BR48" s="39">
        <v>4.2000000000000003E-2</v>
      </c>
      <c r="BS48" s="39">
        <v>4.2000000000000003E-2</v>
      </c>
      <c r="BT48" s="39">
        <v>4.2000000000000003E-2</v>
      </c>
      <c r="BU48" s="39">
        <v>4.2000000000000003E-2</v>
      </c>
      <c r="BV48" s="39">
        <v>4.2000000000000003E-2</v>
      </c>
      <c r="BW48" s="39">
        <v>4.2000000000000003E-2</v>
      </c>
      <c r="BX48" s="39">
        <v>4.2000000000000003E-2</v>
      </c>
      <c r="BY48" s="39">
        <v>4.2000000000000003E-2</v>
      </c>
      <c r="BZ48" s="39">
        <v>4.2000000000000003E-2</v>
      </c>
      <c r="CA48" s="39">
        <v>4.2000000000000003E-2</v>
      </c>
      <c r="CB48" s="39">
        <v>4.2000000000000003E-2</v>
      </c>
      <c r="CC48" s="39">
        <v>4.2000000000000003E-2</v>
      </c>
      <c r="CD48" s="39">
        <v>4.2000000000000003E-2</v>
      </c>
      <c r="CE48" s="39">
        <v>4.2000000000000003E-2</v>
      </c>
      <c r="CF48" s="39">
        <v>4.2000000000000003E-2</v>
      </c>
      <c r="CG48" s="39">
        <v>4.2000000000000003E-2</v>
      </c>
      <c r="CH48" s="39">
        <v>4.2000000000000003E-2</v>
      </c>
      <c r="CI48" s="39">
        <v>4.2000000000000003E-2</v>
      </c>
      <c r="CJ48" s="39">
        <v>4.2000000000000003E-2</v>
      </c>
      <c r="CK48" s="39">
        <v>4.2000000000000003E-2</v>
      </c>
      <c r="CL48" s="39">
        <v>4.2000000000000003E-2</v>
      </c>
      <c r="CM48" s="39">
        <v>4.2000000000000003E-2</v>
      </c>
      <c r="CN48" s="39">
        <v>4.2000000000000003E-2</v>
      </c>
      <c r="CO48" s="39">
        <v>4.2000000000000003E-2</v>
      </c>
      <c r="CP48" s="39">
        <v>4.2000000000000003E-2</v>
      </c>
      <c r="CQ48" s="39">
        <v>4.2000000000000003E-2</v>
      </c>
      <c r="CR48" s="39">
        <v>4.2000000000000003E-2</v>
      </c>
      <c r="CS48" s="39">
        <v>4.2000000000000003E-2</v>
      </c>
      <c r="CT48" s="39">
        <v>4.2000000000000003E-2</v>
      </c>
      <c r="CU48" s="39">
        <v>4.2000000000000003E-2</v>
      </c>
      <c r="CV48" s="39">
        <v>4.2000000000000003E-2</v>
      </c>
      <c r="CW48" s="39">
        <v>4.2000000000000003E-2</v>
      </c>
      <c r="CX48" s="39">
        <v>4.2000000000000003E-2</v>
      </c>
      <c r="CY48" s="39">
        <v>4.2000000000000003E-2</v>
      </c>
      <c r="CZ48" s="39">
        <v>4.2000000000000003E-2</v>
      </c>
      <c r="DA48" s="39">
        <v>4.2000000000000003E-2</v>
      </c>
      <c r="DB48" s="39">
        <v>4.2000000000000003E-2</v>
      </c>
      <c r="DC48" s="39">
        <v>4.2000000000000003E-2</v>
      </c>
      <c r="DD48" s="39">
        <v>4.2000000000000003E-2</v>
      </c>
      <c r="DE48" s="39">
        <v>4.2000000000000003E-2</v>
      </c>
      <c r="DF48" s="39">
        <v>4.2000000000000003E-2</v>
      </c>
      <c r="DG48" s="39">
        <v>4.2000000000000003E-2</v>
      </c>
      <c r="DH48" s="39">
        <v>4.2000000000000003E-2</v>
      </c>
      <c r="DI48" s="39">
        <v>4.2000000000000003E-2</v>
      </c>
      <c r="DJ48" s="39">
        <v>4.2000000000000003E-2</v>
      </c>
      <c r="DK48" s="39">
        <v>4.2000000000000003E-2</v>
      </c>
      <c r="DL48" s="39">
        <v>4.2000000000000003E-2</v>
      </c>
      <c r="DM48" s="39">
        <v>4.2000000000000003E-2</v>
      </c>
      <c r="DN48" s="39">
        <v>4.2000000000000003E-2</v>
      </c>
      <c r="DO48" s="39">
        <v>4.2000000000000003E-2</v>
      </c>
      <c r="DP48" s="39">
        <v>4.2000000000000003E-2</v>
      </c>
      <c r="DQ48" s="39">
        <v>4.2000000000000003E-2</v>
      </c>
      <c r="DR48" s="39">
        <v>4.2000000000000003E-2</v>
      </c>
      <c r="DS48" s="39">
        <v>4.2000000000000003E-2</v>
      </c>
      <c r="DT48" s="39">
        <v>4.2000000000000003E-2</v>
      </c>
      <c r="DU48" s="39">
        <v>4.2000000000000003E-2</v>
      </c>
      <c r="DV48" s="39">
        <v>4.2000000000000003E-2</v>
      </c>
      <c r="DW48" s="39">
        <v>4.2000000000000003E-2</v>
      </c>
      <c r="DX48" s="39">
        <v>4.2000000000000003E-2</v>
      </c>
      <c r="DY48" s="39">
        <v>4.2000000000000003E-2</v>
      </c>
      <c r="DZ48" s="39">
        <v>4.2000000000000003E-2</v>
      </c>
      <c r="EA48" s="39">
        <v>4.2000000000000003E-2</v>
      </c>
      <c r="EB48" s="39">
        <v>4.2000000000000003E-2</v>
      </c>
      <c r="EC48" s="39">
        <v>4.2000000000000003E-2</v>
      </c>
      <c r="ED48" s="39">
        <v>4.2000000000000003E-2</v>
      </c>
      <c r="EE48" s="39">
        <v>4.2000000000000003E-2</v>
      </c>
      <c r="EF48" s="39">
        <v>4.2000000000000003E-2</v>
      </c>
      <c r="EG48" s="39">
        <v>4.2000000000000003E-2</v>
      </c>
      <c r="EH48" s="39">
        <v>4.2000000000000003E-2</v>
      </c>
      <c r="EI48" s="39">
        <v>4.2000000000000003E-2</v>
      </c>
      <c r="EJ48" s="39">
        <v>4.2000000000000003E-2</v>
      </c>
      <c r="EK48" s="39">
        <v>4.2000000000000003E-2</v>
      </c>
      <c r="EL48" s="39">
        <v>4.2000000000000003E-2</v>
      </c>
      <c r="EM48" s="39">
        <v>4.2000000000000003E-2</v>
      </c>
      <c r="EN48" s="39">
        <v>4.2000000000000003E-2</v>
      </c>
      <c r="EO48" s="39">
        <v>4.2000000000000003E-2</v>
      </c>
      <c r="EP48" s="39">
        <v>4.2000000000000003E-2</v>
      </c>
      <c r="EQ48" s="39">
        <v>4.2000000000000003E-2</v>
      </c>
      <c r="ER48" s="39">
        <v>4.2000000000000003E-2</v>
      </c>
      <c r="ES48" s="39">
        <v>4.2999999999999997E-2</v>
      </c>
      <c r="ET48" s="39">
        <v>4.2999999999999997E-2</v>
      </c>
      <c r="EU48" s="39">
        <v>4.2999999999999997E-2</v>
      </c>
      <c r="EV48" s="39">
        <v>4.2999999999999997E-2</v>
      </c>
      <c r="EW48" s="39">
        <v>4.2999999999999997E-2</v>
      </c>
      <c r="EX48" s="39">
        <v>4.2999999999999997E-2</v>
      </c>
      <c r="EY48" s="39">
        <v>4.2999999999999997E-2</v>
      </c>
      <c r="EZ48" s="39">
        <v>4.2999999999999997E-2</v>
      </c>
      <c r="FA48" s="39">
        <v>4.2999999999999997E-2</v>
      </c>
      <c r="FB48" s="39">
        <v>4.2999999999999997E-2</v>
      </c>
      <c r="FC48" s="39">
        <v>4.2999999999999997E-2</v>
      </c>
      <c r="FD48" s="39">
        <v>4.2999999999999997E-2</v>
      </c>
      <c r="FE48" s="39">
        <v>4.2999999999999997E-2</v>
      </c>
      <c r="FF48" s="39">
        <v>4.2999999999999997E-2</v>
      </c>
      <c r="FG48" s="39">
        <v>4.2999999999999997E-2</v>
      </c>
      <c r="FH48" s="39">
        <v>4.2999999999999997E-2</v>
      </c>
      <c r="FI48" s="39">
        <v>4.2999999999999997E-2</v>
      </c>
      <c r="FJ48" s="39">
        <v>4.2999999999999997E-2</v>
      </c>
      <c r="FK48" s="39">
        <v>4.2999999999999997E-2</v>
      </c>
      <c r="FL48" s="39">
        <v>4.2999999999999997E-2</v>
      </c>
      <c r="FM48" s="39">
        <v>4.2999999999999997E-2</v>
      </c>
      <c r="FN48" s="39">
        <v>4.2999999999999997E-2</v>
      </c>
      <c r="FO48" s="39">
        <v>4.2999999999999997E-2</v>
      </c>
      <c r="FP48" s="39">
        <v>4.2999999999999997E-2</v>
      </c>
      <c r="FQ48" s="39">
        <v>4.2999999999999997E-2</v>
      </c>
      <c r="FR48" s="39">
        <v>4.2999999999999997E-2</v>
      </c>
      <c r="FS48" s="39">
        <v>4.2999999999999997E-2</v>
      </c>
      <c r="FT48" s="39">
        <v>4.2999999999999997E-2</v>
      </c>
      <c r="FU48" s="39">
        <v>4.2999999999999997E-2</v>
      </c>
      <c r="FV48" s="39">
        <v>4.2999999999999997E-2</v>
      </c>
      <c r="FW48" s="39">
        <v>4.2999999999999997E-2</v>
      </c>
      <c r="FX48" s="39">
        <v>4.2999999999999997E-2</v>
      </c>
      <c r="FY48" s="39">
        <v>4.2999999999999997E-2</v>
      </c>
      <c r="FZ48" s="39">
        <v>4.2999999999999997E-2</v>
      </c>
      <c r="GA48" s="39">
        <v>4.2999999999999997E-2</v>
      </c>
      <c r="GB48" s="39">
        <v>4.2999999999999997E-2</v>
      </c>
      <c r="GC48" s="39">
        <v>4.2999999999999997E-2</v>
      </c>
      <c r="GD48" s="39">
        <v>4.2999999999999997E-2</v>
      </c>
      <c r="GE48" s="39">
        <v>4.2999999999999997E-2</v>
      </c>
      <c r="GF48" s="39">
        <v>4.2999999999999997E-2</v>
      </c>
      <c r="GG48" s="39">
        <v>4.2999999999999997E-2</v>
      </c>
      <c r="GH48" s="39">
        <v>4.2999999999999997E-2</v>
      </c>
      <c r="GI48" s="39">
        <v>4.2999999999999997E-2</v>
      </c>
      <c r="GJ48" s="39">
        <v>4.2999999999999997E-2</v>
      </c>
      <c r="GK48" s="39">
        <v>4.2999999999999997E-2</v>
      </c>
      <c r="GL48" s="39">
        <v>4.2999999999999997E-2</v>
      </c>
      <c r="GM48" s="39">
        <v>4.2999999999999997E-2</v>
      </c>
      <c r="GN48" s="39">
        <v>4.2999999999999997E-2</v>
      </c>
      <c r="GO48" s="39">
        <v>4.2999999999999997E-2</v>
      </c>
      <c r="GP48" s="39">
        <v>4.2999999999999997E-2</v>
      </c>
      <c r="GQ48" s="39">
        <v>4.2999999999999997E-2</v>
      </c>
      <c r="GR48" s="39">
        <v>4.2999999999999997E-2</v>
      </c>
      <c r="GS48" s="39">
        <v>4.2999999999999997E-2</v>
      </c>
      <c r="GT48" s="39">
        <v>4.2999999999999997E-2</v>
      </c>
      <c r="GU48" s="39">
        <v>4.2999999999999997E-2</v>
      </c>
      <c r="GV48" s="39">
        <v>4.2999999999999997E-2</v>
      </c>
      <c r="GW48" s="39">
        <v>4.2999999999999997E-2</v>
      </c>
      <c r="GX48" s="39">
        <v>4.2999999999999997E-2</v>
      </c>
      <c r="GY48" s="39">
        <v>4.2999999999999997E-2</v>
      </c>
      <c r="GZ48" s="43">
        <v>4.2999999999999997E-2</v>
      </c>
      <c r="HA48" s="42">
        <v>4.2999999999999997E-2</v>
      </c>
      <c r="HB48" s="39">
        <v>4.2999999999999997E-2</v>
      </c>
      <c r="HC48" s="39">
        <v>4.2999999999999997E-2</v>
      </c>
      <c r="HD48" s="39">
        <v>4.2999999999999997E-2</v>
      </c>
      <c r="HE48" s="39">
        <v>4.2999999999999997E-2</v>
      </c>
      <c r="HF48" s="39">
        <v>4.2999999999999997E-2</v>
      </c>
      <c r="HG48" s="40">
        <v>4.2999999999999997E-2</v>
      </c>
      <c r="HH48" s="39"/>
      <c r="HI48" s="39" cm="1">
        <f t="array" aca="1" ref="HI48" ca="1">INDIRECT("B"&amp;ROW(DY48))</f>
        <v>4.2000000000000003E-2</v>
      </c>
      <c r="HJ48" s="39" cm="1">
        <f t="array" aca="1" ref="HJ48" ca="1">INDIRECT("c"&amp;ROW(DZ48))</f>
        <v>4.2000000000000003E-2</v>
      </c>
      <c r="HK48" s="39">
        <f t="shared" ca="1" si="24"/>
        <v>0</v>
      </c>
      <c r="HL48" s="1"/>
      <c r="HM48" s="39" cm="1">
        <f t="array" aca="1" ref="HM48" ca="1">INDIRECT("g"&amp;ROW(ED48))</f>
        <v>4.2000000000000003E-2</v>
      </c>
      <c r="HN48" s="39">
        <f t="shared" ca="1" si="25"/>
        <v>0</v>
      </c>
      <c r="HO48" s="32">
        <f t="shared" ca="1" si="20"/>
        <v>0</v>
      </c>
      <c r="HP48" s="1"/>
      <c r="HQ48" s="1"/>
    </row>
    <row r="49" spans="1:225">
      <c r="A49" s="39" t="s">
        <v>43</v>
      </c>
      <c r="B49" s="39">
        <v>2.1090999999999999E-2</v>
      </c>
      <c r="C49" s="39">
        <v>2.0990999999999999E-2</v>
      </c>
      <c r="D49" s="39">
        <v>2.1191000000000002E-2</v>
      </c>
      <c r="E49" s="39">
        <v>2.1090999999999999E-2</v>
      </c>
      <c r="F49" s="39">
        <v>2.1541000000000001E-2</v>
      </c>
      <c r="G49" s="39">
        <v>2.1416000000000001E-2</v>
      </c>
      <c r="H49" s="39">
        <v>2.1166000000000001E-2</v>
      </c>
      <c r="I49" s="39">
        <v>2.0760000000000001E-2</v>
      </c>
      <c r="J49" s="39">
        <v>2.1196E-2</v>
      </c>
      <c r="K49" s="39">
        <v>2.1545999999999999E-2</v>
      </c>
      <c r="L49" s="39">
        <v>2.2046E-2</v>
      </c>
      <c r="M49" s="39">
        <v>2.2245999999999998E-2</v>
      </c>
      <c r="N49" s="39">
        <v>2.2526000000000001E-2</v>
      </c>
      <c r="O49" s="39">
        <v>2.2800999999999998E-2</v>
      </c>
      <c r="P49" s="39">
        <v>2.3050999999999999E-2</v>
      </c>
      <c r="Q49" s="39">
        <v>2.3001000000000001E-2</v>
      </c>
      <c r="R49" s="39">
        <v>2.2950999999999999E-2</v>
      </c>
      <c r="S49" s="39">
        <v>2.3075999999999999E-2</v>
      </c>
      <c r="T49" s="39">
        <v>2.3351E-2</v>
      </c>
      <c r="U49" s="39">
        <v>2.3525999999999998E-2</v>
      </c>
      <c r="V49" s="39">
        <v>2.3826E-2</v>
      </c>
      <c r="W49" s="39">
        <v>2.3816E-2</v>
      </c>
      <c r="X49" s="39">
        <v>2.3791E-2</v>
      </c>
      <c r="Y49" s="39">
        <v>2.3816E-2</v>
      </c>
      <c r="Z49" s="39">
        <v>2.3970999999999999E-2</v>
      </c>
      <c r="AA49" s="39">
        <v>2.3817000000000001E-2</v>
      </c>
      <c r="AB49" s="39">
        <v>2.3768999999999998E-2</v>
      </c>
      <c r="AC49" s="39">
        <v>2.3439000000000002E-2</v>
      </c>
      <c r="AD49" s="39">
        <v>2.3366999999999999E-2</v>
      </c>
      <c r="AE49" s="39">
        <v>2.3566E-2</v>
      </c>
      <c r="AF49" s="39">
        <v>2.3564000000000002E-2</v>
      </c>
      <c r="AG49" s="39">
        <v>2.3889000000000001E-2</v>
      </c>
      <c r="AH49" s="39">
        <v>2.3317000000000001E-2</v>
      </c>
      <c r="AI49" s="39">
        <v>2.3264E-2</v>
      </c>
      <c r="AJ49" s="39">
        <v>2.3112000000000001E-2</v>
      </c>
      <c r="AK49" s="39">
        <v>2.2023999999999998E-2</v>
      </c>
      <c r="AL49" s="39">
        <v>2.1477E-2</v>
      </c>
      <c r="AM49" s="39">
        <v>2.1221E-2</v>
      </c>
      <c r="AN49" s="39">
        <v>2.1415E-2</v>
      </c>
      <c r="AO49" s="39">
        <v>2.1613E-2</v>
      </c>
      <c r="AP49" s="39">
        <v>2.1713E-2</v>
      </c>
      <c r="AQ49" s="39">
        <v>2.2058999999999999E-2</v>
      </c>
      <c r="AR49" s="39">
        <v>2.2305999999999999E-2</v>
      </c>
      <c r="AS49" s="39">
        <v>2.2405999999999999E-2</v>
      </c>
      <c r="AT49" s="39">
        <v>2.2478999999999999E-2</v>
      </c>
      <c r="AU49" s="39">
        <v>2.2505000000000001E-2</v>
      </c>
      <c r="AV49" s="39">
        <v>2.2303E-2</v>
      </c>
      <c r="AW49" s="39">
        <v>2.2202E-2</v>
      </c>
      <c r="AX49" s="39">
        <v>2.2151000000000001E-2</v>
      </c>
      <c r="AY49" s="39">
        <v>2.2501E-2</v>
      </c>
      <c r="AZ49" s="39">
        <v>2.2051000000000001E-2</v>
      </c>
      <c r="BA49" s="39">
        <v>2.2251E-2</v>
      </c>
      <c r="BB49" s="39">
        <v>2.2807000000000001E-2</v>
      </c>
      <c r="BC49" s="39">
        <v>2.2838000000000001E-2</v>
      </c>
      <c r="BD49" s="39">
        <v>2.2838000000000001E-2</v>
      </c>
      <c r="BE49" s="39">
        <v>2.3257E-2</v>
      </c>
      <c r="BF49" s="39">
        <v>2.3007E-2</v>
      </c>
      <c r="BG49" s="39">
        <v>2.3106999999999999E-2</v>
      </c>
      <c r="BH49" s="39">
        <v>2.2907E-2</v>
      </c>
      <c r="BI49" s="39">
        <v>2.2457000000000001E-2</v>
      </c>
      <c r="BJ49" s="39">
        <v>2.2227E-2</v>
      </c>
      <c r="BK49" s="39">
        <v>2.1877000000000001E-2</v>
      </c>
      <c r="BL49" s="39">
        <v>2.1777000000000001E-2</v>
      </c>
      <c r="BM49" s="39">
        <v>2.1977E-2</v>
      </c>
      <c r="BN49" s="39">
        <v>2.2377000000000001E-2</v>
      </c>
      <c r="BO49" s="39">
        <v>2.1977E-2</v>
      </c>
      <c r="BP49" s="39">
        <v>2.1576999999999999E-2</v>
      </c>
      <c r="BQ49" s="39">
        <v>2.1676999999999998E-2</v>
      </c>
      <c r="BR49" s="39">
        <v>2.1676999999999998E-2</v>
      </c>
      <c r="BS49" s="39">
        <v>2.1676999999999998E-2</v>
      </c>
      <c r="BT49" s="39">
        <v>2.1676999999999998E-2</v>
      </c>
      <c r="BU49" s="39">
        <v>2.1676999999999998E-2</v>
      </c>
      <c r="BV49" s="39">
        <v>2.1676999999999998E-2</v>
      </c>
      <c r="BW49" s="39">
        <v>2.1676999999999998E-2</v>
      </c>
      <c r="BX49" s="39">
        <v>2.2076999999999999E-2</v>
      </c>
      <c r="BY49" s="39">
        <v>2.2327E-2</v>
      </c>
      <c r="BZ49" s="39">
        <v>2.2127000000000001E-2</v>
      </c>
      <c r="CA49" s="39">
        <v>2.1977E-2</v>
      </c>
      <c r="CB49" s="39">
        <v>2.1877000000000001E-2</v>
      </c>
      <c r="CC49" s="39">
        <v>2.2076999999999999E-2</v>
      </c>
      <c r="CD49" s="39">
        <v>2.1877000000000001E-2</v>
      </c>
      <c r="CE49" s="39">
        <v>2.1727E-2</v>
      </c>
      <c r="CF49" s="39">
        <v>2.1326999999999999E-2</v>
      </c>
      <c r="CG49" s="39">
        <v>2.1027000000000001E-2</v>
      </c>
      <c r="CH49" s="39">
        <v>2.1027000000000001E-2</v>
      </c>
      <c r="CI49" s="39">
        <v>2.1252E-2</v>
      </c>
      <c r="CJ49" s="39">
        <v>2.1351999999999999E-2</v>
      </c>
      <c r="CK49" s="39">
        <v>2.0951999999999998E-2</v>
      </c>
      <c r="CL49" s="39">
        <v>2.0874E-2</v>
      </c>
      <c r="CM49" s="39">
        <v>2.0801E-2</v>
      </c>
      <c r="CN49" s="39">
        <v>1.9928999999999999E-2</v>
      </c>
      <c r="CO49" s="39">
        <v>1.9821999999999999E-2</v>
      </c>
      <c r="CP49" s="39">
        <v>1.9578000000000002E-2</v>
      </c>
      <c r="CQ49" s="39">
        <v>1.9050999999999998E-2</v>
      </c>
      <c r="CR49" s="39">
        <v>1.9392E-2</v>
      </c>
      <c r="CS49" s="39">
        <v>1.9902E-2</v>
      </c>
      <c r="CT49" s="39">
        <v>1.9245000000000002E-2</v>
      </c>
      <c r="CU49" s="39">
        <v>1.8950999999999999E-2</v>
      </c>
      <c r="CV49" s="39">
        <v>1.8772E-2</v>
      </c>
      <c r="CW49" s="39">
        <v>1.8964000000000002E-2</v>
      </c>
      <c r="CX49" s="39">
        <v>1.899E-2</v>
      </c>
      <c r="CY49" s="39">
        <v>1.8704999999999999E-2</v>
      </c>
      <c r="CZ49" s="39">
        <v>1.8322999999999999E-2</v>
      </c>
      <c r="DA49" s="39">
        <v>1.8397E-2</v>
      </c>
      <c r="DB49" s="39">
        <v>1.8374999999999999E-2</v>
      </c>
      <c r="DC49" s="39">
        <v>1.8245000000000001E-2</v>
      </c>
      <c r="DD49" s="39">
        <v>1.8155999999999999E-2</v>
      </c>
      <c r="DE49" s="39">
        <v>1.8304999999999998E-2</v>
      </c>
      <c r="DF49" s="39">
        <v>1.8265E-2</v>
      </c>
      <c r="DG49" s="39">
        <v>1.8093000000000001E-2</v>
      </c>
      <c r="DH49" s="39">
        <v>1.7795999999999999E-2</v>
      </c>
      <c r="DI49" s="39">
        <v>1.7599E-2</v>
      </c>
      <c r="DJ49" s="39">
        <v>1.7510999999999999E-2</v>
      </c>
      <c r="DK49" s="39">
        <v>1.7420999999999999E-2</v>
      </c>
      <c r="DL49" s="39">
        <v>1.7663000000000002E-2</v>
      </c>
      <c r="DM49" s="39">
        <v>1.7750999999999999E-2</v>
      </c>
      <c r="DN49" s="39">
        <v>1.8102E-2</v>
      </c>
      <c r="DO49" s="39">
        <v>1.8180999999999999E-2</v>
      </c>
      <c r="DP49" s="39">
        <v>1.8182E-2</v>
      </c>
      <c r="DQ49" s="39">
        <v>1.7881999999999999E-2</v>
      </c>
      <c r="DR49" s="39">
        <v>1.7781999999999999E-2</v>
      </c>
      <c r="DS49" s="39">
        <v>1.7335E-2</v>
      </c>
      <c r="DT49" s="39">
        <v>1.7385000000000001E-2</v>
      </c>
      <c r="DU49" s="39">
        <v>1.7485000000000001E-2</v>
      </c>
      <c r="DV49" s="39">
        <v>1.7534999999999999E-2</v>
      </c>
      <c r="DW49" s="39">
        <v>1.7635000000000001E-2</v>
      </c>
      <c r="DX49" s="39">
        <v>1.7635000000000001E-2</v>
      </c>
      <c r="DY49" s="39">
        <v>1.8384999999999999E-2</v>
      </c>
      <c r="DZ49" s="39">
        <v>1.8384000000000001E-2</v>
      </c>
      <c r="EA49" s="39">
        <v>1.8183000000000001E-2</v>
      </c>
      <c r="EB49" s="39">
        <v>1.8231000000000001E-2</v>
      </c>
      <c r="EC49" s="39">
        <v>1.8279E-2</v>
      </c>
      <c r="ED49" s="39">
        <v>1.8218999999999999E-2</v>
      </c>
      <c r="EE49" s="39">
        <v>1.8227E-2</v>
      </c>
      <c r="EF49" s="39">
        <v>1.8227E-2</v>
      </c>
      <c r="EG49" s="39">
        <v>1.8325999999999999E-2</v>
      </c>
      <c r="EH49" s="39">
        <v>1.8425E-2</v>
      </c>
      <c r="EI49" s="39">
        <v>1.8723E-2</v>
      </c>
      <c r="EJ49" s="39">
        <v>1.932E-2</v>
      </c>
      <c r="EK49" s="39">
        <v>1.942E-2</v>
      </c>
      <c r="EL49" s="39">
        <v>1.9519999999999999E-2</v>
      </c>
      <c r="EM49" s="39">
        <v>1.9120000000000002E-2</v>
      </c>
      <c r="EN49" s="39">
        <v>1.9161000000000001E-2</v>
      </c>
      <c r="EO49" s="39">
        <v>1.9161000000000001E-2</v>
      </c>
      <c r="EP49" s="40">
        <v>1.9161000000000001E-2</v>
      </c>
      <c r="EQ49" s="40">
        <v>1.9118E-2</v>
      </c>
      <c r="ER49" s="39">
        <v>1.9018E-2</v>
      </c>
      <c r="ES49" s="39">
        <v>1.8817E-2</v>
      </c>
      <c r="ET49" s="39">
        <v>1.8616000000000001E-2</v>
      </c>
      <c r="EU49" s="39">
        <v>1.8364999999999999E-2</v>
      </c>
      <c r="EV49" s="39">
        <v>1.8513999999999999E-2</v>
      </c>
      <c r="EW49" s="42">
        <v>1.8662999999999999E-2</v>
      </c>
      <c r="EX49" s="39">
        <v>1.8636E-2</v>
      </c>
      <c r="EY49" s="39">
        <v>1.8887000000000001E-2</v>
      </c>
      <c r="EZ49" s="39">
        <v>1.8955E-2</v>
      </c>
      <c r="FA49" s="39">
        <v>1.9177E-2</v>
      </c>
      <c r="FB49" s="39">
        <v>1.9390000000000001E-2</v>
      </c>
      <c r="FC49" s="39">
        <v>1.9730999999999999E-2</v>
      </c>
      <c r="FD49" s="39">
        <v>1.9720999999999999E-2</v>
      </c>
      <c r="FE49" s="39">
        <v>1.9799999999999998E-2</v>
      </c>
      <c r="FF49" s="39">
        <v>1.9799999999999998E-2</v>
      </c>
      <c r="FG49" s="39">
        <v>0.02</v>
      </c>
      <c r="FH49" s="39">
        <v>2.0199999999999999E-2</v>
      </c>
      <c r="FI49" s="39">
        <v>1.9799999999999998E-2</v>
      </c>
      <c r="FJ49" s="39">
        <v>1.9893000000000001E-2</v>
      </c>
      <c r="FK49" s="39">
        <v>1.9909E-2</v>
      </c>
      <c r="FL49" s="39">
        <v>2.0218E-2</v>
      </c>
      <c r="FM49" s="39">
        <v>2.0553999999999999E-2</v>
      </c>
      <c r="FN49" s="39">
        <v>2.0729000000000001E-2</v>
      </c>
      <c r="FO49" s="39">
        <v>2.078E-2</v>
      </c>
      <c r="FP49" s="39">
        <v>2.0653000000000001E-2</v>
      </c>
      <c r="FQ49" s="39">
        <v>2.0601999999999999E-2</v>
      </c>
      <c r="FR49" s="39">
        <v>2.0441000000000001E-2</v>
      </c>
      <c r="FS49" s="39">
        <v>2.0353E-2</v>
      </c>
      <c r="FT49" s="39">
        <v>2.0882999999999999E-2</v>
      </c>
      <c r="FU49" s="39">
        <v>2.1203E-2</v>
      </c>
      <c r="FV49" s="39">
        <v>2.1323000000000002E-2</v>
      </c>
      <c r="FW49" s="39">
        <v>2.1266E-2</v>
      </c>
      <c r="FX49" s="39">
        <v>2.1361999999999999E-2</v>
      </c>
      <c r="FY49" s="39">
        <v>2.1464E-2</v>
      </c>
      <c r="FZ49" s="39">
        <v>2.1464E-2</v>
      </c>
      <c r="GA49" s="39">
        <v>2.1464E-2</v>
      </c>
      <c r="GB49" s="39">
        <v>2.1464E-2</v>
      </c>
      <c r="GC49" s="39">
        <v>2.1559999999999999E-2</v>
      </c>
      <c r="GD49" s="39">
        <v>2.1727E-2</v>
      </c>
      <c r="GE49" s="39">
        <v>2.1753999999999999E-2</v>
      </c>
      <c r="GF49" s="39">
        <v>2.1854999999999999E-2</v>
      </c>
      <c r="GG49" s="39">
        <v>2.1894E-2</v>
      </c>
      <c r="GH49" s="39">
        <v>2.1905000000000001E-2</v>
      </c>
      <c r="GI49" s="39">
        <v>2.1891000000000001E-2</v>
      </c>
      <c r="GJ49" s="39">
        <v>2.1999999999999999E-2</v>
      </c>
      <c r="GK49" s="39">
        <v>2.2100000000000002E-2</v>
      </c>
      <c r="GL49" s="39"/>
      <c r="GM49" s="39"/>
      <c r="GN49" s="39"/>
      <c r="GO49" s="39"/>
      <c r="GP49" s="39"/>
      <c r="GQ49" s="39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39"/>
      <c r="HI49" s="39" cm="1">
        <f t="array" aca="1" ref="HI49" ca="1">INDIRECT("B"&amp;ROW(DY49))</f>
        <v>2.1090999999999999E-2</v>
      </c>
      <c r="HJ49" s="39" cm="1">
        <f t="array" aca="1" ref="HJ49" ca="1">INDIRECT("c"&amp;ROW(DZ49))</f>
        <v>2.0990999999999999E-2</v>
      </c>
      <c r="HK49" s="39">
        <f t="shared" ca="1" si="24"/>
        <v>4.7639464532418518E-3</v>
      </c>
      <c r="HL49" s="1"/>
      <c r="HM49" s="39" cm="1">
        <f t="array" aca="1" ref="HM49" ca="1">INDIRECT("g"&amp;ROW(ED49))</f>
        <v>2.1416000000000001E-2</v>
      </c>
      <c r="HN49" s="39">
        <f t="shared" ca="1" si="25"/>
        <v>-1.5175569667538413E-2</v>
      </c>
      <c r="HO49" s="32">
        <f t="shared" ca="1" si="20"/>
        <v>-3.2500000000000235</v>
      </c>
      <c r="HP49" s="1"/>
      <c r="HQ49" s="1"/>
    </row>
    <row r="50" spans="1:225">
      <c r="A50" s="39" t="s">
        <v>45</v>
      </c>
      <c r="B50" s="39">
        <v>2.4982000000000001E-2</v>
      </c>
      <c r="C50" s="39">
        <v>2.4861999999999999E-2</v>
      </c>
      <c r="D50" s="39">
        <v>2.5135999999999999E-2</v>
      </c>
      <c r="E50" s="39">
        <v>2.5174999999999999E-2</v>
      </c>
      <c r="F50" s="39">
        <v>2.5368000000000002E-2</v>
      </c>
      <c r="G50" s="39">
        <v>2.5531000000000002E-2</v>
      </c>
      <c r="H50" s="39">
        <v>2.5600999999999999E-2</v>
      </c>
      <c r="I50" s="39">
        <v>2.5552999999999999E-2</v>
      </c>
      <c r="J50" s="39">
        <v>2.5694000000000002E-2</v>
      </c>
      <c r="K50" s="39">
        <v>2.5576999999999999E-2</v>
      </c>
      <c r="L50" s="39">
        <v>2.5804000000000001E-2</v>
      </c>
      <c r="M50" s="39">
        <v>2.5677999999999999E-2</v>
      </c>
      <c r="N50" s="39">
        <v>2.5877000000000001E-2</v>
      </c>
      <c r="O50" s="39">
        <v>2.5901E-2</v>
      </c>
      <c r="P50" s="39">
        <v>2.6221999999999999E-2</v>
      </c>
      <c r="Q50" s="39">
        <v>2.6190999999999999E-2</v>
      </c>
      <c r="R50" s="39">
        <v>2.6126E-2</v>
      </c>
      <c r="S50" s="39">
        <v>2.6227E-2</v>
      </c>
      <c r="T50" s="39">
        <v>2.6376E-2</v>
      </c>
      <c r="U50" s="39">
        <v>2.6225999999999999E-2</v>
      </c>
      <c r="V50" s="39">
        <v>2.6374999999999999E-2</v>
      </c>
      <c r="W50" s="39">
        <v>2.6440000000000002E-2</v>
      </c>
      <c r="X50" s="39">
        <v>2.6636E-2</v>
      </c>
      <c r="Y50" s="39">
        <v>2.664E-2</v>
      </c>
      <c r="Z50" s="39">
        <v>2.6724999999999999E-2</v>
      </c>
      <c r="AA50" s="39">
        <v>2.665E-2</v>
      </c>
      <c r="AB50" s="39">
        <v>2.6724999999999999E-2</v>
      </c>
      <c r="AC50" s="39">
        <v>2.6624999999999999E-2</v>
      </c>
      <c r="AD50" s="39">
        <v>2.6679999999999999E-2</v>
      </c>
      <c r="AE50" s="39">
        <v>2.6825999999999999E-2</v>
      </c>
      <c r="AF50" s="39">
        <v>2.6897999999999998E-2</v>
      </c>
      <c r="AG50" s="39">
        <v>2.7108E-2</v>
      </c>
      <c r="AH50" s="39">
        <v>2.7053000000000001E-2</v>
      </c>
      <c r="AI50" s="39">
        <v>2.7022999999999998E-2</v>
      </c>
      <c r="AJ50" s="39">
        <v>2.6823E-2</v>
      </c>
      <c r="AK50" s="39">
        <v>2.6683999999999999E-2</v>
      </c>
      <c r="AL50" s="39">
        <v>2.6584E-2</v>
      </c>
      <c r="AM50" s="39">
        <v>2.6523999999999999E-2</v>
      </c>
      <c r="AN50" s="39">
        <v>2.6557999999999998E-2</v>
      </c>
      <c r="AO50" s="39">
        <v>2.6633E-2</v>
      </c>
      <c r="AP50" s="39">
        <v>2.6572999999999999E-2</v>
      </c>
      <c r="AQ50" s="39">
        <v>2.6453999999999998E-2</v>
      </c>
      <c r="AR50" s="39">
        <v>2.6443999999999999E-2</v>
      </c>
      <c r="AS50" s="39">
        <v>2.6494E-2</v>
      </c>
      <c r="AT50" s="39">
        <v>2.6464000000000001E-2</v>
      </c>
      <c r="AU50" s="39">
        <v>2.6631999999999999E-2</v>
      </c>
      <c r="AV50" s="39">
        <v>2.6554000000000001E-2</v>
      </c>
      <c r="AW50" s="39">
        <v>2.6613000000000001E-2</v>
      </c>
      <c r="AX50" s="39">
        <v>2.6553E-2</v>
      </c>
      <c r="AY50" s="39">
        <v>2.6852999999999998E-2</v>
      </c>
      <c r="AZ50" s="39">
        <v>2.6938E-2</v>
      </c>
      <c r="BA50" s="39">
        <v>2.7140999999999998E-2</v>
      </c>
      <c r="BB50" s="39">
        <v>2.7133000000000001E-2</v>
      </c>
      <c r="BC50" s="39">
        <v>2.7151999999999999E-2</v>
      </c>
      <c r="BD50" s="39">
        <v>2.7052E-2</v>
      </c>
      <c r="BE50" s="39">
        <v>2.7177E-2</v>
      </c>
      <c r="BF50" s="39">
        <v>2.7047000000000002E-2</v>
      </c>
      <c r="BG50" s="39">
        <v>2.7052E-2</v>
      </c>
      <c r="BH50" s="39">
        <v>2.7177E-2</v>
      </c>
      <c r="BI50" s="39">
        <v>2.7052E-2</v>
      </c>
      <c r="BJ50" s="39">
        <v>2.6882E-2</v>
      </c>
      <c r="BK50" s="39">
        <v>2.6776999999999999E-2</v>
      </c>
      <c r="BL50" s="39">
        <v>2.6702E-2</v>
      </c>
      <c r="BM50" s="39">
        <v>2.6911000000000001E-2</v>
      </c>
      <c r="BN50" s="39">
        <v>2.6976E-2</v>
      </c>
      <c r="BO50" s="39">
        <v>2.6811000000000001E-2</v>
      </c>
      <c r="BP50" s="39">
        <v>2.6702E-2</v>
      </c>
      <c r="BQ50" s="39">
        <v>2.6751E-2</v>
      </c>
      <c r="BR50" s="39">
        <v>2.6751E-2</v>
      </c>
      <c r="BS50" s="39">
        <v>2.6751E-2</v>
      </c>
      <c r="BT50" s="39">
        <v>2.6751E-2</v>
      </c>
      <c r="BU50" s="39">
        <v>2.6751E-2</v>
      </c>
      <c r="BV50" s="39">
        <v>2.6751E-2</v>
      </c>
      <c r="BW50" s="39">
        <v>2.6751E-2</v>
      </c>
      <c r="BX50" s="39">
        <v>2.6877000000000002E-2</v>
      </c>
      <c r="BY50" s="39">
        <v>2.6950999999999999E-2</v>
      </c>
      <c r="BZ50" s="39">
        <v>2.6976E-2</v>
      </c>
      <c r="CA50" s="39">
        <v>2.6776000000000001E-2</v>
      </c>
      <c r="CB50" s="39">
        <v>2.6575999999999999E-2</v>
      </c>
      <c r="CC50" s="39">
        <v>2.665E-2</v>
      </c>
      <c r="CD50" s="39">
        <v>2.6624999999999999E-2</v>
      </c>
      <c r="CE50" s="39">
        <v>2.6499999999999999E-2</v>
      </c>
      <c r="CF50" s="39">
        <v>2.64E-2</v>
      </c>
      <c r="CG50" s="39">
        <v>2.6075000000000001E-2</v>
      </c>
      <c r="CH50" s="39">
        <v>2.615E-2</v>
      </c>
      <c r="CI50" s="39">
        <v>2.623E-2</v>
      </c>
      <c r="CJ50" s="39">
        <v>2.63E-2</v>
      </c>
      <c r="CK50" s="39">
        <v>2.6374999999999999E-2</v>
      </c>
      <c r="CL50" s="39">
        <v>2.6349999999999998E-2</v>
      </c>
      <c r="CM50" s="39">
        <v>2.6374999999999999E-2</v>
      </c>
      <c r="CN50" s="39">
        <v>2.615E-2</v>
      </c>
      <c r="CO50" s="39">
        <v>2.6124000000000001E-2</v>
      </c>
      <c r="CP50" s="39">
        <v>2.5850000000000001E-2</v>
      </c>
      <c r="CQ50" s="39">
        <v>2.5575000000000001E-2</v>
      </c>
      <c r="CR50" s="39">
        <v>2.5600000000000001E-2</v>
      </c>
      <c r="CS50" s="39">
        <v>2.5700000000000001E-2</v>
      </c>
      <c r="CT50" s="39">
        <v>2.5836999999999999E-2</v>
      </c>
      <c r="CU50" s="39">
        <v>2.5701999999999999E-2</v>
      </c>
      <c r="CV50" s="39">
        <v>2.5543E-2</v>
      </c>
      <c r="CW50" s="39">
        <v>2.5534999999999999E-2</v>
      </c>
      <c r="CX50" s="39">
        <v>2.5564E-2</v>
      </c>
      <c r="CY50" s="39">
        <v>2.5402999999999998E-2</v>
      </c>
      <c r="CZ50" s="39">
        <v>2.5638999999999999E-2</v>
      </c>
      <c r="DA50" s="39">
        <v>2.5677999999999999E-2</v>
      </c>
      <c r="DB50" s="39">
        <v>2.5649000000000002E-2</v>
      </c>
      <c r="DC50" s="39">
        <v>2.5759000000000001E-2</v>
      </c>
      <c r="DD50" s="39">
        <v>2.6211999999999999E-2</v>
      </c>
      <c r="DE50" s="39">
        <v>2.6381000000000002E-2</v>
      </c>
      <c r="DF50" s="39">
        <v>2.6474999999999999E-2</v>
      </c>
      <c r="DG50" s="39">
        <v>2.6460999999999998E-2</v>
      </c>
      <c r="DH50" s="39">
        <v>2.6453999999999998E-2</v>
      </c>
      <c r="DI50" s="39">
        <v>2.6461999999999999E-2</v>
      </c>
      <c r="DJ50" s="39">
        <v>2.6468999999999999E-2</v>
      </c>
      <c r="DK50" s="39">
        <v>2.6435E-2</v>
      </c>
      <c r="DL50" s="39">
        <v>2.6525E-2</v>
      </c>
      <c r="DM50" s="39">
        <v>2.6606999999999999E-2</v>
      </c>
      <c r="DN50" s="39">
        <v>2.6596999999999999E-2</v>
      </c>
      <c r="DO50" s="39">
        <v>2.6533000000000001E-2</v>
      </c>
      <c r="DP50" s="39">
        <v>2.6394999999999998E-2</v>
      </c>
      <c r="DQ50" s="39">
        <v>2.6429999999999999E-2</v>
      </c>
      <c r="DR50" s="39">
        <v>2.6630000000000001E-2</v>
      </c>
      <c r="DS50" s="39">
        <v>2.5933999999999999E-2</v>
      </c>
      <c r="DT50" s="39">
        <v>2.6079000000000001E-2</v>
      </c>
      <c r="DU50" s="39">
        <v>2.6214000000000001E-2</v>
      </c>
      <c r="DV50" s="39">
        <v>2.6232999999999999E-2</v>
      </c>
      <c r="DW50" s="39">
        <v>2.6234E-2</v>
      </c>
      <c r="DX50" s="39">
        <v>2.6363999999999999E-2</v>
      </c>
      <c r="DY50" s="39">
        <v>2.6443999999999999E-2</v>
      </c>
      <c r="DZ50" s="39">
        <v>2.6412999999999999E-2</v>
      </c>
      <c r="EA50" s="39">
        <v>2.6377999999999999E-2</v>
      </c>
      <c r="EB50" s="39">
        <v>2.6353000000000001E-2</v>
      </c>
      <c r="EC50" s="39">
        <v>2.6402999999999999E-2</v>
      </c>
      <c r="ED50" s="39">
        <v>2.6402999999999999E-2</v>
      </c>
      <c r="EE50" s="39">
        <v>2.6391999999999999E-2</v>
      </c>
      <c r="EF50" s="39">
        <v>2.6401999999999998E-2</v>
      </c>
      <c r="EG50" s="39">
        <v>2.6477000000000001E-2</v>
      </c>
      <c r="EH50" s="39">
        <v>2.6401999999999998E-2</v>
      </c>
      <c r="EI50" s="39">
        <v>2.6350999999999999E-2</v>
      </c>
      <c r="EJ50" s="39">
        <v>2.6526000000000001E-2</v>
      </c>
      <c r="EK50" s="39">
        <v>2.6651000000000001E-2</v>
      </c>
      <c r="EL50" s="39">
        <v>2.6675999999999998E-2</v>
      </c>
      <c r="EM50" s="39">
        <v>2.6676999999999999E-2</v>
      </c>
      <c r="EN50" s="39">
        <v>2.6700999999999999E-2</v>
      </c>
      <c r="EO50" s="39">
        <v>2.6700999999999999E-2</v>
      </c>
      <c r="EP50" s="40">
        <v>2.6700999999999999E-2</v>
      </c>
      <c r="EQ50" s="40">
        <v>2.6751E-2</v>
      </c>
      <c r="ER50" s="39">
        <v>2.6876000000000001E-2</v>
      </c>
      <c r="ES50" s="39">
        <v>2.6626E-2</v>
      </c>
      <c r="ET50" s="39">
        <v>2.6481999999999999E-2</v>
      </c>
      <c r="EU50" s="39">
        <v>2.6178E-2</v>
      </c>
      <c r="EV50" s="39">
        <v>2.6227E-2</v>
      </c>
      <c r="EW50" s="42">
        <v>2.6703999999999999E-2</v>
      </c>
      <c r="EX50" s="39">
        <v>2.6703000000000001E-2</v>
      </c>
      <c r="EY50" s="39">
        <v>2.6821999999999999E-2</v>
      </c>
      <c r="EZ50" s="39">
        <v>2.6827E-2</v>
      </c>
      <c r="FA50" s="39">
        <v>2.6825999999999999E-2</v>
      </c>
      <c r="FB50" s="39">
        <v>2.6925999999999999E-2</v>
      </c>
      <c r="FC50" s="39">
        <v>2.6950999999999999E-2</v>
      </c>
      <c r="FD50" s="39">
        <v>2.6825000000000002E-2</v>
      </c>
      <c r="FE50" s="39">
        <v>2.69E-2</v>
      </c>
      <c r="FF50" s="39">
        <v>2.7000000000000003E-2</v>
      </c>
      <c r="FG50" s="39">
        <v>2.6950000000000002E-2</v>
      </c>
      <c r="FH50" s="39">
        <v>2.7200000000000002E-2</v>
      </c>
      <c r="FI50" s="39">
        <v>2.7099999999999999E-2</v>
      </c>
      <c r="FJ50" s="39">
        <v>2.7036999999999999E-2</v>
      </c>
      <c r="FK50" s="39">
        <v>2.6962E-2</v>
      </c>
      <c r="FL50" s="39">
        <v>2.7132E-2</v>
      </c>
      <c r="FM50" s="39">
        <v>2.7151000000000002E-2</v>
      </c>
      <c r="FN50" s="39">
        <v>2.7184E-2</v>
      </c>
      <c r="FO50" s="39">
        <v>2.7210000000000002E-2</v>
      </c>
      <c r="FP50" s="39">
        <v>2.7129E-2</v>
      </c>
      <c r="FQ50" s="39">
        <v>2.7189999999999999E-2</v>
      </c>
      <c r="FR50" s="39">
        <v>2.7057999999999999E-2</v>
      </c>
      <c r="FS50" s="39">
        <v>2.7009999999999999E-2</v>
      </c>
      <c r="FT50" s="39">
        <v>2.7210000000000002E-2</v>
      </c>
      <c r="FU50" s="39">
        <v>2.7383000000000001E-2</v>
      </c>
      <c r="FV50" s="39">
        <v>2.7484000000000001E-2</v>
      </c>
      <c r="FW50" s="39">
        <v>2.7338000000000001E-2</v>
      </c>
      <c r="FX50" s="39">
        <v>2.7612999999999999E-2</v>
      </c>
      <c r="FY50" s="39">
        <v>2.7788E-2</v>
      </c>
      <c r="FZ50" s="39">
        <v>2.7788E-2</v>
      </c>
      <c r="GA50" s="39">
        <v>2.7788E-2</v>
      </c>
      <c r="GB50" s="39">
        <v>2.7788E-2</v>
      </c>
      <c r="GC50" s="39">
        <v>2.7851999999999998E-2</v>
      </c>
      <c r="GD50" s="39">
        <v>2.8058E-2</v>
      </c>
      <c r="GE50" s="39">
        <v>2.8157000000000001E-2</v>
      </c>
      <c r="GF50" s="39">
        <v>2.8176E-2</v>
      </c>
      <c r="GG50" s="39">
        <v>2.8257999999999998E-2</v>
      </c>
      <c r="GH50" s="39">
        <v>2.8332E-2</v>
      </c>
      <c r="GI50" s="39">
        <v>2.8333000000000001E-2</v>
      </c>
      <c r="GJ50" s="39">
        <v>2.8299999999999999E-2</v>
      </c>
      <c r="GK50" s="39">
        <v>2.8400000000000002E-2</v>
      </c>
      <c r="GL50" s="39"/>
      <c r="GM50" s="39"/>
      <c r="GN50" s="39"/>
      <c r="GO50" s="39"/>
      <c r="GP50" s="39"/>
      <c r="GQ50" s="39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39"/>
      <c r="HI50" s="39" cm="1">
        <f t="array" aca="1" ref="HI50" ca="1">INDIRECT("B"&amp;ROW(DY50))</f>
        <v>2.4982000000000001E-2</v>
      </c>
      <c r="HJ50" s="39" cm="1">
        <f t="array" aca="1" ref="HJ50" ca="1">INDIRECT("c"&amp;ROW(DZ50))</f>
        <v>2.4861999999999999E-2</v>
      </c>
      <c r="HK50" s="39">
        <f t="shared" ca="1" si="24"/>
        <v>4.8266430697450069E-3</v>
      </c>
      <c r="HL50" s="1"/>
      <c r="HM50" s="39" cm="1">
        <f t="array" aca="1" ref="HM50" ca="1">INDIRECT("g"&amp;ROW(ED50))</f>
        <v>2.5531000000000002E-2</v>
      </c>
      <c r="HN50" s="39">
        <f t="shared" ca="1" si="25"/>
        <v>-2.1503270533860808E-2</v>
      </c>
      <c r="HO50" s="32">
        <f t="shared" ca="1" si="20"/>
        <v>-5.4900000000000091</v>
      </c>
      <c r="HP50" s="1"/>
      <c r="HQ50" s="1"/>
    </row>
    <row r="51" spans="1:225">
      <c r="A51" s="1" t="s">
        <v>48</v>
      </c>
      <c r="B51" s="32">
        <f t="shared" ref="B51:AG51" si="26">(B50-B49)*10000</f>
        <v>38.910000000000018</v>
      </c>
      <c r="C51" s="32">
        <f t="shared" si="26"/>
        <v>38.709999999999994</v>
      </c>
      <c r="D51" s="32">
        <f t="shared" si="26"/>
        <v>39.449999999999974</v>
      </c>
      <c r="E51" s="32">
        <f t="shared" si="26"/>
        <v>40.840000000000011</v>
      </c>
      <c r="F51" s="32">
        <f t="shared" si="26"/>
        <v>38.270000000000003</v>
      </c>
      <c r="G51" s="32">
        <f t="shared" si="26"/>
        <v>41.150000000000006</v>
      </c>
      <c r="H51" s="32">
        <f t="shared" si="26"/>
        <v>44.34999999999998</v>
      </c>
      <c r="I51" s="32">
        <f t="shared" si="26"/>
        <v>47.929999999999986</v>
      </c>
      <c r="J51" s="32">
        <f t="shared" si="26"/>
        <v>44.980000000000018</v>
      </c>
      <c r="K51" s="32">
        <f t="shared" si="26"/>
        <v>40.309999999999995</v>
      </c>
      <c r="L51" s="32">
        <f t="shared" si="26"/>
        <v>37.580000000000013</v>
      </c>
      <c r="M51" s="32">
        <f t="shared" si="26"/>
        <v>34.320000000000007</v>
      </c>
      <c r="N51" s="32">
        <f t="shared" si="26"/>
        <v>33.51</v>
      </c>
      <c r="O51" s="32">
        <f t="shared" si="26"/>
        <v>31.000000000000021</v>
      </c>
      <c r="P51" s="32">
        <f t="shared" si="26"/>
        <v>31.71</v>
      </c>
      <c r="Q51" s="32">
        <f t="shared" si="26"/>
        <v>31.899999999999984</v>
      </c>
      <c r="R51" s="32">
        <f t="shared" si="26"/>
        <v>31.750000000000007</v>
      </c>
      <c r="S51" s="32">
        <f t="shared" si="26"/>
        <v>31.510000000000009</v>
      </c>
      <c r="T51" s="32">
        <f t="shared" si="26"/>
        <v>30.25</v>
      </c>
      <c r="U51" s="32">
        <f t="shared" si="26"/>
        <v>27.000000000000011</v>
      </c>
      <c r="V51" s="32">
        <f t="shared" si="26"/>
        <v>25.489999999999991</v>
      </c>
      <c r="W51" s="32">
        <f t="shared" si="26"/>
        <v>26.240000000000013</v>
      </c>
      <c r="X51" s="32">
        <f t="shared" si="26"/>
        <v>28.450000000000003</v>
      </c>
      <c r="Y51" s="32">
        <f t="shared" si="26"/>
        <v>28.240000000000002</v>
      </c>
      <c r="Z51" s="32">
        <f t="shared" si="26"/>
        <v>27.539999999999996</v>
      </c>
      <c r="AA51" s="32">
        <f t="shared" si="26"/>
        <v>28.329999999999988</v>
      </c>
      <c r="AB51" s="32">
        <f t="shared" si="26"/>
        <v>29.560000000000002</v>
      </c>
      <c r="AC51" s="32">
        <f t="shared" si="26"/>
        <v>31.859999999999978</v>
      </c>
      <c r="AD51" s="32">
        <f t="shared" si="26"/>
        <v>33.130000000000003</v>
      </c>
      <c r="AE51" s="32">
        <f t="shared" si="26"/>
        <v>32.599999999999987</v>
      </c>
      <c r="AF51" s="32">
        <f t="shared" si="26"/>
        <v>33.339999999999968</v>
      </c>
      <c r="AG51" s="32">
        <f t="shared" si="26"/>
        <v>32.19</v>
      </c>
      <c r="AH51" s="32">
        <f t="shared" ref="AH51:BR51" si="27">(AH50-AH49)*10000</f>
        <v>37.36</v>
      </c>
      <c r="AI51" s="32">
        <f t="shared" si="27"/>
        <v>37.589999999999982</v>
      </c>
      <c r="AJ51" s="32">
        <f t="shared" si="27"/>
        <v>37.109999999999992</v>
      </c>
      <c r="AK51" s="32">
        <f t="shared" si="27"/>
        <v>46.600000000000009</v>
      </c>
      <c r="AL51" s="32">
        <f t="shared" si="27"/>
        <v>51.070000000000007</v>
      </c>
      <c r="AM51" s="32">
        <f t="shared" si="27"/>
        <v>53.029999999999987</v>
      </c>
      <c r="AN51" s="32">
        <f t="shared" si="27"/>
        <v>51.429999999999986</v>
      </c>
      <c r="AO51" s="32">
        <f t="shared" si="27"/>
        <v>50.2</v>
      </c>
      <c r="AP51" s="32">
        <f t="shared" si="27"/>
        <v>48.599999999999994</v>
      </c>
      <c r="AQ51" s="32">
        <f t="shared" si="27"/>
        <v>43.949999999999996</v>
      </c>
      <c r="AR51" s="32">
        <f t="shared" si="27"/>
        <v>41.379999999999995</v>
      </c>
      <c r="AS51" s="32">
        <f t="shared" si="27"/>
        <v>40.880000000000017</v>
      </c>
      <c r="AT51" s="32">
        <f t="shared" si="27"/>
        <v>39.850000000000023</v>
      </c>
      <c r="AU51" s="32">
        <f t="shared" si="27"/>
        <v>41.269999999999989</v>
      </c>
      <c r="AV51" s="32">
        <f t="shared" si="27"/>
        <v>42.510000000000012</v>
      </c>
      <c r="AW51" s="32">
        <f t="shared" si="27"/>
        <v>44.110000000000021</v>
      </c>
      <c r="AX51" s="32">
        <f t="shared" si="27"/>
        <v>44.019999999999996</v>
      </c>
      <c r="AY51" s="32">
        <f t="shared" si="27"/>
        <v>43.519999999999982</v>
      </c>
      <c r="AZ51" s="32">
        <f t="shared" si="27"/>
        <v>48.86999999999999</v>
      </c>
      <c r="BA51" s="32">
        <f t="shared" si="27"/>
        <v>48.899999999999984</v>
      </c>
      <c r="BB51" s="32">
        <f t="shared" si="27"/>
        <v>43.26</v>
      </c>
      <c r="BC51" s="32">
        <f t="shared" si="27"/>
        <v>43.139999999999986</v>
      </c>
      <c r="BD51" s="32">
        <f t="shared" si="27"/>
        <v>42.139999999999993</v>
      </c>
      <c r="BE51" s="32">
        <f t="shared" si="27"/>
        <v>39.199999999999996</v>
      </c>
      <c r="BF51" s="32">
        <f t="shared" si="27"/>
        <v>40.40000000000002</v>
      </c>
      <c r="BG51" s="32">
        <f t="shared" si="27"/>
        <v>39.450000000000003</v>
      </c>
      <c r="BH51" s="32">
        <f t="shared" si="27"/>
        <v>42.699999999999996</v>
      </c>
      <c r="BI51" s="32">
        <f t="shared" si="27"/>
        <v>45.949999999999982</v>
      </c>
      <c r="BJ51" s="32">
        <f t="shared" si="27"/>
        <v>46.55</v>
      </c>
      <c r="BK51" s="32">
        <f t="shared" si="27"/>
        <v>48.999999999999979</v>
      </c>
      <c r="BL51" s="32">
        <f t="shared" si="27"/>
        <v>49.249999999999986</v>
      </c>
      <c r="BM51" s="32">
        <f t="shared" si="27"/>
        <v>49.340000000000011</v>
      </c>
      <c r="BN51" s="32">
        <f t="shared" si="27"/>
        <v>45.989999999999988</v>
      </c>
      <c r="BO51" s="32">
        <f t="shared" si="27"/>
        <v>48.340000000000018</v>
      </c>
      <c r="BP51" s="32">
        <f t="shared" si="27"/>
        <v>51.250000000000014</v>
      </c>
      <c r="BQ51" s="32">
        <f t="shared" si="27"/>
        <v>50.740000000000023</v>
      </c>
      <c r="BR51" s="32">
        <f t="shared" si="27"/>
        <v>50.740000000000023</v>
      </c>
      <c r="BS51" s="32">
        <f t="shared" ref="BS51:BT51" si="28">(BS50-BS49)*10000</f>
        <v>50.740000000000023</v>
      </c>
      <c r="BT51" s="32">
        <f t="shared" si="28"/>
        <v>50.740000000000023</v>
      </c>
      <c r="BU51" s="32">
        <f t="shared" ref="BU51:BV51" si="29">(BU50-BU49)*10000</f>
        <v>50.740000000000023</v>
      </c>
      <c r="BV51" s="32">
        <f t="shared" si="29"/>
        <v>50.740000000000023</v>
      </c>
      <c r="BW51" s="32">
        <f t="shared" ref="BW51:EN51" si="30">(BW50-BW49)*10000</f>
        <v>50.740000000000023</v>
      </c>
      <c r="BX51" s="32">
        <f t="shared" si="30"/>
        <v>48.000000000000021</v>
      </c>
      <c r="BY51" s="32">
        <f t="shared" si="30"/>
        <v>46.239999999999995</v>
      </c>
      <c r="BZ51" s="32">
        <f t="shared" si="30"/>
        <v>48.489999999999995</v>
      </c>
      <c r="CA51" s="32">
        <f t="shared" si="30"/>
        <v>47.990000000000009</v>
      </c>
      <c r="CB51" s="32">
        <f t="shared" si="30"/>
        <v>46.989999999999981</v>
      </c>
      <c r="CC51" s="32">
        <f t="shared" si="30"/>
        <v>45.730000000000004</v>
      </c>
      <c r="CD51" s="32">
        <f t="shared" si="30"/>
        <v>47.47999999999999</v>
      </c>
      <c r="CE51" s="32">
        <f t="shared" si="30"/>
        <v>47.73</v>
      </c>
      <c r="CF51" s="32">
        <f t="shared" si="30"/>
        <v>50.730000000000011</v>
      </c>
      <c r="CG51" s="32">
        <f t="shared" si="30"/>
        <v>50.480000000000004</v>
      </c>
      <c r="CH51" s="32">
        <f t="shared" si="30"/>
        <v>51.22999999999999</v>
      </c>
      <c r="CI51" s="32">
        <f t="shared" si="30"/>
        <v>49.78</v>
      </c>
      <c r="CJ51" s="32">
        <f t="shared" si="30"/>
        <v>49.480000000000011</v>
      </c>
      <c r="CK51" s="32">
        <f t="shared" si="30"/>
        <v>54.230000000000004</v>
      </c>
      <c r="CL51" s="32">
        <f t="shared" si="30"/>
        <v>54.759999999999984</v>
      </c>
      <c r="CM51" s="32">
        <f t="shared" si="30"/>
        <v>55.739999999999988</v>
      </c>
      <c r="CN51" s="32">
        <f t="shared" si="30"/>
        <v>62.210000000000008</v>
      </c>
      <c r="CO51" s="32">
        <f t="shared" si="30"/>
        <v>63.020000000000017</v>
      </c>
      <c r="CP51" s="32">
        <f t="shared" si="30"/>
        <v>62.72</v>
      </c>
      <c r="CQ51" s="32">
        <f t="shared" si="30"/>
        <v>65.240000000000023</v>
      </c>
      <c r="CR51" s="32">
        <f t="shared" si="30"/>
        <v>62.08000000000002</v>
      </c>
      <c r="CS51" s="32">
        <f t="shared" si="30"/>
        <v>57.980000000000011</v>
      </c>
      <c r="CT51" s="32">
        <f t="shared" si="30"/>
        <v>65.919999999999973</v>
      </c>
      <c r="CU51" s="32">
        <f t="shared" si="30"/>
        <v>67.510000000000005</v>
      </c>
      <c r="CV51" s="32">
        <f t="shared" si="30"/>
        <v>67.709999999999994</v>
      </c>
      <c r="CW51" s="32">
        <f t="shared" si="30"/>
        <v>65.709999999999965</v>
      </c>
      <c r="CX51" s="32">
        <f t="shared" si="30"/>
        <v>65.739999999999995</v>
      </c>
      <c r="CY51" s="32">
        <f t="shared" si="30"/>
        <v>66.97999999999999</v>
      </c>
      <c r="CZ51" s="32">
        <f t="shared" si="30"/>
        <v>73.16</v>
      </c>
      <c r="DA51" s="32">
        <f t="shared" si="30"/>
        <v>72.809999999999988</v>
      </c>
      <c r="DB51" s="32">
        <f t="shared" si="30"/>
        <v>72.740000000000023</v>
      </c>
      <c r="DC51" s="32">
        <f t="shared" si="30"/>
        <v>75.14</v>
      </c>
      <c r="DD51" s="32">
        <f t="shared" si="30"/>
        <v>80.56</v>
      </c>
      <c r="DE51" s="32">
        <f t="shared" si="30"/>
        <v>80.760000000000034</v>
      </c>
      <c r="DF51" s="32">
        <f t="shared" si="30"/>
        <v>82.09999999999998</v>
      </c>
      <c r="DG51" s="32">
        <f t="shared" si="30"/>
        <v>83.679999999999964</v>
      </c>
      <c r="DH51" s="32">
        <f t="shared" si="30"/>
        <v>86.579999999999984</v>
      </c>
      <c r="DI51" s="32">
        <f t="shared" si="30"/>
        <v>88.63</v>
      </c>
      <c r="DJ51" s="32">
        <f t="shared" si="30"/>
        <v>89.580000000000013</v>
      </c>
      <c r="DK51" s="32">
        <f t="shared" si="30"/>
        <v>90.140000000000015</v>
      </c>
      <c r="DL51" s="32">
        <f t="shared" si="30"/>
        <v>88.61999999999999</v>
      </c>
      <c r="DM51" s="32">
        <f t="shared" si="30"/>
        <v>88.559999999999988</v>
      </c>
      <c r="DN51" s="32">
        <f t="shared" si="30"/>
        <v>84.949999999999989</v>
      </c>
      <c r="DO51" s="32">
        <f t="shared" si="30"/>
        <v>83.520000000000024</v>
      </c>
      <c r="DP51" s="32">
        <f t="shared" si="30"/>
        <v>82.129999999999981</v>
      </c>
      <c r="DQ51" s="32">
        <f t="shared" si="30"/>
        <v>85.48</v>
      </c>
      <c r="DR51" s="32">
        <f t="shared" si="30"/>
        <v>88.480000000000018</v>
      </c>
      <c r="DS51" s="32">
        <f t="shared" si="30"/>
        <v>85.99</v>
      </c>
      <c r="DT51" s="32">
        <f t="shared" si="30"/>
        <v>86.94</v>
      </c>
      <c r="DU51" s="32">
        <f t="shared" si="30"/>
        <v>87.29</v>
      </c>
      <c r="DV51" s="32">
        <f t="shared" si="30"/>
        <v>86.98</v>
      </c>
      <c r="DW51" s="32">
        <f t="shared" si="30"/>
        <v>85.99</v>
      </c>
      <c r="DX51" s="32">
        <f t="shared" si="30"/>
        <v>87.289999999999978</v>
      </c>
      <c r="DY51" s="32">
        <f t="shared" si="30"/>
        <v>80.59</v>
      </c>
      <c r="DZ51" s="32">
        <f t="shared" si="30"/>
        <v>80.289999999999978</v>
      </c>
      <c r="EA51" s="32">
        <f t="shared" si="30"/>
        <v>81.949999999999974</v>
      </c>
      <c r="EB51" s="32">
        <f t="shared" si="30"/>
        <v>81.220000000000013</v>
      </c>
      <c r="EC51" s="32">
        <f t="shared" si="30"/>
        <v>81.239999999999995</v>
      </c>
      <c r="ED51" s="32">
        <f t="shared" si="30"/>
        <v>81.84</v>
      </c>
      <c r="EE51" s="32">
        <f t="shared" si="30"/>
        <v>81.649999999999991</v>
      </c>
      <c r="EF51" s="32">
        <f t="shared" si="30"/>
        <v>81.749999999999986</v>
      </c>
      <c r="EG51" s="32">
        <f t="shared" si="30"/>
        <v>81.510000000000019</v>
      </c>
      <c r="EH51" s="32">
        <f t="shared" si="30"/>
        <v>79.769999999999982</v>
      </c>
      <c r="EI51" s="32">
        <f t="shared" si="30"/>
        <v>76.279999999999987</v>
      </c>
      <c r="EJ51" s="32">
        <f t="shared" si="30"/>
        <v>72.06</v>
      </c>
      <c r="EK51" s="32">
        <f t="shared" si="30"/>
        <v>72.310000000000016</v>
      </c>
      <c r="EL51" s="32">
        <f t="shared" si="30"/>
        <v>71.559999999999988</v>
      </c>
      <c r="EM51" s="32">
        <f t="shared" si="30"/>
        <v>75.569999999999979</v>
      </c>
      <c r="EN51" s="32">
        <f t="shared" si="30"/>
        <v>75.399999999999977</v>
      </c>
      <c r="EO51" s="32">
        <f t="shared" ref="EO51:FD51" si="31">(EO50-EO49)*10000</f>
        <v>75.399999999999977</v>
      </c>
      <c r="EP51" s="32">
        <f t="shared" si="31"/>
        <v>75.399999999999977</v>
      </c>
      <c r="EQ51" s="32">
        <f t="shared" si="31"/>
        <v>76.330000000000013</v>
      </c>
      <c r="ER51" s="32">
        <f t="shared" si="31"/>
        <v>78.58</v>
      </c>
      <c r="ES51" s="32">
        <f t="shared" si="31"/>
        <v>78.09</v>
      </c>
      <c r="ET51" s="32">
        <f t="shared" si="31"/>
        <v>78.659999999999982</v>
      </c>
      <c r="EU51" s="32">
        <f t="shared" si="31"/>
        <v>78.13000000000001</v>
      </c>
      <c r="EV51" s="32">
        <f t="shared" si="31"/>
        <v>77.13000000000001</v>
      </c>
      <c r="EW51" s="38">
        <f t="shared" si="31"/>
        <v>80.41</v>
      </c>
      <c r="EX51" s="32">
        <f t="shared" si="31"/>
        <v>80.670000000000016</v>
      </c>
      <c r="EY51" s="32">
        <f t="shared" si="31"/>
        <v>79.34999999999998</v>
      </c>
      <c r="EZ51" s="32">
        <f t="shared" si="31"/>
        <v>78.72</v>
      </c>
      <c r="FA51" s="32">
        <f t="shared" si="31"/>
        <v>76.489999999999995</v>
      </c>
      <c r="FB51" s="32">
        <f t="shared" si="31"/>
        <v>75.359999999999971</v>
      </c>
      <c r="FC51" s="32">
        <f t="shared" si="31"/>
        <v>72.2</v>
      </c>
      <c r="FD51" s="32">
        <f t="shared" si="31"/>
        <v>71.04000000000002</v>
      </c>
      <c r="FE51" s="32">
        <f>(FE50-FE49)*10000</f>
        <v>71.000000000000028</v>
      </c>
      <c r="FF51" s="32">
        <v>72.000000000000057</v>
      </c>
      <c r="FG51" s="32">
        <v>70.000000000000028</v>
      </c>
      <c r="FH51" s="32">
        <v>70.000000000000028</v>
      </c>
      <c r="FI51" s="32">
        <v>73.000000000000014</v>
      </c>
      <c r="FJ51" s="32">
        <f t="shared" ref="FJ51" si="32">(FJ50-FJ49)*10000</f>
        <v>71.439999999999969</v>
      </c>
      <c r="FK51" s="32">
        <f t="shared" ref="FK51:GA51" si="33">(FK50-FK49)*10000</f>
        <v>70.53</v>
      </c>
      <c r="FL51" s="32">
        <f t="shared" si="33"/>
        <v>69.14</v>
      </c>
      <c r="FM51" s="32">
        <f t="shared" si="33"/>
        <v>65.970000000000027</v>
      </c>
      <c r="FN51" s="32">
        <f t="shared" si="33"/>
        <v>64.549999999999983</v>
      </c>
      <c r="FO51" s="32">
        <f t="shared" si="33"/>
        <v>64.300000000000011</v>
      </c>
      <c r="FP51" s="32">
        <f t="shared" si="33"/>
        <v>64.759999999999991</v>
      </c>
      <c r="FQ51" s="32">
        <f t="shared" si="33"/>
        <v>65.88</v>
      </c>
      <c r="FR51" s="32">
        <f t="shared" si="33"/>
        <v>66.169999999999973</v>
      </c>
      <c r="FS51" s="32">
        <f t="shared" si="33"/>
        <v>66.569999999999993</v>
      </c>
      <c r="FT51" s="32">
        <f t="shared" si="33"/>
        <v>63.270000000000024</v>
      </c>
      <c r="FU51" s="32">
        <f t="shared" si="33"/>
        <v>61.800000000000011</v>
      </c>
      <c r="FV51" s="32">
        <f t="shared" si="33"/>
        <v>61.61</v>
      </c>
      <c r="FW51" s="32">
        <f t="shared" si="33"/>
        <v>60.720000000000013</v>
      </c>
      <c r="FX51" s="32">
        <f t="shared" si="33"/>
        <v>62.51</v>
      </c>
      <c r="FY51" s="32">
        <f t="shared" si="33"/>
        <v>63.239999999999995</v>
      </c>
      <c r="FZ51" s="32">
        <f t="shared" si="33"/>
        <v>63.239999999999995</v>
      </c>
      <c r="GA51" s="32">
        <f t="shared" si="33"/>
        <v>63.239999999999995</v>
      </c>
      <c r="GB51" s="32">
        <f t="shared" ref="GB51:GK51" si="34">(GB50-GB49)*10000</f>
        <v>63.239999999999995</v>
      </c>
      <c r="GC51" s="32">
        <f t="shared" si="34"/>
        <v>62.919999999999987</v>
      </c>
      <c r="GD51" s="32">
        <f t="shared" si="34"/>
        <v>63.309999999999995</v>
      </c>
      <c r="GE51" s="32">
        <f t="shared" si="34"/>
        <v>64.03000000000003</v>
      </c>
      <c r="GF51" s="32">
        <f t="shared" si="34"/>
        <v>63.21</v>
      </c>
      <c r="GG51" s="32">
        <f t="shared" si="34"/>
        <v>63.639999999999979</v>
      </c>
      <c r="GH51" s="32">
        <f t="shared" si="34"/>
        <v>64.269999999999982</v>
      </c>
      <c r="GI51" s="32">
        <f t="shared" si="34"/>
        <v>64.42</v>
      </c>
      <c r="GJ51" s="1">
        <f t="shared" si="34"/>
        <v>63</v>
      </c>
      <c r="GK51" s="1">
        <f t="shared" si="34"/>
        <v>63</v>
      </c>
      <c r="GL51" s="1"/>
      <c r="GM51" s="1"/>
      <c r="GN51" s="1"/>
      <c r="GO51" s="1"/>
      <c r="GP51" s="1"/>
      <c r="GQ51" s="1"/>
      <c r="HH51" s="1"/>
      <c r="HI51" s="32" cm="1">
        <f t="array" aca="1" ref="HI51" ca="1">INDIRECT("B"&amp;ROW(DY51))</f>
        <v>38.910000000000018</v>
      </c>
      <c r="HJ51" s="32" cm="1">
        <f t="array" aca="1" ref="HJ51" ca="1">INDIRECT("c"&amp;ROW(DZ51))</f>
        <v>38.709999999999994</v>
      </c>
      <c r="HK51" s="39">
        <f t="shared" ca="1" si="24"/>
        <v>5.1666236114704667E-3</v>
      </c>
      <c r="HL51" s="1"/>
      <c r="HM51" s="32" cm="1">
        <f t="array" aca="1" ref="HM51" ca="1">INDIRECT("g"&amp;ROW(ED51))</f>
        <v>41.150000000000006</v>
      </c>
      <c r="HN51" s="39">
        <f t="shared" ca="1" si="25"/>
        <v>-5.4434993924665553E-2</v>
      </c>
      <c r="HO51" s="32">
        <f ca="1">HI51-HM51</f>
        <v>-2.2399999999999878</v>
      </c>
      <c r="HP51" s="1"/>
      <c r="HQ51" s="1"/>
    </row>
    <row r="52" spans="1:225" s="49" customForma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5"/>
      <c r="EQ52" s="55"/>
      <c r="ER52" s="54"/>
      <c r="ES52" s="54"/>
      <c r="ET52" s="54"/>
      <c r="EU52" s="54"/>
      <c r="EV52" s="54"/>
      <c r="EW52" s="56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HH52" s="54"/>
      <c r="HI52" s="50"/>
      <c r="HJ52" s="50"/>
      <c r="HK52" s="54"/>
      <c r="HL52" s="50"/>
      <c r="HM52" s="50"/>
      <c r="HN52" s="54"/>
      <c r="HO52" s="116"/>
      <c r="HP52" s="54"/>
      <c r="HQ52" s="54"/>
    </row>
    <row r="53" spans="1:225">
      <c r="A53" s="39" t="s">
        <v>1</v>
      </c>
      <c r="B53" s="39"/>
      <c r="C53" s="39"/>
      <c r="D53" s="39">
        <v>5.3100000000000001E-2</v>
      </c>
      <c r="E53" s="39">
        <v>5.3100000000000001E-2</v>
      </c>
      <c r="F53" s="39">
        <v>5.3199999999999997E-2</v>
      </c>
      <c r="G53" s="39">
        <v>5.3900000000000003E-2</v>
      </c>
      <c r="H53" s="39">
        <v>5.3999999999999999E-2</v>
      </c>
      <c r="I53" s="39">
        <v>5.3800000000000001E-2</v>
      </c>
      <c r="J53" s="39">
        <v>5.3999999999999999E-2</v>
      </c>
      <c r="K53" s="39">
        <v>5.3900000000000003E-2</v>
      </c>
      <c r="L53" s="39">
        <v>5.3499999999999999E-2</v>
      </c>
      <c r="M53" s="39">
        <v>5.3199999999999997E-2</v>
      </c>
      <c r="N53" s="39">
        <v>5.3100000000000001E-2</v>
      </c>
      <c r="O53" s="39">
        <v>5.3100000000000001E-2</v>
      </c>
      <c r="P53" s="39">
        <v>5.3100000000000001E-2</v>
      </c>
      <c r="Q53" s="39">
        <v>5.3100000000000001E-2</v>
      </c>
      <c r="R53" s="39">
        <v>5.3199999999999997E-2</v>
      </c>
      <c r="S53" s="39">
        <v>5.3199999999999997E-2</v>
      </c>
      <c r="T53" s="39">
        <v>5.3100000000000001E-2</v>
      </c>
      <c r="U53" s="39">
        <v>5.3100000000000001E-2</v>
      </c>
      <c r="V53" s="39">
        <v>5.3100000000000001E-2</v>
      </c>
      <c r="W53" s="39">
        <v>5.3199999999999997E-2</v>
      </c>
      <c r="X53" s="39">
        <v>5.3199999999999997E-2</v>
      </c>
      <c r="Y53" s="39">
        <v>5.3199999999999997E-2</v>
      </c>
      <c r="Z53" s="39">
        <v>5.3199999999999997E-2</v>
      </c>
      <c r="AA53" s="39">
        <v>5.33E-2</v>
      </c>
      <c r="AB53" s="39">
        <v>5.3699999999999998E-2</v>
      </c>
      <c r="AC53" s="39">
        <v>5.3900000000000003E-2</v>
      </c>
      <c r="AD53" s="39">
        <v>5.33E-2</v>
      </c>
      <c r="AE53" s="39">
        <v>5.3100000000000001E-2</v>
      </c>
      <c r="AF53" s="39">
        <v>5.3199999999999997E-2</v>
      </c>
      <c r="AG53" s="39">
        <v>5.3199999999999997E-2</v>
      </c>
      <c r="AH53" s="39">
        <v>5.3199999999999997E-2</v>
      </c>
      <c r="AI53" s="39">
        <v>5.3100000000000001E-2</v>
      </c>
      <c r="AJ53" s="39">
        <v>5.3100000000000001E-2</v>
      </c>
      <c r="AK53" s="39">
        <v>5.3100000000000001E-2</v>
      </c>
      <c r="AL53" s="39">
        <v>5.3100000000000001E-2</v>
      </c>
      <c r="AM53" s="39">
        <v>5.3100000000000001E-2</v>
      </c>
      <c r="AN53" s="39">
        <v>5.3199999999999997E-2</v>
      </c>
      <c r="AO53" s="39">
        <v>5.3199999999999997E-2</v>
      </c>
      <c r="AP53" s="39">
        <v>5.3199999999999997E-2</v>
      </c>
      <c r="AQ53" s="39">
        <v>5.3199999999999997E-2</v>
      </c>
      <c r="AR53" s="39">
        <v>5.3199999999999997E-2</v>
      </c>
      <c r="AS53" s="39">
        <v>5.3199999999999997E-2</v>
      </c>
      <c r="AT53" s="39">
        <v>5.3199999999999997E-2</v>
      </c>
      <c r="AU53" s="39">
        <v>5.3199999999999997E-2</v>
      </c>
      <c r="AV53" s="39">
        <v>5.3199999999999997E-2</v>
      </c>
      <c r="AW53" s="39">
        <v>5.3199999999999997E-2</v>
      </c>
      <c r="AX53" s="39">
        <v>5.33E-2</v>
      </c>
      <c r="AY53" s="39">
        <v>5.3199999999999997E-2</v>
      </c>
      <c r="AZ53" s="39">
        <v>5.3499999999999999E-2</v>
      </c>
      <c r="BA53" s="39">
        <v>5.3100000000000001E-2</v>
      </c>
      <c r="BB53" s="39">
        <v>5.3100000000000001E-2</v>
      </c>
      <c r="BC53" s="39">
        <v>5.3100000000000001E-2</v>
      </c>
      <c r="BD53" s="39">
        <v>5.2999999999999999E-2</v>
      </c>
      <c r="BE53" s="39">
        <v>5.2999999999999999E-2</v>
      </c>
      <c r="BF53" s="39">
        <v>5.2999999999999999E-2</v>
      </c>
      <c r="BG53" s="39">
        <v>5.2999999999999999E-2</v>
      </c>
      <c r="BH53" s="39">
        <v>5.2999999999999999E-2</v>
      </c>
      <c r="BI53" s="39">
        <v>5.2999999999999999E-2</v>
      </c>
      <c r="BJ53" s="39">
        <v>5.3100000000000001E-2</v>
      </c>
      <c r="BK53" s="39">
        <v>5.3100000000000001E-2</v>
      </c>
      <c r="BL53" s="39">
        <v>5.3100000000000001E-2</v>
      </c>
      <c r="BM53" s="39">
        <v>5.3100000000000001E-2</v>
      </c>
      <c r="BN53" s="39">
        <v>5.3100000000000001E-2</v>
      </c>
      <c r="BO53" s="39">
        <v>5.3100000000000001E-2</v>
      </c>
      <c r="BP53" s="39">
        <v>5.3100000000000001E-2</v>
      </c>
      <c r="BQ53" s="39">
        <v>5.3199999999999997E-2</v>
      </c>
      <c r="BR53" s="39">
        <v>5.3199999999999997E-2</v>
      </c>
      <c r="BS53" s="39">
        <v>5.3199999999999997E-2</v>
      </c>
      <c r="BT53" s="39">
        <v>5.33E-2</v>
      </c>
      <c r="BU53" s="39">
        <v>5.3199999999999997E-2</v>
      </c>
      <c r="BV53" s="39">
        <v>5.3100000000000001E-2</v>
      </c>
      <c r="BW53" s="39">
        <v>5.3100000000000001E-2</v>
      </c>
      <c r="BX53" s="39">
        <v>5.3199999999999997E-2</v>
      </c>
      <c r="BY53" s="39">
        <v>5.3100000000000001E-2</v>
      </c>
      <c r="BZ53" s="39">
        <v>5.3100000000000001E-2</v>
      </c>
      <c r="CA53" s="39">
        <v>5.2999999999999999E-2</v>
      </c>
      <c r="CB53" s="39">
        <v>5.2999999999999999E-2</v>
      </c>
      <c r="CC53" s="39">
        <v>5.2999999999999999E-2</v>
      </c>
      <c r="CD53" s="39">
        <v>5.3100000000000001E-2</v>
      </c>
      <c r="CE53" s="39">
        <v>5.3100000000000001E-2</v>
      </c>
      <c r="CF53" s="39">
        <v>5.3100000000000001E-2</v>
      </c>
      <c r="CG53" s="39">
        <v>5.2999999999999999E-2</v>
      </c>
      <c r="CH53" s="39">
        <v>5.2999999999999999E-2</v>
      </c>
      <c r="CI53" s="39">
        <v>5.2999999999999999E-2</v>
      </c>
      <c r="CJ53" s="39">
        <v>5.2999999999999999E-2</v>
      </c>
      <c r="CK53" s="39">
        <v>5.2999999999999999E-2</v>
      </c>
      <c r="CL53" s="39">
        <v>5.3100000000000001E-2</v>
      </c>
      <c r="CM53" s="39">
        <v>5.2999999999999999E-2</v>
      </c>
      <c r="CN53" s="39">
        <v>5.3100000000000001E-2</v>
      </c>
      <c r="CO53" s="39">
        <v>5.3100000000000001E-2</v>
      </c>
      <c r="CP53" s="39">
        <v>5.3100000000000001E-2</v>
      </c>
      <c r="CQ53" s="39">
        <v>5.3100000000000001E-2</v>
      </c>
      <c r="CR53" s="39">
        <v>5.2999999999999999E-2</v>
      </c>
      <c r="CS53" s="39">
        <v>5.2999999999999999E-2</v>
      </c>
      <c r="CT53" s="39">
        <v>5.2999999999999999E-2</v>
      </c>
      <c r="CU53" s="39">
        <v>5.2999999999999999E-2</v>
      </c>
      <c r="CV53" s="39">
        <v>5.2999999999999999E-2</v>
      </c>
      <c r="CW53" s="39">
        <v>5.2999999999999999E-2</v>
      </c>
      <c r="CX53" s="39">
        <v>5.2999999999999999E-2</v>
      </c>
      <c r="CY53" s="39">
        <v>5.2999999999999999E-2</v>
      </c>
      <c r="CZ53" s="39">
        <v>5.2999999999999999E-2</v>
      </c>
      <c r="DA53" s="39">
        <v>5.2999999999999999E-2</v>
      </c>
      <c r="DB53" s="39">
        <v>5.2999999999999999E-2</v>
      </c>
      <c r="DC53" s="39">
        <v>5.2999999999999999E-2</v>
      </c>
      <c r="DD53" s="39">
        <v>5.2999999999999999E-2</v>
      </c>
      <c r="DE53" s="39">
        <v>5.2999999999999999E-2</v>
      </c>
      <c r="DF53" s="39">
        <v>5.2999999999999999E-2</v>
      </c>
      <c r="DG53" s="39">
        <v>5.2999999999999999E-2</v>
      </c>
      <c r="DH53" s="39">
        <v>5.2999999999999999E-2</v>
      </c>
      <c r="DI53" s="39">
        <v>5.2999999999999999E-2</v>
      </c>
      <c r="DJ53" s="39">
        <v>5.2999999999999999E-2</v>
      </c>
      <c r="DK53" s="39">
        <v>5.2999999999999999E-2</v>
      </c>
      <c r="DL53" s="39">
        <v>5.2999999999999999E-2</v>
      </c>
      <c r="DM53" s="39">
        <v>5.3100000000000001E-2</v>
      </c>
      <c r="DN53" s="39">
        <v>5.3100000000000001E-2</v>
      </c>
      <c r="DO53" s="39">
        <v>5.2999999999999999E-2</v>
      </c>
      <c r="DP53" s="39">
        <v>5.3100000000000001E-2</v>
      </c>
      <c r="DQ53" s="39">
        <v>5.0599999999999999E-2</v>
      </c>
      <c r="DR53" s="39">
        <v>5.0599999999999999E-2</v>
      </c>
      <c r="DS53" s="39">
        <v>5.0500000000000003E-2</v>
      </c>
      <c r="DT53" s="39">
        <v>5.0500000000000003E-2</v>
      </c>
      <c r="DU53" s="39">
        <v>5.0599999999999999E-2</v>
      </c>
      <c r="DV53" s="39">
        <v>5.0500000000000003E-2</v>
      </c>
      <c r="DW53" s="39">
        <v>5.0599999999999999E-2</v>
      </c>
      <c r="DX53" s="39">
        <v>5.0599999999999999E-2</v>
      </c>
      <c r="DY53" s="39">
        <v>5.0500000000000003E-2</v>
      </c>
      <c r="DZ53" s="39">
        <v>5.0599999999999999E-2</v>
      </c>
      <c r="EA53" s="39">
        <v>5.0500000000000003E-2</v>
      </c>
      <c r="EB53" s="39">
        <v>5.0599999999999999E-2</v>
      </c>
      <c r="EC53" s="39">
        <v>5.0599999999999999E-2</v>
      </c>
      <c r="ED53" s="39">
        <v>5.0599999999999999E-2</v>
      </c>
      <c r="EE53" s="39">
        <v>5.0599999999999999E-2</v>
      </c>
      <c r="EF53" s="39">
        <v>5.0599999999999999E-2</v>
      </c>
      <c r="EG53" s="39">
        <v>5.0599999999999999E-2</v>
      </c>
      <c r="EH53" s="39">
        <v>5.0900000000000001E-2</v>
      </c>
      <c r="EI53" s="39">
        <v>5.0900000000000001E-2</v>
      </c>
      <c r="EJ53" s="39">
        <v>5.0599999999999999E-2</v>
      </c>
      <c r="EK53" s="39">
        <v>5.0599999999999999E-2</v>
      </c>
      <c r="EL53" s="39">
        <v>5.0500000000000003E-2</v>
      </c>
      <c r="EM53" s="39">
        <v>5.0500000000000003E-2</v>
      </c>
      <c r="EN53" s="39">
        <v>5.0500000000000003E-2</v>
      </c>
      <c r="EO53" s="39">
        <v>5.0500000000000003E-2</v>
      </c>
      <c r="EP53" s="39">
        <v>5.0500000000000003E-2</v>
      </c>
      <c r="EQ53" s="39">
        <v>5.0500000000000003E-2</v>
      </c>
      <c r="ER53" s="39">
        <v>5.0500000000000003E-2</v>
      </c>
      <c r="ES53" s="39">
        <v>5.0599999999999999E-2</v>
      </c>
      <c r="ET53" s="39">
        <v>5.0599999999999999E-2</v>
      </c>
      <c r="EU53" s="39">
        <v>5.0500000000000003E-2</v>
      </c>
      <c r="EV53" s="39">
        <v>5.0500000000000003E-2</v>
      </c>
      <c r="EW53" s="39">
        <v>5.0500000000000003E-2</v>
      </c>
      <c r="EX53" s="39">
        <v>5.0500000000000003E-2</v>
      </c>
      <c r="EY53" s="39">
        <v>5.0500000000000003E-2</v>
      </c>
      <c r="EZ53" s="39">
        <v>5.0500000000000003E-2</v>
      </c>
      <c r="FA53" s="39">
        <v>5.0500000000000003E-2</v>
      </c>
      <c r="FB53" s="39">
        <v>5.0599999999999999E-2</v>
      </c>
      <c r="FC53" s="39">
        <v>5.0700000000000002E-2</v>
      </c>
      <c r="FD53" s="39">
        <v>5.0799999999999998E-2</v>
      </c>
      <c r="FE53" s="39">
        <v>5.0799999999999998E-2</v>
      </c>
      <c r="FF53" s="39">
        <v>5.0599999999999999E-2</v>
      </c>
      <c r="FG53" s="39">
        <v>5.0599999999999999E-2</v>
      </c>
      <c r="FH53" s="39">
        <v>5.0599999999999999E-2</v>
      </c>
      <c r="FI53" s="39">
        <v>5.0599999999999999E-2</v>
      </c>
      <c r="FJ53" s="39">
        <v>5.0500000000000003E-2</v>
      </c>
      <c r="FK53" s="39">
        <v>5.0500000000000003E-2</v>
      </c>
      <c r="FL53" s="39">
        <v>5.0500000000000003E-2</v>
      </c>
      <c r="FM53" s="39">
        <v>5.0500000000000003E-2</v>
      </c>
      <c r="FN53" s="39">
        <v>5.0500000000000003E-2</v>
      </c>
      <c r="FO53" s="39">
        <v>5.0500000000000003E-2</v>
      </c>
      <c r="FP53" s="39">
        <v>5.0500000000000003E-2</v>
      </c>
      <c r="FQ53" s="39">
        <v>5.0599999999999999E-2</v>
      </c>
      <c r="FR53" s="39">
        <v>5.0500000000000003E-2</v>
      </c>
      <c r="FS53" s="39">
        <v>5.0500000000000003E-2</v>
      </c>
      <c r="FT53" s="39">
        <v>5.0599999999999999E-2</v>
      </c>
      <c r="FU53" s="39">
        <v>5.0599999999999999E-2</v>
      </c>
      <c r="FV53" s="39">
        <v>5.0599999999999999E-2</v>
      </c>
      <c r="FW53" s="39">
        <v>5.0599999999999999E-2</v>
      </c>
      <c r="FX53" s="39">
        <v>5.0599999999999999E-2</v>
      </c>
      <c r="FY53" s="39">
        <v>4.8099999999999997E-2</v>
      </c>
      <c r="FZ53" s="39">
        <v>4.8099999999999997E-2</v>
      </c>
      <c r="GA53" s="39">
        <v>4.8099999999999997E-2</v>
      </c>
      <c r="GB53" s="39">
        <v>4.8099999999999997E-2</v>
      </c>
      <c r="GC53" s="39">
        <v>4.8099999999999997E-2</v>
      </c>
      <c r="GD53" s="39">
        <v>4.8000000000000001E-2</v>
      </c>
      <c r="GE53" s="39">
        <v>4.8000000000000001E-2</v>
      </c>
      <c r="GF53" s="39">
        <v>4.8000000000000001E-2</v>
      </c>
      <c r="GG53" s="39">
        <v>4.8000000000000001E-2</v>
      </c>
      <c r="GH53" s="39">
        <v>4.8000000000000001E-2</v>
      </c>
      <c r="GI53" s="39">
        <v>4.8000000000000001E-2</v>
      </c>
      <c r="GJ53" s="39">
        <v>4.8000000000000001E-2</v>
      </c>
      <c r="GK53" s="39">
        <v>4.8000000000000001E-2</v>
      </c>
      <c r="GL53" s="39">
        <v>4.8000000000000001E-2</v>
      </c>
      <c r="GM53" s="39">
        <v>4.8000000000000001E-2</v>
      </c>
      <c r="GN53" s="39">
        <v>4.8000000000000001E-2</v>
      </c>
      <c r="GO53" s="39">
        <v>4.8000000000000001E-2</v>
      </c>
      <c r="GP53" s="39">
        <v>4.8099999999999997E-2</v>
      </c>
      <c r="GQ53" s="39">
        <v>4.8099999999999997E-2</v>
      </c>
      <c r="GR53" s="39">
        <v>4.8099999999999997E-2</v>
      </c>
      <c r="GS53" s="39">
        <v>4.8099999999999997E-2</v>
      </c>
      <c r="GT53" s="39">
        <v>4.8300000000000003E-2</v>
      </c>
      <c r="GU53" s="39">
        <v>4.8399999999999999E-2</v>
      </c>
      <c r="GV53" s="39">
        <v>4.87E-2</v>
      </c>
      <c r="GW53" s="39">
        <v>4.82E-2</v>
      </c>
      <c r="GX53" s="39">
        <v>4.8300000000000003E-2</v>
      </c>
      <c r="GY53" s="39">
        <v>4.8399999999999999E-2</v>
      </c>
      <c r="GZ53" s="43">
        <v>4.8099999999999997E-2</v>
      </c>
      <c r="HA53" s="42">
        <v>4.8000000000000001E-2</v>
      </c>
      <c r="HB53" s="39">
        <v>4.8000000000000001E-2</v>
      </c>
      <c r="HC53" s="39">
        <v>4.5499999999999999E-2</v>
      </c>
      <c r="HD53" s="39">
        <v>4.5499999999999999E-2</v>
      </c>
      <c r="HE53" s="39">
        <v>4.5499999999999999E-2</v>
      </c>
      <c r="HF53" s="39">
        <v>4.5499999999999999E-2</v>
      </c>
      <c r="HG53" s="40">
        <v>4.5699999999999998E-2</v>
      </c>
      <c r="HH53" s="39"/>
      <c r="HI53" s="39" cm="1">
        <f t="array" aca="1" ref="HI53" ca="1">INDIRECT("c"&amp;ROW(DZ53))</f>
        <v>0</v>
      </c>
      <c r="HJ53" s="39" cm="1">
        <f t="array" aca="1" ref="HJ53" ca="1">INDIRECT("d"&amp;ROW(DZ53))</f>
        <v>5.3100000000000001E-2</v>
      </c>
      <c r="HK53" s="39">
        <f t="shared" ca="1" si="11"/>
        <v>-1</v>
      </c>
      <c r="HL53" s="1"/>
      <c r="HM53" s="39" cm="1">
        <f t="array" aca="1" ref="HM53" ca="1">INDIRECT("h"&amp;ROW(ED53))</f>
        <v>5.3999999999999999E-2</v>
      </c>
      <c r="HN53" s="39">
        <f t="shared" ca="1" si="12"/>
        <v>-1</v>
      </c>
      <c r="HO53" s="32">
        <f t="shared" ca="1" si="20"/>
        <v>-540</v>
      </c>
      <c r="HP53" s="1"/>
      <c r="HQ53" s="1"/>
    </row>
    <row r="54" spans="1:225">
      <c r="A54" s="39" t="s">
        <v>65</v>
      </c>
      <c r="B54" s="39"/>
      <c r="C54" s="39">
        <v>5.3355300000000001E-2</v>
      </c>
      <c r="D54" s="39">
        <v>5.3377099999999997E-2</v>
      </c>
      <c r="E54" s="39">
        <v>5.33924E-2</v>
      </c>
      <c r="F54" s="39">
        <v>5.3437100000000001E-2</v>
      </c>
      <c r="G54" s="39">
        <v>5.3453100000000003E-2</v>
      </c>
      <c r="H54" s="39">
        <v>5.3484400000000001E-2</v>
      </c>
      <c r="I54" s="39">
        <v>5.3547200000000003E-2</v>
      </c>
      <c r="J54" s="39">
        <v>5.3526999999999998E-2</v>
      </c>
      <c r="K54" s="39">
        <v>5.3559599999999999E-2</v>
      </c>
      <c r="L54" s="39">
        <v>5.3569400000000003E-2</v>
      </c>
      <c r="M54" s="39">
        <v>5.35536E-2</v>
      </c>
      <c r="N54" s="39">
        <v>5.35536E-2</v>
      </c>
      <c r="O54" s="39">
        <v>5.3559500000000003E-2</v>
      </c>
      <c r="P54" s="39">
        <v>5.3568900000000003E-2</v>
      </c>
      <c r="Q54" s="39">
        <v>5.3575600000000001E-2</v>
      </c>
      <c r="R54" s="39">
        <v>5.35792E-2</v>
      </c>
      <c r="S54" s="39">
        <v>5.3557500000000001E-2</v>
      </c>
      <c r="T54" s="39">
        <v>5.3582499999999998E-2</v>
      </c>
      <c r="U54" s="39">
        <v>5.3618100000000002E-2</v>
      </c>
      <c r="V54" s="39">
        <v>5.3648300000000003E-2</v>
      </c>
      <c r="W54" s="39">
        <v>5.3597800000000001E-2</v>
      </c>
      <c r="X54" s="39">
        <v>5.3549800000000002E-2</v>
      </c>
      <c r="Y54" s="39">
        <v>5.3718299999999997E-2</v>
      </c>
      <c r="Z54" s="39">
        <v>5.3658200000000003E-2</v>
      </c>
      <c r="AA54" s="39">
        <v>5.3596100000000001E-2</v>
      </c>
      <c r="AB54" s="39">
        <v>5.34508E-2</v>
      </c>
      <c r="AC54" s="39">
        <v>5.3458699999999998E-2</v>
      </c>
      <c r="AD54" s="39">
        <v>5.3409699999999997E-2</v>
      </c>
      <c r="AE54" s="39">
        <v>5.3428099999999999E-2</v>
      </c>
      <c r="AF54" s="39">
        <v>5.3483500000000003E-2</v>
      </c>
      <c r="AG54" s="39">
        <v>5.3515600000000003E-2</v>
      </c>
      <c r="AH54" s="39">
        <v>5.3471600000000001E-2</v>
      </c>
      <c r="AI54" s="39">
        <v>5.3428900000000001E-2</v>
      </c>
      <c r="AJ54" s="39">
        <v>5.3428900000000001E-2</v>
      </c>
      <c r="AK54" s="39">
        <v>5.3407900000000001E-2</v>
      </c>
      <c r="AL54" s="39">
        <v>5.3348300000000001E-2</v>
      </c>
      <c r="AM54" s="39">
        <v>5.3325299999999999E-2</v>
      </c>
      <c r="AN54" s="39">
        <v>5.3310700000000003E-2</v>
      </c>
      <c r="AO54" s="39">
        <v>5.32959E-2</v>
      </c>
      <c r="AP54" s="39">
        <v>5.3295299999999997E-2</v>
      </c>
      <c r="AQ54" s="39">
        <v>5.3229100000000001E-2</v>
      </c>
      <c r="AR54" s="39">
        <v>5.3222999999999999E-2</v>
      </c>
      <c r="AS54" s="39">
        <v>5.3211899999999999E-2</v>
      </c>
      <c r="AT54" s="39">
        <v>5.3213299999999998E-2</v>
      </c>
      <c r="AU54" s="39">
        <v>5.3219700000000002E-2</v>
      </c>
      <c r="AV54" s="39">
        <v>5.3234400000000001E-2</v>
      </c>
      <c r="AW54" s="39">
        <v>5.3217599999999997E-2</v>
      </c>
      <c r="AX54" s="39">
        <v>5.32971E-2</v>
      </c>
      <c r="AY54" s="39">
        <v>5.3227099999999999E-2</v>
      </c>
      <c r="AZ54" s="39">
        <v>5.3195899999999997E-2</v>
      </c>
      <c r="BA54" s="39">
        <v>5.3200799999999999E-2</v>
      </c>
      <c r="BB54" s="39">
        <v>5.3241200000000002E-2</v>
      </c>
      <c r="BC54" s="39">
        <v>5.3268599999999999E-2</v>
      </c>
      <c r="BD54" s="39">
        <v>5.3260500000000002E-2</v>
      </c>
      <c r="BE54" s="39">
        <v>5.3249100000000001E-2</v>
      </c>
      <c r="BF54" s="39">
        <v>5.3244399999999997E-2</v>
      </c>
      <c r="BG54" s="80">
        <v>5.3316500000000003E-2</v>
      </c>
      <c r="BH54" s="39">
        <v>5.3386599999999999E-2</v>
      </c>
      <c r="BI54" s="39">
        <v>5.3391099999999997E-2</v>
      </c>
      <c r="BJ54" s="39">
        <v>5.3335100000000003E-2</v>
      </c>
      <c r="BK54" s="39">
        <v>5.3347199999999997E-2</v>
      </c>
      <c r="BL54" s="39">
        <v>5.3353299999999999E-2</v>
      </c>
      <c r="BM54" s="39">
        <v>5.3344999999999997E-2</v>
      </c>
      <c r="BN54" s="39">
        <v>5.3323799999999998E-2</v>
      </c>
      <c r="BO54" s="39">
        <v>5.3487699999999999E-2</v>
      </c>
      <c r="BP54" s="39">
        <v>5.3410699999999998E-2</v>
      </c>
      <c r="BQ54" s="39">
        <v>5.3410699999999998E-2</v>
      </c>
      <c r="BR54" s="39">
        <v>5.3359799999999999E-2</v>
      </c>
      <c r="BS54" s="39">
        <v>5.3275099999999999E-2</v>
      </c>
      <c r="BT54" s="39">
        <v>5.3275099999999999E-2</v>
      </c>
      <c r="BU54" s="39">
        <v>5.3240799999999998E-2</v>
      </c>
      <c r="BV54" s="39">
        <v>5.3189899999999998E-2</v>
      </c>
      <c r="BW54" s="39">
        <v>5.3145900000000003E-2</v>
      </c>
      <c r="BX54" s="39">
        <v>5.3160800000000001E-2</v>
      </c>
      <c r="BY54" s="39">
        <v>5.3184299999999997E-2</v>
      </c>
      <c r="BZ54" s="39">
        <v>5.31745E-2</v>
      </c>
      <c r="CA54" s="39">
        <v>5.3175100000000003E-2</v>
      </c>
      <c r="CB54" s="39">
        <v>5.31972E-2</v>
      </c>
      <c r="CC54" s="39">
        <v>5.3234499999999997E-2</v>
      </c>
      <c r="CD54" s="39">
        <v>5.3240900000000001E-2</v>
      </c>
      <c r="CE54" s="39">
        <v>5.3248400000000001E-2</v>
      </c>
      <c r="CF54" s="39">
        <v>5.32708E-2</v>
      </c>
      <c r="CG54" s="39">
        <v>5.3305699999999998E-2</v>
      </c>
      <c r="CH54" s="39">
        <v>5.3322000000000001E-2</v>
      </c>
      <c r="CI54" s="39">
        <v>5.3335599999999997E-2</v>
      </c>
      <c r="CJ54" s="39">
        <v>5.3283299999999999E-2</v>
      </c>
      <c r="CK54" s="39">
        <v>5.3294599999999998E-2</v>
      </c>
      <c r="CL54" s="39">
        <v>5.3293300000000002E-2</v>
      </c>
      <c r="CM54" s="39">
        <v>5.32684E-2</v>
      </c>
      <c r="CN54" s="39">
        <v>5.3276200000000003E-2</v>
      </c>
      <c r="CO54" s="39">
        <v>5.3288700000000001E-2</v>
      </c>
      <c r="CP54" s="39">
        <v>5.3288700000000001E-2</v>
      </c>
      <c r="CQ54" s="39">
        <v>5.3274099999999998E-2</v>
      </c>
      <c r="CR54" s="39">
        <v>5.3296799999999998E-2</v>
      </c>
      <c r="CS54" s="39">
        <v>5.33106E-2</v>
      </c>
      <c r="CT54" s="39">
        <v>5.3336500000000002E-2</v>
      </c>
      <c r="CU54" s="39">
        <v>5.3288299999999997E-2</v>
      </c>
      <c r="CV54" s="39">
        <v>5.3202399999999997E-2</v>
      </c>
      <c r="CW54" s="39">
        <v>5.3149500000000002E-2</v>
      </c>
      <c r="CX54" s="39">
        <v>5.3152999999999999E-2</v>
      </c>
      <c r="CY54" s="39">
        <v>5.3177799999999997E-2</v>
      </c>
      <c r="CZ54" s="39">
        <v>5.3142700000000001E-2</v>
      </c>
      <c r="DA54" s="39">
        <v>5.3139800000000001E-2</v>
      </c>
      <c r="DB54" s="39">
        <v>5.31195E-2</v>
      </c>
      <c r="DC54" s="39">
        <v>5.31376E-2</v>
      </c>
      <c r="DD54" s="39">
        <v>5.3126100000000002E-2</v>
      </c>
      <c r="DE54" s="39">
        <v>5.3104800000000001E-2</v>
      </c>
      <c r="DF54" s="39">
        <v>5.3124699999999997E-2</v>
      </c>
      <c r="DG54" s="39">
        <v>5.3124600000000001E-2</v>
      </c>
      <c r="DH54" s="39">
        <v>5.3123999999999998E-2</v>
      </c>
      <c r="DI54" s="39">
        <v>5.3158299999999999E-2</v>
      </c>
      <c r="DJ54" s="39">
        <v>5.3172400000000002E-2</v>
      </c>
      <c r="DK54" s="39">
        <v>5.3164000000000003E-2</v>
      </c>
      <c r="DL54" s="39">
        <v>5.3171400000000001E-2</v>
      </c>
      <c r="DM54" s="39">
        <v>5.3179499999999998E-2</v>
      </c>
      <c r="DN54" s="39">
        <v>5.3178400000000001E-2</v>
      </c>
      <c r="DO54" s="39">
        <v>5.3180999999999999E-2</v>
      </c>
      <c r="DP54" s="39">
        <v>5.3186499999999998E-2</v>
      </c>
      <c r="DQ54" s="39">
        <v>5.3173699999999997E-2</v>
      </c>
      <c r="DR54" s="39">
        <v>5.31552E-2</v>
      </c>
      <c r="DS54" s="39">
        <v>5.3053799999999998E-2</v>
      </c>
      <c r="DT54" s="39">
        <v>5.2979900000000003E-2</v>
      </c>
      <c r="DU54" s="39">
        <v>5.2913399999999999E-2</v>
      </c>
      <c r="DV54" s="39">
        <v>5.2635700000000001E-2</v>
      </c>
      <c r="DW54" s="39">
        <v>5.2545700000000001E-2</v>
      </c>
      <c r="DX54" s="39">
        <v>5.2461099999999997E-2</v>
      </c>
      <c r="DY54" s="39">
        <v>5.2299400000000003E-2</v>
      </c>
      <c r="DZ54" s="39">
        <v>5.2216400000000003E-2</v>
      </c>
      <c r="EA54" s="39">
        <v>5.2022199999999998E-2</v>
      </c>
      <c r="EB54" s="39">
        <v>5.1964299999999998E-2</v>
      </c>
      <c r="EC54" s="39">
        <v>5.1938600000000001E-2</v>
      </c>
      <c r="ED54" s="39">
        <v>5.1770099999999999E-2</v>
      </c>
      <c r="EE54" s="39">
        <v>5.1647899999999997E-2</v>
      </c>
      <c r="EF54" s="39">
        <v>5.14533E-2</v>
      </c>
      <c r="EG54" s="39">
        <v>5.1423999999999997E-2</v>
      </c>
      <c r="EH54" s="39">
        <v>5.1423999999999997E-2</v>
      </c>
      <c r="EI54" s="39">
        <v>5.1407799999999997E-2</v>
      </c>
      <c r="EJ54" s="39">
        <v>5.1130000000000002E-2</v>
      </c>
      <c r="EK54" s="39">
        <v>5.1024899999999998E-2</v>
      </c>
      <c r="EL54" s="39">
        <v>5.1053599999999998E-2</v>
      </c>
      <c r="EM54" s="39">
        <v>5.0873099999999997E-2</v>
      </c>
      <c r="EN54" s="39">
        <v>5.0836699999999999E-2</v>
      </c>
      <c r="EO54" s="40">
        <v>5.0892300000000001E-2</v>
      </c>
      <c r="EP54" s="40">
        <v>5.08247E-2</v>
      </c>
      <c r="EQ54" s="40">
        <v>5.0771299999999998E-2</v>
      </c>
      <c r="ER54" s="39"/>
      <c r="ES54" s="39"/>
      <c r="ET54" s="39"/>
      <c r="EU54" s="39"/>
      <c r="EV54" s="39"/>
      <c r="EW54" s="42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39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39"/>
      <c r="GN54" s="39"/>
      <c r="GO54" s="39"/>
      <c r="GP54" s="39"/>
      <c r="GQ54" s="39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39"/>
      <c r="HI54" s="39" cm="1">
        <f t="array" aca="1" ref="HI54" ca="1">INDIRECT("B"&amp;ROW(DY54))</f>
        <v>0</v>
      </c>
      <c r="HJ54" s="39" cm="1">
        <f t="array" aca="1" ref="HJ54" ca="1">INDIRECT("c"&amp;ROW(EA54))</f>
        <v>5.3355300000000001E-2</v>
      </c>
      <c r="HK54" s="39">
        <f ca="1">HI54/HJ54-1</f>
        <v>-1</v>
      </c>
      <c r="HL54" s="1"/>
      <c r="HM54" s="39" cm="1">
        <f t="array" aca="1" ref="HM54" ca="1">INDIRECT("h"&amp;ROW(EE54))</f>
        <v>5.3484400000000001E-2</v>
      </c>
      <c r="HN54" s="39">
        <f ca="1">HI54/HM54-1</f>
        <v>-1</v>
      </c>
      <c r="HO54" s="32">
        <f t="shared" ca="1" si="20"/>
        <v>-534.84400000000005</v>
      </c>
      <c r="HP54" s="1"/>
      <c r="HQ54" s="1"/>
    </row>
    <row r="55" spans="1:225">
      <c r="A55" s="39" t="s">
        <v>2</v>
      </c>
      <c r="B55" s="39"/>
      <c r="C55" s="39">
        <v>5.3234400000000001E-2</v>
      </c>
      <c r="D55" s="39">
        <v>5.3257400000000003E-2</v>
      </c>
      <c r="E55" s="39">
        <v>5.3292600000000002E-2</v>
      </c>
      <c r="F55" s="39">
        <v>5.3293100000000003E-2</v>
      </c>
      <c r="G55" s="39">
        <v>5.3301800000000003E-2</v>
      </c>
      <c r="H55" s="39">
        <v>5.3273300000000003E-2</v>
      </c>
      <c r="I55" s="39">
        <v>5.3314E-2</v>
      </c>
      <c r="J55" s="39">
        <v>5.3301599999999998E-2</v>
      </c>
      <c r="K55" s="39">
        <v>5.3481399999999998E-2</v>
      </c>
      <c r="L55" s="39">
        <v>5.3479100000000002E-2</v>
      </c>
      <c r="M55" s="39">
        <v>5.3511099999999999E-2</v>
      </c>
      <c r="N55" s="39">
        <v>5.3511099999999999E-2</v>
      </c>
      <c r="O55" s="39">
        <v>5.3601299999999998E-2</v>
      </c>
      <c r="P55" s="39">
        <v>5.3710599999999997E-2</v>
      </c>
      <c r="Q55" s="39">
        <v>5.3746200000000001E-2</v>
      </c>
      <c r="R55" s="39">
        <v>5.3703899999999999E-2</v>
      </c>
      <c r="S55" s="39">
        <v>5.3639899999999997E-2</v>
      </c>
      <c r="T55" s="39">
        <v>5.3777400000000003E-2</v>
      </c>
      <c r="U55" s="39">
        <v>5.38463E-2</v>
      </c>
      <c r="V55" s="39">
        <v>5.3860600000000002E-2</v>
      </c>
      <c r="W55" s="39">
        <v>5.3791699999999998E-2</v>
      </c>
      <c r="X55" s="39">
        <v>5.3660399999999997E-2</v>
      </c>
      <c r="Y55" s="39">
        <v>5.3718299999999997E-2</v>
      </c>
      <c r="Z55" s="39">
        <v>5.3801300000000003E-2</v>
      </c>
      <c r="AA55" s="39">
        <v>5.3762299999999999E-2</v>
      </c>
      <c r="AB55" s="39">
        <v>5.3629700000000002E-2</v>
      </c>
      <c r="AC55" s="39">
        <v>5.3752300000000003E-2</v>
      </c>
      <c r="AD55" s="39">
        <v>5.36938E-2</v>
      </c>
      <c r="AE55" s="39">
        <v>5.3770900000000003E-2</v>
      </c>
      <c r="AF55" s="39">
        <v>5.3882199999999998E-2</v>
      </c>
      <c r="AG55" s="39">
        <v>5.3932099999999997E-2</v>
      </c>
      <c r="AH55" s="39">
        <v>5.3865799999999998E-2</v>
      </c>
      <c r="AI55" s="39">
        <v>5.3796799999999999E-2</v>
      </c>
      <c r="AJ55" s="39">
        <v>5.3796799999999999E-2</v>
      </c>
      <c r="AK55" s="39">
        <v>5.37802E-2</v>
      </c>
      <c r="AL55" s="39">
        <v>5.3715100000000002E-2</v>
      </c>
      <c r="AM55" s="39">
        <v>5.3669300000000003E-2</v>
      </c>
      <c r="AN55" s="39">
        <v>5.3671000000000003E-2</v>
      </c>
      <c r="AO55" s="39">
        <v>5.3693699999999997E-2</v>
      </c>
      <c r="AP55" s="39">
        <v>5.3902100000000001E-2</v>
      </c>
      <c r="AQ55" s="39">
        <v>5.3797200000000003E-2</v>
      </c>
      <c r="AR55" s="39">
        <v>5.3776400000000002E-2</v>
      </c>
      <c r="AS55" s="39">
        <v>5.3710300000000002E-2</v>
      </c>
      <c r="AT55" s="39">
        <v>5.3690799999999997E-2</v>
      </c>
      <c r="AU55" s="39">
        <v>5.3656700000000002E-2</v>
      </c>
      <c r="AV55" s="39">
        <v>5.3680600000000002E-2</v>
      </c>
      <c r="AW55" s="39">
        <v>5.3801700000000001E-2</v>
      </c>
      <c r="AX55" s="39">
        <v>5.3927000000000003E-2</v>
      </c>
      <c r="AY55" s="39">
        <v>5.3919000000000002E-2</v>
      </c>
      <c r="AZ55" s="39">
        <v>5.38275E-2</v>
      </c>
      <c r="BA55" s="39">
        <v>5.3771199999999998E-2</v>
      </c>
      <c r="BB55" s="39">
        <v>5.3832100000000001E-2</v>
      </c>
      <c r="BC55" s="39">
        <v>5.3899799999999998E-2</v>
      </c>
      <c r="BD55" s="39">
        <v>5.3874900000000003E-2</v>
      </c>
      <c r="BE55" s="39">
        <v>5.3795999999999997E-2</v>
      </c>
      <c r="BF55" s="39">
        <v>5.3782200000000002E-2</v>
      </c>
      <c r="BG55" s="39">
        <v>5.3984699999999997E-2</v>
      </c>
      <c r="BH55" s="39">
        <v>5.4119300000000002E-2</v>
      </c>
      <c r="BI55" s="39">
        <v>5.4158199999999997E-2</v>
      </c>
      <c r="BJ55" s="39">
        <v>5.3968099999999998E-2</v>
      </c>
      <c r="BK55" s="39">
        <v>5.3950400000000003E-2</v>
      </c>
      <c r="BL55" s="39">
        <v>5.4028300000000001E-2</v>
      </c>
      <c r="BM55" s="39">
        <v>5.3938699999999999E-2</v>
      </c>
      <c r="BN55" s="39">
        <v>5.3937699999999998E-2</v>
      </c>
      <c r="BO55" s="39">
        <v>5.4257699999999999E-2</v>
      </c>
      <c r="BP55" s="39">
        <v>5.4067400000000002E-2</v>
      </c>
      <c r="BQ55" s="39">
        <v>5.4067400000000002E-2</v>
      </c>
      <c r="BR55" s="39">
        <v>5.4061999999999999E-2</v>
      </c>
      <c r="BS55" s="39">
        <v>5.4142900000000001E-2</v>
      </c>
      <c r="BT55" s="39">
        <v>5.4142900000000001E-2</v>
      </c>
      <c r="BU55" s="39">
        <v>5.3881499999999999E-2</v>
      </c>
      <c r="BV55" s="39">
        <v>5.3955000000000003E-2</v>
      </c>
      <c r="BW55" s="39">
        <v>5.3948200000000002E-2</v>
      </c>
      <c r="BX55" s="39">
        <v>5.3900799999999999E-2</v>
      </c>
      <c r="BY55" s="39">
        <v>5.3855800000000002E-2</v>
      </c>
      <c r="BZ55" s="39">
        <v>5.3911199999999999E-2</v>
      </c>
      <c r="CA55" s="39">
        <v>5.39981E-2</v>
      </c>
      <c r="CB55" s="39">
        <v>5.4000899999999998E-2</v>
      </c>
      <c r="CC55" s="39">
        <v>5.3961299999999997E-2</v>
      </c>
      <c r="CD55" s="39">
        <v>5.3970200000000003E-2</v>
      </c>
      <c r="CE55" s="39">
        <v>5.3978499999999999E-2</v>
      </c>
      <c r="CF55" s="39">
        <v>5.4016799999999997E-2</v>
      </c>
      <c r="CG55" s="39">
        <v>5.41009E-2</v>
      </c>
      <c r="CH55" s="39">
        <v>5.4094299999999998E-2</v>
      </c>
      <c r="CI55" s="39">
        <v>5.4082199999999997E-2</v>
      </c>
      <c r="CJ55" s="39">
        <v>5.4052500000000003E-2</v>
      </c>
      <c r="CK55" s="39">
        <v>5.4104699999999999E-2</v>
      </c>
      <c r="CL55" s="39">
        <v>5.4109900000000002E-2</v>
      </c>
      <c r="CM55" s="39">
        <v>5.3977299999999999E-2</v>
      </c>
      <c r="CN55" s="39">
        <v>5.3910800000000002E-2</v>
      </c>
      <c r="CO55" s="39">
        <v>5.4023000000000002E-2</v>
      </c>
      <c r="CP55" s="39">
        <v>5.4023000000000002E-2</v>
      </c>
      <c r="CQ55" s="39">
        <v>5.4012200000000003E-2</v>
      </c>
      <c r="CR55" s="39">
        <v>5.4095999999999998E-2</v>
      </c>
      <c r="CS55" s="39">
        <v>5.4224500000000002E-2</v>
      </c>
      <c r="CT55" s="39">
        <v>5.4174399999999998E-2</v>
      </c>
      <c r="CU55" s="39">
        <v>5.4038900000000001E-2</v>
      </c>
      <c r="CV55" s="39">
        <v>5.3879000000000003E-2</v>
      </c>
      <c r="CW55" s="39">
        <v>5.39105E-2</v>
      </c>
      <c r="CX55" s="39">
        <v>5.3830700000000002E-2</v>
      </c>
      <c r="CY55" s="39">
        <v>5.3773399999999999E-2</v>
      </c>
      <c r="CZ55" s="39">
        <v>5.3831700000000003E-2</v>
      </c>
      <c r="DA55" s="39">
        <v>5.3797600000000001E-2</v>
      </c>
      <c r="DB55" s="39">
        <v>5.3792300000000001E-2</v>
      </c>
      <c r="DC55" s="39">
        <v>5.3764800000000001E-2</v>
      </c>
      <c r="DD55" s="39">
        <v>5.3718299999999997E-2</v>
      </c>
      <c r="DE55" s="39">
        <v>5.3645699999999998E-2</v>
      </c>
      <c r="DF55" s="39">
        <v>5.3691500000000003E-2</v>
      </c>
      <c r="DG55" s="39">
        <v>5.3667800000000002E-2</v>
      </c>
      <c r="DH55" s="39">
        <v>5.36528E-2</v>
      </c>
      <c r="DI55" s="39">
        <v>5.3674300000000001E-2</v>
      </c>
      <c r="DJ55" s="39">
        <v>5.3705799999999998E-2</v>
      </c>
      <c r="DK55" s="39">
        <v>5.3698500000000003E-2</v>
      </c>
      <c r="DL55" s="39">
        <v>5.3694100000000002E-2</v>
      </c>
      <c r="DM55" s="39">
        <v>5.3663500000000003E-2</v>
      </c>
      <c r="DN55" s="39">
        <v>5.3653199999999998E-2</v>
      </c>
      <c r="DO55" s="39">
        <v>5.3719099999999999E-2</v>
      </c>
      <c r="DP55" s="39">
        <v>5.3691200000000001E-2</v>
      </c>
      <c r="DQ55" s="39">
        <v>5.3655899999999999E-2</v>
      </c>
      <c r="DR55" s="39">
        <v>5.3573599999999999E-2</v>
      </c>
      <c r="DS55" s="39">
        <v>5.3506400000000003E-2</v>
      </c>
      <c r="DT55" s="39">
        <v>5.35121E-2</v>
      </c>
      <c r="DU55" s="39">
        <v>5.3455700000000002E-2</v>
      </c>
      <c r="DV55" s="39">
        <v>5.3335199999999999E-2</v>
      </c>
      <c r="DW55" s="39">
        <v>5.32614E-2</v>
      </c>
      <c r="DX55" s="39">
        <v>5.3201199999999997E-2</v>
      </c>
      <c r="DY55" s="39">
        <v>5.3098899999999997E-2</v>
      </c>
      <c r="DZ55" s="39">
        <v>5.3079599999999998E-2</v>
      </c>
      <c r="EA55" s="39">
        <v>5.3110499999999998E-2</v>
      </c>
      <c r="EB55" s="39">
        <v>5.30109E-2</v>
      </c>
      <c r="EC55" s="39">
        <v>5.2995E-2</v>
      </c>
      <c r="ED55" s="39">
        <v>5.2984700000000003E-2</v>
      </c>
      <c r="EE55" s="39">
        <v>5.2809000000000002E-2</v>
      </c>
      <c r="EF55" s="39">
        <v>5.2767599999999998E-2</v>
      </c>
      <c r="EG55" s="39">
        <v>5.2687400000000002E-2</v>
      </c>
      <c r="EH55" s="39">
        <v>5.2687400000000002E-2</v>
      </c>
      <c r="EI55" s="39">
        <v>5.2683599999999997E-2</v>
      </c>
      <c r="EJ55" s="39">
        <v>5.2466499999999999E-2</v>
      </c>
      <c r="EK55" s="39">
        <v>5.2418699999999999E-2</v>
      </c>
      <c r="EL55" s="39">
        <v>5.2393200000000001E-2</v>
      </c>
      <c r="EM55" s="39">
        <v>5.2347100000000001E-2</v>
      </c>
      <c r="EN55" s="39">
        <v>5.2387000000000003E-2</v>
      </c>
      <c r="EO55" s="39">
        <v>5.2462599999999998E-2</v>
      </c>
      <c r="EP55" s="39">
        <v>5.2291299999999999E-2</v>
      </c>
      <c r="EQ55" s="39">
        <v>5.2202499999999999E-2</v>
      </c>
      <c r="ER55" s="39">
        <v>5.2068400000000001E-2</v>
      </c>
      <c r="ES55" s="39">
        <v>5.2068400000000001E-2</v>
      </c>
      <c r="ET55" s="39">
        <v>5.2161699999999998E-2</v>
      </c>
      <c r="EU55" s="39">
        <v>5.2181100000000001E-2</v>
      </c>
      <c r="EV55" s="39">
        <v>5.2543199999999998E-2</v>
      </c>
      <c r="EW55" s="39">
        <v>5.24938E-2</v>
      </c>
      <c r="EX55" s="39">
        <v>5.2415400000000001E-2</v>
      </c>
      <c r="EY55" s="39">
        <v>5.2505900000000001E-2</v>
      </c>
      <c r="EZ55" s="39">
        <v>5.2380799999999998E-2</v>
      </c>
      <c r="FA55" s="39">
        <v>5.2388400000000002E-2</v>
      </c>
      <c r="FB55" s="39">
        <v>5.2532299999999997E-2</v>
      </c>
      <c r="FC55" s="39">
        <v>5.23034E-2</v>
      </c>
      <c r="FD55" s="39">
        <v>5.27638E-2</v>
      </c>
      <c r="FE55" s="39">
        <v>5.2928200000000002E-2</v>
      </c>
      <c r="FF55" s="39">
        <v>5.2766500000000001E-2</v>
      </c>
      <c r="FG55" s="39">
        <v>5.2637400000000001E-2</v>
      </c>
      <c r="FH55" s="39">
        <v>5.2637400000000001E-2</v>
      </c>
      <c r="FI55" s="39">
        <v>5.2252800000000002E-2</v>
      </c>
      <c r="FJ55" s="39">
        <v>5.1915500000000003E-2</v>
      </c>
      <c r="FK55" s="39">
        <v>5.1661699999999998E-2</v>
      </c>
      <c r="FL55" s="39">
        <v>5.1508499999999999E-2</v>
      </c>
      <c r="FM55" s="39">
        <v>5.1634699999999999E-2</v>
      </c>
      <c r="FN55" s="39">
        <v>5.1293600000000002E-2</v>
      </c>
      <c r="FO55" s="39">
        <v>5.1123300000000003E-2</v>
      </c>
      <c r="FP55" s="39">
        <v>5.0979200000000002E-2</v>
      </c>
      <c r="FQ55" s="39">
        <v>5.0896700000000003E-2</v>
      </c>
      <c r="FR55" s="39">
        <v>5.0667999999999998E-2</v>
      </c>
      <c r="FS55" s="39">
        <v>5.0863400000000003E-2</v>
      </c>
      <c r="FT55" s="39">
        <v>5.0981100000000001E-2</v>
      </c>
      <c r="FU55" s="39">
        <v>5.0839299999999997E-2</v>
      </c>
      <c r="FV55" s="39">
        <v>5.0721799999999997E-2</v>
      </c>
      <c r="FW55" s="39">
        <v>5.0387300000000003E-2</v>
      </c>
      <c r="FX55" s="39">
        <v>5.0727000000000001E-2</v>
      </c>
      <c r="FY55" s="39">
        <v>5.0594699999999999E-2</v>
      </c>
      <c r="FZ55" s="39">
        <v>5.1114100000000003E-2</v>
      </c>
      <c r="GA55" s="39">
        <v>5.0892899999999998E-2</v>
      </c>
      <c r="GB55" s="39">
        <v>5.0813200000000003E-2</v>
      </c>
      <c r="GC55" s="39">
        <v>5.04345E-2</v>
      </c>
      <c r="GD55" s="39">
        <v>5.0454199999999998E-2</v>
      </c>
      <c r="GE55" s="39">
        <v>5.0787699999999998E-2</v>
      </c>
      <c r="GF55" s="39">
        <v>5.0680299999999998E-2</v>
      </c>
      <c r="GG55" s="39">
        <v>5.06775E-2</v>
      </c>
      <c r="GH55" s="39">
        <v>5.0706000000000001E-2</v>
      </c>
      <c r="GI55" s="39">
        <v>5.0555000000000003E-2</v>
      </c>
      <c r="GJ55" s="39">
        <v>5.0484500000000002E-2</v>
      </c>
      <c r="GK55" s="39">
        <v>5.0278499999999997E-2</v>
      </c>
      <c r="GL55" s="39">
        <v>4.9818800000000003E-2</v>
      </c>
      <c r="GM55" s="39">
        <v>4.9863200000000003E-2</v>
      </c>
      <c r="GN55" s="39">
        <v>4.9898699999999997E-2</v>
      </c>
      <c r="GO55" s="39">
        <v>4.9766100000000001E-2</v>
      </c>
      <c r="GP55" s="39">
        <v>4.9586600000000002E-2</v>
      </c>
      <c r="GQ55" s="39">
        <v>4.9043900000000001E-2</v>
      </c>
      <c r="GR55" s="39">
        <v>4.8948600000000002E-2</v>
      </c>
      <c r="GS55" s="39">
        <v>4.9167000000000002E-2</v>
      </c>
      <c r="GT55" s="39">
        <v>4.9373599999999997E-2</v>
      </c>
      <c r="GU55" s="39">
        <v>4.9206300000000001E-2</v>
      </c>
      <c r="GV55" s="39">
        <v>4.9085499999999997E-2</v>
      </c>
      <c r="GW55" s="39">
        <v>4.8901199999999999E-2</v>
      </c>
      <c r="GX55" s="39">
        <v>4.89833E-2</v>
      </c>
      <c r="GY55" s="39">
        <v>4.89116E-2</v>
      </c>
      <c r="GZ55" s="43">
        <v>4.8069399999999998E-2</v>
      </c>
      <c r="HA55" s="45">
        <v>4.8763599999999997E-2</v>
      </c>
      <c r="HB55" s="46">
        <v>4.8977899999999998E-2</v>
      </c>
      <c r="HC55" s="46">
        <v>4.8797899999999998E-2</v>
      </c>
      <c r="HD55" s="39">
        <v>4.8236899999999999E-2</v>
      </c>
      <c r="HE55" s="39">
        <v>4.8168999999999997E-2</v>
      </c>
      <c r="HF55" s="39">
        <v>4.8537999999999998E-2</v>
      </c>
      <c r="HG55" s="40">
        <v>4.7301000000000003E-2</v>
      </c>
      <c r="HH55" s="118"/>
      <c r="HI55" s="39" cm="1">
        <f t="array" aca="1" ref="HI55" ca="1">INDIRECT("B"&amp;ROW(DY55))</f>
        <v>0</v>
      </c>
      <c r="HJ55" s="39" cm="1">
        <f t="array" aca="1" ref="HJ55" ca="1">INDIRECT("c"&amp;ROW(DZ55))</f>
        <v>5.3234400000000001E-2</v>
      </c>
      <c r="HK55" s="39">
        <f t="shared" ca="1" si="11"/>
        <v>-1</v>
      </c>
      <c r="HL55" s="1"/>
      <c r="HM55" s="39" cm="1">
        <f t="array" aca="1" ref="HM55" ca="1">INDIRECT("g"&amp;ROW(ED55))</f>
        <v>5.3301800000000003E-2</v>
      </c>
      <c r="HN55" s="39">
        <f t="shared" ca="1" si="12"/>
        <v>-1</v>
      </c>
      <c r="HO55" s="32">
        <f t="shared" ca="1" si="20"/>
        <v>-533.01800000000003</v>
      </c>
      <c r="HP55" s="1"/>
      <c r="HQ55" s="1"/>
    </row>
    <row r="56" spans="1:225">
      <c r="A56" s="39" t="s">
        <v>113</v>
      </c>
      <c r="B56" s="39"/>
      <c r="C56" s="39">
        <v>5.1731699999999999E-2</v>
      </c>
      <c r="D56" s="39">
        <v>5.1842699999999999E-2</v>
      </c>
      <c r="E56" s="39">
        <v>5.19284E-2</v>
      </c>
      <c r="F56" s="39">
        <v>5.1780800000000002E-2</v>
      </c>
      <c r="G56" s="39">
        <v>5.1681199999999997E-2</v>
      </c>
      <c r="H56" s="39">
        <v>5.1531100000000003E-2</v>
      </c>
      <c r="I56" s="39">
        <v>5.1577199999999997E-2</v>
      </c>
      <c r="J56" s="39">
        <v>5.1553700000000001E-2</v>
      </c>
      <c r="K56" s="39">
        <v>5.1837800000000003E-2</v>
      </c>
      <c r="L56" s="39">
        <v>5.1767399999999998E-2</v>
      </c>
      <c r="M56" s="39">
        <v>5.1872599999999998E-2</v>
      </c>
      <c r="N56" s="39">
        <v>5.1872599999999998E-2</v>
      </c>
      <c r="O56" s="39">
        <v>5.21374E-2</v>
      </c>
      <c r="P56" s="39">
        <v>5.2380900000000001E-2</v>
      </c>
      <c r="Q56" s="39">
        <v>5.2537899999999998E-2</v>
      </c>
      <c r="R56" s="39">
        <v>5.2512700000000002E-2</v>
      </c>
      <c r="S56" s="39">
        <v>5.2198599999999998E-2</v>
      </c>
      <c r="T56" s="39">
        <v>5.2937999999999999E-2</v>
      </c>
      <c r="U56" s="39">
        <v>5.3322399999999999E-2</v>
      </c>
      <c r="V56" s="39">
        <v>5.3464999999999999E-2</v>
      </c>
      <c r="W56" s="39">
        <v>5.3293599999999997E-2</v>
      </c>
      <c r="X56" s="39">
        <v>5.2921099999999999E-2</v>
      </c>
      <c r="Y56" s="39">
        <v>5.3015800000000002E-2</v>
      </c>
      <c r="Z56" s="39">
        <v>5.3100599999999998E-2</v>
      </c>
      <c r="AA56" s="39">
        <v>5.3166499999999998E-2</v>
      </c>
      <c r="AB56" s="39">
        <v>5.3025799999999998E-2</v>
      </c>
      <c r="AC56" s="39">
        <v>5.3408999999999998E-2</v>
      </c>
      <c r="AD56" s="39">
        <v>5.3332499999999998E-2</v>
      </c>
      <c r="AE56" s="39">
        <v>5.3711099999999998E-2</v>
      </c>
      <c r="AF56" s="39">
        <v>5.3943999999999999E-2</v>
      </c>
      <c r="AG56" s="39">
        <v>5.4009000000000001E-2</v>
      </c>
      <c r="AH56" s="39">
        <v>5.3915200000000003E-2</v>
      </c>
      <c r="AI56" s="39">
        <v>5.3769999999999998E-2</v>
      </c>
      <c r="AJ56" s="39">
        <v>5.3769999999999998E-2</v>
      </c>
      <c r="AK56" s="39">
        <v>5.3801500000000002E-2</v>
      </c>
      <c r="AL56" s="39">
        <v>5.3728100000000001E-2</v>
      </c>
      <c r="AM56" s="39">
        <v>5.36347E-2</v>
      </c>
      <c r="AN56" s="39">
        <v>5.3750100000000002E-2</v>
      </c>
      <c r="AO56" s="39">
        <v>5.38077E-2</v>
      </c>
      <c r="AP56" s="39">
        <v>5.4347800000000002E-2</v>
      </c>
      <c r="AQ56" s="39">
        <v>5.4192400000000002E-2</v>
      </c>
      <c r="AR56" s="39">
        <v>5.4144699999999997E-2</v>
      </c>
      <c r="AS56" s="39">
        <v>5.3989599999999999E-2</v>
      </c>
      <c r="AT56" s="39">
        <v>5.3970700000000003E-2</v>
      </c>
      <c r="AU56" s="39">
        <v>5.39322E-2</v>
      </c>
      <c r="AV56" s="39">
        <v>5.3981899999999999E-2</v>
      </c>
      <c r="AW56" s="39">
        <v>5.4258899999999999E-2</v>
      </c>
      <c r="AX56" s="39">
        <v>5.44491E-2</v>
      </c>
      <c r="AY56" s="39">
        <v>5.45367E-2</v>
      </c>
      <c r="AZ56" s="39">
        <v>5.4427299999999998E-2</v>
      </c>
      <c r="BA56" s="39">
        <v>5.4344900000000002E-2</v>
      </c>
      <c r="BB56" s="39">
        <v>5.4406299999999998E-2</v>
      </c>
      <c r="BC56" s="39">
        <v>5.4569100000000002E-2</v>
      </c>
      <c r="BD56" s="39">
        <v>5.4558299999999997E-2</v>
      </c>
      <c r="BE56" s="39">
        <v>5.4455200000000002E-2</v>
      </c>
      <c r="BF56" s="39">
        <v>5.4390899999999999E-2</v>
      </c>
      <c r="BG56" s="39">
        <v>5.4694800000000002E-2</v>
      </c>
      <c r="BH56" s="39">
        <v>5.4895100000000002E-2</v>
      </c>
      <c r="BI56" s="39">
        <v>5.4882599999999997E-2</v>
      </c>
      <c r="BJ56" s="39">
        <v>5.4547699999999998E-2</v>
      </c>
      <c r="BK56" s="39">
        <v>5.4491299999999999E-2</v>
      </c>
      <c r="BL56" s="39">
        <v>5.4640800000000003E-2</v>
      </c>
      <c r="BM56" s="39">
        <v>5.4399400000000001E-2</v>
      </c>
      <c r="BN56" s="39">
        <v>5.4346400000000003E-2</v>
      </c>
      <c r="BO56" s="39">
        <v>5.4843900000000001E-2</v>
      </c>
      <c r="BP56" s="39">
        <v>5.4544599999999999E-2</v>
      </c>
      <c r="BQ56" s="39">
        <v>5.4544599999999999E-2</v>
      </c>
      <c r="BR56" s="39">
        <v>5.4626300000000003E-2</v>
      </c>
      <c r="BS56" s="39">
        <v>5.4857299999999998E-2</v>
      </c>
      <c r="BT56" s="39">
        <v>5.4857299999999998E-2</v>
      </c>
      <c r="BU56" s="39">
        <v>5.4525999999999998E-2</v>
      </c>
      <c r="BV56" s="39">
        <v>5.4672699999999998E-2</v>
      </c>
      <c r="BW56" s="39">
        <v>5.4709300000000002E-2</v>
      </c>
      <c r="BX56" s="39">
        <v>5.4674899999999999E-2</v>
      </c>
      <c r="BY56" s="39">
        <v>5.4632699999999999E-2</v>
      </c>
      <c r="BZ56" s="39">
        <v>5.4692600000000001E-2</v>
      </c>
      <c r="CA56" s="39">
        <v>5.4795099999999999E-2</v>
      </c>
      <c r="CB56" s="39">
        <v>5.4728300000000001E-2</v>
      </c>
      <c r="CC56" s="39">
        <v>5.4685699999999997E-2</v>
      </c>
      <c r="CD56" s="39">
        <v>5.4685699999999997E-2</v>
      </c>
      <c r="CE56" s="39">
        <v>5.4660599999999997E-2</v>
      </c>
      <c r="CF56" s="39">
        <v>5.4658400000000003E-2</v>
      </c>
      <c r="CG56" s="39">
        <v>5.4776699999999998E-2</v>
      </c>
      <c r="CH56" s="39">
        <v>5.4734999999999999E-2</v>
      </c>
      <c r="CI56" s="39">
        <v>5.47121E-2</v>
      </c>
      <c r="CJ56" s="39">
        <v>5.4628500000000003E-2</v>
      </c>
      <c r="CK56" s="39">
        <v>5.4719700000000003E-2</v>
      </c>
      <c r="CL56" s="39">
        <v>5.4760099999999999E-2</v>
      </c>
      <c r="CM56" s="39">
        <v>5.4527199999999998E-2</v>
      </c>
      <c r="CN56" s="39">
        <v>5.43212E-2</v>
      </c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39"/>
      <c r="EI56" s="39"/>
      <c r="EJ56" s="39"/>
      <c r="EK56" s="39"/>
      <c r="EL56" s="39"/>
      <c r="EM56" s="39"/>
      <c r="EN56" s="39"/>
      <c r="EO56" s="40"/>
      <c r="EP56" s="40"/>
      <c r="EQ56" s="40"/>
      <c r="ER56" s="39"/>
      <c r="ES56" s="39"/>
      <c r="ET56" s="39"/>
      <c r="EU56" s="39"/>
      <c r="EV56" s="39"/>
      <c r="EW56" s="42"/>
      <c r="EX56" s="39"/>
      <c r="EY56" s="39"/>
      <c r="EZ56" s="39"/>
      <c r="FA56" s="39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  <c r="FQ56" s="39"/>
      <c r="FR56" s="39"/>
      <c r="FS56" s="39"/>
      <c r="FT56" s="39"/>
      <c r="FU56" s="39"/>
      <c r="FV56" s="39"/>
      <c r="FW56" s="39"/>
      <c r="FX56" s="39"/>
      <c r="FY56" s="39"/>
      <c r="FZ56" s="39"/>
      <c r="GA56" s="39"/>
      <c r="GB56" s="39"/>
      <c r="GC56" s="39"/>
      <c r="GD56" s="39"/>
      <c r="GE56" s="39"/>
      <c r="GF56" s="39"/>
      <c r="GG56" s="39"/>
      <c r="GH56" s="39"/>
      <c r="GI56" s="39"/>
      <c r="GJ56" s="39"/>
      <c r="GK56" s="39"/>
      <c r="GL56" s="39"/>
      <c r="GM56" s="39"/>
      <c r="GN56" s="39"/>
      <c r="GO56" s="39"/>
      <c r="GP56" s="39"/>
      <c r="GQ56" s="39"/>
      <c r="GR56" s="74"/>
      <c r="GS56" s="74"/>
      <c r="GT56" s="74"/>
      <c r="GU56" s="74"/>
      <c r="GV56" s="74"/>
      <c r="GW56" s="74"/>
      <c r="GX56" s="74"/>
      <c r="GY56" s="74"/>
      <c r="GZ56" s="74"/>
      <c r="HA56" s="75"/>
      <c r="HB56" s="76"/>
      <c r="HC56" s="76"/>
      <c r="HD56" s="74"/>
      <c r="HE56" s="74"/>
      <c r="HF56" s="74"/>
      <c r="HG56" s="74"/>
      <c r="HH56" s="118"/>
      <c r="HI56" s="39" cm="1">
        <f t="array" aca="1" ref="HI56" ca="1">INDIRECT("B"&amp;ROW(DY56))</f>
        <v>0</v>
      </c>
      <c r="HJ56" s="39" cm="1">
        <f t="array" aca="1" ref="HJ56" ca="1">INDIRECT("c"&amp;ROW(DZ56))</f>
        <v>5.1731699999999999E-2</v>
      </c>
      <c r="HK56" s="39">
        <f t="shared" ref="HK56" ca="1" si="35">HI56/HJ56-1</f>
        <v>-1</v>
      </c>
      <c r="HL56" s="1"/>
      <c r="HM56" s="39"/>
      <c r="HN56" s="39"/>
      <c r="HO56" s="32"/>
      <c r="HP56" s="1"/>
      <c r="HQ56" s="1"/>
    </row>
    <row r="57" spans="1:225">
      <c r="A57" s="39" t="s">
        <v>114</v>
      </c>
      <c r="B57" s="39"/>
      <c r="C57" s="39">
        <v>4.8205199999999997E-2</v>
      </c>
      <c r="D57" s="39">
        <v>4.8478100000000003E-2</v>
      </c>
      <c r="E57" s="39">
        <v>4.8544999999999998E-2</v>
      </c>
      <c r="F57" s="39">
        <v>4.8192899999999997E-2</v>
      </c>
      <c r="G57" s="39">
        <v>4.79792E-2</v>
      </c>
      <c r="H57" s="39">
        <v>4.7700699999999999E-2</v>
      </c>
      <c r="I57" s="39">
        <v>4.7709799999999997E-2</v>
      </c>
      <c r="J57" s="39">
        <v>4.7637699999999998E-2</v>
      </c>
      <c r="K57" s="39">
        <v>4.8019800000000001E-2</v>
      </c>
      <c r="L57" s="39">
        <v>4.77613E-2</v>
      </c>
      <c r="M57" s="39">
        <v>4.7986899999999999E-2</v>
      </c>
      <c r="N57" s="39">
        <v>4.7986899999999999E-2</v>
      </c>
      <c r="O57" s="39">
        <v>4.84961E-2</v>
      </c>
      <c r="P57" s="39">
        <v>4.90219E-2</v>
      </c>
      <c r="Q57" s="39">
        <v>4.9194099999999998E-2</v>
      </c>
      <c r="R57" s="39">
        <v>4.9147099999999999E-2</v>
      </c>
      <c r="S57" s="39">
        <v>4.8579499999999998E-2</v>
      </c>
      <c r="T57" s="39">
        <v>5.0147600000000001E-2</v>
      </c>
      <c r="U57" s="39">
        <v>5.1051600000000003E-2</v>
      </c>
      <c r="V57" s="39">
        <v>5.1307400000000003E-2</v>
      </c>
      <c r="W57" s="39">
        <v>5.0981600000000002E-2</v>
      </c>
      <c r="X57" s="39">
        <v>5.0201200000000001E-2</v>
      </c>
      <c r="Y57" s="39">
        <v>5.0292700000000003E-2</v>
      </c>
      <c r="Z57" s="39">
        <v>5.0321600000000001E-2</v>
      </c>
      <c r="AA57" s="39">
        <v>5.0509600000000002E-2</v>
      </c>
      <c r="AB57" s="39">
        <v>5.03913E-2</v>
      </c>
      <c r="AC57" s="39">
        <v>5.1184100000000003E-2</v>
      </c>
      <c r="AD57" s="39">
        <v>5.10812E-2</v>
      </c>
      <c r="AE57" s="39">
        <v>5.2131900000000002E-2</v>
      </c>
      <c r="AF57" s="39">
        <v>5.2637900000000001E-2</v>
      </c>
      <c r="AG57" s="39">
        <v>5.27346E-2</v>
      </c>
      <c r="AH57" s="39">
        <v>5.2596200000000003E-2</v>
      </c>
      <c r="AI57" s="39">
        <v>5.2323099999999997E-2</v>
      </c>
      <c r="AJ57" s="39">
        <v>5.2323099999999997E-2</v>
      </c>
      <c r="AK57" s="39">
        <v>5.2415000000000003E-2</v>
      </c>
      <c r="AL57" s="39">
        <v>5.2263400000000002E-2</v>
      </c>
      <c r="AM57" s="39">
        <v>5.2007299999999999E-2</v>
      </c>
      <c r="AN57" s="39">
        <v>5.2369300000000001E-2</v>
      </c>
      <c r="AO57" s="39">
        <v>5.2294E-2</v>
      </c>
      <c r="AP57" s="39">
        <v>5.3483299999999998E-2</v>
      </c>
      <c r="AQ57" s="39">
        <v>5.3341800000000002E-2</v>
      </c>
      <c r="AR57" s="39">
        <v>5.3164500000000003E-2</v>
      </c>
      <c r="AS57" s="39">
        <v>5.2813600000000002E-2</v>
      </c>
      <c r="AT57" s="39">
        <v>5.2748999999999997E-2</v>
      </c>
      <c r="AU57" s="39">
        <v>5.2616200000000002E-2</v>
      </c>
      <c r="AV57" s="39">
        <v>5.2627800000000002E-2</v>
      </c>
      <c r="AW57" s="39">
        <v>5.3259000000000001E-2</v>
      </c>
      <c r="AX57" s="39">
        <v>5.3634099999999997E-2</v>
      </c>
      <c r="AY57" s="39">
        <v>5.3936900000000003E-2</v>
      </c>
      <c r="AZ57" s="39">
        <v>5.3674100000000002E-2</v>
      </c>
      <c r="BA57" s="39">
        <v>5.35922E-2</v>
      </c>
      <c r="BB57" s="39">
        <v>5.3729499999999999E-2</v>
      </c>
      <c r="BC57" s="39">
        <v>5.4034899999999997E-2</v>
      </c>
      <c r="BD57" s="39">
        <v>5.3958600000000002E-2</v>
      </c>
      <c r="BE57" s="39">
        <v>5.3841100000000003E-2</v>
      </c>
      <c r="BF57" s="39">
        <v>5.3801099999999998E-2</v>
      </c>
      <c r="BG57" s="39">
        <v>5.4383500000000001E-2</v>
      </c>
      <c r="BH57" s="39">
        <v>5.4696099999999997E-2</v>
      </c>
      <c r="BI57" s="39">
        <v>5.4580900000000002E-2</v>
      </c>
      <c r="BJ57" s="39">
        <v>5.4035699999999999E-2</v>
      </c>
      <c r="BK57" s="39">
        <v>5.3934099999999999E-2</v>
      </c>
      <c r="BL57" s="39">
        <v>5.4170500000000003E-2</v>
      </c>
      <c r="BM57" s="39">
        <v>5.3691999999999997E-2</v>
      </c>
      <c r="BN57" s="39">
        <v>5.3560099999999999E-2</v>
      </c>
      <c r="BO57" s="39">
        <v>5.4457400000000003E-2</v>
      </c>
      <c r="BP57" s="39">
        <v>5.3965600000000002E-2</v>
      </c>
      <c r="BQ57" s="39">
        <v>5.3965600000000002E-2</v>
      </c>
      <c r="BR57" s="39">
        <v>5.4297499999999999E-2</v>
      </c>
      <c r="BS57" s="39">
        <v>5.4776699999999998E-2</v>
      </c>
      <c r="BT57" s="39">
        <v>5.4776699999999998E-2</v>
      </c>
      <c r="BU57" s="39">
        <v>5.4336799999999998E-2</v>
      </c>
      <c r="BV57" s="39">
        <v>5.4662599999999999E-2</v>
      </c>
      <c r="BW57" s="39">
        <v>5.4748400000000003E-2</v>
      </c>
      <c r="BX57" s="39">
        <v>5.4690900000000001E-2</v>
      </c>
      <c r="BY57" s="39">
        <v>5.4597300000000001E-2</v>
      </c>
      <c r="BZ57" s="39">
        <v>5.4668799999999997E-2</v>
      </c>
      <c r="CA57" s="39">
        <v>5.4856299999999997E-2</v>
      </c>
      <c r="CB57" s="39">
        <v>5.4659600000000003E-2</v>
      </c>
      <c r="CC57" s="39">
        <v>5.4543399999999999E-2</v>
      </c>
      <c r="CD57" s="39">
        <v>5.4543399999999999E-2</v>
      </c>
      <c r="CE57" s="39">
        <v>5.4429400000000003E-2</v>
      </c>
      <c r="CF57" s="39">
        <v>5.4214400000000003E-2</v>
      </c>
      <c r="CG57" s="39">
        <v>5.4366499999999998E-2</v>
      </c>
      <c r="CH57" s="39">
        <v>5.4316400000000001E-2</v>
      </c>
      <c r="CI57" s="39">
        <v>5.42131E-2</v>
      </c>
      <c r="CJ57" s="39">
        <v>5.4035899999999998E-2</v>
      </c>
      <c r="CK57" s="39">
        <v>5.4239200000000001E-2</v>
      </c>
      <c r="CL57" s="39">
        <v>5.4327199999999999E-2</v>
      </c>
      <c r="CM57" s="39">
        <v>5.38895E-2</v>
      </c>
      <c r="CN57" s="39">
        <v>5.3257100000000002E-2</v>
      </c>
      <c r="CO57" s="39">
        <v>5.3686600000000001E-2</v>
      </c>
      <c r="CP57" s="39">
        <v>5.3686600000000001E-2</v>
      </c>
      <c r="CQ57" s="39">
        <v>5.37066E-2</v>
      </c>
      <c r="CR57" s="39">
        <v>5.4186699999999997E-2</v>
      </c>
      <c r="CS57" s="39">
        <v>5.4798899999999998E-2</v>
      </c>
      <c r="CT57" s="39">
        <v>5.4663200000000002E-2</v>
      </c>
      <c r="CU57" s="39">
        <v>5.4116600000000001E-2</v>
      </c>
      <c r="CV57" s="39">
        <v>5.37539E-2</v>
      </c>
      <c r="CW57" s="39">
        <v>5.4113300000000003E-2</v>
      </c>
      <c r="CX57" s="39">
        <v>5.3881499999999999E-2</v>
      </c>
      <c r="CY57" s="39">
        <v>5.3557100000000003E-2</v>
      </c>
      <c r="CZ57" s="39">
        <v>5.3833800000000001E-2</v>
      </c>
      <c r="DA57" s="39">
        <v>5.37645E-2</v>
      </c>
      <c r="DB57" s="39">
        <v>5.3855399999999998E-2</v>
      </c>
      <c r="DC57" s="39">
        <v>5.3819600000000002E-2</v>
      </c>
      <c r="DD57" s="39">
        <v>5.3544399999999999E-2</v>
      </c>
      <c r="DE57" s="39">
        <v>5.30582E-2</v>
      </c>
      <c r="DF57" s="39">
        <v>5.3117400000000002E-2</v>
      </c>
      <c r="DG57" s="39">
        <v>5.3083199999999997E-2</v>
      </c>
      <c r="DH57" s="39">
        <v>5.3182699999999999E-2</v>
      </c>
      <c r="DI57" s="39">
        <v>5.3395100000000001E-2</v>
      </c>
      <c r="DJ57" s="39">
        <v>5.3623499999999998E-2</v>
      </c>
      <c r="DK57" s="39">
        <v>5.3648700000000001E-2</v>
      </c>
      <c r="DL57" s="39">
        <v>5.3812400000000003E-2</v>
      </c>
      <c r="DM57" s="39">
        <v>5.3738800000000003E-2</v>
      </c>
      <c r="DN57" s="39">
        <v>5.3831200000000003E-2</v>
      </c>
      <c r="DO57" s="39">
        <v>5.4078800000000003E-2</v>
      </c>
      <c r="DP57" s="39">
        <v>5.4025200000000002E-2</v>
      </c>
      <c r="DQ57" s="39">
        <v>5.3978600000000002E-2</v>
      </c>
      <c r="DR57" s="39">
        <v>5.3629700000000002E-2</v>
      </c>
      <c r="DS57" s="39">
        <v>5.3529800000000002E-2</v>
      </c>
      <c r="DT57" s="39">
        <v>5.3615000000000003E-2</v>
      </c>
      <c r="DU57" s="39">
        <v>5.3092E-2</v>
      </c>
      <c r="DV57" s="39">
        <v>5.2858000000000002E-2</v>
      </c>
      <c r="DW57" s="39">
        <v>5.3004900000000001E-2</v>
      </c>
      <c r="DX57" s="39">
        <v>5.2929200000000003E-2</v>
      </c>
      <c r="DY57" s="39">
        <v>5.2540099999999999E-2</v>
      </c>
      <c r="DZ57" s="39">
        <v>5.3265300000000002E-2</v>
      </c>
      <c r="EA57" s="39">
        <v>5.38328E-2</v>
      </c>
      <c r="EB57" s="39">
        <v>5.3852700000000003E-2</v>
      </c>
      <c r="EC57" s="39">
        <v>5.4086000000000002E-2</v>
      </c>
      <c r="ED57" s="39">
        <v>5.4544500000000003E-2</v>
      </c>
      <c r="EE57" s="39">
        <v>5.3781299999999997E-2</v>
      </c>
      <c r="EF57" s="39">
        <v>5.3848100000000003E-2</v>
      </c>
      <c r="EG57" s="39">
        <v>5.3715400000000003E-2</v>
      </c>
      <c r="EH57" s="39">
        <v>5.3715400000000003E-2</v>
      </c>
      <c r="EI57" s="39">
        <v>5.3968200000000001E-2</v>
      </c>
      <c r="EJ57" s="39">
        <v>5.29945E-2</v>
      </c>
      <c r="EK57" s="39">
        <v>5.29933E-2</v>
      </c>
      <c r="EL57" s="39">
        <v>5.2632199999999997E-2</v>
      </c>
      <c r="EM57" s="39">
        <v>5.2576900000000003E-2</v>
      </c>
      <c r="EN57" s="39">
        <v>5.2836000000000001E-2</v>
      </c>
      <c r="EO57" s="40">
        <v>5.27445E-2</v>
      </c>
      <c r="EP57" s="40">
        <v>5.2497700000000001E-2</v>
      </c>
      <c r="EQ57" s="40">
        <v>5.2665799999999999E-2</v>
      </c>
      <c r="ER57" s="39">
        <v>5.2303200000000001E-2</v>
      </c>
      <c r="ES57" s="39">
        <v>5.2303200000000001E-2</v>
      </c>
      <c r="ET57" s="39">
        <v>5.2193999999999997E-2</v>
      </c>
      <c r="EU57" s="39">
        <v>5.1528400000000002E-2</v>
      </c>
      <c r="EV57" s="39">
        <v>5.1587300000000003E-2</v>
      </c>
      <c r="EW57" s="42">
        <v>5.1481699999999998E-2</v>
      </c>
      <c r="EX57" s="39">
        <v>5.1027299999999998E-2</v>
      </c>
      <c r="EY57" s="39">
        <v>5.1461800000000002E-2</v>
      </c>
      <c r="EZ57" s="39">
        <v>5.1037899999999997E-2</v>
      </c>
      <c r="FA57" s="39">
        <v>5.0947699999999999E-2</v>
      </c>
      <c r="FB57" s="39">
        <v>5.0925400000000003E-2</v>
      </c>
      <c r="FC57" s="39">
        <v>5.02697E-2</v>
      </c>
      <c r="FD57" s="39">
        <v>5.0626999999999998E-2</v>
      </c>
      <c r="FE57" s="39">
        <v>5.1385E-2</v>
      </c>
      <c r="FF57" s="39">
        <v>5.1620199999999998E-2</v>
      </c>
      <c r="FG57" s="39">
        <v>5.1017100000000003E-2</v>
      </c>
      <c r="FH57" s="39">
        <v>5.1017100000000003E-2</v>
      </c>
      <c r="FI57" s="39">
        <v>5.0024800000000001E-2</v>
      </c>
      <c r="FJ57" s="39">
        <v>4.9711499999999999E-2</v>
      </c>
      <c r="FK57" s="39">
        <v>4.9137300000000002E-2</v>
      </c>
      <c r="FL57" s="39">
        <v>4.88735E-2</v>
      </c>
      <c r="FM57" s="39">
        <v>4.8776600000000003E-2</v>
      </c>
      <c r="FN57" s="39">
        <v>4.7966599999999998E-2</v>
      </c>
      <c r="FO57" s="39">
        <v>4.7543599999999998E-2</v>
      </c>
      <c r="FP57" s="39">
        <v>4.7037900000000001E-2</v>
      </c>
      <c r="FQ57" s="39">
        <v>4.6814099999999997E-2</v>
      </c>
      <c r="FR57" s="39">
        <v>4.6011400000000001E-2</v>
      </c>
      <c r="FS57" s="39">
        <v>4.6725500000000003E-2</v>
      </c>
      <c r="FT57" s="39">
        <v>4.7335799999999997E-2</v>
      </c>
      <c r="FU57" s="39">
        <v>4.6988500000000002E-2</v>
      </c>
      <c r="FV57" s="39">
        <v>4.6521300000000002E-2</v>
      </c>
      <c r="FW57" s="39">
        <v>4.5536E-2</v>
      </c>
      <c r="FX57" s="39">
        <v>4.7181599999999997E-2</v>
      </c>
      <c r="FY57" s="39">
        <v>4.7516200000000001E-2</v>
      </c>
      <c r="FZ57" s="39">
        <v>4.8859800000000002E-2</v>
      </c>
      <c r="GA57" s="39">
        <v>4.8260400000000002E-2</v>
      </c>
      <c r="GB57" s="39">
        <v>4.8090800000000003E-2</v>
      </c>
      <c r="GC57" s="39">
        <v>4.7262600000000002E-2</v>
      </c>
      <c r="GD57" s="39">
        <v>4.74481E-2</v>
      </c>
      <c r="GE57" s="39">
        <v>4.863E-2</v>
      </c>
      <c r="GF57" s="39">
        <v>4.8772799999999998E-2</v>
      </c>
      <c r="GG57" s="39">
        <v>4.8824699999999999E-2</v>
      </c>
      <c r="GH57" s="39">
        <v>4.92801E-2</v>
      </c>
      <c r="GI57" s="39">
        <v>4.8829299999999999E-2</v>
      </c>
      <c r="GJ57" s="39">
        <v>4.8706899999999997E-2</v>
      </c>
      <c r="GK57" s="39">
        <v>4.7982700000000003E-2</v>
      </c>
      <c r="GL57" s="39">
        <v>4.6842700000000001E-2</v>
      </c>
      <c r="GM57" s="39"/>
      <c r="GN57" s="39"/>
      <c r="GO57" s="39"/>
      <c r="GP57" s="39"/>
      <c r="GQ57" s="39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39"/>
      <c r="HI57" s="39" cm="1">
        <f t="array" aca="1" ref="HI57" ca="1">INDIRECT("B"&amp;ROW(DY57))</f>
        <v>0</v>
      </c>
      <c r="HJ57" s="39" cm="1">
        <f t="array" aca="1" ref="HJ57" ca="1">INDIRECT("c"&amp;ROW(DZ57))</f>
        <v>4.8205199999999997E-2</v>
      </c>
      <c r="HK57" s="39">
        <f ca="1">HI57/HJ57-1</f>
        <v>-1</v>
      </c>
      <c r="HL57" s="1"/>
      <c r="HM57" s="39" cm="1">
        <f t="array" aca="1" ref="HM57" ca="1">INDIRECT("g"&amp;ROW(ED57))</f>
        <v>4.79792E-2</v>
      </c>
      <c r="HN57" s="39">
        <f ca="1">HI57/HM57-1</f>
        <v>-1</v>
      </c>
      <c r="HO57" s="32">
        <f t="shared" ca="1" si="20"/>
        <v>-479.79199999999997</v>
      </c>
      <c r="HP57" s="1"/>
      <c r="HQ57" s="1"/>
    </row>
    <row r="58" spans="1:225">
      <c r="A58" s="39" t="s">
        <v>46</v>
      </c>
      <c r="B58" s="39"/>
      <c r="C58" s="39">
        <v>4.82E-2</v>
      </c>
      <c r="D58" s="39">
        <v>4.82E-2</v>
      </c>
      <c r="E58" s="39">
        <v>4.8399999999999999E-2</v>
      </c>
      <c r="F58" s="39">
        <v>4.8500000000000001E-2</v>
      </c>
      <c r="G58" s="39">
        <v>4.8099999999999997E-2</v>
      </c>
      <c r="H58" s="39">
        <v>4.8000000000000001E-2</v>
      </c>
      <c r="I58" s="39">
        <v>4.7899999999999998E-2</v>
      </c>
      <c r="J58" s="39">
        <v>4.82E-2</v>
      </c>
      <c r="K58" s="39">
        <v>4.7899999999999998E-2</v>
      </c>
      <c r="L58" s="39">
        <v>4.8300000000000003E-2</v>
      </c>
      <c r="M58" s="39">
        <v>4.82E-2</v>
      </c>
      <c r="N58" s="39">
        <v>4.82E-2</v>
      </c>
      <c r="O58" s="39">
        <v>4.8399999999999999E-2</v>
      </c>
      <c r="P58" s="39">
        <v>4.8800000000000003E-2</v>
      </c>
      <c r="Q58" s="39">
        <v>4.9299999999999997E-2</v>
      </c>
      <c r="R58" s="39">
        <v>4.9500000000000002E-2</v>
      </c>
      <c r="S58" s="39">
        <v>4.9500000000000002E-2</v>
      </c>
      <c r="T58" s="39">
        <v>4.9000000000000002E-2</v>
      </c>
      <c r="U58" s="39">
        <v>4.9399999999999999E-2</v>
      </c>
      <c r="V58" s="39">
        <v>5.1400000000000001E-2</v>
      </c>
      <c r="W58" s="39">
        <v>5.1400000000000001E-2</v>
      </c>
      <c r="X58" s="39">
        <v>5.1299999999999998E-2</v>
      </c>
      <c r="Y58" s="39">
        <v>5.0500000000000003E-2</v>
      </c>
      <c r="Z58" s="39">
        <v>5.0700000000000002E-2</v>
      </c>
      <c r="AA58" s="39">
        <v>5.0599999999999999E-2</v>
      </c>
      <c r="AB58" s="39">
        <v>5.0999999999999997E-2</v>
      </c>
      <c r="AC58" s="39">
        <v>5.0500000000000003E-2</v>
      </c>
      <c r="AD58" s="39">
        <v>5.16E-2</v>
      </c>
      <c r="AE58" s="39">
        <v>5.1200000000000002E-2</v>
      </c>
      <c r="AF58" s="39">
        <v>5.21E-2</v>
      </c>
      <c r="AG58" s="39">
        <v>5.2400000000000002E-2</v>
      </c>
      <c r="AH58" s="39">
        <v>5.2699999999999997E-2</v>
      </c>
      <c r="AI58" s="39">
        <v>5.2600000000000001E-2</v>
      </c>
      <c r="AJ58" s="39">
        <v>5.2600000000000001E-2</v>
      </c>
      <c r="AK58" s="39">
        <v>5.2400000000000002E-2</v>
      </c>
      <c r="AL58" s="39">
        <v>5.2499999999999998E-2</v>
      </c>
      <c r="AM58" s="39">
        <v>5.2400000000000002E-2</v>
      </c>
      <c r="AN58" s="39">
        <v>5.2299999999999999E-2</v>
      </c>
      <c r="AO58" s="39">
        <v>5.2699999999999997E-2</v>
      </c>
      <c r="AP58" s="39">
        <v>5.2400000000000002E-2</v>
      </c>
      <c r="AQ58" s="39">
        <v>5.3699999999999998E-2</v>
      </c>
      <c r="AR58" s="39">
        <v>5.3800000000000001E-2</v>
      </c>
      <c r="AS58" s="39">
        <v>5.3900000000000003E-2</v>
      </c>
      <c r="AT58" s="39">
        <v>5.3400000000000003E-2</v>
      </c>
      <c r="AU58" s="39">
        <v>5.33E-2</v>
      </c>
      <c r="AV58" s="39">
        <v>5.33E-2</v>
      </c>
      <c r="AW58" s="39">
        <v>5.2900000000000003E-2</v>
      </c>
      <c r="AX58" s="39">
        <v>5.3800000000000001E-2</v>
      </c>
      <c r="AY58" s="39">
        <v>5.3699999999999998E-2</v>
      </c>
      <c r="AZ58" s="39">
        <v>5.4399999999999997E-2</v>
      </c>
      <c r="BA58" s="39">
        <v>5.4100000000000002E-2</v>
      </c>
      <c r="BB58" s="39">
        <v>5.3900000000000003E-2</v>
      </c>
      <c r="BC58" s="39">
        <v>5.3900000000000003E-2</v>
      </c>
      <c r="BD58" s="39">
        <v>5.4300000000000001E-2</v>
      </c>
      <c r="BE58" s="39">
        <v>5.4100000000000002E-2</v>
      </c>
      <c r="BF58" s="39">
        <v>5.4199999999999998E-2</v>
      </c>
      <c r="BG58" s="39">
        <v>5.4100000000000002E-2</v>
      </c>
      <c r="BH58" s="39">
        <v>5.4399999999999997E-2</v>
      </c>
      <c r="BI58" s="39">
        <v>5.4699999999999999E-2</v>
      </c>
      <c r="BJ58" s="39">
        <v>5.4800000000000001E-2</v>
      </c>
      <c r="BK58" s="39">
        <v>5.4199999999999998E-2</v>
      </c>
      <c r="BL58" s="39">
        <v>5.4100000000000002E-2</v>
      </c>
      <c r="BM58" s="39">
        <v>5.4300000000000001E-2</v>
      </c>
      <c r="BN58" s="39">
        <v>5.3800000000000001E-2</v>
      </c>
      <c r="BO58" s="39">
        <v>5.3699999999999998E-2</v>
      </c>
      <c r="BP58" s="39">
        <v>5.4300000000000001E-2</v>
      </c>
      <c r="BQ58" s="39">
        <v>5.4300000000000001E-2</v>
      </c>
      <c r="BR58" s="39">
        <v>5.3900000000000003E-2</v>
      </c>
      <c r="BS58" s="39">
        <v>5.4199999999999998E-2</v>
      </c>
      <c r="BT58" s="39">
        <v>5.4899999999999997E-2</v>
      </c>
      <c r="BU58" s="39">
        <v>5.4899999999999997E-2</v>
      </c>
      <c r="BV58" s="39">
        <v>5.4600000000000003E-2</v>
      </c>
      <c r="BW58" s="39">
        <v>5.4600000000000003E-2</v>
      </c>
      <c r="BX58" s="39">
        <v>5.4899999999999997E-2</v>
      </c>
      <c r="BY58" s="39">
        <v>5.45E-2</v>
      </c>
      <c r="BZ58" s="39">
        <v>5.45E-2</v>
      </c>
      <c r="CA58" s="39">
        <v>5.4600000000000003E-2</v>
      </c>
      <c r="CB58" s="39">
        <v>5.4600000000000003E-2</v>
      </c>
      <c r="CC58" s="39">
        <v>5.4699999999999999E-2</v>
      </c>
      <c r="CD58" s="39">
        <v>5.45E-2</v>
      </c>
      <c r="CE58" s="39">
        <v>5.4399999999999997E-2</v>
      </c>
      <c r="CF58" s="39">
        <v>5.4300000000000001E-2</v>
      </c>
      <c r="CG58" s="39">
        <v>5.4199999999999998E-2</v>
      </c>
      <c r="CH58" s="39">
        <v>5.4199999999999998E-2</v>
      </c>
      <c r="CI58" s="39">
        <v>5.4199999999999998E-2</v>
      </c>
      <c r="CJ58" s="39">
        <v>5.3999999999999999E-2</v>
      </c>
      <c r="CK58" s="39">
        <v>5.4199999999999998E-2</v>
      </c>
      <c r="CL58" s="39">
        <v>5.3999999999999999E-2</v>
      </c>
      <c r="CM58" s="39">
        <v>5.4399999999999997E-2</v>
      </c>
      <c r="CN58" s="39">
        <v>5.4199999999999998E-2</v>
      </c>
      <c r="CO58" s="39">
        <v>5.3600000000000002E-2</v>
      </c>
      <c r="CP58" s="39">
        <v>5.3600000000000002E-2</v>
      </c>
      <c r="CQ58" s="39">
        <v>5.3699999999999998E-2</v>
      </c>
      <c r="CR58" s="39">
        <v>5.3900000000000003E-2</v>
      </c>
      <c r="CS58" s="39">
        <v>5.3699999999999998E-2</v>
      </c>
      <c r="CT58" s="39">
        <v>5.4399999999999997E-2</v>
      </c>
      <c r="CU58" s="39">
        <v>5.4399999999999997E-2</v>
      </c>
      <c r="CV58" s="39">
        <v>5.3900000000000003E-2</v>
      </c>
      <c r="CW58" s="39">
        <v>5.3499999999999999E-2</v>
      </c>
      <c r="CX58" s="39">
        <v>5.3900000000000003E-2</v>
      </c>
      <c r="CY58" s="39">
        <v>5.3699999999999998E-2</v>
      </c>
      <c r="CZ58" s="39">
        <v>5.3499999999999999E-2</v>
      </c>
      <c r="DA58" s="39">
        <v>5.3600000000000002E-2</v>
      </c>
      <c r="DB58" s="39">
        <v>5.3699999999999998E-2</v>
      </c>
      <c r="DC58" s="39">
        <v>5.3600000000000002E-2</v>
      </c>
      <c r="DD58" s="39">
        <v>5.3699999999999998E-2</v>
      </c>
      <c r="DE58" s="39">
        <v>5.3600000000000002E-2</v>
      </c>
      <c r="DF58" s="39">
        <v>5.33E-2</v>
      </c>
      <c r="DG58" s="39">
        <v>5.3499999999999999E-2</v>
      </c>
      <c r="DH58" s="39">
        <v>5.3499999999999999E-2</v>
      </c>
      <c r="DI58" s="39">
        <v>5.2999999999999999E-2</v>
      </c>
      <c r="DJ58" s="39">
        <v>5.33E-2</v>
      </c>
      <c r="DK58" s="39">
        <v>5.3699999999999998E-2</v>
      </c>
      <c r="DL58" s="39">
        <v>5.3600000000000002E-2</v>
      </c>
      <c r="DM58" s="39">
        <v>5.3800000000000001E-2</v>
      </c>
      <c r="DN58" s="39">
        <v>5.3699999999999998E-2</v>
      </c>
      <c r="DO58" s="39">
        <v>5.3699999999999998E-2</v>
      </c>
      <c r="DP58" s="39">
        <v>5.3999999999999999E-2</v>
      </c>
      <c r="DQ58" s="39">
        <v>5.3699999999999998E-2</v>
      </c>
      <c r="DR58" s="39">
        <v>5.3800000000000001E-2</v>
      </c>
      <c r="DS58" s="39">
        <v>5.3800000000000001E-2</v>
      </c>
      <c r="DT58" s="39">
        <v>5.3499999999999999E-2</v>
      </c>
      <c r="DU58" s="39">
        <v>5.3499999999999999E-2</v>
      </c>
      <c r="DV58" s="39">
        <v>5.3199999999999997E-2</v>
      </c>
      <c r="DW58" s="39">
        <v>5.3199999999999997E-2</v>
      </c>
      <c r="DX58" s="39">
        <v>5.33E-2</v>
      </c>
      <c r="DY58" s="39">
        <v>5.3400000000000003E-2</v>
      </c>
      <c r="DZ58" s="39">
        <v>5.2699999999999997E-2</v>
      </c>
      <c r="EA58" s="39">
        <v>5.3499999999999999E-2</v>
      </c>
      <c r="EB58" s="39">
        <v>5.4399999999999997E-2</v>
      </c>
      <c r="EC58" s="39">
        <v>5.3800000000000001E-2</v>
      </c>
      <c r="ED58" s="39">
        <v>5.4100000000000002E-2</v>
      </c>
      <c r="EE58" s="39">
        <v>5.4399999999999997E-2</v>
      </c>
      <c r="EF58" s="39">
        <v>5.3999999999999999E-2</v>
      </c>
      <c r="EG58" s="39">
        <v>5.4300000000000001E-2</v>
      </c>
      <c r="EH58" s="39">
        <v>5.4300000000000001E-2</v>
      </c>
      <c r="EI58" s="39">
        <v>5.3999999999999999E-2</v>
      </c>
      <c r="EJ58" s="39">
        <v>5.4100000000000002E-2</v>
      </c>
      <c r="EK58" s="39">
        <v>5.3199999999999997E-2</v>
      </c>
      <c r="EL58" s="39">
        <v>5.33E-2</v>
      </c>
      <c r="EM58" s="39">
        <v>5.2699999999999997E-2</v>
      </c>
      <c r="EN58" s="39">
        <v>5.2499999999999998E-2</v>
      </c>
      <c r="EO58" s="40">
        <v>5.2900000000000003E-2</v>
      </c>
      <c r="EP58" s="40">
        <v>5.2499999999999998E-2</v>
      </c>
      <c r="EQ58" s="40">
        <v>5.2400000000000002E-2</v>
      </c>
      <c r="ER58" s="39">
        <v>5.2400000000000002E-2</v>
      </c>
      <c r="ES58" s="39">
        <v>5.2400000000000002E-2</v>
      </c>
      <c r="ET58" s="39">
        <v>5.21E-2</v>
      </c>
      <c r="EU58" s="39">
        <v>5.2699999999999997E-2</v>
      </c>
      <c r="EV58" s="39">
        <v>5.2600000000000001E-2</v>
      </c>
      <c r="EW58" s="42">
        <v>5.1799999999999999E-2</v>
      </c>
      <c r="EX58" s="39">
        <v>5.1700000000000003E-2</v>
      </c>
      <c r="EY58" s="39">
        <v>5.1200000000000002E-2</v>
      </c>
      <c r="EZ58" s="39">
        <v>5.16E-2</v>
      </c>
      <c r="FA58" s="39">
        <v>5.1999999999999998E-2</v>
      </c>
      <c r="FB58" s="39">
        <v>5.1700000000000003E-2</v>
      </c>
      <c r="FC58" s="39">
        <v>5.2200000000000003E-2</v>
      </c>
      <c r="FD58" s="39">
        <v>5.11E-2</v>
      </c>
      <c r="FE58" s="39">
        <v>5.1799999999999999E-2</v>
      </c>
      <c r="FF58" s="39">
        <v>5.2199999999999996E-2</v>
      </c>
      <c r="FG58" s="39">
        <v>5.2499999999999998E-2</v>
      </c>
      <c r="FH58" s="39">
        <v>5.2499999999999998E-2</v>
      </c>
      <c r="FI58" s="39">
        <v>5.2400000000000002E-2</v>
      </c>
      <c r="FJ58" s="39">
        <v>5.1200000000000002E-2</v>
      </c>
      <c r="FK58" s="39">
        <v>5.0599999999999999E-2</v>
      </c>
      <c r="FL58" s="39">
        <v>5.0700000000000002E-2</v>
      </c>
      <c r="FM58" s="39">
        <v>5.0200000000000002E-2</v>
      </c>
      <c r="FN58" s="39">
        <v>5.0200000000000002E-2</v>
      </c>
      <c r="FO58" s="39">
        <v>4.9200000000000001E-2</v>
      </c>
      <c r="FP58" s="39">
        <v>4.8800000000000003E-2</v>
      </c>
      <c r="FQ58" s="39">
        <v>4.7300000000000002E-2</v>
      </c>
      <c r="FR58" s="39">
        <v>4.7500000000000001E-2</v>
      </c>
      <c r="FS58" s="39">
        <v>4.7E-2</v>
      </c>
      <c r="FT58" s="39">
        <v>4.7E-2</v>
      </c>
      <c r="FU58" s="39">
        <v>4.8099999999999997E-2</v>
      </c>
      <c r="FV58" s="39">
        <v>4.7899999999999998E-2</v>
      </c>
      <c r="FW58" s="39">
        <v>4.7300000000000002E-2</v>
      </c>
      <c r="FX58" s="39">
        <v>4.5900000000000003E-2</v>
      </c>
      <c r="FY58" s="39">
        <v>4.7E-2</v>
      </c>
      <c r="FZ58" s="39">
        <v>4.7399999999999998E-2</v>
      </c>
      <c r="GA58" s="39">
        <v>4.8599999999999997E-2</v>
      </c>
      <c r="GB58" s="39">
        <v>4.8000000000000001E-2</v>
      </c>
      <c r="GC58" s="39">
        <v>4.7800000000000002E-2</v>
      </c>
      <c r="GD58" s="39">
        <v>4.6399999999999997E-2</v>
      </c>
      <c r="GE58" s="39">
        <v>4.5999999999999999E-2</v>
      </c>
      <c r="GF58" s="39">
        <v>4.7600000000000003E-2</v>
      </c>
      <c r="GG58" s="39">
        <v>4.7800000000000002E-2</v>
      </c>
      <c r="GH58" s="39">
        <v>4.7699999999999999E-2</v>
      </c>
      <c r="GI58" s="39">
        <v>4.8399999999999999E-2</v>
      </c>
      <c r="GJ58" s="39">
        <v>4.8099999999999997E-2</v>
      </c>
      <c r="GK58" s="39">
        <v>4.8000000000000001E-2</v>
      </c>
      <c r="GL58" s="39"/>
      <c r="GM58" s="39"/>
      <c r="GN58" s="39"/>
      <c r="GO58" s="39"/>
      <c r="GP58" s="39"/>
      <c r="GQ58" s="39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39"/>
      <c r="HI58" s="39" cm="1">
        <f t="array" aca="1" ref="HI58" ca="1">INDIRECT("B"&amp;ROW(DY58))</f>
        <v>0</v>
      </c>
      <c r="HJ58" s="39" cm="1">
        <f t="array" aca="1" ref="HJ58" ca="1">INDIRECT("c"&amp;ROW(DZ58))</f>
        <v>4.82E-2</v>
      </c>
      <c r="HK58" s="39">
        <f ca="1">HI58/HJ58-1</f>
        <v>-1</v>
      </c>
      <c r="HL58" s="1"/>
      <c r="HM58" s="39" cm="1">
        <f t="array" aca="1" ref="HM58" ca="1">INDIRECT("g"&amp;ROW(ED58))</f>
        <v>4.8099999999999997E-2</v>
      </c>
      <c r="HN58" s="39">
        <f ca="1">HI58/HM58-1</f>
        <v>-1</v>
      </c>
      <c r="HO58" s="32">
        <f t="shared" ca="1" si="20"/>
        <v>-480.99999999999994</v>
      </c>
      <c r="HP58" s="1"/>
      <c r="HQ58" s="1"/>
    </row>
    <row r="59" spans="1:225">
      <c r="A59" s="40" t="s">
        <v>42</v>
      </c>
      <c r="B59" s="40"/>
      <c r="C59" s="40">
        <v>4.02E-2</v>
      </c>
      <c r="D59" s="40">
        <v>4.0099999999999997E-2</v>
      </c>
      <c r="E59" s="40">
        <v>4.0500000000000001E-2</v>
      </c>
      <c r="F59" s="40">
        <v>3.9899999999999998E-2</v>
      </c>
      <c r="G59" s="40">
        <v>3.9100000000000003E-2</v>
      </c>
      <c r="H59" s="40">
        <v>3.95E-2</v>
      </c>
      <c r="I59" s="40">
        <v>3.8800000000000001E-2</v>
      </c>
      <c r="J59" s="40">
        <v>3.8399999999999997E-2</v>
      </c>
      <c r="K59" s="40">
        <v>3.7900000000000003E-2</v>
      </c>
      <c r="L59" s="40">
        <v>3.8899999999999997E-2</v>
      </c>
      <c r="M59" s="40">
        <v>3.9E-2</v>
      </c>
      <c r="N59" s="40">
        <v>3.9E-2</v>
      </c>
      <c r="O59" s="40">
        <v>3.8899999999999997E-2</v>
      </c>
      <c r="P59" s="40">
        <v>3.8600000000000002E-2</v>
      </c>
      <c r="Q59" s="40">
        <v>3.9300000000000002E-2</v>
      </c>
      <c r="R59" s="40">
        <v>3.95E-2</v>
      </c>
      <c r="S59" s="40">
        <v>3.9100000000000003E-2</v>
      </c>
      <c r="T59" s="40">
        <v>3.9199999999999999E-2</v>
      </c>
      <c r="U59" s="40">
        <v>4.0399999999999998E-2</v>
      </c>
      <c r="V59" s="40">
        <v>4.2000000000000003E-2</v>
      </c>
      <c r="W59" s="40">
        <v>4.2299999999999997E-2</v>
      </c>
      <c r="X59" s="40">
        <v>4.2299999999999997E-2</v>
      </c>
      <c r="Y59" s="40">
        <v>4.1399999999999999E-2</v>
      </c>
      <c r="Z59" s="40">
        <v>4.1200000000000001E-2</v>
      </c>
      <c r="AA59" s="40">
        <v>4.1799999999999997E-2</v>
      </c>
      <c r="AB59" s="40">
        <v>4.2799999999999998E-2</v>
      </c>
      <c r="AC59" s="40">
        <v>4.2200000000000001E-2</v>
      </c>
      <c r="AD59" s="40">
        <v>4.3700000000000003E-2</v>
      </c>
      <c r="AE59" s="40">
        <v>4.2700000000000002E-2</v>
      </c>
      <c r="AF59" s="40">
        <v>4.3400000000000001E-2</v>
      </c>
      <c r="AG59" s="40">
        <v>4.3900000000000002E-2</v>
      </c>
      <c r="AH59" s="40">
        <v>4.4699999999999997E-2</v>
      </c>
      <c r="AI59" s="40">
        <v>4.4200000000000003E-2</v>
      </c>
      <c r="AJ59" s="40">
        <v>4.4200000000000003E-2</v>
      </c>
      <c r="AK59" s="40">
        <v>4.41E-2</v>
      </c>
      <c r="AL59" s="40">
        <v>4.4200000000000003E-2</v>
      </c>
      <c r="AM59" s="40">
        <v>4.4400000000000002E-2</v>
      </c>
      <c r="AN59" s="40">
        <v>4.4499999999999998E-2</v>
      </c>
      <c r="AO59" s="40">
        <v>4.53E-2</v>
      </c>
      <c r="AP59" s="40">
        <v>4.4400000000000002E-2</v>
      </c>
      <c r="AQ59" s="40">
        <v>4.6300000000000001E-2</v>
      </c>
      <c r="AR59" s="40">
        <v>4.6100000000000002E-2</v>
      </c>
      <c r="AS59" s="40">
        <v>4.6199999999999998E-2</v>
      </c>
      <c r="AT59" s="40">
        <v>4.4900000000000002E-2</v>
      </c>
      <c r="AU59" s="40">
        <v>4.58E-2</v>
      </c>
      <c r="AV59" s="40">
        <v>4.6699999999999998E-2</v>
      </c>
      <c r="AW59" s="40">
        <v>4.5699999999999998E-2</v>
      </c>
      <c r="AX59" s="40">
        <v>4.6699999999999998E-2</v>
      </c>
      <c r="AY59" s="40">
        <v>4.7699999999999999E-2</v>
      </c>
      <c r="AZ59" s="40">
        <v>4.8800000000000003E-2</v>
      </c>
      <c r="BA59" s="40">
        <v>4.8800000000000003E-2</v>
      </c>
      <c r="BB59" s="40">
        <v>4.8399999999999999E-2</v>
      </c>
      <c r="BC59" s="40">
        <v>4.8599999999999997E-2</v>
      </c>
      <c r="BD59" s="40">
        <v>4.9500000000000002E-2</v>
      </c>
      <c r="BE59" s="40">
        <v>4.8300000000000003E-2</v>
      </c>
      <c r="BF59" s="40">
        <v>4.8599999999999997E-2</v>
      </c>
      <c r="BG59" s="40">
        <v>4.9299999999999997E-2</v>
      </c>
      <c r="BH59" s="40">
        <v>4.9799999999999997E-2</v>
      </c>
      <c r="BI59" s="40">
        <v>4.9099999999999998E-2</v>
      </c>
      <c r="BJ59" s="40">
        <v>4.8300000000000003E-2</v>
      </c>
      <c r="BK59" s="40">
        <v>4.7100000000000003E-2</v>
      </c>
      <c r="BL59" s="40">
        <v>4.6300000000000001E-2</v>
      </c>
      <c r="BM59" s="40">
        <v>4.7E-2</v>
      </c>
      <c r="BN59" s="40">
        <v>4.58E-2</v>
      </c>
      <c r="BO59" s="40">
        <v>4.6600000000000003E-2</v>
      </c>
      <c r="BP59" s="40">
        <v>4.7800000000000002E-2</v>
      </c>
      <c r="BQ59" s="40">
        <v>4.7800000000000002E-2</v>
      </c>
      <c r="BR59" s="40">
        <v>4.7199999999999999E-2</v>
      </c>
      <c r="BS59" s="40">
        <v>4.7300000000000002E-2</v>
      </c>
      <c r="BT59" s="40">
        <v>4.8099999999999997E-2</v>
      </c>
      <c r="BU59" s="40">
        <v>4.6899999999999997E-2</v>
      </c>
      <c r="BV59" s="40">
        <v>4.5900000000000003E-2</v>
      </c>
      <c r="BW59" s="40">
        <v>4.5900000000000003E-2</v>
      </c>
      <c r="BX59" s="40">
        <v>4.6100000000000002E-2</v>
      </c>
      <c r="BY59" s="40">
        <v>4.5600000000000002E-2</v>
      </c>
      <c r="BZ59" s="40">
        <v>4.5499999999999999E-2</v>
      </c>
      <c r="CA59" s="40">
        <v>4.4400000000000002E-2</v>
      </c>
      <c r="CB59" s="40">
        <v>4.4900000000000002E-2</v>
      </c>
      <c r="CC59" s="40">
        <v>4.3499999999999997E-2</v>
      </c>
      <c r="CD59" s="40">
        <v>4.3700000000000003E-2</v>
      </c>
      <c r="CE59" s="40">
        <v>4.3200000000000002E-2</v>
      </c>
      <c r="CF59" s="40">
        <v>4.3299999999999998E-2</v>
      </c>
      <c r="CG59" s="40">
        <v>4.2900000000000001E-2</v>
      </c>
      <c r="CH59" s="40">
        <v>4.2500000000000003E-2</v>
      </c>
      <c r="CI59" s="40">
        <v>4.2700000000000002E-2</v>
      </c>
      <c r="CJ59" s="40">
        <v>4.2900000000000001E-2</v>
      </c>
      <c r="CK59" s="40">
        <v>4.2599999999999999E-2</v>
      </c>
      <c r="CL59" s="40">
        <v>4.2700000000000002E-2</v>
      </c>
      <c r="CM59" s="40">
        <v>4.2999999999999997E-2</v>
      </c>
      <c r="CN59" s="40">
        <v>4.2700000000000002E-2</v>
      </c>
      <c r="CO59" s="40">
        <v>4.1799999999999997E-2</v>
      </c>
      <c r="CP59" s="40">
        <v>4.1799999999999997E-2</v>
      </c>
      <c r="CQ59" s="40">
        <v>4.0899999999999999E-2</v>
      </c>
      <c r="CR59" s="40">
        <v>4.1200000000000001E-2</v>
      </c>
      <c r="CS59" s="40">
        <v>4.1200000000000001E-2</v>
      </c>
      <c r="CT59" s="40">
        <v>4.2000000000000003E-2</v>
      </c>
      <c r="CU59" s="40">
        <v>4.2500000000000003E-2</v>
      </c>
      <c r="CV59" s="40">
        <v>4.2299999999999997E-2</v>
      </c>
      <c r="CW59" s="40">
        <v>4.19E-2</v>
      </c>
      <c r="CX59" s="40">
        <v>4.3400000000000001E-2</v>
      </c>
      <c r="CY59" s="40">
        <v>4.3400000000000001E-2</v>
      </c>
      <c r="CZ59" s="40">
        <v>4.2599999999999999E-2</v>
      </c>
      <c r="DA59" s="40">
        <v>4.2999999999999997E-2</v>
      </c>
      <c r="DB59" s="40">
        <v>4.2799999999999998E-2</v>
      </c>
      <c r="DC59" s="40">
        <v>4.2099999999999999E-2</v>
      </c>
      <c r="DD59" s="40">
        <v>4.19E-2</v>
      </c>
      <c r="DE59" s="40">
        <v>4.1599999999999998E-2</v>
      </c>
      <c r="DF59" s="40">
        <v>4.0899999999999999E-2</v>
      </c>
      <c r="DG59" s="40">
        <v>0.04</v>
      </c>
      <c r="DH59" s="40">
        <v>4.02E-2</v>
      </c>
      <c r="DI59" s="40">
        <v>4.0899999999999999E-2</v>
      </c>
      <c r="DJ59" s="40">
        <v>4.0500000000000001E-2</v>
      </c>
      <c r="DK59" s="40">
        <v>4.2000000000000003E-2</v>
      </c>
      <c r="DL59" s="40">
        <v>4.0800000000000003E-2</v>
      </c>
      <c r="DM59" s="40">
        <v>4.0500000000000001E-2</v>
      </c>
      <c r="DN59" s="40">
        <v>3.9699999999999999E-2</v>
      </c>
      <c r="DO59" s="40">
        <v>3.9600000000000003E-2</v>
      </c>
      <c r="DP59" s="40">
        <v>4.0099999999999997E-2</v>
      </c>
      <c r="DQ59" s="40">
        <v>3.8600000000000002E-2</v>
      </c>
      <c r="DR59" s="40">
        <v>3.9100000000000003E-2</v>
      </c>
      <c r="DS59" s="40">
        <v>3.8600000000000002E-2</v>
      </c>
      <c r="DT59" s="40">
        <v>3.8399999999999997E-2</v>
      </c>
      <c r="DU59" s="40">
        <v>3.85E-2</v>
      </c>
      <c r="DV59" s="40">
        <v>3.7499999999999999E-2</v>
      </c>
      <c r="DW59" s="40">
        <v>3.7999999999999999E-2</v>
      </c>
      <c r="DX59" s="40">
        <v>3.8100000000000002E-2</v>
      </c>
      <c r="DY59" s="40">
        <v>3.8300000000000001E-2</v>
      </c>
      <c r="DZ59" s="40">
        <v>3.7600000000000001E-2</v>
      </c>
      <c r="EA59" s="40">
        <v>3.8600000000000002E-2</v>
      </c>
      <c r="EB59" s="40">
        <v>3.9899999999999998E-2</v>
      </c>
      <c r="EC59" s="40">
        <v>4.0099999999999997E-2</v>
      </c>
      <c r="ED59" s="40">
        <v>4.0599999999999997E-2</v>
      </c>
      <c r="EE59" s="40">
        <v>4.0500000000000001E-2</v>
      </c>
      <c r="EF59" s="40">
        <v>3.95E-2</v>
      </c>
      <c r="EG59" s="40">
        <v>3.8600000000000002E-2</v>
      </c>
      <c r="EH59" s="40">
        <v>3.8600000000000002E-2</v>
      </c>
      <c r="EI59" s="40">
        <v>3.8100000000000002E-2</v>
      </c>
      <c r="EJ59" s="40">
        <v>3.85E-2</v>
      </c>
      <c r="EK59" s="40">
        <v>3.7100000000000001E-2</v>
      </c>
      <c r="EL59" s="40">
        <v>3.7699999999999997E-2</v>
      </c>
      <c r="EM59" s="39">
        <v>3.7199999999999997E-2</v>
      </c>
      <c r="EN59" s="39">
        <v>3.7400000000000003E-2</v>
      </c>
      <c r="EO59" s="39">
        <v>3.7999999999999999E-2</v>
      </c>
      <c r="EP59" s="39">
        <v>3.7199999999999997E-2</v>
      </c>
      <c r="EQ59" s="39">
        <v>3.7400000000000003E-2</v>
      </c>
      <c r="ER59" s="39">
        <v>3.7699999999999997E-2</v>
      </c>
      <c r="ES59" s="39">
        <v>3.7699999999999997E-2</v>
      </c>
      <c r="ET59" s="39">
        <v>3.7199999999999997E-2</v>
      </c>
      <c r="EU59" s="39">
        <v>3.8300000000000001E-2</v>
      </c>
      <c r="EV59" s="39">
        <v>3.8399999999999997E-2</v>
      </c>
      <c r="EW59" s="39">
        <v>3.73E-2</v>
      </c>
      <c r="EX59" s="39">
        <v>3.7499999999999999E-2</v>
      </c>
      <c r="EY59" s="39">
        <v>3.73E-2</v>
      </c>
      <c r="EZ59" s="39">
        <v>3.7900000000000003E-2</v>
      </c>
      <c r="FA59" s="39">
        <v>3.6999999999999998E-2</v>
      </c>
      <c r="FB59" s="39">
        <v>3.6900000000000002E-2</v>
      </c>
      <c r="FC59" s="39">
        <v>3.6900000000000002E-2</v>
      </c>
      <c r="FD59" s="39">
        <v>3.61E-2</v>
      </c>
      <c r="FE59" s="39">
        <v>3.6400000000000002E-2</v>
      </c>
      <c r="FF59" s="39">
        <v>3.6900000000000002E-2</v>
      </c>
      <c r="FG59" s="39">
        <v>3.7999999999999999E-2</v>
      </c>
      <c r="FH59" s="39">
        <v>3.7999999999999999E-2</v>
      </c>
      <c r="FI59" s="39">
        <v>3.8300000000000001E-2</v>
      </c>
      <c r="FJ59" s="39">
        <v>3.73E-2</v>
      </c>
      <c r="FK59" s="39">
        <v>3.6999999999999998E-2</v>
      </c>
      <c r="FL59" s="39">
        <v>3.7199999999999997E-2</v>
      </c>
      <c r="FM59" s="39">
        <v>3.6999999999999998E-2</v>
      </c>
      <c r="FN59" s="39">
        <v>3.6499999999999998E-2</v>
      </c>
      <c r="FO59" s="39">
        <v>3.5700000000000003E-2</v>
      </c>
      <c r="FP59" s="39">
        <v>3.5400000000000001E-2</v>
      </c>
      <c r="FQ59" s="39">
        <v>3.5000000000000003E-2</v>
      </c>
      <c r="FR59" s="39">
        <v>3.4599999999999999E-2</v>
      </c>
      <c r="FS59" s="39">
        <v>3.39E-2</v>
      </c>
      <c r="FT59" s="39">
        <v>3.4299999999999997E-2</v>
      </c>
      <c r="FU59" s="39">
        <v>3.5299999999999998E-2</v>
      </c>
      <c r="FV59" s="39">
        <v>3.5200000000000002E-2</v>
      </c>
      <c r="FW59" s="39">
        <v>3.44E-2</v>
      </c>
      <c r="FX59" s="39">
        <v>3.3700000000000001E-2</v>
      </c>
      <c r="FY59" s="39">
        <v>3.3799999999999997E-2</v>
      </c>
      <c r="FZ59" s="39">
        <v>3.44E-2</v>
      </c>
      <c r="GA59" s="39">
        <v>3.5900000000000001E-2</v>
      </c>
      <c r="GB59" s="39">
        <v>3.44E-2</v>
      </c>
      <c r="GC59" s="39">
        <v>3.5299999999999998E-2</v>
      </c>
      <c r="GD59" s="39">
        <v>3.4299999999999997E-2</v>
      </c>
      <c r="GE59" s="39">
        <v>3.4000000000000002E-2</v>
      </c>
      <c r="GF59" s="39">
        <v>3.5200000000000002E-2</v>
      </c>
      <c r="GG59" s="39">
        <v>3.5700000000000003E-2</v>
      </c>
      <c r="GH59" s="39">
        <v>3.5400000000000001E-2</v>
      </c>
      <c r="GI59" s="39">
        <v>3.5999999999999997E-2</v>
      </c>
      <c r="GJ59" s="39">
        <v>3.5799999999999998E-2</v>
      </c>
      <c r="GK59" s="39">
        <v>3.5999999999999997E-2</v>
      </c>
      <c r="GL59" s="39"/>
      <c r="GM59" s="39"/>
      <c r="GN59" s="39"/>
      <c r="GO59" s="39"/>
      <c r="GP59" s="39"/>
      <c r="GQ59" s="39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39"/>
      <c r="HI59" s="39" cm="1">
        <f t="array" aca="1" ref="HI59" ca="1">INDIRECT("B"&amp;ROW(DY59))</f>
        <v>0</v>
      </c>
      <c r="HJ59" s="39" cm="1">
        <f t="array" aca="1" ref="HJ59" ca="1">INDIRECT("c"&amp;ROW(DZ59))</f>
        <v>4.02E-2</v>
      </c>
      <c r="HK59" s="39">
        <f ca="1">HI59/HJ59-1</f>
        <v>-1</v>
      </c>
      <c r="HL59" s="1"/>
      <c r="HM59" s="39" cm="1">
        <f t="array" aca="1" ref="HM59" ca="1">INDIRECT("g"&amp;ROW(ED59))</f>
        <v>3.9100000000000003E-2</v>
      </c>
      <c r="HN59" s="39">
        <f ca="1">HI59/HM59-1</f>
        <v>-1</v>
      </c>
      <c r="HO59" s="32">
        <f t="shared" ca="1" si="20"/>
        <v>-391</v>
      </c>
      <c r="HP59" s="1"/>
      <c r="HQ59" s="1"/>
    </row>
    <row r="60" spans="1:225">
      <c r="A60" s="1" t="s">
        <v>47</v>
      </c>
      <c r="B60" s="1"/>
      <c r="C60" s="1">
        <f t="shared" ref="C60:CO60" si="36">(C59-C58)*10000</f>
        <v>-80</v>
      </c>
      <c r="D60" s="1">
        <f t="shared" si="36"/>
        <v>-81.000000000000028</v>
      </c>
      <c r="E60" s="1">
        <f t="shared" si="36"/>
        <v>-78.999999999999972</v>
      </c>
      <c r="F60" s="1">
        <f t="shared" si="36"/>
        <v>-86.000000000000028</v>
      </c>
      <c r="G60" s="1">
        <f t="shared" si="36"/>
        <v>-89.999999999999943</v>
      </c>
      <c r="H60" s="1">
        <f t="shared" si="36"/>
        <v>-85</v>
      </c>
      <c r="I60" s="1">
        <f t="shared" si="36"/>
        <v>-90.999999999999972</v>
      </c>
      <c r="J60" s="1">
        <f t="shared" si="36"/>
        <v>-98.000000000000028</v>
      </c>
      <c r="K60" s="1">
        <f t="shared" si="36"/>
        <v>-99.999999999999943</v>
      </c>
      <c r="L60" s="1">
        <f t="shared" si="36"/>
        <v>-94.000000000000057</v>
      </c>
      <c r="M60" s="1">
        <f t="shared" si="36"/>
        <v>-92</v>
      </c>
      <c r="N60" s="1">
        <f t="shared" si="36"/>
        <v>-92</v>
      </c>
      <c r="O60" s="1">
        <f t="shared" si="36"/>
        <v>-95.000000000000014</v>
      </c>
      <c r="P60" s="1">
        <f t="shared" si="36"/>
        <v>-102.00000000000001</v>
      </c>
      <c r="Q60" s="1">
        <f t="shared" si="36"/>
        <v>-99.999999999999943</v>
      </c>
      <c r="R60" s="1">
        <f t="shared" si="36"/>
        <v>-100.00000000000001</v>
      </c>
      <c r="S60" s="1">
        <f t="shared" si="36"/>
        <v>-104</v>
      </c>
      <c r="T60" s="1">
        <f t="shared" si="36"/>
        <v>-98.000000000000028</v>
      </c>
      <c r="U60" s="1">
        <f t="shared" si="36"/>
        <v>-90.000000000000014</v>
      </c>
      <c r="V60" s="1">
        <f t="shared" si="36"/>
        <v>-93.999999999999986</v>
      </c>
      <c r="W60" s="1">
        <f t="shared" si="36"/>
        <v>-91.000000000000043</v>
      </c>
      <c r="X60" s="1">
        <f t="shared" si="36"/>
        <v>-90.000000000000014</v>
      </c>
      <c r="Y60" s="1">
        <f t="shared" si="36"/>
        <v>-91.000000000000043</v>
      </c>
      <c r="Z60" s="1">
        <f t="shared" si="36"/>
        <v>-95.000000000000014</v>
      </c>
      <c r="AA60" s="1">
        <f t="shared" si="36"/>
        <v>-88.000000000000028</v>
      </c>
      <c r="AB60" s="1">
        <f t="shared" si="36"/>
        <v>-81.999999999999986</v>
      </c>
      <c r="AC60" s="1">
        <f t="shared" si="36"/>
        <v>-83.000000000000014</v>
      </c>
      <c r="AD60" s="1">
        <f t="shared" si="36"/>
        <v>-78.999999999999972</v>
      </c>
      <c r="AE60" s="1">
        <f t="shared" si="36"/>
        <v>-85</v>
      </c>
      <c r="AF60" s="1">
        <f t="shared" si="36"/>
        <v>-87</v>
      </c>
      <c r="AG60" s="1">
        <f t="shared" si="36"/>
        <v>-85</v>
      </c>
      <c r="AH60" s="1">
        <f t="shared" si="36"/>
        <v>-80</v>
      </c>
      <c r="AI60" s="1">
        <f t="shared" si="36"/>
        <v>-83.999999999999972</v>
      </c>
      <c r="AJ60" s="1">
        <f t="shared" si="36"/>
        <v>-83.999999999999972</v>
      </c>
      <c r="AK60" s="1">
        <f t="shared" si="36"/>
        <v>-83.000000000000014</v>
      </c>
      <c r="AL60" s="1">
        <f t="shared" si="36"/>
        <v>-82.999999999999943</v>
      </c>
      <c r="AM60" s="1">
        <f t="shared" si="36"/>
        <v>-80</v>
      </c>
      <c r="AN60" s="1">
        <f t="shared" si="36"/>
        <v>-78.000000000000014</v>
      </c>
      <c r="AO60" s="1">
        <f t="shared" si="36"/>
        <v>-73.999999999999972</v>
      </c>
      <c r="AP60" s="1">
        <f t="shared" si="36"/>
        <v>-80</v>
      </c>
      <c r="AQ60" s="1">
        <f t="shared" si="36"/>
        <v>-73.999999999999972</v>
      </c>
      <c r="AR60" s="1">
        <f t="shared" si="36"/>
        <v>-76.999999999999986</v>
      </c>
      <c r="AS60" s="1">
        <f t="shared" si="36"/>
        <v>-77.000000000000057</v>
      </c>
      <c r="AT60" s="1">
        <f t="shared" si="36"/>
        <v>-85</v>
      </c>
      <c r="AU60" s="1">
        <f t="shared" si="36"/>
        <v>-75</v>
      </c>
      <c r="AV60" s="1">
        <f t="shared" si="36"/>
        <v>-66.000000000000014</v>
      </c>
      <c r="AW60" s="1">
        <f t="shared" si="36"/>
        <v>-72.000000000000057</v>
      </c>
      <c r="AX60" s="1">
        <f t="shared" si="36"/>
        <v>-71.000000000000028</v>
      </c>
      <c r="AY60" s="1">
        <f t="shared" si="36"/>
        <v>-59.999999999999986</v>
      </c>
      <c r="AZ60" s="1">
        <f t="shared" si="36"/>
        <v>-55.999999999999936</v>
      </c>
      <c r="BA60" s="1">
        <f t="shared" si="36"/>
        <v>-52.999999999999993</v>
      </c>
      <c r="BB60" s="1">
        <f t="shared" si="36"/>
        <v>-55.00000000000005</v>
      </c>
      <c r="BC60" s="1">
        <f t="shared" si="36"/>
        <v>-53.000000000000064</v>
      </c>
      <c r="BD60" s="1">
        <f t="shared" si="36"/>
        <v>-47.999999999999986</v>
      </c>
      <c r="BE60" s="1">
        <f t="shared" si="36"/>
        <v>-57.999999999999993</v>
      </c>
      <c r="BF60" s="1">
        <f t="shared" si="36"/>
        <v>-56.000000000000007</v>
      </c>
      <c r="BG60" s="1">
        <f t="shared" si="36"/>
        <v>-48.000000000000057</v>
      </c>
      <c r="BH60" s="1">
        <f t="shared" si="36"/>
        <v>-46</v>
      </c>
      <c r="BI60" s="1">
        <f t="shared" si="36"/>
        <v>-56.000000000000007</v>
      </c>
      <c r="BJ60" s="1">
        <f t="shared" si="36"/>
        <v>-64.999999999999986</v>
      </c>
      <c r="BK60" s="1">
        <f t="shared" si="36"/>
        <v>-70.999999999999957</v>
      </c>
      <c r="BL60" s="1">
        <f t="shared" si="36"/>
        <v>-78.000000000000014</v>
      </c>
      <c r="BM60" s="1">
        <f t="shared" si="36"/>
        <v>-73.000000000000014</v>
      </c>
      <c r="BN60" s="1">
        <f t="shared" si="36"/>
        <v>-80</v>
      </c>
      <c r="BO60" s="1">
        <f t="shared" si="36"/>
        <v>-70.999999999999957</v>
      </c>
      <c r="BP60" s="1">
        <f t="shared" si="36"/>
        <v>-64.999999999999986</v>
      </c>
      <c r="BQ60" s="1">
        <f t="shared" si="36"/>
        <v>-64.999999999999986</v>
      </c>
      <c r="BR60" s="1">
        <f t="shared" si="36"/>
        <v>-67.000000000000043</v>
      </c>
      <c r="BS60" s="1">
        <f t="shared" si="36"/>
        <v>-68.999999999999957</v>
      </c>
      <c r="BT60" s="1">
        <f t="shared" si="36"/>
        <v>-68</v>
      </c>
      <c r="BU60" s="1">
        <f t="shared" si="36"/>
        <v>-80</v>
      </c>
      <c r="BV60" s="1">
        <f t="shared" si="36"/>
        <v>-87</v>
      </c>
      <c r="BW60" s="1">
        <f t="shared" si="36"/>
        <v>-87</v>
      </c>
      <c r="BX60" s="1">
        <f t="shared" si="36"/>
        <v>-87.999999999999957</v>
      </c>
      <c r="BY60" s="1">
        <f t="shared" si="36"/>
        <v>-88.999999999999986</v>
      </c>
      <c r="BZ60" s="1">
        <f t="shared" si="36"/>
        <v>-90.000000000000014</v>
      </c>
      <c r="CA60" s="1">
        <f t="shared" si="36"/>
        <v>-102.00000000000001</v>
      </c>
      <c r="CB60" s="1">
        <f t="shared" si="36"/>
        <v>-97</v>
      </c>
      <c r="CC60" s="1">
        <f t="shared" si="36"/>
        <v>-112.00000000000001</v>
      </c>
      <c r="CD60" s="1">
        <f t="shared" si="36"/>
        <v>-107.99999999999997</v>
      </c>
      <c r="CE60" s="1">
        <f t="shared" si="36"/>
        <v>-111.99999999999994</v>
      </c>
      <c r="CF60" s="1">
        <f t="shared" si="36"/>
        <v>-110.00000000000003</v>
      </c>
      <c r="CG60" s="1">
        <f t="shared" si="36"/>
        <v>-112.99999999999997</v>
      </c>
      <c r="CH60" s="1">
        <f t="shared" si="36"/>
        <v>-116.99999999999996</v>
      </c>
      <c r="CI60" s="1">
        <f t="shared" si="36"/>
        <v>-114.99999999999996</v>
      </c>
      <c r="CJ60" s="1">
        <f t="shared" si="36"/>
        <v>-110.99999999999999</v>
      </c>
      <c r="CK60" s="1">
        <f t="shared" si="36"/>
        <v>-115.99999999999999</v>
      </c>
      <c r="CL60" s="1">
        <f t="shared" si="36"/>
        <v>-112.99999999999997</v>
      </c>
      <c r="CM60" s="1">
        <f t="shared" si="36"/>
        <v>-114</v>
      </c>
      <c r="CN60" s="1">
        <f t="shared" si="36"/>
        <v>-114.99999999999996</v>
      </c>
      <c r="CO60" s="1">
        <f t="shared" si="36"/>
        <v>-118.00000000000004</v>
      </c>
      <c r="CP60" s="1">
        <f t="shared" ref="CP60:FE60" si="37">(CP59-CP58)*10000</f>
        <v>-118.00000000000004</v>
      </c>
      <c r="CQ60" s="1">
        <f t="shared" si="37"/>
        <v>-127.99999999999999</v>
      </c>
      <c r="CR60" s="1">
        <f t="shared" si="37"/>
        <v>-127.00000000000003</v>
      </c>
      <c r="CS60" s="1">
        <f t="shared" si="37"/>
        <v>-124.99999999999997</v>
      </c>
      <c r="CT60" s="1">
        <f t="shared" si="37"/>
        <v>-123.99999999999994</v>
      </c>
      <c r="CU60" s="1">
        <f t="shared" si="37"/>
        <v>-118.99999999999994</v>
      </c>
      <c r="CV60" s="1">
        <f t="shared" si="37"/>
        <v>-116.00000000000006</v>
      </c>
      <c r="CW60" s="1">
        <f t="shared" si="37"/>
        <v>-115.99999999999999</v>
      </c>
      <c r="CX60" s="1">
        <f t="shared" si="37"/>
        <v>-105.00000000000003</v>
      </c>
      <c r="CY60" s="1">
        <f t="shared" si="37"/>
        <v>-102.99999999999997</v>
      </c>
      <c r="CZ60" s="1">
        <f t="shared" si="37"/>
        <v>-109</v>
      </c>
      <c r="DA60" s="1">
        <f t="shared" si="37"/>
        <v>-106.00000000000006</v>
      </c>
      <c r="DB60" s="1">
        <f t="shared" si="37"/>
        <v>-109</v>
      </c>
      <c r="DC60" s="1">
        <f t="shared" si="37"/>
        <v>-115.00000000000003</v>
      </c>
      <c r="DD60" s="1">
        <f t="shared" si="37"/>
        <v>-117.99999999999999</v>
      </c>
      <c r="DE60" s="1">
        <f t="shared" si="37"/>
        <v>-120.00000000000004</v>
      </c>
      <c r="DF60" s="1">
        <f t="shared" si="37"/>
        <v>-124.00000000000001</v>
      </c>
      <c r="DG60" s="1">
        <f t="shared" si="37"/>
        <v>-134.99999999999997</v>
      </c>
      <c r="DH60" s="1">
        <f t="shared" si="37"/>
        <v>-133</v>
      </c>
      <c r="DI60" s="1">
        <f t="shared" si="37"/>
        <v>-121</v>
      </c>
      <c r="DJ60" s="1">
        <f t="shared" si="37"/>
        <v>-127.99999999999999</v>
      </c>
      <c r="DK60" s="1">
        <f t="shared" si="37"/>
        <v>-116.99999999999996</v>
      </c>
      <c r="DL60" s="1">
        <f t="shared" si="37"/>
        <v>-127.99999999999999</v>
      </c>
      <c r="DM60" s="1">
        <f t="shared" si="37"/>
        <v>-133</v>
      </c>
      <c r="DN60" s="1">
        <f t="shared" si="37"/>
        <v>-139.99999999999997</v>
      </c>
      <c r="DO60" s="1">
        <f t="shared" si="37"/>
        <v>-140.99999999999994</v>
      </c>
      <c r="DP60" s="1">
        <f t="shared" si="37"/>
        <v>-139.00000000000003</v>
      </c>
      <c r="DQ60" s="1">
        <f t="shared" si="37"/>
        <v>-150.99999999999994</v>
      </c>
      <c r="DR60" s="1">
        <f t="shared" si="37"/>
        <v>-146.99999999999997</v>
      </c>
      <c r="DS60" s="1">
        <f t="shared" si="37"/>
        <v>-151.99999999999997</v>
      </c>
      <c r="DT60" s="1">
        <f t="shared" si="37"/>
        <v>-151.00000000000003</v>
      </c>
      <c r="DU60" s="1">
        <f t="shared" si="37"/>
        <v>-150</v>
      </c>
      <c r="DV60" s="1">
        <f t="shared" si="37"/>
        <v>-157</v>
      </c>
      <c r="DW60" s="1">
        <f t="shared" si="37"/>
        <v>-151.99999999999997</v>
      </c>
      <c r="DX60" s="1">
        <f t="shared" si="37"/>
        <v>-151.99999999999997</v>
      </c>
      <c r="DY60" s="1">
        <f t="shared" si="37"/>
        <v>-151.00000000000003</v>
      </c>
      <c r="DZ60" s="1">
        <f t="shared" si="37"/>
        <v>-150.99999999999994</v>
      </c>
      <c r="EA60" s="1">
        <f t="shared" si="37"/>
        <v>-148.99999999999997</v>
      </c>
      <c r="EB60" s="1">
        <f t="shared" si="37"/>
        <v>-145</v>
      </c>
      <c r="EC60" s="1">
        <f t="shared" si="37"/>
        <v>-137.00000000000003</v>
      </c>
      <c r="ED60" s="1">
        <f t="shared" si="37"/>
        <v>-135.00000000000006</v>
      </c>
      <c r="EE60" s="1">
        <f t="shared" si="37"/>
        <v>-138.99999999999994</v>
      </c>
      <c r="EF60" s="1">
        <f t="shared" si="37"/>
        <v>-145</v>
      </c>
      <c r="EG60" s="1">
        <f t="shared" si="37"/>
        <v>-157</v>
      </c>
      <c r="EH60" s="1">
        <f t="shared" si="37"/>
        <v>-157</v>
      </c>
      <c r="EI60" s="1">
        <f t="shared" si="37"/>
        <v>-158.99999999999997</v>
      </c>
      <c r="EJ60" s="1">
        <f t="shared" si="37"/>
        <v>-156.00000000000003</v>
      </c>
      <c r="EK60" s="1">
        <f t="shared" si="37"/>
        <v>-160.99999999999997</v>
      </c>
      <c r="EL60" s="1">
        <f t="shared" si="37"/>
        <v>-156.00000000000003</v>
      </c>
      <c r="EM60" s="1">
        <f t="shared" si="37"/>
        <v>-155</v>
      </c>
      <c r="EN60" s="1">
        <f t="shared" si="37"/>
        <v>-150.99999999999994</v>
      </c>
      <c r="EO60" s="1">
        <f t="shared" si="37"/>
        <v>-149.00000000000003</v>
      </c>
      <c r="EP60" s="1">
        <f t="shared" si="37"/>
        <v>-153</v>
      </c>
      <c r="EQ60" s="1">
        <f t="shared" si="37"/>
        <v>-150</v>
      </c>
      <c r="ER60" s="1">
        <f t="shared" si="37"/>
        <v>-147.00000000000006</v>
      </c>
      <c r="ES60" s="1">
        <f t="shared" si="37"/>
        <v>-147.00000000000006</v>
      </c>
      <c r="ET60" s="1">
        <f t="shared" si="37"/>
        <v>-149.00000000000003</v>
      </c>
      <c r="EU60" s="1">
        <f t="shared" si="37"/>
        <v>-143.99999999999997</v>
      </c>
      <c r="EV60" s="1">
        <f t="shared" si="37"/>
        <v>-142.00000000000006</v>
      </c>
      <c r="EW60" s="1">
        <f t="shared" si="37"/>
        <v>-145</v>
      </c>
      <c r="EX60" s="1">
        <f t="shared" si="37"/>
        <v>-142.00000000000006</v>
      </c>
      <c r="EY60" s="1">
        <f t="shared" si="37"/>
        <v>-139.00000000000003</v>
      </c>
      <c r="EZ60" s="1">
        <f t="shared" si="37"/>
        <v>-136.99999999999997</v>
      </c>
      <c r="FA60" s="1">
        <f t="shared" si="37"/>
        <v>-150</v>
      </c>
      <c r="FB60" s="1">
        <f t="shared" si="37"/>
        <v>-148</v>
      </c>
      <c r="FC60" s="1">
        <f t="shared" si="37"/>
        <v>-153</v>
      </c>
      <c r="FD60" s="1">
        <f t="shared" si="37"/>
        <v>-150</v>
      </c>
      <c r="FE60" s="1">
        <f t="shared" si="37"/>
        <v>-153.99999999999997</v>
      </c>
      <c r="FF60" s="1">
        <v>-152.99999999999994</v>
      </c>
      <c r="FG60" s="1">
        <v>-145</v>
      </c>
      <c r="FH60" s="1">
        <v>-145</v>
      </c>
      <c r="FI60" s="1">
        <v>-141</v>
      </c>
      <c r="FJ60" s="1">
        <f t="shared" ref="FJ60:GK60" si="38">(FJ59-FJ58)*10000</f>
        <v>-139.00000000000003</v>
      </c>
      <c r="FK60" s="1">
        <f t="shared" si="38"/>
        <v>-136</v>
      </c>
      <c r="FL60" s="1">
        <f t="shared" si="38"/>
        <v>-135.00000000000006</v>
      </c>
      <c r="FM60" s="1">
        <f t="shared" si="38"/>
        <v>-132.00000000000003</v>
      </c>
      <c r="FN60" s="1">
        <f t="shared" si="38"/>
        <v>-137.00000000000003</v>
      </c>
      <c r="FO60" s="1">
        <f t="shared" si="38"/>
        <v>-134.99999999999997</v>
      </c>
      <c r="FP60" s="1">
        <f t="shared" si="38"/>
        <v>-134.00000000000003</v>
      </c>
      <c r="FQ60" s="1">
        <f t="shared" si="38"/>
        <v>-122.99999999999999</v>
      </c>
      <c r="FR60" s="1">
        <f t="shared" si="38"/>
        <v>-129.00000000000003</v>
      </c>
      <c r="FS60" s="1">
        <f t="shared" si="38"/>
        <v>-131</v>
      </c>
      <c r="FT60" s="1">
        <f t="shared" si="38"/>
        <v>-127.00000000000003</v>
      </c>
      <c r="FU60" s="1">
        <f t="shared" si="38"/>
        <v>-127.99999999999999</v>
      </c>
      <c r="FV60" s="1">
        <f t="shared" si="38"/>
        <v>-126.99999999999996</v>
      </c>
      <c r="FW60" s="1">
        <f t="shared" si="38"/>
        <v>-129.00000000000003</v>
      </c>
      <c r="FX60" s="1">
        <f t="shared" si="38"/>
        <v>-122.00000000000003</v>
      </c>
      <c r="FY60" s="1">
        <f t="shared" si="38"/>
        <v>-132.00000000000003</v>
      </c>
      <c r="FZ60" s="1">
        <f t="shared" si="38"/>
        <v>-129.99999999999997</v>
      </c>
      <c r="GA60" s="1">
        <f t="shared" si="38"/>
        <v>-126.99999999999996</v>
      </c>
      <c r="GB60" s="1">
        <f t="shared" si="38"/>
        <v>-136</v>
      </c>
      <c r="GC60" s="1">
        <f t="shared" si="38"/>
        <v>-125.00000000000004</v>
      </c>
      <c r="GD60" s="1">
        <f t="shared" si="38"/>
        <v>-121</v>
      </c>
      <c r="GE60" s="1">
        <f t="shared" si="38"/>
        <v>-119.99999999999997</v>
      </c>
      <c r="GF60" s="1">
        <f t="shared" si="38"/>
        <v>-124.00000000000001</v>
      </c>
      <c r="GG60" s="1">
        <f t="shared" si="38"/>
        <v>-121</v>
      </c>
      <c r="GH60" s="1">
        <f t="shared" si="38"/>
        <v>-122.99999999999999</v>
      </c>
      <c r="GI60" s="1">
        <f t="shared" si="38"/>
        <v>-124.00000000000001</v>
      </c>
      <c r="GJ60" s="1">
        <f t="shared" si="38"/>
        <v>-122.99999999999999</v>
      </c>
      <c r="GK60" s="1">
        <f t="shared" si="38"/>
        <v>-120.00000000000004</v>
      </c>
      <c r="GL60" s="1"/>
      <c r="GM60" s="1"/>
      <c r="GN60" s="1"/>
      <c r="GO60" s="1"/>
      <c r="GP60" s="1"/>
      <c r="GQ60" s="1"/>
      <c r="HH60" s="1"/>
      <c r="HI60" s="1" cm="1">
        <f t="array" aca="1" ref="HI60" ca="1">INDIRECT("B"&amp;ROW(DY60))</f>
        <v>0</v>
      </c>
      <c r="HJ60" s="1" cm="1">
        <f t="array" aca="1" ref="HJ60" ca="1">INDIRECT("c"&amp;ROW(DZ60))</f>
        <v>-80</v>
      </c>
      <c r="HK60" s="39">
        <f ca="1">HI60/HJ60-1</f>
        <v>-1</v>
      </c>
      <c r="HL60" s="1"/>
      <c r="HM60" s="1" cm="1">
        <f t="array" aca="1" ref="HM60" ca="1">INDIRECT("g"&amp;ROW(ED60))</f>
        <v>-89.999999999999943</v>
      </c>
      <c r="HN60" s="39">
        <f ca="1">HI60/HM60-1</f>
        <v>-1</v>
      </c>
      <c r="HO60" s="32">
        <f ca="1">HI60-HM60</f>
        <v>89.999999999999943</v>
      </c>
      <c r="HP60" s="1"/>
      <c r="HQ60" s="1"/>
    </row>
    <row r="61" spans="1:225" s="48" customForma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  <c r="DJ61" s="50"/>
      <c r="DK61" s="50"/>
      <c r="DL61" s="50"/>
      <c r="DM61" s="50"/>
      <c r="DN61" s="50"/>
      <c r="DO61" s="50"/>
      <c r="DP61" s="50"/>
      <c r="DQ61" s="50"/>
      <c r="DR61" s="50"/>
      <c r="DS61" s="50"/>
      <c r="DT61" s="50"/>
      <c r="DU61" s="50"/>
      <c r="DV61" s="50"/>
      <c r="DW61" s="50"/>
      <c r="DX61" s="50"/>
      <c r="DY61" s="50"/>
      <c r="DZ61" s="50"/>
      <c r="EA61" s="50"/>
      <c r="EB61" s="50"/>
      <c r="EC61" s="50"/>
      <c r="ED61" s="50"/>
      <c r="EE61" s="50"/>
      <c r="EF61" s="50"/>
      <c r="EG61" s="50"/>
      <c r="EH61" s="50"/>
      <c r="EI61" s="50"/>
      <c r="EJ61" s="50"/>
      <c r="EK61" s="50"/>
      <c r="EL61" s="50"/>
      <c r="EM61" s="50"/>
      <c r="EN61" s="50"/>
      <c r="EO61" s="50"/>
      <c r="EP61" s="50"/>
      <c r="EQ61" s="50"/>
      <c r="ER61" s="50"/>
      <c r="ES61" s="50"/>
      <c r="ET61" s="50"/>
      <c r="EU61" s="50"/>
      <c r="EV61" s="50"/>
      <c r="EW61" s="50"/>
      <c r="EX61" s="50"/>
      <c r="EY61" s="50"/>
      <c r="EZ61" s="50"/>
      <c r="FA61" s="50"/>
      <c r="FB61" s="50"/>
      <c r="FC61" s="50"/>
      <c r="FD61" s="50"/>
      <c r="FE61" s="50"/>
      <c r="FF61" s="50"/>
      <c r="FG61" s="50"/>
      <c r="FH61" s="50"/>
      <c r="FI61" s="50"/>
      <c r="FJ61" s="50"/>
      <c r="FK61" s="50"/>
      <c r="FL61" s="50"/>
      <c r="FM61" s="50"/>
      <c r="FN61" s="50"/>
      <c r="FO61" s="50"/>
      <c r="FP61" s="50"/>
      <c r="FQ61" s="50"/>
      <c r="FR61" s="50"/>
      <c r="FS61" s="50"/>
      <c r="FT61" s="50"/>
      <c r="FU61" s="50"/>
      <c r="FV61" s="50"/>
      <c r="FW61" s="50"/>
      <c r="FX61" s="50"/>
      <c r="FY61" s="50"/>
      <c r="FZ61" s="50"/>
      <c r="GA61" s="50"/>
      <c r="GB61" s="50"/>
      <c r="GC61" s="50"/>
      <c r="GD61" s="50"/>
      <c r="GE61" s="50"/>
      <c r="GF61" s="50"/>
      <c r="GG61" s="50"/>
      <c r="GH61" s="50"/>
      <c r="GI61" s="50"/>
      <c r="GJ61" s="50"/>
      <c r="GK61" s="50"/>
      <c r="GL61" s="50"/>
      <c r="GM61" s="50"/>
      <c r="GN61" s="50"/>
      <c r="GO61" s="50"/>
      <c r="GP61" s="50"/>
      <c r="GQ61" s="50"/>
      <c r="GR61" s="50"/>
      <c r="GS61" s="50"/>
      <c r="GT61" s="50"/>
      <c r="GU61" s="50"/>
      <c r="GV61" s="50"/>
      <c r="GW61" s="50"/>
      <c r="GX61" s="50"/>
      <c r="GY61" s="50"/>
      <c r="GZ61" s="57"/>
      <c r="HA61" s="58"/>
      <c r="HB61" s="59"/>
      <c r="HC61" s="59"/>
      <c r="HD61" s="50"/>
      <c r="HE61" s="50"/>
      <c r="HF61" s="50"/>
      <c r="HG61" s="101"/>
      <c r="HH61" s="50"/>
      <c r="HI61" s="50"/>
      <c r="HJ61" s="50"/>
      <c r="HK61" s="54"/>
      <c r="HL61" s="50"/>
      <c r="HM61" s="50"/>
      <c r="HN61" s="54"/>
      <c r="HO61" s="50"/>
      <c r="HP61" s="50"/>
      <c r="HQ61" s="50"/>
    </row>
    <row r="62" spans="1:225">
      <c r="A62" s="1" t="s">
        <v>19</v>
      </c>
      <c r="B62" s="1">
        <v>72.33</v>
      </c>
      <c r="C62" s="1">
        <v>71.010000000000005</v>
      </c>
      <c r="D62" s="1">
        <v>71</v>
      </c>
      <c r="E62" s="1">
        <v>73.36</v>
      </c>
      <c r="F62" s="1">
        <v>74.989999999999995</v>
      </c>
      <c r="G62" s="1">
        <v>76.81</v>
      </c>
      <c r="H62" s="1">
        <v>76.81</v>
      </c>
      <c r="I62" s="1">
        <v>79.42</v>
      </c>
      <c r="J62" s="1">
        <v>79.34</v>
      </c>
      <c r="K62" s="1">
        <v>78.97</v>
      </c>
      <c r="L62" s="1">
        <v>79.84</v>
      </c>
      <c r="M62" s="1">
        <v>80.989999999999995</v>
      </c>
      <c r="N62" s="1">
        <v>80.64</v>
      </c>
      <c r="O62" s="1">
        <v>77.819999999999993</v>
      </c>
      <c r="P62" s="1">
        <v>72.7</v>
      </c>
      <c r="Q62" s="1">
        <v>72.239999999999995</v>
      </c>
      <c r="R62" s="1">
        <v>71.61</v>
      </c>
      <c r="S62" s="1">
        <v>71.349999999999994</v>
      </c>
      <c r="T62" s="1">
        <v>71.430000000000007</v>
      </c>
      <c r="U62" s="1">
        <v>71.33</v>
      </c>
      <c r="V62" s="1">
        <v>70.81</v>
      </c>
      <c r="W62" s="1">
        <v>70.38</v>
      </c>
      <c r="X62" s="1">
        <v>67.91</v>
      </c>
      <c r="Y62" s="1">
        <v>67.91</v>
      </c>
      <c r="Z62" s="1">
        <v>70.209999999999994</v>
      </c>
      <c r="AA62" s="1">
        <v>71.7</v>
      </c>
      <c r="AB62" s="1">
        <v>72.64</v>
      </c>
      <c r="AC62" s="1">
        <v>70.53</v>
      </c>
      <c r="AD62" s="1">
        <v>70.45</v>
      </c>
      <c r="AE62" s="1">
        <v>70.95</v>
      </c>
      <c r="AF62" s="1">
        <v>72.7</v>
      </c>
      <c r="AG62" s="1">
        <v>72.11</v>
      </c>
      <c r="AH62" s="1">
        <v>71.84</v>
      </c>
      <c r="AI62" s="1">
        <v>72.040000000000006</v>
      </c>
      <c r="AJ62" s="1">
        <v>71.67</v>
      </c>
      <c r="AK62" s="1">
        <v>72.52</v>
      </c>
      <c r="AL62" s="1">
        <v>72.510000000000005</v>
      </c>
      <c r="AM62" s="1">
        <v>72.47</v>
      </c>
      <c r="AN62" s="1">
        <v>71.53</v>
      </c>
      <c r="AO62" s="1">
        <v>73.31</v>
      </c>
      <c r="AP62" s="1">
        <v>71.7</v>
      </c>
      <c r="AQ62" s="1">
        <v>71.81</v>
      </c>
      <c r="AR62" s="1">
        <v>71.14</v>
      </c>
      <c r="AS62" s="1">
        <v>72.83</v>
      </c>
      <c r="AT62" s="1">
        <v>73.95</v>
      </c>
      <c r="AU62" s="1">
        <v>74.400000000000006</v>
      </c>
      <c r="AV62" s="1">
        <v>75.2</v>
      </c>
      <c r="AW62" s="1">
        <v>74.72</v>
      </c>
      <c r="AX62" s="1">
        <v>76.91</v>
      </c>
      <c r="AY62" s="1">
        <v>77.53</v>
      </c>
      <c r="AZ62" s="1">
        <v>78.05</v>
      </c>
      <c r="BA62" s="1">
        <v>79.56</v>
      </c>
      <c r="BB62" s="1">
        <v>78.709999999999994</v>
      </c>
      <c r="BC62" s="1">
        <v>80.7</v>
      </c>
      <c r="BD62" s="1">
        <v>81.260000000000005</v>
      </c>
      <c r="BE62" s="1">
        <v>81.09</v>
      </c>
      <c r="BF62" s="1">
        <v>81.430000000000007</v>
      </c>
      <c r="BG62" s="1">
        <v>81.67</v>
      </c>
      <c r="BH62" s="1">
        <v>81.22</v>
      </c>
      <c r="BI62" s="1">
        <v>81.150000000000006</v>
      </c>
      <c r="BJ62" s="1">
        <v>81.27</v>
      </c>
      <c r="BK62" s="1">
        <v>81.33</v>
      </c>
      <c r="BL62" s="1">
        <v>80.17</v>
      </c>
      <c r="BM62" s="1">
        <v>80.739999999999995</v>
      </c>
      <c r="BN62" s="1">
        <v>78.760000000000005</v>
      </c>
      <c r="BO62" s="1">
        <v>79.09</v>
      </c>
      <c r="BP62" s="1">
        <v>76.989999999999995</v>
      </c>
      <c r="BQ62" s="1">
        <v>76.040000000000006</v>
      </c>
      <c r="BR62" s="1">
        <v>76.040000000000006</v>
      </c>
      <c r="BS62" s="1">
        <v>76.040000000000006</v>
      </c>
      <c r="BT62" s="1">
        <v>76.040000000000006</v>
      </c>
      <c r="BU62" s="1">
        <v>76.040000000000006</v>
      </c>
      <c r="BV62" s="1">
        <v>76.040000000000006</v>
      </c>
      <c r="BW62" s="1">
        <v>76.040000000000006</v>
      </c>
      <c r="BX62" s="1">
        <v>76.13</v>
      </c>
      <c r="BY62" s="1">
        <v>76.06</v>
      </c>
      <c r="BZ62" s="1">
        <v>74.88</v>
      </c>
      <c r="CA62" s="1">
        <v>75.34</v>
      </c>
      <c r="CB62" s="1">
        <v>75.06</v>
      </c>
      <c r="CC62" s="1">
        <v>74.64</v>
      </c>
      <c r="CD62" s="1">
        <v>75.13</v>
      </c>
      <c r="CE62" s="1">
        <v>74.599999999999994</v>
      </c>
      <c r="CF62" s="1">
        <v>74.760000000000005</v>
      </c>
      <c r="CG62" s="1">
        <v>74.010000000000005</v>
      </c>
      <c r="CH62" s="1">
        <v>72.81</v>
      </c>
      <c r="CI62" s="1">
        <v>72.819999999999993</v>
      </c>
      <c r="CJ62" s="1">
        <v>72.75</v>
      </c>
      <c r="CK62" s="1">
        <v>72.22</v>
      </c>
      <c r="CL62" s="1">
        <v>71.28</v>
      </c>
      <c r="CM62" s="1">
        <v>69.94</v>
      </c>
      <c r="CN62" s="1">
        <v>66.209999999999994</v>
      </c>
      <c r="CO62" s="1">
        <v>68.41</v>
      </c>
      <c r="CP62" s="1">
        <v>68.430000000000007</v>
      </c>
      <c r="CQ62" s="1">
        <v>68.790000000000006</v>
      </c>
      <c r="CR62" s="1">
        <v>69.040000000000006</v>
      </c>
      <c r="CS62" s="1">
        <v>69.180000000000007</v>
      </c>
      <c r="CT62" s="1">
        <v>73.53</v>
      </c>
      <c r="CU62" s="1">
        <v>73.06</v>
      </c>
      <c r="CV62" s="1">
        <v>72.3</v>
      </c>
      <c r="CW62" s="1">
        <v>74.760000000000005</v>
      </c>
      <c r="CX62" s="1">
        <v>72.73</v>
      </c>
      <c r="CY62" s="1">
        <v>67.5</v>
      </c>
      <c r="CZ62" s="1">
        <v>72.849999999999994</v>
      </c>
      <c r="DA62" s="1">
        <v>70.099999999999994</v>
      </c>
      <c r="DB62" s="1">
        <v>70</v>
      </c>
      <c r="DC62" s="1">
        <v>70.069999999999993</v>
      </c>
      <c r="DD62" s="1">
        <v>68.33</v>
      </c>
      <c r="DE62" s="1">
        <v>69.900000000000006</v>
      </c>
      <c r="DF62" s="1">
        <v>69.52</v>
      </c>
      <c r="DG62" s="1">
        <v>67.930000000000007</v>
      </c>
      <c r="DH62" s="1">
        <v>67</v>
      </c>
      <c r="DI62" s="1">
        <v>66</v>
      </c>
      <c r="DJ62" s="1">
        <v>66</v>
      </c>
      <c r="DK62" s="1">
        <v>64.27</v>
      </c>
      <c r="DL62" s="1">
        <v>64.97</v>
      </c>
      <c r="DM62" s="1">
        <v>64.989999999999995</v>
      </c>
      <c r="DN62" s="1">
        <v>64.739999999999995</v>
      </c>
      <c r="DO62" s="1">
        <v>61.05</v>
      </c>
      <c r="DP62" s="1">
        <v>64</v>
      </c>
      <c r="DQ62" s="1">
        <v>61.12</v>
      </c>
      <c r="DR62" s="1">
        <v>64</v>
      </c>
      <c r="DS62" s="1">
        <v>64</v>
      </c>
      <c r="DT62" s="1">
        <v>63.43</v>
      </c>
      <c r="DU62" s="1">
        <v>61</v>
      </c>
      <c r="DV62" s="1">
        <v>61</v>
      </c>
      <c r="DW62" s="1">
        <v>61.02</v>
      </c>
      <c r="DX62" s="1">
        <v>60</v>
      </c>
      <c r="DY62" s="1">
        <v>60</v>
      </c>
      <c r="DZ62" s="1">
        <v>60</v>
      </c>
      <c r="EA62" s="1">
        <v>59.75</v>
      </c>
      <c r="EB62" s="1">
        <v>60</v>
      </c>
      <c r="EC62" s="1">
        <v>59</v>
      </c>
      <c r="ED62" s="1">
        <v>58.17</v>
      </c>
      <c r="EE62" s="1">
        <v>59</v>
      </c>
      <c r="EF62" s="1">
        <v>59</v>
      </c>
      <c r="EG62" s="1">
        <v>60</v>
      </c>
      <c r="EH62" s="1">
        <v>60</v>
      </c>
      <c r="EI62" s="1">
        <v>60</v>
      </c>
      <c r="EJ62" s="1">
        <v>57.98</v>
      </c>
      <c r="EK62" s="1">
        <v>57.5</v>
      </c>
      <c r="EL62" s="1">
        <v>57.4</v>
      </c>
      <c r="EM62" s="1">
        <v>57.4</v>
      </c>
      <c r="EN62" s="1">
        <v>57</v>
      </c>
      <c r="EO62" s="1">
        <v>57</v>
      </c>
      <c r="EP62" s="1">
        <v>57</v>
      </c>
      <c r="EQ62" s="1">
        <v>57.53</v>
      </c>
      <c r="ER62" s="1">
        <v>57.8</v>
      </c>
      <c r="ES62" s="1">
        <v>57.8</v>
      </c>
      <c r="ET62" s="1">
        <v>57</v>
      </c>
      <c r="EU62" s="1">
        <v>57</v>
      </c>
      <c r="EV62" s="1">
        <v>57</v>
      </c>
      <c r="EW62" s="1">
        <v>57</v>
      </c>
      <c r="EX62" s="1">
        <v>58.5</v>
      </c>
      <c r="EY62" s="1">
        <v>58.6</v>
      </c>
      <c r="EZ62" s="1">
        <v>58.5</v>
      </c>
      <c r="FA62" s="1">
        <v>58.5</v>
      </c>
      <c r="FB62" s="1">
        <v>58.5</v>
      </c>
      <c r="FC62" s="1">
        <v>58.5</v>
      </c>
      <c r="FD62" s="1">
        <v>57.51</v>
      </c>
      <c r="FE62" s="1">
        <v>58.5</v>
      </c>
      <c r="FF62" s="1">
        <v>57</v>
      </c>
      <c r="FG62" s="1">
        <v>57</v>
      </c>
      <c r="FH62" s="1">
        <v>57</v>
      </c>
      <c r="FI62" s="1">
        <v>57</v>
      </c>
      <c r="FJ62" s="1">
        <v>57</v>
      </c>
      <c r="FK62" s="1">
        <v>56</v>
      </c>
      <c r="FL62" s="1">
        <v>57.21</v>
      </c>
      <c r="FM62" s="1">
        <v>57</v>
      </c>
      <c r="FN62" s="1">
        <v>57.93</v>
      </c>
      <c r="FO62" s="1">
        <v>56.25</v>
      </c>
      <c r="FP62" s="1">
        <v>56.5</v>
      </c>
      <c r="FQ62" s="1">
        <v>56</v>
      </c>
      <c r="FR62" s="1">
        <v>56</v>
      </c>
      <c r="FS62" s="1">
        <v>56</v>
      </c>
      <c r="FT62" s="1">
        <v>56</v>
      </c>
      <c r="FU62" s="1">
        <v>56</v>
      </c>
      <c r="FV62" s="1">
        <v>56</v>
      </c>
      <c r="FW62" s="1">
        <v>55.5</v>
      </c>
      <c r="FX62" s="1">
        <v>55.5</v>
      </c>
      <c r="FY62" s="1">
        <v>55</v>
      </c>
      <c r="FZ62" s="1">
        <v>55</v>
      </c>
      <c r="GA62" s="1">
        <v>55</v>
      </c>
      <c r="GB62" s="1">
        <v>55</v>
      </c>
      <c r="GC62" s="1">
        <v>55</v>
      </c>
      <c r="GD62" s="1">
        <v>54.92</v>
      </c>
      <c r="GE62" s="1">
        <v>53.4</v>
      </c>
      <c r="GF62" s="1">
        <v>53.4</v>
      </c>
      <c r="GG62" s="1">
        <v>53.4</v>
      </c>
      <c r="GH62" s="1">
        <v>53.4</v>
      </c>
      <c r="GI62" s="1">
        <v>56</v>
      </c>
      <c r="GJ62" s="1">
        <v>56</v>
      </c>
      <c r="GK62" s="1">
        <v>56</v>
      </c>
      <c r="GL62" s="1">
        <v>56</v>
      </c>
      <c r="GM62" s="1">
        <v>56</v>
      </c>
      <c r="GN62" s="1">
        <v>56</v>
      </c>
      <c r="GO62" s="1">
        <v>56</v>
      </c>
      <c r="GP62" s="1">
        <v>56</v>
      </c>
      <c r="GQ62" s="1">
        <v>55.4</v>
      </c>
      <c r="GR62" s="1">
        <v>50.52</v>
      </c>
      <c r="GS62" s="1">
        <v>56</v>
      </c>
      <c r="GT62" s="1">
        <v>56</v>
      </c>
      <c r="GU62" s="1">
        <v>56</v>
      </c>
      <c r="GV62" s="1">
        <v>56</v>
      </c>
      <c r="GW62" s="27">
        <v>56</v>
      </c>
      <c r="GX62" s="1">
        <v>56</v>
      </c>
      <c r="GY62" s="1">
        <v>56</v>
      </c>
      <c r="GZ62" s="25">
        <v>56</v>
      </c>
      <c r="HA62" s="13">
        <v>56</v>
      </c>
      <c r="HB62" s="4">
        <v>56</v>
      </c>
      <c r="HC62" s="4">
        <v>56</v>
      </c>
      <c r="HD62" s="1">
        <v>56</v>
      </c>
      <c r="HE62" s="1">
        <v>57</v>
      </c>
      <c r="HF62" s="1">
        <v>56.75</v>
      </c>
      <c r="HG62" s="102">
        <v>56</v>
      </c>
      <c r="HH62" s="1"/>
      <c r="HI62" s="1" cm="1">
        <f t="array" aca="1" ref="HI62" ca="1">INDIRECT("B"&amp;ROW(DY62))</f>
        <v>72.33</v>
      </c>
      <c r="HJ62" s="1" cm="1">
        <f t="array" aca="1" ref="HJ62" ca="1">INDIRECT("c"&amp;ROW(DZ62))</f>
        <v>71.010000000000005</v>
      </c>
      <c r="HK62" s="39">
        <f t="shared" ca="1" si="11"/>
        <v>1.8588931136459541E-2</v>
      </c>
      <c r="HL62" s="1"/>
      <c r="HM62" s="1" cm="1">
        <f t="array" aca="1" ref="HM62" ca="1">INDIRECT("g"&amp;ROW(ED62))</f>
        <v>76.81</v>
      </c>
      <c r="HN62" s="39">
        <f t="shared" ca="1" si="12"/>
        <v>-5.8325738836089047E-2</v>
      </c>
      <c r="HO62" s="1"/>
      <c r="HP62" s="1"/>
      <c r="HQ62" s="1"/>
    </row>
    <row r="63" spans="1:225">
      <c r="A63" s="1" t="s">
        <v>23</v>
      </c>
      <c r="B63" s="1">
        <v>33.5</v>
      </c>
      <c r="C63" s="1">
        <v>33.5</v>
      </c>
      <c r="D63" s="1">
        <v>33.5</v>
      </c>
      <c r="E63" s="1">
        <v>33.5</v>
      </c>
      <c r="F63" s="1">
        <v>33</v>
      </c>
      <c r="G63" s="1">
        <v>33</v>
      </c>
      <c r="H63" s="1">
        <v>33</v>
      </c>
      <c r="I63" s="1">
        <v>33</v>
      </c>
      <c r="J63" s="1">
        <v>33</v>
      </c>
      <c r="K63" s="1">
        <v>33</v>
      </c>
      <c r="L63" s="1">
        <v>33</v>
      </c>
      <c r="M63" s="1">
        <v>33.68</v>
      </c>
      <c r="N63" s="1">
        <v>33.68</v>
      </c>
      <c r="O63" s="1">
        <v>33.68</v>
      </c>
      <c r="P63" s="1">
        <v>33.18</v>
      </c>
      <c r="Q63" s="1">
        <v>33.18</v>
      </c>
      <c r="R63" s="1">
        <v>33.18</v>
      </c>
      <c r="S63" s="1">
        <v>33.76</v>
      </c>
      <c r="T63" s="1">
        <v>33.76</v>
      </c>
      <c r="U63" s="1">
        <v>33.76</v>
      </c>
      <c r="V63" s="1">
        <v>33.5</v>
      </c>
      <c r="W63" s="1">
        <v>33.5</v>
      </c>
      <c r="X63" s="1">
        <v>33.799999999999997</v>
      </c>
      <c r="Y63" s="1">
        <v>33.799999999999997</v>
      </c>
      <c r="Z63" s="1">
        <v>33</v>
      </c>
      <c r="AA63" s="1">
        <v>34</v>
      </c>
      <c r="AB63" s="1">
        <v>34</v>
      </c>
      <c r="AC63" s="1">
        <v>35</v>
      </c>
      <c r="AD63" s="1">
        <v>35</v>
      </c>
      <c r="AE63" s="1">
        <v>35</v>
      </c>
      <c r="AF63" s="1">
        <v>35</v>
      </c>
      <c r="AG63" s="1">
        <v>35</v>
      </c>
      <c r="AH63" s="1">
        <v>35</v>
      </c>
      <c r="AI63" s="1">
        <v>35</v>
      </c>
      <c r="AJ63" s="1">
        <v>35</v>
      </c>
      <c r="AK63" s="1">
        <v>35</v>
      </c>
      <c r="AL63" s="1">
        <v>35</v>
      </c>
      <c r="AM63" s="1">
        <v>35</v>
      </c>
      <c r="AN63" s="1">
        <v>35</v>
      </c>
      <c r="AO63" s="1">
        <v>35</v>
      </c>
      <c r="AP63" s="1">
        <v>35</v>
      </c>
      <c r="AQ63" s="1">
        <v>35</v>
      </c>
      <c r="AR63" s="1">
        <v>35</v>
      </c>
      <c r="AS63" s="1">
        <v>35</v>
      </c>
      <c r="AT63" s="1">
        <v>35</v>
      </c>
      <c r="AU63" s="1">
        <v>35</v>
      </c>
      <c r="AV63" s="1">
        <v>35</v>
      </c>
      <c r="AW63" s="1">
        <v>35</v>
      </c>
      <c r="AX63" s="1">
        <v>35</v>
      </c>
      <c r="AY63" s="1">
        <v>35</v>
      </c>
      <c r="AZ63" s="1">
        <v>35</v>
      </c>
      <c r="BA63" s="1">
        <v>35</v>
      </c>
      <c r="BB63" s="1">
        <v>35</v>
      </c>
      <c r="BC63" s="1">
        <v>35</v>
      </c>
      <c r="BD63" s="1">
        <v>35</v>
      </c>
      <c r="BE63" s="1">
        <v>35</v>
      </c>
      <c r="BF63" s="1">
        <v>35</v>
      </c>
      <c r="BG63" s="1">
        <v>35</v>
      </c>
      <c r="BH63" s="1">
        <v>35</v>
      </c>
      <c r="BI63" s="1">
        <v>35</v>
      </c>
      <c r="BJ63" s="1">
        <v>35</v>
      </c>
      <c r="BK63" s="1">
        <v>35</v>
      </c>
      <c r="BL63" s="1">
        <v>34.4</v>
      </c>
      <c r="BM63" s="1">
        <v>34.4</v>
      </c>
      <c r="BN63" s="1">
        <v>34.4</v>
      </c>
      <c r="BO63" s="1">
        <v>34.4</v>
      </c>
      <c r="BP63" s="1">
        <v>34.4</v>
      </c>
      <c r="BQ63" s="1">
        <v>34.4</v>
      </c>
      <c r="BR63" s="1">
        <v>34.4</v>
      </c>
      <c r="BS63" s="1">
        <v>34.4</v>
      </c>
      <c r="BT63" s="1">
        <v>34.4</v>
      </c>
      <c r="BU63" s="1">
        <v>34.4</v>
      </c>
      <c r="BV63" s="1">
        <v>34.4</v>
      </c>
      <c r="BW63" s="1">
        <v>34.4</v>
      </c>
      <c r="BX63" s="1">
        <v>34.4</v>
      </c>
      <c r="BY63" s="1">
        <v>34.4</v>
      </c>
      <c r="BZ63" s="1">
        <v>34.4</v>
      </c>
      <c r="CA63" s="1">
        <v>34.4</v>
      </c>
      <c r="CB63" s="1">
        <v>34.4</v>
      </c>
      <c r="CC63" s="1">
        <v>34.4</v>
      </c>
      <c r="CD63" s="1">
        <v>34.4</v>
      </c>
      <c r="CE63" s="1">
        <v>34.4</v>
      </c>
      <c r="CF63" s="1">
        <v>34.4</v>
      </c>
      <c r="CG63" s="1">
        <v>34.4</v>
      </c>
      <c r="CH63" s="1">
        <v>34.4</v>
      </c>
      <c r="CI63" s="1">
        <v>34.4</v>
      </c>
      <c r="CJ63" s="1">
        <v>34.4</v>
      </c>
      <c r="CK63" s="1">
        <v>34.4</v>
      </c>
      <c r="CL63" s="1">
        <v>34.4</v>
      </c>
      <c r="CM63" s="1">
        <v>34.4</v>
      </c>
      <c r="CN63" s="1">
        <v>34.4</v>
      </c>
      <c r="CO63" s="1">
        <v>34.4</v>
      </c>
      <c r="CP63" s="1">
        <v>34.4</v>
      </c>
      <c r="CQ63" s="1">
        <v>34.4</v>
      </c>
      <c r="CR63" s="1">
        <v>35</v>
      </c>
      <c r="CS63" s="1">
        <v>35</v>
      </c>
      <c r="CT63" s="1">
        <v>35</v>
      </c>
      <c r="CU63" s="1">
        <v>35</v>
      </c>
      <c r="CV63" s="1">
        <v>35</v>
      </c>
      <c r="CW63" s="1">
        <v>36</v>
      </c>
      <c r="CX63" s="1">
        <v>36</v>
      </c>
      <c r="CY63" s="1">
        <v>36</v>
      </c>
      <c r="CZ63" s="1">
        <v>36</v>
      </c>
      <c r="DA63" s="1">
        <v>36</v>
      </c>
      <c r="DB63" s="1">
        <v>36</v>
      </c>
      <c r="DC63" s="1">
        <v>36</v>
      </c>
      <c r="DD63" s="1">
        <v>36</v>
      </c>
      <c r="DE63" s="1">
        <v>36</v>
      </c>
      <c r="DF63" s="1">
        <v>36</v>
      </c>
      <c r="DG63" s="1">
        <v>36</v>
      </c>
      <c r="DH63" s="1">
        <v>36</v>
      </c>
      <c r="DI63" s="1">
        <v>36</v>
      </c>
      <c r="DJ63" s="1">
        <v>36</v>
      </c>
      <c r="DK63" s="1">
        <v>36</v>
      </c>
      <c r="DL63" s="1">
        <v>36</v>
      </c>
      <c r="DM63" s="1">
        <v>36</v>
      </c>
      <c r="DN63" s="1">
        <v>36</v>
      </c>
      <c r="DO63" s="1">
        <v>36</v>
      </c>
      <c r="DP63" s="1">
        <v>36</v>
      </c>
      <c r="DQ63" s="1">
        <v>36</v>
      </c>
      <c r="DR63" s="1">
        <v>36</v>
      </c>
      <c r="DS63" s="1">
        <v>35.200000000000003</v>
      </c>
      <c r="DT63" s="1">
        <v>35.200000000000003</v>
      </c>
      <c r="DU63" s="1">
        <v>35.200000000000003</v>
      </c>
      <c r="DV63" s="1">
        <v>35.200000000000003</v>
      </c>
      <c r="DW63" s="1">
        <v>35.200000000000003</v>
      </c>
      <c r="DX63" s="1">
        <v>35</v>
      </c>
      <c r="DY63" s="1">
        <v>36</v>
      </c>
      <c r="DZ63" s="1">
        <v>39.799999999999997</v>
      </c>
      <c r="EA63" s="1">
        <v>39.799999999999997</v>
      </c>
      <c r="EB63" s="1">
        <v>39.799999999999997</v>
      </c>
      <c r="EC63" s="1">
        <v>39.799999999999997</v>
      </c>
      <c r="ED63" s="1">
        <v>39.799999999999997</v>
      </c>
      <c r="EE63" s="1">
        <v>39.799999999999997</v>
      </c>
      <c r="EF63" s="1">
        <v>39.799999999999997</v>
      </c>
      <c r="EG63" s="1">
        <v>38.82</v>
      </c>
      <c r="EH63" s="1">
        <v>38.82</v>
      </c>
      <c r="EI63" s="1">
        <v>36.299999999999997</v>
      </c>
      <c r="EJ63" s="1">
        <v>37.6</v>
      </c>
      <c r="EK63" s="1">
        <v>37.9</v>
      </c>
      <c r="EL63" s="1">
        <v>36.67</v>
      </c>
      <c r="EM63" s="1">
        <v>37.22</v>
      </c>
      <c r="EN63" s="1">
        <v>36.85</v>
      </c>
      <c r="EO63" s="1">
        <v>36.85</v>
      </c>
      <c r="EP63" s="1">
        <v>36.85</v>
      </c>
      <c r="EQ63" s="1">
        <v>36.85</v>
      </c>
      <c r="ER63" s="1">
        <v>36</v>
      </c>
      <c r="ES63" s="1">
        <v>33.11</v>
      </c>
      <c r="ET63" s="1">
        <v>33.11</v>
      </c>
      <c r="EU63" s="1">
        <v>33.11</v>
      </c>
      <c r="EV63" s="1">
        <v>32.36</v>
      </c>
      <c r="EW63" s="25">
        <v>32.36</v>
      </c>
      <c r="EX63" s="30">
        <v>32.36</v>
      </c>
      <c r="EY63" s="30">
        <v>31.06</v>
      </c>
      <c r="EZ63" s="30">
        <v>31.06</v>
      </c>
      <c r="FA63" s="30">
        <v>31.06</v>
      </c>
      <c r="FB63" s="30">
        <v>31.49</v>
      </c>
      <c r="FC63" s="30">
        <v>31.49</v>
      </c>
      <c r="FD63" s="30">
        <v>31.49</v>
      </c>
      <c r="FE63" s="30">
        <v>31.8</v>
      </c>
      <c r="FF63" s="30">
        <v>31.41</v>
      </c>
      <c r="FG63" s="30">
        <v>32</v>
      </c>
      <c r="FH63" s="30">
        <v>32</v>
      </c>
      <c r="FI63" s="30">
        <v>32.5</v>
      </c>
      <c r="FJ63" s="30">
        <v>32.5</v>
      </c>
      <c r="FK63" s="30">
        <v>32.5</v>
      </c>
      <c r="FL63" s="30">
        <v>32.5</v>
      </c>
      <c r="FM63" s="30">
        <v>32.4</v>
      </c>
      <c r="FN63" s="30">
        <v>32.4</v>
      </c>
      <c r="FO63" s="30">
        <v>32.01</v>
      </c>
      <c r="FP63" s="30">
        <v>32.01</v>
      </c>
      <c r="FQ63" s="30">
        <v>32.770000000000003</v>
      </c>
      <c r="FR63" s="30">
        <v>33</v>
      </c>
      <c r="FS63" s="30">
        <v>33</v>
      </c>
      <c r="FT63" s="30">
        <v>33</v>
      </c>
      <c r="FU63" s="30">
        <v>32.5</v>
      </c>
      <c r="FV63" s="30">
        <v>32.42</v>
      </c>
      <c r="FW63" s="30">
        <v>32.42</v>
      </c>
      <c r="FX63" s="30">
        <v>32.26</v>
      </c>
      <c r="FY63" s="30">
        <v>32.26</v>
      </c>
      <c r="FZ63" s="30">
        <v>32.26</v>
      </c>
      <c r="GA63" s="30">
        <v>32.26</v>
      </c>
      <c r="GB63" s="30">
        <v>32.26</v>
      </c>
      <c r="GC63" s="30">
        <v>32</v>
      </c>
      <c r="GD63" s="30">
        <v>32.5</v>
      </c>
      <c r="GE63" s="30">
        <v>32.5</v>
      </c>
      <c r="GF63" s="30">
        <v>32.5</v>
      </c>
      <c r="GG63" s="30">
        <v>32.5</v>
      </c>
      <c r="GH63" s="30">
        <v>32.5</v>
      </c>
      <c r="GI63" s="30">
        <v>31.94</v>
      </c>
      <c r="GJ63" s="30">
        <v>31.66</v>
      </c>
      <c r="GK63" s="30">
        <v>31.74</v>
      </c>
      <c r="GL63" s="30">
        <v>31.88</v>
      </c>
      <c r="GM63" s="30">
        <v>31.88</v>
      </c>
      <c r="GN63" s="30">
        <v>31.88</v>
      </c>
      <c r="GO63" s="30">
        <v>32.159999999999997</v>
      </c>
      <c r="GP63" s="30">
        <v>32.159999999999997</v>
      </c>
      <c r="GQ63" s="30">
        <v>32</v>
      </c>
      <c r="GR63" s="30"/>
      <c r="GS63" s="30"/>
      <c r="GT63" s="30"/>
      <c r="GU63" s="30"/>
      <c r="HH63" s="1"/>
      <c r="HI63" s="1" cm="1">
        <f t="array" aca="1" ref="HI63" ca="1">INDIRECT("B"&amp;ROW(DY63))</f>
        <v>33.5</v>
      </c>
      <c r="HJ63" s="1" cm="1">
        <f t="array" aca="1" ref="HJ63" ca="1">INDIRECT("c"&amp;ROW(DZ63))</f>
        <v>33.5</v>
      </c>
      <c r="HK63" s="39">
        <f ca="1">HI63/HJ63-1</f>
        <v>0</v>
      </c>
      <c r="HL63" s="1"/>
      <c r="HM63" s="1" cm="1">
        <f t="array" aca="1" ref="HM63" ca="1">INDIRECT("g"&amp;ROW(ED63))</f>
        <v>33</v>
      </c>
      <c r="HN63" s="39">
        <f ca="1">HI63/HM63-1</f>
        <v>1.5151515151515138E-2</v>
      </c>
      <c r="HO63" s="1"/>
      <c r="HP63" s="1"/>
      <c r="HQ63" s="1"/>
    </row>
    <row r="64" spans="1:225">
      <c r="A64" s="1" t="s">
        <v>14</v>
      </c>
      <c r="B64" s="1">
        <v>67.72</v>
      </c>
      <c r="C64" s="1">
        <v>69.900000000000006</v>
      </c>
      <c r="D64" s="1">
        <v>70.5</v>
      </c>
      <c r="E64" s="1">
        <v>73.97</v>
      </c>
      <c r="F64" s="1">
        <v>73.78</v>
      </c>
      <c r="G64" s="1">
        <v>75.42</v>
      </c>
      <c r="H64" s="1">
        <v>74.09</v>
      </c>
      <c r="I64" s="1">
        <v>77.98</v>
      </c>
      <c r="J64" s="1">
        <v>77.94</v>
      </c>
      <c r="K64" s="1">
        <v>77.739999999999995</v>
      </c>
      <c r="L64" s="1">
        <v>76.94</v>
      </c>
      <c r="M64" s="1">
        <v>76.94</v>
      </c>
      <c r="N64" s="1">
        <v>76.94</v>
      </c>
      <c r="O64" s="1">
        <v>75.88</v>
      </c>
      <c r="P64" s="1">
        <v>73.2</v>
      </c>
      <c r="Q64" s="1">
        <v>69.760000000000005</v>
      </c>
      <c r="R64" s="1">
        <v>69.61</v>
      </c>
      <c r="S64" s="1">
        <v>67.569999999999993</v>
      </c>
      <c r="T64" s="1">
        <v>66.73</v>
      </c>
      <c r="U64" s="1">
        <v>68.88</v>
      </c>
      <c r="V64" s="1">
        <v>68.239999999999995</v>
      </c>
      <c r="W64" s="1">
        <v>67.34</v>
      </c>
      <c r="X64" s="1">
        <v>68.62</v>
      </c>
      <c r="Y64" s="1">
        <v>69.97</v>
      </c>
      <c r="Z64" s="1">
        <v>68.959999999999994</v>
      </c>
      <c r="AA64" s="1">
        <v>68.91</v>
      </c>
      <c r="AB64" s="1">
        <v>70.430000000000007</v>
      </c>
      <c r="AC64" s="1">
        <v>72.45</v>
      </c>
      <c r="AD64" s="1">
        <v>70.56</v>
      </c>
      <c r="AE64" s="1">
        <v>70.78</v>
      </c>
      <c r="AF64" s="1">
        <v>72.5</v>
      </c>
      <c r="AG64" s="1">
        <v>73.069999999999993</v>
      </c>
      <c r="AH64" s="1">
        <v>76.459999999999994</v>
      </c>
      <c r="AI64" s="1">
        <v>76.569999999999993</v>
      </c>
      <c r="AJ64" s="1">
        <v>75.099999999999994</v>
      </c>
      <c r="AK64" s="1">
        <v>75.209999999999994</v>
      </c>
      <c r="AL64" s="1">
        <v>76.66</v>
      </c>
      <c r="AM64" s="1">
        <v>76.23</v>
      </c>
      <c r="AN64" s="1">
        <v>77.2</v>
      </c>
      <c r="AO64" s="1">
        <v>79.8</v>
      </c>
      <c r="AP64" s="1">
        <v>78.569999999999993</v>
      </c>
      <c r="AQ64" s="1">
        <v>77.040000000000006</v>
      </c>
      <c r="AR64" s="1">
        <v>78.5</v>
      </c>
      <c r="AS64" s="1">
        <v>77.3</v>
      </c>
      <c r="AT64" s="1">
        <v>75.400000000000006</v>
      </c>
      <c r="AU64" s="1">
        <v>75.36</v>
      </c>
      <c r="AV64" s="1">
        <v>75.88</v>
      </c>
      <c r="AW64" s="1">
        <v>77.2</v>
      </c>
      <c r="AX64" s="1">
        <v>79.06</v>
      </c>
      <c r="AY64" s="1">
        <v>78.66</v>
      </c>
      <c r="AZ64" s="1">
        <v>79.41</v>
      </c>
      <c r="BA64" s="1">
        <v>78.83</v>
      </c>
      <c r="BB64" s="1">
        <v>79.36</v>
      </c>
      <c r="BC64" s="1">
        <v>79.58</v>
      </c>
      <c r="BD64" s="1">
        <v>79.930000000000007</v>
      </c>
      <c r="BE64" s="1">
        <v>80.66</v>
      </c>
      <c r="BF64" s="1">
        <v>80.3</v>
      </c>
      <c r="BG64" s="1">
        <v>81.67</v>
      </c>
      <c r="BH64" s="1">
        <v>82</v>
      </c>
      <c r="BI64" s="1">
        <v>81.790000000000006</v>
      </c>
      <c r="BJ64" s="1">
        <v>82.65</v>
      </c>
      <c r="BK64" s="1">
        <v>83.41</v>
      </c>
      <c r="BL64" s="1">
        <v>85.66</v>
      </c>
      <c r="BM64" s="1">
        <v>85.45</v>
      </c>
      <c r="BN64" s="1">
        <v>83.78</v>
      </c>
      <c r="BO64" s="1">
        <v>84.74</v>
      </c>
      <c r="BP64" s="1">
        <v>81.63</v>
      </c>
      <c r="BQ64" s="1">
        <v>80.62</v>
      </c>
      <c r="BR64" s="1">
        <v>80.86</v>
      </c>
      <c r="BS64" s="1">
        <v>81.819999999999993</v>
      </c>
      <c r="BT64" s="1">
        <v>79.8</v>
      </c>
      <c r="BU64" s="1">
        <v>80.7</v>
      </c>
      <c r="BV64" s="1">
        <v>81.45</v>
      </c>
      <c r="BW64" s="1">
        <v>83.11</v>
      </c>
      <c r="BX64" s="1">
        <v>81.86</v>
      </c>
      <c r="BY64" s="1">
        <v>82.51</v>
      </c>
      <c r="BZ64" s="1">
        <v>84.89</v>
      </c>
      <c r="CA64" s="1">
        <v>85.3</v>
      </c>
      <c r="CB64" s="1">
        <v>84.43</v>
      </c>
      <c r="CC64" s="1">
        <v>82.76</v>
      </c>
      <c r="CD64" s="1">
        <v>81.3</v>
      </c>
      <c r="CE64" s="1">
        <v>80.88</v>
      </c>
      <c r="CF64" s="1">
        <v>82.1</v>
      </c>
      <c r="CG64" s="1">
        <v>82.93</v>
      </c>
      <c r="CH64" s="1">
        <v>83.76</v>
      </c>
      <c r="CI64" s="1">
        <v>81.12</v>
      </c>
      <c r="CJ64" s="1">
        <v>81.73</v>
      </c>
      <c r="CK64" s="1">
        <v>81.62</v>
      </c>
      <c r="CL64" s="1">
        <v>83.29</v>
      </c>
      <c r="CM64" s="1">
        <v>83.7</v>
      </c>
      <c r="CN64" s="1">
        <v>83.91</v>
      </c>
      <c r="CO64" s="1">
        <v>84.08</v>
      </c>
      <c r="CP64" s="1">
        <v>85.64</v>
      </c>
      <c r="CQ64" s="1">
        <v>86.03</v>
      </c>
      <c r="CR64" s="1">
        <v>86</v>
      </c>
      <c r="CS64" s="1">
        <v>85</v>
      </c>
      <c r="CT64" s="1">
        <v>85.6</v>
      </c>
      <c r="CU64" s="1">
        <v>85.25</v>
      </c>
      <c r="CV64" s="1">
        <v>85.21</v>
      </c>
      <c r="CW64" s="1">
        <v>88</v>
      </c>
      <c r="CX64" s="1">
        <v>90.01</v>
      </c>
      <c r="CY64" s="1">
        <v>87.85</v>
      </c>
      <c r="CZ64" s="1">
        <v>88.05</v>
      </c>
      <c r="DA64" s="1">
        <v>88.85</v>
      </c>
      <c r="DB64" s="1">
        <v>88.58</v>
      </c>
      <c r="DC64" s="1">
        <v>86.87</v>
      </c>
      <c r="DD64" s="1">
        <v>87.95</v>
      </c>
      <c r="DE64" s="1">
        <v>86.8</v>
      </c>
      <c r="DF64" s="1">
        <v>84.55</v>
      </c>
      <c r="DG64" s="1">
        <v>83.9</v>
      </c>
      <c r="DH64" s="1">
        <v>83.97</v>
      </c>
      <c r="DI64" s="1">
        <v>82.64</v>
      </c>
      <c r="DJ64" s="1">
        <v>83.41</v>
      </c>
      <c r="DK64" s="1">
        <v>84.41</v>
      </c>
      <c r="DL64" s="1">
        <v>83.2</v>
      </c>
      <c r="DM64" s="9">
        <v>84.62</v>
      </c>
      <c r="DN64" s="1">
        <v>86.81</v>
      </c>
      <c r="DO64" s="1">
        <v>88.7</v>
      </c>
      <c r="DP64" s="1">
        <v>90.92</v>
      </c>
      <c r="DQ64" s="1">
        <v>90.77</v>
      </c>
      <c r="DR64" s="1">
        <v>92.34</v>
      </c>
      <c r="DS64" s="1">
        <v>91.29</v>
      </c>
      <c r="DT64" s="1">
        <v>91.82</v>
      </c>
      <c r="DU64" s="1">
        <v>90.84</v>
      </c>
      <c r="DV64" s="1">
        <v>88.98</v>
      </c>
      <c r="DW64" s="1">
        <v>88.18</v>
      </c>
      <c r="DX64" s="1">
        <v>86.78</v>
      </c>
      <c r="DY64" s="1">
        <v>86.35</v>
      </c>
      <c r="DZ64" s="1">
        <v>85.88</v>
      </c>
      <c r="EA64" s="1">
        <v>85.83</v>
      </c>
      <c r="EB64" s="1">
        <v>87.05</v>
      </c>
      <c r="EC64" s="1">
        <v>86.26</v>
      </c>
      <c r="ED64" s="1">
        <v>86.15</v>
      </c>
      <c r="EE64" s="1">
        <v>86.29</v>
      </c>
      <c r="EF64" s="1">
        <v>85.81</v>
      </c>
      <c r="EG64" s="1">
        <v>87.69</v>
      </c>
      <c r="EH64" s="1">
        <v>87.58</v>
      </c>
      <c r="EI64" s="1">
        <v>89.57</v>
      </c>
      <c r="EJ64" s="1">
        <v>88.13</v>
      </c>
      <c r="EK64" s="1">
        <v>88.21</v>
      </c>
      <c r="EL64" s="1">
        <v>89.09</v>
      </c>
      <c r="EM64" s="1">
        <v>86.49</v>
      </c>
      <c r="EN64" s="1">
        <v>87.55</v>
      </c>
      <c r="EO64" s="1">
        <v>90.95</v>
      </c>
      <c r="EP64" s="1">
        <v>90.85</v>
      </c>
      <c r="EQ64" s="1">
        <v>94.51</v>
      </c>
      <c r="ER64" s="1">
        <v>93.23</v>
      </c>
      <c r="ES64" s="1">
        <v>91.92</v>
      </c>
      <c r="ET64" s="1">
        <v>92.93</v>
      </c>
      <c r="EU64" s="1">
        <v>93.62</v>
      </c>
      <c r="EV64" s="1">
        <v>90.72</v>
      </c>
      <c r="EW64" s="37">
        <v>88.22</v>
      </c>
      <c r="EX64" s="29">
        <v>86.14</v>
      </c>
      <c r="EY64" s="29">
        <v>83.35</v>
      </c>
      <c r="EZ64" s="29">
        <v>83.86</v>
      </c>
      <c r="FA64" s="29">
        <v>81.64</v>
      </c>
      <c r="FB64" s="29">
        <v>82.86</v>
      </c>
      <c r="FC64" s="29">
        <v>78.52</v>
      </c>
      <c r="FD64" s="29">
        <v>78.95</v>
      </c>
      <c r="FE64" s="29">
        <v>80.77</v>
      </c>
      <c r="FF64" s="29">
        <v>80.38</v>
      </c>
      <c r="FG64" s="29">
        <v>83</v>
      </c>
      <c r="FH64" s="29">
        <v>83.13</v>
      </c>
      <c r="FI64" s="29">
        <v>82.63</v>
      </c>
      <c r="FJ64" s="29">
        <v>84.79</v>
      </c>
      <c r="FK64" s="29">
        <v>85.8</v>
      </c>
      <c r="FL64" s="29">
        <v>87.25</v>
      </c>
      <c r="FM64" s="29">
        <v>89.43</v>
      </c>
      <c r="FN64" s="29">
        <v>89.65</v>
      </c>
      <c r="FO64" s="29">
        <v>88.04</v>
      </c>
      <c r="FP64" s="29">
        <v>88.93</v>
      </c>
      <c r="FQ64" s="29">
        <v>87.14</v>
      </c>
      <c r="FR64" s="29">
        <v>88.93</v>
      </c>
      <c r="FS64" s="29">
        <v>88.57</v>
      </c>
      <c r="FT64" s="29">
        <v>89.06</v>
      </c>
      <c r="FU64" s="29">
        <v>87.59</v>
      </c>
      <c r="FV64" s="29">
        <v>85.59</v>
      </c>
      <c r="FW64" s="29">
        <v>84.96</v>
      </c>
      <c r="FX64" s="29">
        <v>84.5</v>
      </c>
      <c r="FY64" s="29">
        <v>85.15</v>
      </c>
      <c r="FZ64" s="29">
        <v>88.52</v>
      </c>
      <c r="GA64" s="29">
        <v>85.63</v>
      </c>
      <c r="GB64" s="29">
        <v>87.65</v>
      </c>
      <c r="GC64" s="29">
        <v>86.68</v>
      </c>
      <c r="GD64" s="29">
        <v>86.24</v>
      </c>
      <c r="GE64" s="29">
        <v>86.81</v>
      </c>
      <c r="GF64" s="29">
        <v>88.56</v>
      </c>
      <c r="GG64" s="29">
        <v>89.86</v>
      </c>
      <c r="GH64" s="29">
        <v>91.74</v>
      </c>
      <c r="GI64" s="29">
        <v>94.39</v>
      </c>
      <c r="GJ64" s="29">
        <v>95.51</v>
      </c>
      <c r="GK64" s="29">
        <v>92.91</v>
      </c>
      <c r="GL64" s="29">
        <v>94.11</v>
      </c>
      <c r="GM64" s="29">
        <v>94.39</v>
      </c>
      <c r="GN64" s="29">
        <v>96.27</v>
      </c>
      <c r="GO64" s="29">
        <v>97.47</v>
      </c>
      <c r="GP64" s="29">
        <v>96.75</v>
      </c>
      <c r="GQ64" s="29">
        <v>96.75</v>
      </c>
      <c r="GR64" s="29">
        <v>96.75</v>
      </c>
      <c r="GS64" s="29">
        <v>97.01</v>
      </c>
      <c r="GT64" s="29">
        <v>94.98</v>
      </c>
      <c r="GU64" s="29">
        <v>96</v>
      </c>
      <c r="GV64" s="1">
        <v>91.75</v>
      </c>
      <c r="GW64" s="1">
        <v>90.8</v>
      </c>
      <c r="GX64" s="1">
        <v>90.02</v>
      </c>
      <c r="GY64" s="1">
        <v>89.4</v>
      </c>
      <c r="GZ64" s="25">
        <v>88.13</v>
      </c>
      <c r="HA64" s="15">
        <v>85.4</v>
      </c>
      <c r="HB64" s="4">
        <v>90.18</v>
      </c>
      <c r="HC64" s="4">
        <v>86.63</v>
      </c>
      <c r="HD64" s="1">
        <v>87.38</v>
      </c>
      <c r="HE64" s="1">
        <v>85.18</v>
      </c>
      <c r="HF64" s="1">
        <v>85.57</v>
      </c>
      <c r="HG64" s="98">
        <v>85.27</v>
      </c>
      <c r="HH64" s="119"/>
      <c r="HI64" s="1" cm="1">
        <f t="array" aca="1" ref="HI64" ca="1">INDIRECT("B"&amp;ROW(DY64))</f>
        <v>67.72</v>
      </c>
      <c r="HJ64" s="1" cm="1">
        <f t="array" aca="1" ref="HJ64" ca="1">INDIRECT("c"&amp;ROW(DZ64))</f>
        <v>69.900000000000006</v>
      </c>
      <c r="HK64" s="39">
        <f t="shared" ca="1" si="11"/>
        <v>-3.1187410586552278E-2</v>
      </c>
      <c r="HL64" s="1"/>
      <c r="HM64" s="1" cm="1">
        <f t="array" aca="1" ref="HM64" ca="1">INDIRECT("g"&amp;ROW(ED64))</f>
        <v>75.42</v>
      </c>
      <c r="HN64" s="39">
        <f t="shared" ca="1" si="12"/>
        <v>-0.10209493503049594</v>
      </c>
      <c r="HO64" s="1"/>
      <c r="HP64" s="1"/>
      <c r="HQ64" s="1"/>
    </row>
    <row r="65" spans="1:225">
      <c r="A65" s="1" t="s">
        <v>30</v>
      </c>
      <c r="B65" s="1">
        <v>34.25</v>
      </c>
      <c r="C65" s="1"/>
      <c r="D65" s="1">
        <v>34.270000000000003</v>
      </c>
      <c r="E65" s="1">
        <v>35.57</v>
      </c>
      <c r="F65" s="1">
        <v>35.33</v>
      </c>
      <c r="G65" s="1">
        <v>35.630000000000003</v>
      </c>
      <c r="H65" s="1">
        <v>35.11</v>
      </c>
      <c r="I65" s="1">
        <v>36.49</v>
      </c>
      <c r="J65" s="1">
        <v>36.340000000000003</v>
      </c>
      <c r="K65" s="1">
        <v>36.36</v>
      </c>
      <c r="L65" s="1">
        <v>35.840000000000003</v>
      </c>
      <c r="M65" s="1">
        <v>35.76</v>
      </c>
      <c r="N65" s="1">
        <v>35.76</v>
      </c>
      <c r="O65" s="1">
        <v>35.76</v>
      </c>
      <c r="P65" s="1">
        <v>34.35</v>
      </c>
      <c r="Q65" s="1">
        <v>33.56</v>
      </c>
      <c r="R65" s="1">
        <v>33.340000000000003</v>
      </c>
      <c r="S65" s="1">
        <v>33.83</v>
      </c>
      <c r="T65" s="1">
        <v>34.1</v>
      </c>
      <c r="U65" s="1">
        <v>34.39</v>
      </c>
      <c r="V65" s="1">
        <v>33.869999999999997</v>
      </c>
      <c r="W65" s="1">
        <v>33.53</v>
      </c>
      <c r="X65" s="1">
        <v>33.85</v>
      </c>
      <c r="Y65" s="1">
        <v>34.21</v>
      </c>
      <c r="Z65" s="1">
        <v>33.93</v>
      </c>
      <c r="AA65" s="1">
        <v>34</v>
      </c>
      <c r="AB65" s="1">
        <v>34.619999999999997</v>
      </c>
      <c r="AC65" s="1">
        <v>35.21</v>
      </c>
      <c r="AD65" s="1">
        <v>35.01</v>
      </c>
      <c r="AE65" s="1">
        <v>35.24</v>
      </c>
      <c r="AF65" s="1">
        <v>35.869999999999997</v>
      </c>
      <c r="AG65" s="1">
        <v>35.96</v>
      </c>
      <c r="AH65" s="1">
        <v>36.9</v>
      </c>
      <c r="AI65" s="1">
        <v>36.39</v>
      </c>
      <c r="AJ65" s="1">
        <v>36.39</v>
      </c>
      <c r="AK65" s="1">
        <v>36.43</v>
      </c>
      <c r="AL65" s="1">
        <v>36.72</v>
      </c>
      <c r="AM65" s="1">
        <v>36.68</v>
      </c>
      <c r="AN65" s="121">
        <v>36.75</v>
      </c>
      <c r="AO65" s="1">
        <v>37.29</v>
      </c>
      <c r="AP65" s="1">
        <v>36.979999999999997</v>
      </c>
      <c r="AQ65" s="1">
        <v>36.1</v>
      </c>
      <c r="AR65" s="1">
        <v>36.54</v>
      </c>
      <c r="AS65" s="1">
        <v>36.17</v>
      </c>
      <c r="AT65" s="1">
        <v>35.729999999999997</v>
      </c>
      <c r="AU65" s="1">
        <v>35.69</v>
      </c>
      <c r="AV65" s="1">
        <v>35.880000000000003</v>
      </c>
      <c r="AW65" s="1">
        <v>36.22</v>
      </c>
      <c r="AX65" s="1">
        <v>36.380000000000003</v>
      </c>
      <c r="AY65" s="1">
        <v>35.93</v>
      </c>
      <c r="AZ65" s="1">
        <v>36.19</v>
      </c>
      <c r="BA65" s="1">
        <v>36.119999999999997</v>
      </c>
      <c r="BB65" s="1">
        <v>36</v>
      </c>
      <c r="BC65" s="1">
        <v>36.14</v>
      </c>
      <c r="BD65" s="1">
        <v>36.19</v>
      </c>
      <c r="BE65" s="1">
        <v>36.32</v>
      </c>
      <c r="BF65" s="1">
        <v>36.33</v>
      </c>
      <c r="BG65" s="1">
        <v>36.64</v>
      </c>
      <c r="BH65" s="1">
        <v>36.6</v>
      </c>
      <c r="BI65" s="1">
        <v>36.31</v>
      </c>
      <c r="BJ65" s="1">
        <v>36.799999999999997</v>
      </c>
      <c r="BK65" s="1">
        <v>37.06</v>
      </c>
      <c r="BL65" s="1">
        <v>37.44</v>
      </c>
      <c r="BM65" s="1">
        <v>37.25</v>
      </c>
      <c r="BN65" s="1">
        <v>37.520000000000003</v>
      </c>
      <c r="BO65" s="1">
        <v>36.58</v>
      </c>
      <c r="BP65" s="1">
        <v>36.32</v>
      </c>
      <c r="BQ65" s="1">
        <v>36.08</v>
      </c>
      <c r="BR65" s="1">
        <v>36.32</v>
      </c>
      <c r="BS65" s="1">
        <v>35.729999999999997</v>
      </c>
      <c r="BT65" s="1">
        <v>35.869999999999997</v>
      </c>
      <c r="BU65" s="1">
        <v>36.130000000000003</v>
      </c>
      <c r="BV65" s="1">
        <v>36.39</v>
      </c>
      <c r="BW65" s="1">
        <v>36</v>
      </c>
      <c r="BX65" s="1">
        <v>36.4</v>
      </c>
      <c r="BY65" s="1">
        <v>37.03</v>
      </c>
      <c r="BZ65" s="1">
        <v>37.43</v>
      </c>
      <c r="CA65" s="1">
        <v>37.049999999999997</v>
      </c>
      <c r="CB65" s="1">
        <v>36.770000000000003</v>
      </c>
      <c r="CC65" s="1">
        <v>36.409999999999997</v>
      </c>
      <c r="CD65" s="1">
        <v>36.29</v>
      </c>
      <c r="CE65" s="1">
        <v>36.67</v>
      </c>
      <c r="CF65" s="1">
        <v>36.67</v>
      </c>
      <c r="CG65" s="1">
        <v>37.36</v>
      </c>
      <c r="CH65" s="1">
        <v>36.57</v>
      </c>
      <c r="CI65" s="1">
        <v>36.86</v>
      </c>
      <c r="CJ65" s="1">
        <v>36.729999999999997</v>
      </c>
      <c r="CK65" s="1">
        <v>37.11</v>
      </c>
      <c r="CL65" s="1">
        <v>37.22</v>
      </c>
      <c r="CM65" s="1">
        <v>37.32</v>
      </c>
      <c r="CN65" s="1">
        <v>37.880000000000003</v>
      </c>
      <c r="CO65" s="1">
        <v>37.880000000000003</v>
      </c>
      <c r="CP65" s="1">
        <v>38.17</v>
      </c>
      <c r="CQ65" s="1">
        <v>38.340000000000003</v>
      </c>
      <c r="CR65" s="1">
        <v>37.97</v>
      </c>
      <c r="CS65" s="1">
        <v>37.770000000000003</v>
      </c>
      <c r="CT65" s="1">
        <v>37.869999999999997</v>
      </c>
      <c r="CU65" s="1">
        <v>37.82</v>
      </c>
      <c r="CV65" s="1">
        <v>38.92</v>
      </c>
      <c r="CW65" s="1">
        <v>38.909999999999997</v>
      </c>
      <c r="CX65" s="1">
        <v>38.479999999999997</v>
      </c>
      <c r="CY65" s="1">
        <v>38.36</v>
      </c>
      <c r="CZ65" s="1">
        <v>38.46</v>
      </c>
      <c r="DA65" s="1">
        <v>38.33</v>
      </c>
      <c r="DB65" s="1">
        <v>37.9</v>
      </c>
      <c r="DC65" s="1">
        <v>38.17</v>
      </c>
      <c r="DD65" s="1">
        <v>38.200000000000003</v>
      </c>
      <c r="DE65" s="1">
        <v>37.79</v>
      </c>
      <c r="DF65" s="1">
        <v>37.74</v>
      </c>
      <c r="DG65" s="1">
        <v>37.75</v>
      </c>
      <c r="DH65" s="1">
        <v>37.340000000000003</v>
      </c>
      <c r="DI65" s="1">
        <v>37.49</v>
      </c>
      <c r="DJ65" s="1">
        <v>37.35</v>
      </c>
      <c r="DK65" s="1">
        <v>37.14</v>
      </c>
      <c r="DL65" s="1">
        <v>37.880000000000003</v>
      </c>
      <c r="DM65" s="1">
        <v>38.86</v>
      </c>
      <c r="DN65" s="1">
        <v>39.22</v>
      </c>
      <c r="DO65" s="1">
        <v>39.61</v>
      </c>
      <c r="DP65" s="1">
        <v>39.450000000000003</v>
      </c>
      <c r="DQ65" s="1">
        <v>39.380000000000003</v>
      </c>
      <c r="DR65" s="1">
        <v>39.11</v>
      </c>
      <c r="DS65" s="1">
        <v>39.549999999999997</v>
      </c>
      <c r="DT65" s="1">
        <v>39.26</v>
      </c>
      <c r="DU65" s="1">
        <v>39.08</v>
      </c>
      <c r="DV65" s="1">
        <v>38.82</v>
      </c>
      <c r="DW65" s="1">
        <v>38.49</v>
      </c>
      <c r="DX65" s="1">
        <v>38.299999999999997</v>
      </c>
      <c r="DY65" s="1">
        <v>38.14</v>
      </c>
      <c r="DZ65" s="1">
        <v>37.53</v>
      </c>
      <c r="EA65" s="1">
        <v>37.58</v>
      </c>
      <c r="EB65" s="1">
        <v>37.36</v>
      </c>
      <c r="EC65" s="1">
        <v>37.04</v>
      </c>
      <c r="ED65" s="1">
        <v>36.880000000000003</v>
      </c>
      <c r="EE65" s="1">
        <v>36.869999999999997</v>
      </c>
      <c r="EF65" s="1">
        <v>37.619999999999997</v>
      </c>
      <c r="EG65" s="1">
        <v>37.619999999999997</v>
      </c>
      <c r="EH65" s="1">
        <v>37.92</v>
      </c>
      <c r="EI65" s="1">
        <v>37.36</v>
      </c>
      <c r="EJ65" s="1">
        <v>37.630000000000003</v>
      </c>
      <c r="EK65" s="1">
        <v>39.46</v>
      </c>
      <c r="EL65" s="1">
        <v>38.6</v>
      </c>
      <c r="EM65" s="1">
        <v>39.04</v>
      </c>
      <c r="EN65" s="1">
        <v>40.340000000000003</v>
      </c>
      <c r="EO65" s="1">
        <v>40.450000000000003</v>
      </c>
      <c r="EP65" s="1">
        <v>41.13</v>
      </c>
      <c r="EQ65" s="1">
        <v>40.5</v>
      </c>
      <c r="ER65" s="1">
        <v>40.5</v>
      </c>
      <c r="ES65" s="1">
        <v>40.98</v>
      </c>
      <c r="ET65" s="1">
        <v>40.51</v>
      </c>
      <c r="EU65" s="1">
        <v>39.49</v>
      </c>
      <c r="EV65" s="1">
        <v>38.75</v>
      </c>
      <c r="EW65" s="35">
        <v>37.9</v>
      </c>
      <c r="EX65" s="31">
        <v>37.19</v>
      </c>
      <c r="EY65" s="31">
        <v>36.950000000000003</v>
      </c>
      <c r="EZ65" s="30">
        <v>36.22</v>
      </c>
      <c r="FA65" s="30">
        <v>36.700000000000003</v>
      </c>
      <c r="FB65" s="30">
        <v>35.61</v>
      </c>
      <c r="FC65" s="30">
        <v>35.880000000000003</v>
      </c>
      <c r="FD65" s="30">
        <v>36.1</v>
      </c>
      <c r="FE65" s="30">
        <v>36.11</v>
      </c>
      <c r="FF65" s="30">
        <v>36.67</v>
      </c>
      <c r="FG65" s="30">
        <v>36.67</v>
      </c>
      <c r="FH65" s="30">
        <v>36.729999999999997</v>
      </c>
      <c r="FI65" s="30">
        <v>37.22</v>
      </c>
      <c r="FJ65" s="30">
        <v>37.47</v>
      </c>
      <c r="FK65" s="30">
        <v>38.159999999999997</v>
      </c>
      <c r="FL65" s="30">
        <v>38.74</v>
      </c>
      <c r="FM65" s="30">
        <v>38.74</v>
      </c>
      <c r="FN65" s="30">
        <v>38.39</v>
      </c>
      <c r="FO65" s="30">
        <v>38.47</v>
      </c>
      <c r="FP65" s="30">
        <v>38.17</v>
      </c>
      <c r="FQ65" s="30">
        <v>38.67</v>
      </c>
      <c r="FR65" s="30">
        <v>38.700000000000003</v>
      </c>
      <c r="FS65" s="30">
        <v>39.08</v>
      </c>
      <c r="FT65" s="30">
        <v>38.44</v>
      </c>
      <c r="FU65" s="30">
        <v>38.03</v>
      </c>
      <c r="FV65" s="30">
        <v>38.020000000000003</v>
      </c>
      <c r="FW65" s="30">
        <v>37.78</v>
      </c>
      <c r="FX65" s="30">
        <v>38.200000000000003</v>
      </c>
      <c r="FY65" s="30">
        <v>39.049999999999997</v>
      </c>
      <c r="FZ65" s="30">
        <v>38.36</v>
      </c>
      <c r="GA65" s="30">
        <v>38.950000000000003</v>
      </c>
      <c r="GB65" s="30">
        <v>38.78</v>
      </c>
      <c r="GC65" s="30">
        <v>38.4</v>
      </c>
      <c r="GD65" s="30">
        <v>38.43</v>
      </c>
      <c r="GE65" s="30">
        <v>39.25</v>
      </c>
      <c r="GF65" s="30">
        <v>39.590000000000003</v>
      </c>
      <c r="GG65" s="30">
        <v>39.94</v>
      </c>
      <c r="GH65" s="30">
        <v>40.81</v>
      </c>
      <c r="GI65" s="30">
        <v>41.05</v>
      </c>
      <c r="GJ65" s="30">
        <v>40.229999999999997</v>
      </c>
      <c r="GK65" s="30">
        <v>40.630000000000003</v>
      </c>
      <c r="GL65" s="30">
        <v>40.81</v>
      </c>
      <c r="GM65" s="30">
        <v>41.04</v>
      </c>
      <c r="GN65" s="30">
        <v>41.03</v>
      </c>
      <c r="GO65" s="30">
        <v>40.74</v>
      </c>
      <c r="GP65" s="30">
        <v>40.840000000000003</v>
      </c>
      <c r="GQ65" s="30">
        <v>40.98</v>
      </c>
      <c r="GR65" s="30"/>
      <c r="GS65" s="30"/>
      <c r="GT65" s="30"/>
      <c r="GU65" s="30"/>
      <c r="HH65" s="1"/>
      <c r="HI65" s="1" cm="1">
        <f t="array" aca="1" ref="HI65" ca="1">INDIRECT("c"&amp;ROW(DY65))</f>
        <v>0</v>
      </c>
      <c r="HJ65" s="1" cm="1">
        <f t="array" aca="1" ref="HJ65" ca="1">INDIRECT("d"&amp;ROW(DZ65))</f>
        <v>34.270000000000003</v>
      </c>
      <c r="HK65" s="39">
        <f ca="1">HI65/HJ65-1</f>
        <v>-1</v>
      </c>
      <c r="HL65" s="1"/>
      <c r="HM65" s="1" cm="1">
        <f t="array" aca="1" ref="HM65" ca="1">INDIRECT("g"&amp;ROW(ED65))</f>
        <v>35.630000000000003</v>
      </c>
      <c r="HN65" s="39">
        <f ca="1">HI65/HM65-1</f>
        <v>-1</v>
      </c>
      <c r="HO65" s="1"/>
      <c r="HP65" s="1"/>
      <c r="HQ65" s="1"/>
    </row>
    <row r="66" spans="1:225">
      <c r="A66" s="1" t="s">
        <v>100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>
        <v>123.57</v>
      </c>
      <c r="CM66" s="1"/>
      <c r="CN66" s="1"/>
      <c r="CO66" s="1">
        <v>124</v>
      </c>
      <c r="CP66" s="1"/>
      <c r="CQ66" s="1">
        <v>128</v>
      </c>
      <c r="CR66" s="1"/>
      <c r="CS66" s="1">
        <v>128</v>
      </c>
      <c r="CT66" s="1"/>
      <c r="CU66" s="1">
        <v>133.5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Z66" s="35"/>
      <c r="FA66" s="31"/>
      <c r="FB66" s="31"/>
      <c r="FC66" s="31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HH66" s="1"/>
      <c r="HI66" s="1"/>
      <c r="HJ66" s="1"/>
      <c r="HK66" s="39"/>
      <c r="HL66" s="1"/>
      <c r="HM66" s="1"/>
      <c r="HN66" s="39"/>
      <c r="HO66" s="1"/>
      <c r="HP66" s="1"/>
      <c r="HQ66" s="1"/>
    </row>
    <row r="67" spans="1:225">
      <c r="A67" s="1" t="s">
        <v>101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>
        <v>82.83</v>
      </c>
      <c r="CM67" s="1"/>
      <c r="CN67" s="1"/>
      <c r="CO67" s="1">
        <v>74.989999999999995</v>
      </c>
      <c r="CP67" s="1">
        <v>72.459999999999994</v>
      </c>
      <c r="CQ67" s="1">
        <v>74.12</v>
      </c>
      <c r="CR67" s="1">
        <v>73.36</v>
      </c>
      <c r="CS67" s="1">
        <v>74.3</v>
      </c>
      <c r="CT67" s="1">
        <v>74.569999999999993</v>
      </c>
      <c r="CU67" s="1">
        <v>74.569999999999993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Z67" s="35"/>
      <c r="FA67" s="31"/>
      <c r="FB67" s="31"/>
      <c r="FC67" s="31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HH67" s="1"/>
      <c r="HI67" s="1"/>
      <c r="HJ67" s="1"/>
      <c r="HK67" s="39"/>
      <c r="HL67" s="1"/>
      <c r="HM67" s="1"/>
      <c r="HN67" s="39"/>
      <c r="HO67" s="1"/>
      <c r="HP67" s="1"/>
      <c r="HQ67" s="1"/>
    </row>
    <row r="68" spans="1:225">
      <c r="A68" s="1" t="s">
        <v>102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>
        <v>64.64</v>
      </c>
      <c r="CM68" s="1"/>
      <c r="CN68" s="1"/>
      <c r="CO68" s="1">
        <v>63.5</v>
      </c>
      <c r="CP68" s="1">
        <v>63.5</v>
      </c>
      <c r="CQ68" s="1">
        <v>63.5</v>
      </c>
      <c r="CR68" s="1">
        <v>64</v>
      </c>
      <c r="CS68" s="1">
        <v>64</v>
      </c>
      <c r="CT68" s="1">
        <v>64</v>
      </c>
      <c r="CU68" s="1">
        <v>64</v>
      </c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Z68" s="35"/>
      <c r="FA68" s="31"/>
      <c r="FB68" s="31"/>
      <c r="FC68" s="31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HH68" s="1"/>
      <c r="HI68" s="1"/>
      <c r="HJ68" s="1"/>
      <c r="HK68" s="39"/>
      <c r="HL68" s="1"/>
      <c r="HM68" s="1"/>
      <c r="HN68" s="39"/>
      <c r="HO68" s="1"/>
      <c r="HP68" s="1"/>
      <c r="HQ68" s="1"/>
    </row>
    <row r="69" spans="1:225">
      <c r="A69" s="1" t="s">
        <v>103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>
        <v>43.02</v>
      </c>
      <c r="CM69" s="1"/>
      <c r="CN69" s="1"/>
      <c r="CO69" s="1">
        <v>45.27</v>
      </c>
      <c r="CP69" s="1">
        <v>45.05</v>
      </c>
      <c r="CQ69" s="1">
        <v>45.01</v>
      </c>
      <c r="CR69" s="1">
        <v>45.98</v>
      </c>
      <c r="CS69" s="1">
        <v>46</v>
      </c>
      <c r="CT69" s="1">
        <v>45.99</v>
      </c>
      <c r="CU69" s="1">
        <v>45.99</v>
      </c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Z69" s="35"/>
      <c r="FA69" s="31"/>
      <c r="FB69" s="31"/>
      <c r="FC69" s="31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HH69" s="1"/>
      <c r="HI69" s="1"/>
      <c r="HJ69" s="1"/>
      <c r="HK69" s="39"/>
      <c r="HL69" s="1"/>
      <c r="HM69" s="1"/>
      <c r="HN69" s="39"/>
      <c r="HO69" s="1"/>
      <c r="HP69" s="1"/>
      <c r="HQ69" s="1"/>
    </row>
    <row r="70" spans="1:225">
      <c r="A70" s="1" t="s">
        <v>104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>
        <v>19.260000000000002</v>
      </c>
      <c r="CP70" s="1"/>
      <c r="CQ70" s="1"/>
      <c r="CR70" s="1"/>
      <c r="CS70" s="1">
        <v>30</v>
      </c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Z70" s="35"/>
      <c r="FA70" s="31"/>
      <c r="FB70" s="31"/>
      <c r="FC70" s="31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HH70" s="1"/>
      <c r="HI70" s="1"/>
      <c r="HJ70" s="1"/>
      <c r="HK70" s="39"/>
      <c r="HL70" s="1"/>
      <c r="HM70" s="1"/>
      <c r="HN70" s="39"/>
      <c r="HO70" s="1"/>
      <c r="HP70" s="1"/>
      <c r="HQ70" s="1"/>
    </row>
    <row r="71" spans="1:225">
      <c r="A71" s="1" t="s">
        <v>105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>
        <v>34.79</v>
      </c>
      <c r="CM71" s="1"/>
      <c r="CN71" s="1"/>
      <c r="CO71" s="1">
        <v>35</v>
      </c>
      <c r="CP71" s="1">
        <v>32</v>
      </c>
      <c r="CQ71" s="1"/>
      <c r="CR71" s="1"/>
      <c r="CS71" s="1">
        <v>37.049999999999997</v>
      </c>
      <c r="CT71" s="1">
        <v>34.6</v>
      </c>
      <c r="CU71" s="1">
        <v>31.45</v>
      </c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Z71" s="35"/>
      <c r="FA71" s="31"/>
      <c r="FB71" s="31"/>
      <c r="FC71" s="31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HH71" s="1"/>
      <c r="HI71" s="1"/>
      <c r="HJ71" s="1"/>
      <c r="HK71" s="39"/>
      <c r="HL71" s="1"/>
      <c r="HM71" s="1"/>
      <c r="HN71" s="39"/>
      <c r="HO71" s="1"/>
      <c r="HP71" s="1"/>
      <c r="HQ71" s="1"/>
    </row>
    <row r="72" spans="1:225">
      <c r="A72" s="1" t="s">
        <v>106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>
        <v>61.99</v>
      </c>
      <c r="CM72" s="1"/>
      <c r="CN72" s="1"/>
      <c r="CO72" s="1">
        <v>60</v>
      </c>
      <c r="CP72" s="1">
        <v>60.19</v>
      </c>
      <c r="CQ72" s="1">
        <v>61.25</v>
      </c>
      <c r="CR72" s="1">
        <v>61.51</v>
      </c>
      <c r="CS72" s="1">
        <v>63.58</v>
      </c>
      <c r="CT72" s="1">
        <v>62.88</v>
      </c>
      <c r="CU72" s="1">
        <v>61.63</v>
      </c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Z72" s="35"/>
      <c r="FA72" s="31"/>
      <c r="FB72" s="31"/>
      <c r="FC72" s="31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HH72" s="1"/>
      <c r="HI72" s="1"/>
      <c r="HJ72" s="1"/>
      <c r="HK72" s="39"/>
      <c r="HL72" s="1"/>
      <c r="HM72" s="1"/>
      <c r="HN72" s="39"/>
      <c r="HO72" s="1"/>
      <c r="HP72" s="1"/>
      <c r="HQ72" s="1"/>
    </row>
    <row r="73" spans="1:225" s="48" customForma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  <c r="DF73" s="50"/>
      <c r="DG73" s="50"/>
      <c r="DH73" s="50"/>
      <c r="DI73" s="50"/>
      <c r="DJ73" s="50"/>
      <c r="DK73" s="50"/>
      <c r="DL73" s="50"/>
      <c r="DM73" s="50"/>
      <c r="DN73" s="50"/>
      <c r="DO73" s="50"/>
      <c r="DP73" s="50"/>
      <c r="DQ73" s="50"/>
      <c r="DR73" s="50"/>
      <c r="DS73" s="50"/>
      <c r="DT73" s="50"/>
      <c r="DU73" s="50"/>
      <c r="DV73" s="50"/>
      <c r="DW73" s="50"/>
      <c r="DX73" s="50"/>
      <c r="DY73" s="50"/>
      <c r="DZ73" s="50"/>
      <c r="EA73" s="50"/>
      <c r="EB73" s="50"/>
      <c r="EC73" s="50"/>
      <c r="ED73" s="50"/>
      <c r="EE73" s="50"/>
      <c r="EF73" s="50"/>
      <c r="EG73" s="50"/>
      <c r="EH73" s="50"/>
      <c r="EI73" s="50"/>
      <c r="EJ73" s="50"/>
      <c r="EK73" s="50"/>
      <c r="EL73" s="50"/>
      <c r="EM73" s="50"/>
      <c r="EN73" s="50"/>
      <c r="EO73" s="50"/>
      <c r="EP73" s="50"/>
      <c r="EQ73" s="50"/>
      <c r="ER73" s="50"/>
      <c r="ES73" s="50"/>
      <c r="ET73" s="50"/>
      <c r="EU73" s="50"/>
      <c r="EV73" s="50"/>
      <c r="EW73" s="58"/>
      <c r="EX73" s="50"/>
      <c r="EY73" s="50"/>
      <c r="EZ73" s="60"/>
      <c r="FA73" s="61"/>
      <c r="FB73" s="61"/>
      <c r="FC73" s="61"/>
      <c r="FD73" s="62"/>
      <c r="FE73" s="62"/>
      <c r="FF73" s="62"/>
      <c r="FG73" s="62"/>
      <c r="FH73" s="62"/>
      <c r="FI73" s="62"/>
      <c r="FJ73" s="62"/>
      <c r="FK73" s="62"/>
      <c r="FL73" s="62"/>
      <c r="FM73" s="62"/>
      <c r="FN73" s="62"/>
      <c r="FO73" s="62"/>
      <c r="FP73" s="62"/>
      <c r="FQ73" s="62"/>
      <c r="FR73" s="62"/>
      <c r="FS73" s="62"/>
      <c r="FT73" s="62"/>
      <c r="FU73" s="62"/>
      <c r="FV73" s="62"/>
      <c r="FW73" s="62"/>
      <c r="FX73" s="62"/>
      <c r="FY73" s="62"/>
      <c r="FZ73" s="62"/>
      <c r="GA73" s="62"/>
      <c r="GB73" s="62"/>
      <c r="GC73" s="62"/>
      <c r="GD73" s="62"/>
      <c r="GE73" s="62"/>
      <c r="GF73" s="62"/>
      <c r="GG73" s="62"/>
      <c r="GH73" s="62"/>
      <c r="GI73" s="62"/>
      <c r="GJ73" s="62"/>
      <c r="GK73" s="62"/>
      <c r="GL73" s="62"/>
      <c r="GM73" s="62"/>
      <c r="GN73" s="62"/>
      <c r="GO73" s="62"/>
      <c r="GP73" s="62"/>
      <c r="GQ73" s="62"/>
      <c r="GR73" s="62"/>
      <c r="GS73" s="62"/>
      <c r="GT73" s="62"/>
      <c r="GU73" s="62"/>
      <c r="HH73" s="50"/>
      <c r="HI73" s="50"/>
      <c r="HJ73" s="50"/>
      <c r="HK73" s="54"/>
      <c r="HL73" s="50"/>
      <c r="HM73" s="50"/>
      <c r="HN73" s="54"/>
      <c r="HO73" s="116"/>
      <c r="HP73" s="50"/>
      <c r="HQ73" s="50"/>
    </row>
    <row r="74" spans="1:225">
      <c r="A74" s="1" t="s">
        <v>59</v>
      </c>
      <c r="B74" s="1"/>
      <c r="C74" s="1">
        <v>8674.2800000000007</v>
      </c>
      <c r="D74" s="1">
        <v>8689.73</v>
      </c>
      <c r="E74" s="1">
        <v>8834.2999999999993</v>
      </c>
      <c r="F74" s="1">
        <v>8957.4699999999993</v>
      </c>
      <c r="G74" s="1">
        <v>8897.6299999999992</v>
      </c>
      <c r="H74" s="1">
        <v>8858.33</v>
      </c>
      <c r="I74" s="1">
        <v>8652.69</v>
      </c>
      <c r="J74" s="1">
        <v>8652.69</v>
      </c>
      <c r="K74" s="1">
        <v>8685.59</v>
      </c>
      <c r="L74" s="1">
        <v>8690.73</v>
      </c>
      <c r="M74" s="1">
        <v>8771.6299999999992</v>
      </c>
      <c r="N74" s="1">
        <v>8930.9</v>
      </c>
      <c r="O74" s="1">
        <v>8808.59</v>
      </c>
      <c r="P74" s="1">
        <v>8811.41</v>
      </c>
      <c r="Q74" s="1">
        <v>8940.66</v>
      </c>
      <c r="R74" s="1">
        <v>8940.66</v>
      </c>
      <c r="S74" s="1">
        <v>8644.2999999999993</v>
      </c>
      <c r="T74" s="1">
        <v>8721.58</v>
      </c>
      <c r="U74" s="1">
        <v>8686.69</v>
      </c>
      <c r="V74" s="1">
        <v>8756.9500000000007</v>
      </c>
      <c r="W74" s="1">
        <v>8702.61</v>
      </c>
      <c r="X74" s="1">
        <v>8621.6</v>
      </c>
      <c r="Y74" s="1">
        <v>8698.3799999999992</v>
      </c>
      <c r="Z74" s="1">
        <v>8730.99</v>
      </c>
      <c r="AA74" s="1">
        <v>8777.9500000000007</v>
      </c>
      <c r="AB74" s="1">
        <v>8873.16</v>
      </c>
      <c r="AC74" s="1">
        <v>8780.4599999999991</v>
      </c>
      <c r="AD74" s="1">
        <v>8726.4</v>
      </c>
      <c r="AE74" s="1">
        <v>8680.86</v>
      </c>
      <c r="AF74" s="1">
        <v>8717.9</v>
      </c>
      <c r="AG74" s="1">
        <v>8732.0400000000009</v>
      </c>
      <c r="AH74" s="1">
        <v>8675.0499999999993</v>
      </c>
      <c r="AI74" s="1">
        <v>8680.24</v>
      </c>
      <c r="AJ74" s="1">
        <v>8631.09</v>
      </c>
      <c r="AK74" s="1">
        <v>8651.3700000000008</v>
      </c>
      <c r="AL74" s="1">
        <v>8618.6299999999992</v>
      </c>
      <c r="AM74" s="1">
        <v>8607.0300000000007</v>
      </c>
      <c r="AN74" s="1">
        <v>8627.19</v>
      </c>
      <c r="AO74" s="1">
        <v>8709.48</v>
      </c>
      <c r="AP74" s="1">
        <v>8712.34</v>
      </c>
      <c r="AQ74" s="1">
        <v>8704.85</v>
      </c>
      <c r="AR74" s="1">
        <v>8551.33</v>
      </c>
      <c r="AS74" s="1">
        <v>8551.33</v>
      </c>
      <c r="AT74" s="1">
        <v>8507.17</v>
      </c>
      <c r="AU74" s="1">
        <v>8521.84</v>
      </c>
      <c r="AV74" s="1">
        <v>8528.11</v>
      </c>
      <c r="AW74" s="1">
        <v>8483.2900000000009</v>
      </c>
      <c r="AX74" s="1">
        <v>8491.92</v>
      </c>
      <c r="AY74" s="1">
        <v>8494.2000000000007</v>
      </c>
      <c r="AZ74" s="1">
        <v>8523.14</v>
      </c>
      <c r="BA74" s="1">
        <v>8535.69</v>
      </c>
      <c r="BB74" s="1">
        <v>8538.15</v>
      </c>
      <c r="BC74" s="1">
        <v>8442.23</v>
      </c>
      <c r="BD74" s="1">
        <v>8399.85</v>
      </c>
      <c r="BE74" s="1">
        <v>8261.7000000000007</v>
      </c>
      <c r="BF74" s="1">
        <v>8152</v>
      </c>
      <c r="BG74" s="1">
        <v>8337.7199999999993</v>
      </c>
      <c r="BH74" s="1">
        <v>8360.61</v>
      </c>
      <c r="BI74" s="1">
        <v>8500.1</v>
      </c>
      <c r="BJ74" s="1">
        <v>8627.5</v>
      </c>
      <c r="BK74" s="1">
        <v>8678.1</v>
      </c>
      <c r="BL74" s="1">
        <v>8552.0300000000007</v>
      </c>
      <c r="BM74" s="1">
        <v>8631.91</v>
      </c>
      <c r="BN74" s="1">
        <v>8562.68</v>
      </c>
      <c r="BO74" s="1">
        <v>8630.31</v>
      </c>
      <c r="BP74" s="1">
        <v>8767.32</v>
      </c>
      <c r="BQ74" s="1">
        <v>8832.99</v>
      </c>
      <c r="BR74" s="1">
        <v>8832.99</v>
      </c>
      <c r="BS74" s="1">
        <v>8832.99</v>
      </c>
      <c r="BT74" s="1">
        <v>8832.99</v>
      </c>
      <c r="BU74" s="1">
        <v>8832.99</v>
      </c>
      <c r="BV74" s="1">
        <v>8832.99</v>
      </c>
      <c r="BW74" s="1">
        <v>8832.99</v>
      </c>
      <c r="BX74" s="1">
        <v>8856.68</v>
      </c>
      <c r="BY74" s="1">
        <v>8869.26</v>
      </c>
      <c r="BZ74" s="1">
        <v>8867.9699999999993</v>
      </c>
      <c r="CA74" s="1">
        <v>8884.8799999999992</v>
      </c>
      <c r="CB74" s="1">
        <v>8875.66</v>
      </c>
      <c r="CC74" s="1">
        <v>8812.51</v>
      </c>
      <c r="CD74" s="1">
        <v>8869.42</v>
      </c>
      <c r="CE74" s="1">
        <v>8807.01</v>
      </c>
      <c r="CF74" s="1">
        <v>8828.6</v>
      </c>
      <c r="CG74" s="1">
        <v>8798.18</v>
      </c>
      <c r="CH74" s="1">
        <v>8794.94</v>
      </c>
      <c r="CI74" s="1">
        <v>8750.02</v>
      </c>
      <c r="CJ74" s="1">
        <v>8762.57</v>
      </c>
      <c r="CK74" s="1">
        <v>8684.49</v>
      </c>
      <c r="CL74" s="1">
        <v>8691.2900000000009</v>
      </c>
      <c r="CM74" s="1">
        <v>8770.6299999999992</v>
      </c>
      <c r="CN74" s="1">
        <v>8875.7000000000007</v>
      </c>
      <c r="CO74" s="1">
        <v>8937.86</v>
      </c>
      <c r="CP74" s="1">
        <v>8770.35</v>
      </c>
      <c r="CQ74" s="1">
        <v>8637.85</v>
      </c>
      <c r="CR74" s="1">
        <v>8721.41</v>
      </c>
      <c r="CS74" s="1">
        <v>8749.9699999999993</v>
      </c>
      <c r="CT74" s="1">
        <v>8857.73</v>
      </c>
      <c r="CU74" s="1">
        <v>8679.82</v>
      </c>
      <c r="CV74" s="1">
        <v>8749.7199999999993</v>
      </c>
      <c r="CW74" s="1">
        <v>8843.5400000000009</v>
      </c>
      <c r="CX74" s="1">
        <v>8996.66</v>
      </c>
      <c r="CY74" s="1">
        <v>9046.68</v>
      </c>
      <c r="CZ74" s="1">
        <v>9117.8700000000008</v>
      </c>
      <c r="DA74" s="1">
        <v>9018.44</v>
      </c>
      <c r="DB74" s="1">
        <v>8940.34</v>
      </c>
      <c r="DC74" s="1">
        <v>9020.73</v>
      </c>
      <c r="DD74" s="1">
        <v>9033.27</v>
      </c>
      <c r="DE74" s="1">
        <v>8990.7900000000009</v>
      </c>
      <c r="DF74" s="1">
        <v>9163.1</v>
      </c>
      <c r="DG74" s="1">
        <v>8959.65</v>
      </c>
      <c r="DH74" s="1">
        <v>9003</v>
      </c>
      <c r="DI74" s="1">
        <v>9018.9500000000007</v>
      </c>
      <c r="DJ74" s="1">
        <v>9107.74</v>
      </c>
      <c r="DK74" s="1">
        <v>9178.59</v>
      </c>
      <c r="DL74" s="1">
        <v>9205.81</v>
      </c>
      <c r="DM74" s="1">
        <v>9285.6299999999992</v>
      </c>
      <c r="DN74" s="1">
        <v>9247.9</v>
      </c>
      <c r="DO74" s="1">
        <v>9196.27</v>
      </c>
      <c r="DP74" s="1">
        <v>9079.73</v>
      </c>
      <c r="DQ74" s="1">
        <v>9079.73</v>
      </c>
      <c r="DR74" s="1">
        <v>9074.16</v>
      </c>
      <c r="DS74" s="1">
        <v>8972.17</v>
      </c>
      <c r="DT74" s="1">
        <v>8952.75</v>
      </c>
      <c r="DU74" s="1">
        <v>8920.07</v>
      </c>
      <c r="DV74" s="1">
        <v>8985.4599999999991</v>
      </c>
      <c r="DW74" s="1">
        <v>8911.34</v>
      </c>
      <c r="DX74" s="1">
        <v>8883.41</v>
      </c>
      <c r="DY74" s="1">
        <v>8900.09</v>
      </c>
      <c r="DZ74" s="1">
        <v>8877.9699999999993</v>
      </c>
      <c r="EA74" s="1">
        <v>8774.35</v>
      </c>
      <c r="EB74" s="1">
        <v>8869.19</v>
      </c>
      <c r="EC74" s="1">
        <v>8866.02</v>
      </c>
      <c r="ED74" s="1">
        <v>8851.6200000000008</v>
      </c>
      <c r="EE74" s="1">
        <v>8794.73</v>
      </c>
      <c r="EF74" s="1">
        <v>8814.61</v>
      </c>
      <c r="EG74" s="1">
        <v>8832.81</v>
      </c>
      <c r="EH74" s="1">
        <v>8862.98</v>
      </c>
      <c r="EI74" s="1">
        <v>8740</v>
      </c>
      <c r="EJ74" s="1">
        <v>8665.64</v>
      </c>
      <c r="EK74" s="1">
        <v>8702.77</v>
      </c>
      <c r="EL74" s="1">
        <v>8644.89</v>
      </c>
      <c r="EM74" s="1">
        <v>8476.94</v>
      </c>
      <c r="EN74" s="1">
        <v>8597.74</v>
      </c>
      <c r="EO74" s="1">
        <v>8597.74</v>
      </c>
      <c r="EP74" s="1">
        <v>8597.74</v>
      </c>
      <c r="EQ74" s="1">
        <v>8648.42</v>
      </c>
      <c r="ER74" s="1">
        <v>8765.69</v>
      </c>
      <c r="ES74" s="1">
        <v>8876.5300000000007</v>
      </c>
      <c r="ET74" s="1"/>
      <c r="GL74">
        <f>GK4*0.4+GK5*0.3+GK6*0.3</f>
        <v>1554.7000000000003</v>
      </c>
      <c r="GM74">
        <f>GL4*0.4+GL5*0.3+GL6*0.3</f>
        <v>1579.3999999999999</v>
      </c>
      <c r="HH74" s="1"/>
      <c r="HI74" s="1" cm="1">
        <f t="array" aca="1" ref="HI74" ca="1">INDIRECT("B"&amp;ROW(DY74))</f>
        <v>0</v>
      </c>
      <c r="HJ74" s="1" cm="1">
        <f t="array" aca="1" ref="HJ74" ca="1">INDIRECT("c"&amp;ROW(DZ74))</f>
        <v>8674.2800000000007</v>
      </c>
      <c r="HK74" s="39">
        <f ca="1">HI74/HJ74-1</f>
        <v>-1</v>
      </c>
      <c r="HL74" s="1"/>
      <c r="HM74" s="1" cm="1">
        <f t="array" aca="1" ref="HM74" ca="1">INDIRECT("g"&amp;ROW(ED74))</f>
        <v>8897.6299999999992</v>
      </c>
      <c r="HN74" s="39">
        <f ca="1">HI74/HM74-1</f>
        <v>-1</v>
      </c>
      <c r="HO74" s="1"/>
      <c r="HP74" s="1"/>
      <c r="HQ74" s="1"/>
    </row>
    <row r="75" spans="1:225">
      <c r="A75" s="1" t="s">
        <v>66</v>
      </c>
      <c r="B75" s="1">
        <v>247.08</v>
      </c>
      <c r="C75" s="1">
        <v>248.62</v>
      </c>
      <c r="D75" s="1">
        <v>255.38</v>
      </c>
      <c r="E75" s="1">
        <v>257.32</v>
      </c>
      <c r="F75" s="1">
        <v>256.14</v>
      </c>
      <c r="G75" s="1">
        <v>258.39999999999998</v>
      </c>
      <c r="H75" s="1">
        <v>259.29000000000002</v>
      </c>
      <c r="I75" s="1">
        <v>257.61</v>
      </c>
      <c r="J75" s="1">
        <v>259.19</v>
      </c>
      <c r="K75" s="1">
        <v>261.08999999999997</v>
      </c>
      <c r="L75" s="1">
        <v>265.2</v>
      </c>
      <c r="M75" s="1">
        <v>265.62</v>
      </c>
      <c r="N75" s="1">
        <v>265.62</v>
      </c>
      <c r="O75" s="1">
        <v>266.18</v>
      </c>
      <c r="P75" s="1">
        <v>261.62</v>
      </c>
      <c r="Q75" s="1">
        <v>261.19</v>
      </c>
      <c r="R75" s="1">
        <v>257.25</v>
      </c>
      <c r="S75" s="1">
        <v>253.84</v>
      </c>
      <c r="T75" s="1">
        <v>253.38</v>
      </c>
      <c r="U75" s="1">
        <v>248.16</v>
      </c>
      <c r="V75" s="1">
        <v>239.1</v>
      </c>
      <c r="W75" s="1">
        <v>242.71</v>
      </c>
      <c r="X75" s="1">
        <v>240.12</v>
      </c>
      <c r="Y75" s="1">
        <v>238.94</v>
      </c>
      <c r="Z75" s="1">
        <v>240.18</v>
      </c>
      <c r="AA75" s="1">
        <v>249.34</v>
      </c>
      <c r="AB75" s="1">
        <v>258.24</v>
      </c>
      <c r="AC75" s="1">
        <v>253.48</v>
      </c>
      <c r="AD75" s="1">
        <v>251.93</v>
      </c>
      <c r="AE75" s="1">
        <v>247.96</v>
      </c>
      <c r="AF75" s="1">
        <v>250.16</v>
      </c>
      <c r="AG75" s="1">
        <v>254.53</v>
      </c>
      <c r="AH75" s="1">
        <v>253.9</v>
      </c>
      <c r="AI75" s="1">
        <v>253.54</v>
      </c>
      <c r="AJ75" s="1">
        <v>253.54</v>
      </c>
      <c r="AK75" s="1">
        <v>253.84</v>
      </c>
      <c r="AL75" s="1">
        <v>253.48</v>
      </c>
      <c r="AM75" s="1">
        <v>254.53</v>
      </c>
      <c r="AN75" s="1">
        <v>249.51</v>
      </c>
      <c r="AO75" s="1">
        <v>250.59</v>
      </c>
      <c r="AP75" s="1">
        <v>252</v>
      </c>
      <c r="AQ75" s="1">
        <v>249.7</v>
      </c>
      <c r="AR75" s="1">
        <v>251.28</v>
      </c>
      <c r="AS75" s="1">
        <v>251.54</v>
      </c>
      <c r="AT75" s="1">
        <v>250.65</v>
      </c>
      <c r="AU75" s="1">
        <v>251.77</v>
      </c>
      <c r="AV75" s="1">
        <v>251.9</v>
      </c>
      <c r="AW75" s="1">
        <v>256.45999999999998</v>
      </c>
      <c r="AX75" s="1">
        <v>252.72</v>
      </c>
      <c r="AY75" s="1">
        <v>249.64</v>
      </c>
      <c r="AZ75" s="1">
        <v>245.2</v>
      </c>
      <c r="BA75" s="1">
        <v>242.55</v>
      </c>
      <c r="BB75" s="1">
        <v>245.2</v>
      </c>
      <c r="BC75" s="1">
        <v>253.97</v>
      </c>
      <c r="BD75" s="1">
        <v>260.67</v>
      </c>
      <c r="BE75" s="1">
        <v>264.27999999999997</v>
      </c>
      <c r="BF75" s="1">
        <v>264.24</v>
      </c>
      <c r="BG75" s="1">
        <v>267.76</v>
      </c>
      <c r="BH75" s="1">
        <v>270.68</v>
      </c>
      <c r="BI75" s="1">
        <v>271.63</v>
      </c>
      <c r="BJ75" s="1">
        <v>273.07</v>
      </c>
      <c r="BK75" s="1">
        <v>269.5</v>
      </c>
      <c r="BL75" s="1">
        <v>268.35000000000002</v>
      </c>
      <c r="BM75" s="1">
        <v>265.45999999999998</v>
      </c>
      <c r="BN75" s="1">
        <v>270.64</v>
      </c>
      <c r="BO75" s="1">
        <v>269.92</v>
      </c>
      <c r="BP75" s="1">
        <v>269.76</v>
      </c>
      <c r="BQ75" s="9">
        <v>266.57</v>
      </c>
      <c r="BR75" s="1">
        <v>265.33</v>
      </c>
      <c r="BS75" s="1">
        <v>267.79000000000002</v>
      </c>
      <c r="BT75" s="1">
        <v>268.58</v>
      </c>
      <c r="BU75" s="1">
        <v>267</v>
      </c>
      <c r="BV75" s="1">
        <v>271.79000000000002</v>
      </c>
      <c r="BW75" s="9">
        <v>275.89999999999998</v>
      </c>
      <c r="BX75" s="1">
        <v>274.08999999999997</v>
      </c>
      <c r="BY75" s="1">
        <v>273.63</v>
      </c>
      <c r="BZ75" s="9">
        <v>276</v>
      </c>
      <c r="CA75" s="1">
        <v>273.63</v>
      </c>
      <c r="CB75" s="1">
        <v>274.75</v>
      </c>
      <c r="CC75" s="1">
        <v>274.58</v>
      </c>
      <c r="CD75" s="9">
        <v>274.52</v>
      </c>
      <c r="CE75" s="1">
        <v>276.52</v>
      </c>
      <c r="CF75" s="1">
        <v>278.98</v>
      </c>
      <c r="CG75" s="1">
        <v>282.92</v>
      </c>
      <c r="CH75" s="1">
        <v>281.61</v>
      </c>
      <c r="CI75" s="1">
        <v>279.41000000000003</v>
      </c>
      <c r="CJ75" s="1">
        <v>278.45999999999998</v>
      </c>
      <c r="CK75" s="1">
        <v>276.39</v>
      </c>
      <c r="CL75" s="1">
        <v>274.39</v>
      </c>
      <c r="CM75" s="1">
        <v>275.7</v>
      </c>
      <c r="CN75" s="1">
        <v>271.24</v>
      </c>
      <c r="CO75" s="1">
        <v>276.22000000000003</v>
      </c>
      <c r="CP75" s="1">
        <v>276.22000000000003</v>
      </c>
      <c r="CQ75" s="9">
        <v>271.89</v>
      </c>
      <c r="CR75" s="1">
        <v>271.76</v>
      </c>
      <c r="CS75" s="1">
        <v>269.5</v>
      </c>
      <c r="CT75" s="9">
        <v>266.83999999999997</v>
      </c>
      <c r="CU75" s="1">
        <v>268.89999999999998</v>
      </c>
      <c r="CV75" s="1">
        <v>264.97000000000003</v>
      </c>
      <c r="CW75" s="1">
        <v>261.55</v>
      </c>
      <c r="CX75" s="1">
        <v>259.08999999999997</v>
      </c>
      <c r="CY75" s="1">
        <v>263.75</v>
      </c>
      <c r="CZ75" s="1">
        <v>262.67</v>
      </c>
      <c r="DA75" s="1">
        <v>260.76</v>
      </c>
      <c r="DB75" s="1">
        <v>263.49</v>
      </c>
      <c r="DC75" s="9">
        <v>265.13</v>
      </c>
      <c r="DD75" s="1">
        <v>271.43</v>
      </c>
      <c r="DE75" s="1">
        <v>272.06</v>
      </c>
      <c r="DF75" s="1">
        <v>269.89</v>
      </c>
      <c r="DG75" s="1">
        <v>270.27999999999997</v>
      </c>
      <c r="DH75" s="1">
        <v>266.8</v>
      </c>
      <c r="DI75" s="1">
        <v>272.02</v>
      </c>
      <c r="DJ75" s="1">
        <v>269.45999999999998</v>
      </c>
      <c r="DK75" s="1">
        <v>269.23</v>
      </c>
      <c r="DL75" s="1">
        <v>266.41000000000003</v>
      </c>
      <c r="DM75" s="1">
        <v>267.23</v>
      </c>
      <c r="DN75" s="1">
        <v>267.45999999999998</v>
      </c>
      <c r="DO75" s="1">
        <v>265.92</v>
      </c>
      <c r="DP75" s="1">
        <v>263.77999999999997</v>
      </c>
      <c r="DQ75" s="1">
        <v>256.69</v>
      </c>
      <c r="DR75" s="1">
        <v>255.61</v>
      </c>
      <c r="DS75" s="1">
        <v>252.46</v>
      </c>
      <c r="DT75" s="1">
        <v>253.74</v>
      </c>
      <c r="DU75" s="1">
        <v>251.97</v>
      </c>
      <c r="DV75" s="9">
        <v>250.59</v>
      </c>
      <c r="DW75" s="1">
        <v>248.72</v>
      </c>
      <c r="DX75" s="1">
        <v>247.37</v>
      </c>
      <c r="DY75" s="1">
        <v>247.34</v>
      </c>
      <c r="DZ75" s="1">
        <v>250.92</v>
      </c>
      <c r="EA75" s="1">
        <v>249.37</v>
      </c>
      <c r="EB75" s="1">
        <v>247.77</v>
      </c>
      <c r="EC75" s="1">
        <v>247.5</v>
      </c>
      <c r="ED75" s="1">
        <v>250.13</v>
      </c>
      <c r="EE75" s="1">
        <v>245.04</v>
      </c>
      <c r="EF75" s="1">
        <v>247.34</v>
      </c>
      <c r="EG75" s="1">
        <v>252.75</v>
      </c>
      <c r="EH75" s="1">
        <v>252.75</v>
      </c>
      <c r="EI75" s="9">
        <v>252.59</v>
      </c>
      <c r="EJ75" s="1">
        <v>247.8</v>
      </c>
      <c r="EK75" s="1">
        <v>244.94</v>
      </c>
      <c r="EL75" s="9">
        <v>246.42</v>
      </c>
      <c r="EM75" s="1">
        <v>243.56</v>
      </c>
      <c r="EN75" s="1">
        <v>239.13</v>
      </c>
      <c r="EO75" s="1">
        <v>240.77</v>
      </c>
      <c r="EP75" s="1">
        <v>244.58</v>
      </c>
      <c r="EQ75" s="1">
        <v>241.53</v>
      </c>
      <c r="ER75" s="1">
        <v>244.71</v>
      </c>
      <c r="ES75" s="1">
        <v>244.71</v>
      </c>
      <c r="ET75" s="1"/>
      <c r="HH75" s="1"/>
      <c r="HI75" s="1" cm="1">
        <f t="array" aca="1" ref="HI75" ca="1">INDIRECT("B"&amp;ROW(DY75))</f>
        <v>247.08</v>
      </c>
      <c r="HJ75" s="1" cm="1">
        <f t="array" aca="1" ref="HJ75" ca="1">INDIRECT("c"&amp;ROW(DZ75))</f>
        <v>248.62</v>
      </c>
      <c r="HK75" s="39">
        <f ca="1">HI75/HJ75-1</f>
        <v>-6.1941919395059886E-3</v>
      </c>
      <c r="HL75" s="1"/>
      <c r="HM75" s="1" cm="1">
        <f t="array" aca="1" ref="HM75" ca="1">INDIRECT("g"&amp;ROW(ED75))</f>
        <v>258.39999999999998</v>
      </c>
      <c r="HN75" s="39">
        <f ca="1">HI75/HM75-1</f>
        <v>-4.3808049535603577E-2</v>
      </c>
      <c r="HO75" s="1"/>
      <c r="HP75" s="1"/>
      <c r="HQ75" s="1"/>
    </row>
    <row r="76" spans="1:225" s="48" customForma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  <c r="DF76" s="50"/>
      <c r="DG76" s="50"/>
      <c r="DH76" s="50"/>
      <c r="DI76" s="50"/>
      <c r="DJ76" s="50"/>
      <c r="DK76" s="50"/>
      <c r="DL76" s="50"/>
      <c r="DM76" s="50"/>
      <c r="DN76" s="50"/>
      <c r="DO76" s="50"/>
      <c r="DP76" s="50"/>
      <c r="DQ76" s="50"/>
      <c r="DR76" s="50"/>
      <c r="DS76" s="50"/>
      <c r="DT76" s="50"/>
      <c r="DU76" s="50"/>
      <c r="DV76" s="50"/>
      <c r="DW76" s="50"/>
      <c r="DX76" s="50"/>
      <c r="DY76" s="50"/>
      <c r="DZ76" s="50"/>
      <c r="EA76" s="50"/>
      <c r="EB76" s="50"/>
      <c r="EC76" s="50"/>
      <c r="ED76" s="50"/>
      <c r="EE76" s="50"/>
      <c r="EF76" s="50"/>
      <c r="EG76" s="50"/>
      <c r="EH76" s="50"/>
      <c r="EI76" s="50"/>
      <c r="EJ76" s="50"/>
      <c r="EK76" s="50"/>
      <c r="EL76" s="50"/>
      <c r="EM76" s="50"/>
      <c r="EN76" s="50"/>
      <c r="EO76" s="50"/>
      <c r="EP76" s="50"/>
      <c r="EQ76" s="50"/>
      <c r="ER76" s="50"/>
      <c r="ES76" s="50"/>
      <c r="ET76" s="50"/>
      <c r="HH76" s="50"/>
      <c r="HI76" s="50"/>
      <c r="HJ76" s="50"/>
      <c r="HK76" s="54"/>
      <c r="HL76" s="50"/>
      <c r="HM76" s="50"/>
      <c r="HN76" s="54"/>
      <c r="HO76" s="50"/>
      <c r="HP76" s="50"/>
      <c r="HQ76" s="50"/>
    </row>
    <row r="77" spans="1:2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HH77" s="1"/>
      <c r="HI77" s="1"/>
      <c r="HJ77" s="1"/>
      <c r="HK77" s="39"/>
      <c r="HL77" s="1"/>
      <c r="HM77" s="1"/>
      <c r="HN77" s="39"/>
      <c r="HO77" s="1"/>
      <c r="HP77" s="1"/>
      <c r="HQ77" s="1"/>
    </row>
    <row r="78" spans="1:225" s="5" customFormat="1">
      <c r="A78" s="1" t="s">
        <v>25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3"/>
      <c r="EX78" s="1"/>
      <c r="EY78" s="1"/>
      <c r="EZ78" s="13"/>
      <c r="FA78" s="1"/>
      <c r="FB78" s="1"/>
      <c r="FC78" s="1"/>
      <c r="FD78" s="35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/>
      <c r="GW78"/>
      <c r="GX78"/>
      <c r="GY78"/>
      <c r="GZ78"/>
      <c r="HA78"/>
      <c r="HB78"/>
      <c r="HC78"/>
      <c r="HD78"/>
      <c r="HE78"/>
      <c r="HF78"/>
      <c r="HG78"/>
      <c r="HH78" s="1"/>
      <c r="HI78" s="1" cm="1">
        <f t="array" aca="1" ref="HI78" ca="1">INDIRECT("B"&amp;ROW(DY78))</f>
        <v>0</v>
      </c>
      <c r="HJ78" s="1" cm="1">
        <f t="array" aca="1" ref="HJ78" ca="1">INDIRECT("c"&amp;ROW(DZ78))</f>
        <v>0</v>
      </c>
      <c r="HK78" s="39" t="e">
        <f t="shared" ca="1" si="11"/>
        <v>#DIV/0!</v>
      </c>
      <c r="HL78" s="1"/>
      <c r="HM78" s="1" cm="1">
        <f t="array" aca="1" ref="HM78" ca="1">INDIRECT("g"&amp;ROW(ED78))</f>
        <v>0</v>
      </c>
      <c r="HN78" s="39" t="e">
        <f t="shared" ca="1" si="12"/>
        <v>#DIV/0!</v>
      </c>
      <c r="HO78" s="120"/>
      <c r="HP78" s="39"/>
      <c r="HQ78" s="39"/>
    </row>
    <row r="79" spans="1:225" s="5" customFormat="1">
      <c r="A79" s="1" t="s">
        <v>33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3"/>
      <c r="EX79" s="1"/>
      <c r="EY79" s="1"/>
      <c r="EZ79" s="13"/>
      <c r="FA79" s="1"/>
      <c r="FB79" s="1"/>
      <c r="FC79" s="1"/>
      <c r="FD79" s="13"/>
      <c r="FE79" s="25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/>
      <c r="GW79"/>
      <c r="GX79"/>
      <c r="GY79"/>
      <c r="GZ79"/>
      <c r="HA79"/>
      <c r="HB79"/>
      <c r="HC79"/>
      <c r="HD79"/>
      <c r="HE79"/>
      <c r="HF79"/>
      <c r="HG79"/>
      <c r="HH79" s="1"/>
      <c r="HI79" s="1" cm="1">
        <f t="array" aca="1" ref="HI79" ca="1">INDIRECT("B"&amp;ROW(DY79))</f>
        <v>0</v>
      </c>
      <c r="HJ79" s="1" cm="1">
        <f t="array" aca="1" ref="HJ79" ca="1">INDIRECT("c"&amp;ROW(DZ79))</f>
        <v>0</v>
      </c>
      <c r="HK79" s="39" t="e">
        <f t="shared" ca="1" si="11"/>
        <v>#DIV/0!</v>
      </c>
      <c r="HL79" s="1"/>
      <c r="HM79" s="1" cm="1">
        <f t="array" aca="1" ref="HM79" ca="1">INDIRECT("g"&amp;ROW(ED79))</f>
        <v>0</v>
      </c>
      <c r="HN79" s="39" t="e">
        <f t="shared" ca="1" si="12"/>
        <v>#DIV/0!</v>
      </c>
      <c r="HO79" s="120"/>
      <c r="HP79" s="39"/>
      <c r="HQ79" s="39"/>
    </row>
    <row r="80" spans="1:225" s="5" customFormat="1">
      <c r="A80" s="29" t="s">
        <v>34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37"/>
      <c r="EX80" s="29"/>
      <c r="EY80" s="29"/>
      <c r="EZ80" s="37"/>
      <c r="FA80" s="29"/>
      <c r="FB80" s="29"/>
      <c r="FC80" s="29"/>
      <c r="FD80" s="37"/>
      <c r="FE80" s="35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/>
      <c r="GW80"/>
      <c r="GX80"/>
      <c r="GY80"/>
      <c r="GZ80"/>
      <c r="HA80"/>
      <c r="HB80"/>
      <c r="HC80"/>
      <c r="HD80"/>
      <c r="HE80"/>
      <c r="HF80"/>
      <c r="HG80"/>
      <c r="HH80" s="1"/>
      <c r="HI80" s="1" cm="1">
        <f t="array" aca="1" ref="HI80" ca="1">INDIRECT("B"&amp;ROW(DY80))</f>
        <v>0</v>
      </c>
      <c r="HJ80" s="1" cm="1">
        <f t="array" aca="1" ref="HJ80" ca="1">INDIRECT("c"&amp;ROW(DZ80))</f>
        <v>0</v>
      </c>
      <c r="HK80" s="39" t="e">
        <f t="shared" ca="1" si="11"/>
        <v>#DIV/0!</v>
      </c>
      <c r="HL80" s="1"/>
      <c r="HM80" s="1" cm="1">
        <f t="array" aca="1" ref="HM80" ca="1">INDIRECT("g"&amp;ROW(ED80))</f>
        <v>0</v>
      </c>
      <c r="HN80" s="39" t="e">
        <f t="shared" ca="1" si="12"/>
        <v>#DIV/0!</v>
      </c>
      <c r="HO80" s="120"/>
      <c r="HP80" s="39"/>
      <c r="HQ80" s="39"/>
    </row>
    <row r="81" spans="1:225">
      <c r="A81" s="30" t="s">
        <v>60</v>
      </c>
      <c r="B81" s="30"/>
      <c r="C81" s="30"/>
      <c r="D81" s="82">
        <v>6686.02</v>
      </c>
      <c r="E81" s="82">
        <v>6631.7</v>
      </c>
      <c r="F81" s="82">
        <v>6626.16</v>
      </c>
      <c r="G81" s="82">
        <v>6665.18</v>
      </c>
      <c r="H81" s="82">
        <v>6651.74</v>
      </c>
      <c r="I81" s="82">
        <v>6578.32</v>
      </c>
      <c r="J81" s="82">
        <v>6578.32</v>
      </c>
      <c r="K81" s="82">
        <v>6553.24</v>
      </c>
      <c r="L81" s="82">
        <v>6611.61</v>
      </c>
      <c r="M81" s="82">
        <v>6579.06</v>
      </c>
      <c r="N81" s="82">
        <v>6590.62</v>
      </c>
      <c r="O81" s="82">
        <v>6595.61</v>
      </c>
      <c r="P81" s="30">
        <v>6638.76</v>
      </c>
      <c r="Q81" s="82">
        <v>6657.66</v>
      </c>
      <c r="R81" s="82">
        <v>6642.17</v>
      </c>
      <c r="S81" s="82">
        <v>6691.43</v>
      </c>
      <c r="T81" s="82">
        <v>6643.15</v>
      </c>
      <c r="U81" s="82">
        <v>6655.84</v>
      </c>
      <c r="V81" s="82">
        <v>6619.93</v>
      </c>
      <c r="W81" s="82">
        <v>6629.6</v>
      </c>
      <c r="X81" s="82">
        <v>6567.91</v>
      </c>
      <c r="Y81" s="82">
        <v>6552.92</v>
      </c>
      <c r="Z81" s="82">
        <v>6544.7</v>
      </c>
      <c r="AA81" s="82">
        <v>6524.44</v>
      </c>
      <c r="AB81" s="82">
        <v>6556.33</v>
      </c>
      <c r="AC81" s="82">
        <v>6500.08</v>
      </c>
      <c r="AD81" s="82">
        <v>6390.86</v>
      </c>
      <c r="AE81" s="82">
        <v>6270.11</v>
      </c>
      <c r="AF81" s="82">
        <v>6255.33</v>
      </c>
      <c r="AG81" s="82">
        <v>6283.33</v>
      </c>
      <c r="AH81" s="82">
        <v>6344.2</v>
      </c>
      <c r="AI81" s="82">
        <v>6347.82</v>
      </c>
      <c r="AJ81" s="82">
        <v>6352.12</v>
      </c>
      <c r="AK81" s="30">
        <v>6280.16</v>
      </c>
      <c r="AL81" s="30">
        <v>6289.56</v>
      </c>
      <c r="AM81" s="82">
        <v>6309.54</v>
      </c>
      <c r="AN81" s="82">
        <v>6282.78</v>
      </c>
      <c r="AO81" s="82">
        <v>6257.72</v>
      </c>
      <c r="AP81" s="82">
        <v>6272.07</v>
      </c>
      <c r="AQ81" s="82">
        <v>6231.85</v>
      </c>
      <c r="AR81" s="82">
        <v>6275.59</v>
      </c>
      <c r="AS81" s="82">
        <v>6203.72</v>
      </c>
      <c r="AT81" s="82">
        <v>6233.28</v>
      </c>
      <c r="AU81" s="82">
        <v>6260.73</v>
      </c>
      <c r="AV81" s="82">
        <v>6260.69</v>
      </c>
      <c r="AW81" s="30">
        <v>6285.13</v>
      </c>
      <c r="AX81" s="82">
        <v>6357.3</v>
      </c>
      <c r="AY81" s="82">
        <v>6267.09</v>
      </c>
      <c r="AZ81" s="82">
        <v>6151.24</v>
      </c>
      <c r="BA81" s="82">
        <v>6151.24</v>
      </c>
      <c r="BB81" s="82">
        <v>6043.44</v>
      </c>
      <c r="BC81" s="82">
        <v>6064.44</v>
      </c>
      <c r="BD81" s="82">
        <v>6131.66</v>
      </c>
      <c r="BE81" s="82">
        <v>6199.34</v>
      </c>
      <c r="BF81" s="82">
        <v>6199.34</v>
      </c>
      <c r="BG81" s="82">
        <v>6236.36</v>
      </c>
      <c r="BH81" s="82">
        <v>6230.05</v>
      </c>
      <c r="BI81" s="30">
        <v>6286.46</v>
      </c>
      <c r="BJ81" s="30">
        <v>6360.14</v>
      </c>
      <c r="BK81" s="30">
        <v>6369.5</v>
      </c>
      <c r="BL81" s="30">
        <v>6378.28</v>
      </c>
      <c r="BM81" s="30">
        <v>6416.56</v>
      </c>
      <c r="BN81" s="30">
        <v>6423.81</v>
      </c>
      <c r="BO81" s="30">
        <v>6433.27</v>
      </c>
      <c r="BP81" s="30">
        <v>6412.07</v>
      </c>
      <c r="BQ81" s="30">
        <v>6410.82</v>
      </c>
      <c r="BR81" s="30">
        <v>6356</v>
      </c>
      <c r="BS81" s="30">
        <v>6399.78</v>
      </c>
      <c r="BT81" s="30">
        <v>6413.2</v>
      </c>
      <c r="BU81" s="30">
        <v>6423.17</v>
      </c>
      <c r="BV81" s="30">
        <v>6405.24</v>
      </c>
      <c r="BW81" s="30">
        <v>6459.89</v>
      </c>
      <c r="BX81" s="30">
        <v>6439.78</v>
      </c>
      <c r="BY81" s="30">
        <v>6466.2</v>
      </c>
      <c r="BZ81" s="30">
        <v>6581.91</v>
      </c>
      <c r="CA81" s="30">
        <v>6611.7</v>
      </c>
      <c r="CB81" s="30">
        <v>6685.61</v>
      </c>
      <c r="CC81" s="30">
        <v>6702.24</v>
      </c>
      <c r="CD81" s="30">
        <v>6734.01</v>
      </c>
      <c r="CE81" s="30">
        <v>6807.41</v>
      </c>
      <c r="CF81" s="30">
        <v>6832.24</v>
      </c>
      <c r="CG81" s="30">
        <v>6831.86</v>
      </c>
      <c r="CH81" s="30">
        <v>6726.91</v>
      </c>
      <c r="CI81" s="30">
        <v>6704.35</v>
      </c>
      <c r="CJ81" s="30">
        <v>6693.99</v>
      </c>
      <c r="CK81" s="30">
        <v>6665.76</v>
      </c>
      <c r="CL81" s="30">
        <v>6701.7</v>
      </c>
      <c r="CM81" s="30">
        <v>6710.31</v>
      </c>
      <c r="CN81" s="30">
        <v>6767.25</v>
      </c>
      <c r="CO81" s="30">
        <v>6825.21</v>
      </c>
      <c r="CP81" s="30">
        <v>6825.21</v>
      </c>
      <c r="CQ81" s="30">
        <v>6762.6</v>
      </c>
      <c r="CR81" s="30">
        <v>6735.31</v>
      </c>
      <c r="CS81" s="30">
        <v>6774.01</v>
      </c>
      <c r="CT81" s="30">
        <v>6735.65</v>
      </c>
      <c r="CU81" s="30">
        <v>6762.06</v>
      </c>
      <c r="CV81" s="30">
        <v>6700.3</v>
      </c>
      <c r="CW81" s="30">
        <v>6730.85</v>
      </c>
      <c r="CX81" s="30">
        <v>6668.27</v>
      </c>
      <c r="CY81" s="30">
        <v>6707.68</v>
      </c>
      <c r="CZ81" s="30">
        <v>6750.94</v>
      </c>
      <c r="DA81" s="30">
        <v>6684.55</v>
      </c>
      <c r="DB81" s="30">
        <v>6707.63</v>
      </c>
      <c r="DC81" s="30">
        <v>6716.98</v>
      </c>
      <c r="DD81" s="30">
        <v>6800.89</v>
      </c>
      <c r="DE81" s="30">
        <v>6806.66</v>
      </c>
      <c r="DF81" s="30">
        <v>6723.71</v>
      </c>
      <c r="DG81" s="30">
        <v>6736.76</v>
      </c>
      <c r="DH81" s="30">
        <v>6785.41</v>
      </c>
      <c r="DI81" s="30">
        <v>6735.37</v>
      </c>
      <c r="DJ81" s="30">
        <v>6693.23</v>
      </c>
      <c r="DK81" s="30">
        <v>6824.84</v>
      </c>
      <c r="DL81" s="30">
        <v>6835.67</v>
      </c>
      <c r="DM81" s="30">
        <v>6835.67</v>
      </c>
      <c r="DN81" s="30">
        <v>6872.18</v>
      </c>
      <c r="DO81" s="30">
        <v>6872.18</v>
      </c>
      <c r="DP81" s="30">
        <v>6800.09</v>
      </c>
      <c r="DQ81" s="30">
        <v>6801.71</v>
      </c>
      <c r="DR81" s="30">
        <v>6639.4</v>
      </c>
      <c r="DS81" s="30">
        <v>6661.16</v>
      </c>
      <c r="DT81" s="30">
        <v>6656.9</v>
      </c>
      <c r="DU81" s="30">
        <v>6622.67</v>
      </c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>
        <f>GK7/GL74</f>
        <v>0.90821380330610391</v>
      </c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103"/>
      <c r="HH81" s="1"/>
      <c r="HI81" s="1" cm="1">
        <f t="array" aca="1" ref="HI81" ca="1">INDIRECT("c"&amp;ROW(DY81))</f>
        <v>0</v>
      </c>
      <c r="HJ81" s="1" cm="1">
        <f t="array" aca="1" ref="HJ81" ca="1">INDIRECT("d"&amp;ROW(DZ81))</f>
        <v>6686.02</v>
      </c>
      <c r="HK81" s="39">
        <f t="shared" ca="1" si="11"/>
        <v>-1</v>
      </c>
      <c r="HL81" s="1"/>
      <c r="HM81" s="1" cm="1">
        <f t="array" aca="1" ref="HM81" ca="1">INDIRECT("g"&amp;ROW(ED81))</f>
        <v>6665.18</v>
      </c>
      <c r="HN81" s="39">
        <f t="shared" ca="1" si="12"/>
        <v>-1</v>
      </c>
      <c r="HO81" s="1"/>
      <c r="HP81" s="1"/>
      <c r="HQ81" s="1"/>
    </row>
    <row r="82" spans="1:225">
      <c r="A82" s="83" t="s">
        <v>79</v>
      </c>
      <c r="B82" s="83">
        <v>3.8670000000000003E-2</v>
      </c>
      <c r="C82" s="83"/>
      <c r="D82" s="83">
        <v>3.8710000000000001E-2</v>
      </c>
      <c r="E82" s="83">
        <v>3.8780000000000002E-2</v>
      </c>
      <c r="F82" s="83">
        <v>3.8580000000000003E-2</v>
      </c>
      <c r="G82" s="83">
        <v>3.8649999999999997E-2</v>
      </c>
      <c r="H82" s="83">
        <v>3.8559999999999997E-2</v>
      </c>
      <c r="I82" s="83">
        <v>3.8449999999999998E-2</v>
      </c>
      <c r="J82" s="83">
        <v>3.8719999999999997E-2</v>
      </c>
      <c r="K82" s="83">
        <v>3.8429999999999999E-2</v>
      </c>
      <c r="L82" s="83">
        <v>3.8649999999999997E-2</v>
      </c>
      <c r="M82" s="83">
        <v>3.8649999999999997E-2</v>
      </c>
      <c r="N82" s="83">
        <v>3.8649999999999997E-2</v>
      </c>
      <c r="O82" s="83">
        <v>3.8649999999999997E-2</v>
      </c>
      <c r="P82" s="83">
        <v>3.8589999999999999E-2</v>
      </c>
      <c r="Q82" s="83">
        <v>3.8530000000000002E-2</v>
      </c>
      <c r="R82" s="83">
        <v>3.8589999999999999E-2</v>
      </c>
      <c r="S82" s="83">
        <v>3.8530000000000002E-2</v>
      </c>
      <c r="T82" s="83">
        <v>3.8440000000000002E-2</v>
      </c>
      <c r="U82" s="83">
        <v>3.8330000000000003E-2</v>
      </c>
      <c r="V82" s="83">
        <v>3.8620000000000002E-2</v>
      </c>
      <c r="W82" s="83">
        <v>3.8580000000000003E-2</v>
      </c>
      <c r="X82" s="83">
        <v>3.8530000000000002E-2</v>
      </c>
      <c r="Y82" s="83">
        <v>3.8719999999999997E-2</v>
      </c>
      <c r="Z82" s="83">
        <v>3.8589999999999999E-2</v>
      </c>
      <c r="AA82" s="83">
        <v>3.8649999999999997E-2</v>
      </c>
      <c r="AB82" s="83">
        <v>3.8550000000000001E-2</v>
      </c>
      <c r="AC82" s="83">
        <v>3.8690000000000002E-2</v>
      </c>
      <c r="AD82" s="83">
        <v>3.8679999999999999E-2</v>
      </c>
      <c r="AE82" s="83">
        <v>3.8539999999999998E-2</v>
      </c>
      <c r="AF82" s="83">
        <v>3.8469999999999997E-2</v>
      </c>
      <c r="AG82" s="83">
        <v>3.848E-2</v>
      </c>
      <c r="AH82" s="83">
        <v>3.805E-2</v>
      </c>
      <c r="AI82" s="83">
        <v>3.8350000000000002E-2</v>
      </c>
      <c r="AJ82" s="83">
        <v>3.8179999999999999E-2</v>
      </c>
      <c r="AK82" s="83">
        <v>3.8150000000000003E-2</v>
      </c>
      <c r="AL82" s="83">
        <v>3.8219999999999997E-2</v>
      </c>
      <c r="AM82" s="83">
        <v>3.8190000000000002E-2</v>
      </c>
      <c r="AN82" s="83">
        <v>3.8190000000000002E-2</v>
      </c>
      <c r="AO82" s="83">
        <v>3.7909999999999999E-2</v>
      </c>
      <c r="AP82" s="83">
        <v>3.8219999999999997E-2</v>
      </c>
      <c r="AQ82" s="83">
        <v>3.8190000000000002E-2</v>
      </c>
      <c r="AR82" s="83">
        <v>3.8339999999999999E-2</v>
      </c>
      <c r="AS82" s="83">
        <v>3.8379999999999997E-2</v>
      </c>
      <c r="AT82" s="83">
        <v>3.8580000000000003E-2</v>
      </c>
      <c r="AU82" s="83">
        <v>3.85E-2</v>
      </c>
      <c r="AV82" s="83">
        <v>3.8600000000000002E-2</v>
      </c>
      <c r="AW82" s="83">
        <v>3.8769999999999999E-2</v>
      </c>
      <c r="AX82" s="83">
        <v>3.8830000000000003E-2</v>
      </c>
      <c r="AY82" s="83">
        <v>3.8929999999999999E-2</v>
      </c>
      <c r="AZ82" s="83">
        <v>3.8760000000000003E-2</v>
      </c>
      <c r="BA82" s="83">
        <v>3.8929999999999999E-2</v>
      </c>
      <c r="BB82" s="83">
        <v>3.8679999999999999E-2</v>
      </c>
      <c r="BC82" s="83">
        <v>3.8830000000000003E-2</v>
      </c>
      <c r="BD82" s="83">
        <v>3.8449999999999998E-2</v>
      </c>
      <c r="BE82" s="83">
        <v>3.8420000000000003E-2</v>
      </c>
      <c r="BF82" s="83">
        <v>3.8609999999999998E-2</v>
      </c>
      <c r="BG82" s="83">
        <v>3.8629999999999998E-2</v>
      </c>
      <c r="BH82" s="83">
        <v>3.8550000000000001E-2</v>
      </c>
      <c r="BI82" s="83">
        <v>3.8640000000000001E-2</v>
      </c>
      <c r="BJ82" s="83">
        <v>3.8449999999999998E-2</v>
      </c>
      <c r="BK82" s="83">
        <v>3.8620000000000002E-2</v>
      </c>
      <c r="BL82" s="83">
        <v>3.8600000000000002E-2</v>
      </c>
      <c r="BM82" s="83">
        <v>3.8600000000000002E-2</v>
      </c>
      <c r="BN82" s="83">
        <v>3.8649999999999997E-2</v>
      </c>
      <c r="BO82" s="83">
        <v>3.8640000000000001E-2</v>
      </c>
      <c r="BP82" s="83">
        <v>3.8710000000000001E-2</v>
      </c>
      <c r="BQ82" s="83">
        <v>3.8629999999999998E-2</v>
      </c>
      <c r="BR82" s="83">
        <v>3.8249999999999999E-2</v>
      </c>
      <c r="BS82" s="83">
        <v>3.8249999999999999E-2</v>
      </c>
      <c r="BT82" s="83">
        <v>3.8719999999999997E-2</v>
      </c>
      <c r="BU82" s="83">
        <v>3.8580000000000003E-2</v>
      </c>
      <c r="BV82" s="83">
        <v>3.8580000000000003E-2</v>
      </c>
      <c r="BW82" s="83">
        <v>3.8449999999999998E-2</v>
      </c>
      <c r="BX82" s="83">
        <v>3.8580000000000003E-2</v>
      </c>
      <c r="BY82" s="83">
        <v>3.8429999999999999E-2</v>
      </c>
      <c r="BZ82" s="83">
        <v>3.8429999999999999E-2</v>
      </c>
      <c r="CA82" s="83">
        <v>3.8719999999999997E-2</v>
      </c>
      <c r="CB82" s="83">
        <v>3.8690000000000002E-2</v>
      </c>
      <c r="CC82" s="83">
        <v>3.8339999999999999E-2</v>
      </c>
      <c r="CD82" s="83">
        <v>3.891E-2</v>
      </c>
      <c r="CE82" s="83">
        <v>3.7620000000000001E-2</v>
      </c>
      <c r="CF82" s="83">
        <v>3.7620000000000001E-2</v>
      </c>
      <c r="CG82" s="83">
        <v>3.7249999999999998E-2</v>
      </c>
      <c r="CH82" s="83">
        <v>3.6749999999999998E-2</v>
      </c>
      <c r="CI82" s="83">
        <v>3.6990000000000002E-2</v>
      </c>
      <c r="CJ82" s="83">
        <v>3.662E-2</v>
      </c>
      <c r="CK82" s="83">
        <v>3.6819999999999999E-2</v>
      </c>
      <c r="CL82" s="83">
        <v>3.6510000000000001E-2</v>
      </c>
      <c r="CM82" s="83">
        <v>3.6510000000000001E-2</v>
      </c>
      <c r="CN82" s="83"/>
      <c r="CO82" s="83">
        <v>3.6360000000000003E-2</v>
      </c>
      <c r="CP82" s="83">
        <v>3.6389999999999999E-2</v>
      </c>
      <c r="CQ82" s="83">
        <v>3.637E-2</v>
      </c>
      <c r="CR82" s="83">
        <v>3.6540000000000003E-2</v>
      </c>
      <c r="CS82" s="83">
        <v>3.6310000000000002E-2</v>
      </c>
      <c r="CT82" s="83">
        <v>3.6450000000000003E-2</v>
      </c>
      <c r="CU82" s="83">
        <v>3.6200000000000003E-2</v>
      </c>
      <c r="CV82" s="83">
        <v>3.6319999999999998E-2</v>
      </c>
      <c r="CW82" s="83">
        <v>3.6420000000000001E-2</v>
      </c>
      <c r="CX82" s="83">
        <v>3.637E-2</v>
      </c>
      <c r="CY82" s="83">
        <v>3.6119999999999999E-2</v>
      </c>
      <c r="CZ82" s="83">
        <v>3.6150000000000002E-2</v>
      </c>
      <c r="DA82" s="83">
        <v>3.6319999999999998E-2</v>
      </c>
      <c r="DB82" s="83">
        <v>3.6229999999999998E-2</v>
      </c>
      <c r="DC82" s="83">
        <v>3.6269999999999997E-2</v>
      </c>
      <c r="DD82" s="83">
        <v>3.6639999999999999E-2</v>
      </c>
      <c r="DE82" s="83">
        <v>3.6380000000000003E-2</v>
      </c>
      <c r="DF82" s="83">
        <v>3.6209999999999999E-2</v>
      </c>
      <c r="DG82" s="83">
        <v>3.6249999999999998E-2</v>
      </c>
      <c r="DH82" s="83">
        <v>3.6150000000000002E-2</v>
      </c>
      <c r="DI82" s="83">
        <v>3.6380000000000003E-2</v>
      </c>
      <c r="DJ82" s="83">
        <v>3.6150000000000002E-2</v>
      </c>
      <c r="DK82" s="83">
        <v>3.6089999999999997E-2</v>
      </c>
      <c r="DL82" s="83">
        <v>3.61E-2</v>
      </c>
      <c r="DM82" s="83">
        <v>3.5799999999999998E-2</v>
      </c>
      <c r="DN82" s="83">
        <v>3.5779999999999999E-2</v>
      </c>
      <c r="DO82" s="83">
        <v>3.585E-2</v>
      </c>
      <c r="DP82" s="83">
        <v>3.5650000000000001E-2</v>
      </c>
      <c r="DQ82" s="83">
        <v>3.5450000000000002E-2</v>
      </c>
      <c r="DR82" s="83">
        <v>3.5209999999999998E-2</v>
      </c>
      <c r="DS82" s="83">
        <v>3.4750000000000003E-2</v>
      </c>
      <c r="DT82" s="83">
        <v>3.5020000000000003E-2</v>
      </c>
      <c r="DU82" s="83">
        <v>3.4720000000000001E-2</v>
      </c>
      <c r="DV82" s="83">
        <v>3.4549999999999997E-2</v>
      </c>
      <c r="DW82" s="83">
        <v>3.465E-2</v>
      </c>
      <c r="DX82" s="83">
        <v>3.4569999999999997E-2</v>
      </c>
      <c r="DY82" s="83"/>
      <c r="DZ82" s="83"/>
      <c r="EA82" s="83"/>
      <c r="EB82" s="83"/>
      <c r="EC82" s="83"/>
      <c r="ED82" s="83"/>
      <c r="EE82" s="83"/>
      <c r="EF82" s="83"/>
      <c r="EG82" s="83"/>
      <c r="EH82" s="83"/>
      <c r="EI82" s="83"/>
      <c r="EJ82" s="83"/>
      <c r="EK82" s="83"/>
      <c r="EL82" s="83"/>
      <c r="EM82" s="83"/>
      <c r="EN82" s="83"/>
      <c r="EO82" s="83"/>
      <c r="EP82" s="83"/>
      <c r="EQ82" s="83"/>
      <c r="ER82" s="83"/>
      <c r="ES82" s="83"/>
      <c r="ET82" s="83"/>
      <c r="EU82" s="83"/>
      <c r="EV82" s="83"/>
      <c r="EW82" s="83"/>
      <c r="EX82" s="83"/>
      <c r="EY82" s="83"/>
      <c r="EZ82" s="83"/>
      <c r="FA82" s="83"/>
      <c r="FB82" s="83"/>
      <c r="FC82" s="83"/>
      <c r="FD82" s="83"/>
      <c r="FE82" s="83"/>
      <c r="FF82" s="83"/>
      <c r="FG82" s="83"/>
      <c r="FH82" s="83"/>
      <c r="FI82" s="83"/>
      <c r="FJ82" s="83"/>
      <c r="FK82" s="83"/>
      <c r="FL82" s="83"/>
      <c r="FM82" s="83"/>
      <c r="FN82" s="83"/>
      <c r="FO82" s="83"/>
      <c r="FP82" s="83"/>
      <c r="FQ82" s="83"/>
      <c r="FR82" s="83"/>
      <c r="FS82" s="83"/>
      <c r="FT82" s="83"/>
      <c r="FU82" s="83"/>
      <c r="FV82" s="83"/>
      <c r="FW82" s="83"/>
      <c r="FX82" s="83"/>
      <c r="FY82" s="83"/>
      <c r="FZ82" s="83"/>
      <c r="GA82" s="83"/>
      <c r="GB82" s="83"/>
      <c r="GC82" s="83"/>
      <c r="GD82" s="83"/>
      <c r="GE82" s="83"/>
      <c r="GF82" s="83"/>
      <c r="GG82" s="83"/>
      <c r="GH82" s="83"/>
      <c r="GI82" s="83"/>
      <c r="GJ82" s="83"/>
      <c r="GK82" s="83"/>
      <c r="GL82" s="83"/>
      <c r="GM82" s="83"/>
      <c r="GN82" s="83"/>
      <c r="GO82" s="83"/>
      <c r="GP82" s="83"/>
      <c r="GQ82" s="83"/>
      <c r="GR82" s="83"/>
      <c r="GS82" s="83"/>
      <c r="GT82" s="83"/>
      <c r="GU82" s="83"/>
      <c r="GV82" s="83"/>
      <c r="GW82" s="83"/>
      <c r="GX82" s="83"/>
      <c r="GY82" s="83"/>
      <c r="GZ82" s="83"/>
      <c r="HA82" s="83"/>
      <c r="HB82" s="83"/>
      <c r="HC82" s="83"/>
      <c r="HD82" s="83"/>
      <c r="HE82" s="83"/>
      <c r="HF82" s="83"/>
      <c r="HG82" s="104"/>
      <c r="HH82" s="39"/>
      <c r="HI82" s="39" cm="1">
        <f t="array" aca="1" ref="HI82" ca="1">INDIRECT("c"&amp;ROW(DY82))</f>
        <v>0</v>
      </c>
      <c r="HJ82" s="39" cm="1">
        <f t="array" aca="1" ref="HJ82" ca="1">INDIRECT("d"&amp;ROW(DZ82))</f>
        <v>3.8710000000000001E-2</v>
      </c>
      <c r="HK82" s="39">
        <f t="shared" ca="1" si="11"/>
        <v>-1</v>
      </c>
      <c r="HL82" s="39"/>
      <c r="HM82" s="39" cm="1">
        <f t="array" aca="1" ref="HM82" ca="1">INDIRECT("h"&amp;ROW(ED82))</f>
        <v>3.8559999999999997E-2</v>
      </c>
      <c r="HN82" s="39">
        <f t="shared" ca="1" si="12"/>
        <v>-1</v>
      </c>
      <c r="HO82" s="32">
        <f t="shared" ref="HO82:HO83" ca="1" si="39">(HI82-HM82)*10000</f>
        <v>-385.59999999999997</v>
      </c>
      <c r="HP82" s="1"/>
      <c r="HQ82" s="1"/>
    </row>
    <row r="83" spans="1:225">
      <c r="A83" s="83" t="s">
        <v>80</v>
      </c>
      <c r="B83" s="83">
        <v>3.9280000000000002E-2</v>
      </c>
      <c r="C83" s="83"/>
      <c r="D83" s="83">
        <v>3.925E-2</v>
      </c>
      <c r="E83" s="83">
        <v>3.9359999999999999E-2</v>
      </c>
      <c r="F83" s="83">
        <v>3.9219999999999998E-2</v>
      </c>
      <c r="G83" s="83">
        <v>3.9289999999999999E-2</v>
      </c>
      <c r="H83" s="83">
        <v>3.9050000000000001E-2</v>
      </c>
      <c r="I83" s="83">
        <v>3.909E-2</v>
      </c>
      <c r="J83" s="83">
        <v>3.8929999999999999E-2</v>
      </c>
      <c r="K83" s="83">
        <v>3.925E-2</v>
      </c>
      <c r="L83" s="83">
        <v>3.9309999999999998E-2</v>
      </c>
      <c r="M83" s="83">
        <v>3.9309999999999998E-2</v>
      </c>
      <c r="N83" s="83">
        <v>3.9309999999999998E-2</v>
      </c>
      <c r="O83" s="83">
        <v>3.9309999999999998E-2</v>
      </c>
      <c r="P83" s="83">
        <v>3.916E-2</v>
      </c>
      <c r="Q83" s="83">
        <v>3.9230000000000001E-2</v>
      </c>
      <c r="R83" s="83">
        <v>3.9379999999999998E-2</v>
      </c>
      <c r="S83" s="83">
        <v>3.9199999999999999E-2</v>
      </c>
      <c r="T83" s="83">
        <v>3.9320000000000001E-2</v>
      </c>
      <c r="U83" s="83">
        <v>3.925E-2</v>
      </c>
      <c r="V83" s="83">
        <v>3.9280000000000002E-2</v>
      </c>
      <c r="W83" s="83">
        <v>3.9579999999999997E-2</v>
      </c>
      <c r="X83" s="83">
        <v>3.95E-2</v>
      </c>
      <c r="Y83" s="83">
        <v>3.9690000000000003E-2</v>
      </c>
      <c r="Z83" s="83">
        <v>3.95E-2</v>
      </c>
      <c r="AA83" s="83">
        <v>3.9579999999999997E-2</v>
      </c>
      <c r="AB83" s="83">
        <v>3.9620000000000002E-2</v>
      </c>
      <c r="AC83" s="83">
        <v>3.9600000000000003E-2</v>
      </c>
      <c r="AD83" s="83">
        <v>3.9640000000000002E-2</v>
      </c>
      <c r="AE83" s="83">
        <v>3.9750000000000001E-2</v>
      </c>
      <c r="AF83" s="83">
        <v>3.9550000000000002E-2</v>
      </c>
      <c r="AG83" s="83">
        <v>3.9510000000000003E-2</v>
      </c>
      <c r="AH83" s="83">
        <v>3.9350000000000003E-2</v>
      </c>
      <c r="AI83" s="83">
        <v>3.9559999999999998E-2</v>
      </c>
      <c r="AJ83" s="83">
        <v>3.9620000000000002E-2</v>
      </c>
      <c r="AK83" s="83">
        <v>3.9730000000000001E-2</v>
      </c>
      <c r="AL83" s="83">
        <v>3.9620000000000002E-2</v>
      </c>
      <c r="AM83" s="83">
        <v>3.984E-2</v>
      </c>
      <c r="AN83" s="83">
        <v>3.984E-2</v>
      </c>
      <c r="AO83" s="83">
        <v>3.9940000000000003E-2</v>
      </c>
      <c r="AP83" s="83">
        <v>3.9969999999999999E-2</v>
      </c>
      <c r="AQ83" s="83">
        <v>4.002E-2</v>
      </c>
      <c r="AR83" s="83">
        <v>3.9919999999999997E-2</v>
      </c>
      <c r="AS83" s="83">
        <v>3.9870000000000003E-2</v>
      </c>
      <c r="AT83" s="83">
        <v>3.9730000000000001E-2</v>
      </c>
      <c r="AU83" s="83">
        <v>3.9660000000000001E-2</v>
      </c>
      <c r="AV83" s="83">
        <v>3.9629999999999999E-2</v>
      </c>
      <c r="AW83" s="83">
        <v>3.9559999999999998E-2</v>
      </c>
      <c r="AX83" s="83">
        <v>3.9739999999999998E-2</v>
      </c>
      <c r="AY83" s="83">
        <v>3.9530000000000003E-2</v>
      </c>
      <c r="AZ83" s="83">
        <v>3.9719999999999998E-2</v>
      </c>
      <c r="BA83" s="83">
        <v>3.968E-2</v>
      </c>
      <c r="BB83" s="83">
        <v>3.9480000000000001E-2</v>
      </c>
      <c r="BC83" s="83">
        <v>3.952E-2</v>
      </c>
      <c r="BD83" s="83">
        <v>3.9379999999999998E-2</v>
      </c>
      <c r="BE83" s="83">
        <v>3.9410000000000001E-2</v>
      </c>
      <c r="BF83" s="83">
        <v>3.9559999999999998E-2</v>
      </c>
      <c r="BG83" s="83">
        <v>3.9690000000000003E-2</v>
      </c>
      <c r="BH83" s="83">
        <v>4.002E-2</v>
      </c>
      <c r="BI83" s="83">
        <v>3.993E-2</v>
      </c>
      <c r="BJ83" s="83">
        <v>3.9719999999999998E-2</v>
      </c>
      <c r="BK83" s="83">
        <v>3.9750000000000001E-2</v>
      </c>
      <c r="BL83" s="83">
        <v>3.9849999999999997E-2</v>
      </c>
      <c r="BM83" s="83">
        <v>3.9849999999999997E-2</v>
      </c>
      <c r="BN83" s="83">
        <v>3.952E-2</v>
      </c>
      <c r="BO83" s="83">
        <v>3.9879999999999999E-2</v>
      </c>
      <c r="BP83" s="83">
        <v>3.9800000000000002E-2</v>
      </c>
      <c r="BQ83" s="83">
        <v>3.9829999999999997E-2</v>
      </c>
      <c r="BR83" s="83">
        <v>3.9719999999999998E-2</v>
      </c>
      <c r="BS83" s="83">
        <v>3.9719999999999998E-2</v>
      </c>
      <c r="BT83" s="83">
        <v>3.9640000000000002E-2</v>
      </c>
      <c r="BU83" s="83">
        <v>3.9510000000000003E-2</v>
      </c>
      <c r="BV83" s="83">
        <v>3.9510000000000003E-2</v>
      </c>
      <c r="BW83" s="83">
        <v>3.9550000000000002E-2</v>
      </c>
      <c r="BX83" s="83">
        <v>3.9719999999999998E-2</v>
      </c>
      <c r="BY83" s="83">
        <v>3.9410000000000001E-2</v>
      </c>
      <c r="BZ83" s="83">
        <v>3.9410000000000001E-2</v>
      </c>
      <c r="CA83" s="83">
        <v>3.9579999999999997E-2</v>
      </c>
      <c r="CB83" s="83">
        <v>3.9550000000000002E-2</v>
      </c>
      <c r="CC83" s="83">
        <v>3.934E-2</v>
      </c>
      <c r="CD83" s="83">
        <v>3.934E-2</v>
      </c>
      <c r="CE83" s="83">
        <v>3.9030000000000002E-2</v>
      </c>
      <c r="CF83" s="83">
        <v>3.8780000000000002E-2</v>
      </c>
      <c r="CG83" s="83">
        <v>3.8670000000000003E-2</v>
      </c>
      <c r="CH83" s="83">
        <v>3.8449999999999998E-2</v>
      </c>
      <c r="CI83" s="83">
        <v>3.8240000000000003E-2</v>
      </c>
      <c r="CJ83" s="83">
        <v>3.8219999999999997E-2</v>
      </c>
      <c r="CK83" s="83">
        <v>3.7999999999999999E-2</v>
      </c>
      <c r="CL83" s="83">
        <v>3.7949999999999998E-2</v>
      </c>
      <c r="CM83" s="83">
        <v>3.7949999999999998E-2</v>
      </c>
      <c r="CN83" s="83"/>
      <c r="CO83" s="83">
        <v>3.798E-2</v>
      </c>
      <c r="CP83" s="83">
        <v>3.7699999999999997E-2</v>
      </c>
      <c r="CQ83" s="83">
        <v>3.7949999999999998E-2</v>
      </c>
      <c r="CR83" s="83">
        <v>3.8030000000000001E-2</v>
      </c>
      <c r="CS83" s="83">
        <v>3.7830000000000003E-2</v>
      </c>
      <c r="CT83" s="83">
        <v>3.771E-2</v>
      </c>
      <c r="CU83" s="83">
        <v>3.7879999999999997E-2</v>
      </c>
      <c r="CV83" s="83">
        <v>3.7839999999999999E-2</v>
      </c>
      <c r="CW83" s="83">
        <v>3.8260000000000002E-2</v>
      </c>
      <c r="CX83" s="83">
        <v>3.8080000000000003E-2</v>
      </c>
      <c r="CY83" s="83">
        <v>3.8059999999999997E-2</v>
      </c>
      <c r="CZ83" s="83">
        <v>3.8159999999999999E-2</v>
      </c>
      <c r="DA83" s="83">
        <v>3.8150000000000003E-2</v>
      </c>
      <c r="DB83" s="83">
        <v>3.798E-2</v>
      </c>
      <c r="DC83" s="83">
        <v>3.7870000000000001E-2</v>
      </c>
      <c r="DD83" s="83">
        <v>3.7990000000000003E-2</v>
      </c>
      <c r="DE83" s="83">
        <v>3.7810000000000003E-2</v>
      </c>
      <c r="DF83" s="83">
        <v>3.7879999999999997E-2</v>
      </c>
      <c r="DG83" s="83">
        <v>3.7589999999999998E-2</v>
      </c>
      <c r="DH83" s="83">
        <v>3.7650000000000003E-2</v>
      </c>
      <c r="DI83" s="83">
        <v>3.7539999999999997E-2</v>
      </c>
      <c r="DJ83" s="83">
        <v>3.7429999999999998E-2</v>
      </c>
      <c r="DK83" s="83">
        <v>3.7220000000000003E-2</v>
      </c>
      <c r="DL83" s="83">
        <v>3.7330000000000002E-2</v>
      </c>
      <c r="DM83" s="83">
        <v>3.7229999999999999E-2</v>
      </c>
      <c r="DN83" s="83">
        <v>3.7150000000000002E-2</v>
      </c>
      <c r="DO83" s="83">
        <v>3.7249999999999998E-2</v>
      </c>
      <c r="DP83" s="83">
        <v>3.7139999999999999E-2</v>
      </c>
      <c r="DQ83" s="83">
        <v>3.7139999999999999E-2</v>
      </c>
      <c r="DR83" s="83">
        <v>3.705E-2</v>
      </c>
      <c r="DS83" s="83">
        <v>3.7159999999999999E-2</v>
      </c>
      <c r="DT83" s="83">
        <v>3.721E-2</v>
      </c>
      <c r="DU83" s="83">
        <v>3.6979999999999999E-2</v>
      </c>
      <c r="DV83" s="83">
        <v>3.6459999999999999E-2</v>
      </c>
      <c r="DW83" s="83">
        <v>3.705E-2</v>
      </c>
      <c r="DX83" s="83">
        <v>3.6850000000000001E-2</v>
      </c>
      <c r="DY83" s="83"/>
      <c r="DZ83" s="83"/>
      <c r="EA83" s="83"/>
      <c r="EB83" s="83"/>
      <c r="EC83" s="83"/>
      <c r="ED83" s="83"/>
      <c r="EE83" s="83"/>
      <c r="EF83" s="83"/>
      <c r="EG83" s="83"/>
      <c r="EH83" s="83"/>
      <c r="EI83" s="83"/>
      <c r="EJ83" s="83"/>
      <c r="EK83" s="83"/>
      <c r="EL83" s="83"/>
      <c r="EM83" s="83"/>
      <c r="EN83" s="83"/>
      <c r="EO83" s="83"/>
      <c r="EP83" s="83"/>
      <c r="EQ83" s="83"/>
      <c r="ER83" s="83"/>
      <c r="ES83" s="83"/>
      <c r="ET83" s="83"/>
      <c r="EU83" s="83"/>
      <c r="EV83" s="83"/>
      <c r="EW83" s="83"/>
      <c r="EX83" s="83"/>
      <c r="EY83" s="83"/>
      <c r="EZ83" s="83"/>
      <c r="FA83" s="83"/>
      <c r="FB83" s="83"/>
      <c r="FC83" s="83"/>
      <c r="FD83" s="83"/>
      <c r="FE83" s="83"/>
      <c r="FF83" s="83"/>
      <c r="FG83" s="83"/>
      <c r="FH83" s="83"/>
      <c r="FI83" s="83"/>
      <c r="FJ83" s="83"/>
      <c r="FK83" s="83"/>
      <c r="FL83" s="83"/>
      <c r="FM83" s="83"/>
      <c r="FN83" s="83"/>
      <c r="FO83" s="83"/>
      <c r="FP83" s="83"/>
      <c r="FQ83" s="83"/>
      <c r="FR83" s="83"/>
      <c r="FS83" s="83"/>
      <c r="FT83" s="83"/>
      <c r="FU83" s="83"/>
      <c r="FV83" s="83"/>
      <c r="FW83" s="83"/>
      <c r="FX83" s="83"/>
      <c r="FY83" s="83"/>
      <c r="FZ83" s="83"/>
      <c r="GA83" s="83"/>
      <c r="GB83" s="83"/>
      <c r="GC83" s="83"/>
      <c r="GD83" s="83"/>
      <c r="GE83" s="83"/>
      <c r="GF83" s="83"/>
      <c r="GG83" s="83"/>
      <c r="GH83" s="83"/>
      <c r="GI83" s="83"/>
      <c r="GJ83" s="83"/>
      <c r="GK83" s="83"/>
      <c r="GL83" s="83"/>
      <c r="GM83" s="83"/>
      <c r="GN83" s="83"/>
      <c r="GO83" s="83"/>
      <c r="GP83" s="83"/>
      <c r="GQ83" s="83"/>
      <c r="GR83" s="83"/>
      <c r="GS83" s="83"/>
      <c r="GT83" s="83"/>
      <c r="GU83" s="83"/>
      <c r="GV83" s="83"/>
      <c r="GW83" s="83"/>
      <c r="GX83" s="83"/>
      <c r="GY83" s="83"/>
      <c r="GZ83" s="83"/>
      <c r="HA83" s="83"/>
      <c r="HB83" s="83"/>
      <c r="HC83" s="83"/>
      <c r="HD83" s="83"/>
      <c r="HE83" s="83"/>
      <c r="HF83" s="83"/>
      <c r="HG83" s="104"/>
      <c r="HH83" s="39"/>
      <c r="HI83" s="39" cm="1">
        <f t="array" aca="1" ref="HI83" ca="1">INDIRECT("c"&amp;ROW(DY83))</f>
        <v>0</v>
      </c>
      <c r="HJ83" s="39" cm="1">
        <f t="array" aca="1" ref="HJ83" ca="1">INDIRECT("d"&amp;ROW(DZ83))</f>
        <v>3.925E-2</v>
      </c>
      <c r="HK83" s="39">
        <f t="shared" ca="1" si="11"/>
        <v>-1</v>
      </c>
      <c r="HL83" s="39"/>
      <c r="HM83" s="39" cm="1">
        <f t="array" aca="1" ref="HM83" ca="1">INDIRECT("h"&amp;ROW(ED83))</f>
        <v>3.9050000000000001E-2</v>
      </c>
      <c r="HN83" s="39">
        <f t="shared" ca="1" si="12"/>
        <v>-1</v>
      </c>
      <c r="HO83" s="32">
        <f t="shared" ca="1" si="39"/>
        <v>-390.5</v>
      </c>
      <c r="HP83" s="1"/>
      <c r="HQ83" s="1"/>
    </row>
    <row r="84" spans="1:225">
      <c r="A84" s="84" t="s">
        <v>99</v>
      </c>
      <c r="B84" s="84">
        <v>3.891E-2</v>
      </c>
      <c r="C84" s="84"/>
      <c r="D84" s="84">
        <v>3.9289999999999999E-2</v>
      </c>
      <c r="E84" s="84">
        <v>3.9120000000000002E-2</v>
      </c>
      <c r="F84" s="84">
        <v>3.8730000000000001E-2</v>
      </c>
      <c r="G84" s="84">
        <v>3.882E-2</v>
      </c>
      <c r="H84" s="84">
        <v>3.8609999999999998E-2</v>
      </c>
      <c r="I84" s="84">
        <v>3.8609999999999998E-2</v>
      </c>
      <c r="J84" s="84">
        <v>3.8769999999999999E-2</v>
      </c>
      <c r="K84" s="84">
        <v>3.8850000000000003E-2</v>
      </c>
      <c r="L84" s="84">
        <v>3.8949999999999999E-2</v>
      </c>
      <c r="M84" s="84">
        <v>3.8949999999999999E-2</v>
      </c>
      <c r="N84" s="84">
        <v>3.8949999999999999E-2</v>
      </c>
      <c r="O84" s="84">
        <v>3.8949999999999999E-2</v>
      </c>
      <c r="P84" s="84">
        <v>3.9239999999999997E-2</v>
      </c>
      <c r="Q84" s="84">
        <v>3.9219999999999998E-2</v>
      </c>
      <c r="R84" s="84">
        <v>3.9039999999999998E-2</v>
      </c>
      <c r="S84" s="84">
        <v>3.9120000000000002E-2</v>
      </c>
      <c r="T84" s="84">
        <v>3.9379999999999998E-2</v>
      </c>
      <c r="U84" s="84">
        <v>3.9449999999999999E-2</v>
      </c>
      <c r="V84" s="84">
        <v>3.9600000000000003E-2</v>
      </c>
      <c r="W84" s="84">
        <v>3.9550000000000002E-2</v>
      </c>
      <c r="X84" s="84">
        <v>3.9350000000000003E-2</v>
      </c>
      <c r="Y84" s="84">
        <v>3.9480000000000001E-2</v>
      </c>
      <c r="Z84" s="84">
        <v>3.95E-2</v>
      </c>
      <c r="AA84" s="84">
        <v>3.9530000000000003E-2</v>
      </c>
      <c r="AB84" s="84">
        <v>3.9449999999999999E-2</v>
      </c>
      <c r="AC84" s="84">
        <v>4.0039999999999999E-2</v>
      </c>
      <c r="AD84" s="84">
        <v>4.0289999999999999E-2</v>
      </c>
      <c r="AE84" s="84">
        <v>4.0500000000000001E-2</v>
      </c>
      <c r="AF84" s="84">
        <v>4.0259999999999997E-2</v>
      </c>
      <c r="AG84" s="84">
        <v>4.0500000000000001E-2</v>
      </c>
      <c r="AH84" s="84">
        <v>4.0739999999999998E-2</v>
      </c>
      <c r="AI84" s="84">
        <v>4.0620000000000003E-2</v>
      </c>
      <c r="AJ84" s="84">
        <v>4.0629999999999999E-2</v>
      </c>
      <c r="AK84" s="84">
        <v>4.07E-2</v>
      </c>
      <c r="AL84" s="84">
        <v>4.0579999999999998E-2</v>
      </c>
      <c r="AM84" s="84">
        <v>4.0640000000000003E-2</v>
      </c>
      <c r="AN84" s="84">
        <v>4.0640000000000003E-2</v>
      </c>
      <c r="AO84" s="84">
        <v>4.0759999999999998E-2</v>
      </c>
      <c r="AP84" s="84">
        <v>4.0969999999999999E-2</v>
      </c>
      <c r="AQ84" s="84">
        <v>4.0849999999999997E-2</v>
      </c>
      <c r="AR84" s="84">
        <v>4.0739999999999998E-2</v>
      </c>
      <c r="AS84" s="84">
        <v>4.0550000000000003E-2</v>
      </c>
      <c r="AT84" s="84">
        <v>4.0660000000000002E-2</v>
      </c>
      <c r="AU84" s="83">
        <v>4.0719999999999999E-2</v>
      </c>
      <c r="AV84" s="83">
        <v>4.0660000000000002E-2</v>
      </c>
      <c r="AW84" s="84">
        <v>4.0620000000000003E-2</v>
      </c>
      <c r="AX84" s="84">
        <v>4.0719999999999999E-2</v>
      </c>
      <c r="AY84" s="84">
        <v>4.0809999999999999E-2</v>
      </c>
      <c r="AZ84" s="84">
        <v>4.0919999999999998E-2</v>
      </c>
      <c r="BA84" s="84">
        <v>4.1090000000000002E-2</v>
      </c>
      <c r="BB84" s="84">
        <v>4.1020000000000001E-2</v>
      </c>
      <c r="BC84" s="84">
        <v>4.1050000000000003E-2</v>
      </c>
      <c r="BD84" s="84">
        <v>4.0919999999999998E-2</v>
      </c>
      <c r="BE84" s="84">
        <v>4.1020000000000001E-2</v>
      </c>
      <c r="BF84" s="84">
        <v>4.0960000000000003E-2</v>
      </c>
      <c r="BG84" s="84">
        <v>4.1070000000000002E-2</v>
      </c>
      <c r="BH84" s="84">
        <v>4.1259999999999998E-2</v>
      </c>
      <c r="BI84" s="84">
        <v>4.1430000000000002E-2</v>
      </c>
      <c r="BJ84" s="84">
        <v>4.1180000000000001E-2</v>
      </c>
      <c r="BK84" s="84">
        <v>4.1029999999999997E-2</v>
      </c>
      <c r="BL84" s="84">
        <v>4.1209999999999997E-2</v>
      </c>
      <c r="BM84" s="84">
        <v>4.1209999999999997E-2</v>
      </c>
      <c r="BN84" s="84">
        <v>4.1140000000000003E-2</v>
      </c>
      <c r="BO84" s="30">
        <v>4.1120000000000001</v>
      </c>
      <c r="BP84" s="84">
        <v>4.129E-2</v>
      </c>
      <c r="BQ84" s="84">
        <v>4.113E-2</v>
      </c>
      <c r="BR84" s="84">
        <v>4.1250000000000002E-2</v>
      </c>
      <c r="BS84" s="84">
        <v>4.1250000000000002E-2</v>
      </c>
      <c r="BT84" s="84">
        <v>4.1279999999999997E-2</v>
      </c>
      <c r="BU84" s="84">
        <v>4.138E-2</v>
      </c>
      <c r="BV84" s="84">
        <v>4.138E-2</v>
      </c>
      <c r="BW84" s="84">
        <v>4.1250000000000002E-2</v>
      </c>
      <c r="BX84" s="84">
        <v>4.1360000000000001E-2</v>
      </c>
      <c r="BY84" s="84">
        <v>4.0899999999999999E-2</v>
      </c>
      <c r="BZ84" s="84">
        <v>4.0899999999999999E-2</v>
      </c>
      <c r="CA84" s="84">
        <v>4.0820000000000002E-2</v>
      </c>
      <c r="CB84" s="84">
        <v>4.0719999999999999E-2</v>
      </c>
      <c r="CC84" s="84">
        <v>4.07E-2</v>
      </c>
      <c r="CD84" s="84">
        <v>4.0710000000000003E-2</v>
      </c>
      <c r="CE84" s="84">
        <v>4.0660000000000002E-2</v>
      </c>
      <c r="CF84" s="84">
        <v>4.0550000000000003E-2</v>
      </c>
      <c r="CG84" s="84">
        <v>4.0399999999999998E-2</v>
      </c>
      <c r="CH84" s="84">
        <v>3.9989999999999998E-2</v>
      </c>
      <c r="CI84" s="84">
        <v>3.968E-2</v>
      </c>
      <c r="CJ84" s="84">
        <v>3.9699999999999999E-2</v>
      </c>
      <c r="CK84" s="84">
        <v>3.952E-2</v>
      </c>
      <c r="CL84" s="84">
        <v>3.9289999999999999E-2</v>
      </c>
      <c r="CM84" s="84">
        <v>3.9289999999999999E-2</v>
      </c>
      <c r="CN84" s="30"/>
      <c r="CO84" s="84">
        <v>3.9550000000000002E-2</v>
      </c>
      <c r="CP84" s="84">
        <v>3.934E-2</v>
      </c>
      <c r="CQ84" s="84">
        <v>3.9870000000000003E-2</v>
      </c>
      <c r="CR84" s="84">
        <v>3.9559999999999998E-2</v>
      </c>
      <c r="CS84" s="84">
        <v>3.9440000000000003E-2</v>
      </c>
      <c r="CT84" s="84">
        <v>3.9440000000000003E-2</v>
      </c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  <c r="HG84" s="103"/>
      <c r="HH84" s="1"/>
      <c r="HI84" s="39" cm="1">
        <f t="array" aca="1" ref="HI84" ca="1">INDIRECT("c"&amp;ROW(DY84))</f>
        <v>0</v>
      </c>
      <c r="HJ84" s="39" cm="1">
        <f t="array" aca="1" ref="HJ84" ca="1">INDIRECT("d"&amp;ROW(DZ84))</f>
        <v>3.9289999999999999E-2</v>
      </c>
      <c r="HK84" s="39">
        <f t="shared" ref="HK84" ca="1" si="40">HI84/HJ84-1</f>
        <v>-1</v>
      </c>
      <c r="HL84" s="1"/>
      <c r="HM84" s="39" cm="1">
        <f t="array" aca="1" ref="HM84" ca="1">INDIRECT("h"&amp;ROW(ED84))</f>
        <v>3.8609999999999998E-2</v>
      </c>
      <c r="HN84" s="39">
        <f t="shared" ref="HN84" ca="1" si="41">HI84/HM84-1</f>
        <v>-1</v>
      </c>
      <c r="HO84" s="1"/>
      <c r="HP84" s="1"/>
      <c r="HQ84" s="1"/>
    </row>
    <row r="85" spans="1:225">
      <c r="A85" s="83" t="s">
        <v>81</v>
      </c>
      <c r="B85" s="83">
        <v>3.601E-2</v>
      </c>
      <c r="C85" s="83"/>
      <c r="D85" s="83">
        <v>3.6159999999999998E-2</v>
      </c>
      <c r="E85" s="83">
        <v>3.5839999999999997E-2</v>
      </c>
      <c r="F85" s="83">
        <v>3.5439999999999999E-2</v>
      </c>
      <c r="G85" s="83">
        <v>3.5450000000000002E-2</v>
      </c>
      <c r="H85" s="83">
        <v>3.5319999999999997E-2</v>
      </c>
      <c r="I85" s="83">
        <v>3.5130000000000002E-2</v>
      </c>
      <c r="J85" s="83">
        <v>3.5360000000000003E-2</v>
      </c>
      <c r="K85" s="83">
        <v>3.5540000000000002E-2</v>
      </c>
      <c r="L85" s="83">
        <v>3.5810000000000002E-2</v>
      </c>
      <c r="M85" s="83">
        <v>3.5810000000000002E-2</v>
      </c>
      <c r="N85" s="83">
        <v>3.5810000000000002E-2</v>
      </c>
      <c r="O85" s="83">
        <v>3.5810000000000002E-2</v>
      </c>
      <c r="P85" s="83">
        <v>3.6020000000000003E-2</v>
      </c>
      <c r="Q85" s="83">
        <v>3.635E-2</v>
      </c>
      <c r="R85" s="83">
        <v>3.6130000000000002E-2</v>
      </c>
      <c r="S85" s="83">
        <v>3.644E-2</v>
      </c>
      <c r="T85" s="83">
        <v>3.7190000000000001E-2</v>
      </c>
      <c r="U85" s="83">
        <v>3.7580000000000002E-2</v>
      </c>
      <c r="V85" s="83">
        <v>3.7539999999999997E-2</v>
      </c>
      <c r="W85" s="83">
        <v>3.7510000000000002E-2</v>
      </c>
      <c r="X85" s="83">
        <v>3.7249999999999998E-2</v>
      </c>
      <c r="Y85" s="83">
        <v>3.7269999999999998E-2</v>
      </c>
      <c r="Z85" s="83">
        <v>3.7280000000000001E-2</v>
      </c>
      <c r="AA85" s="83">
        <v>3.7850000000000002E-2</v>
      </c>
      <c r="AB85" s="83">
        <v>3.7940000000000002E-2</v>
      </c>
      <c r="AC85" s="83">
        <v>3.9019999999999999E-2</v>
      </c>
      <c r="AD85" s="83">
        <v>3.9260000000000003E-2</v>
      </c>
      <c r="AE85" s="83">
        <v>3.9829999999999997E-2</v>
      </c>
      <c r="AF85" s="83">
        <v>4.0149999999999998E-2</v>
      </c>
      <c r="AG85" s="83">
        <v>4.0570000000000002E-2</v>
      </c>
      <c r="AH85" s="83">
        <v>4.0559999999999999E-2</v>
      </c>
      <c r="AI85" s="83">
        <v>4.0340000000000001E-2</v>
      </c>
      <c r="AJ85" s="83">
        <v>4.0160000000000001E-2</v>
      </c>
      <c r="AK85" s="83">
        <v>4.0230000000000002E-2</v>
      </c>
      <c r="AL85" s="83">
        <v>4.0149999999999998E-2</v>
      </c>
      <c r="AM85" s="83">
        <v>3.9910000000000001E-2</v>
      </c>
      <c r="AN85" s="83">
        <v>3.9910000000000001E-2</v>
      </c>
      <c r="AO85" s="83">
        <v>4.0280000000000003E-2</v>
      </c>
      <c r="AP85" s="83">
        <v>4.0640000000000003E-2</v>
      </c>
      <c r="AQ85" s="83">
        <v>4.0399999999999998E-2</v>
      </c>
      <c r="AR85" s="83">
        <v>4.0399999999999998E-2</v>
      </c>
      <c r="AS85" s="83">
        <v>4.0280000000000003E-2</v>
      </c>
      <c r="AT85" s="83">
        <v>4.027E-2</v>
      </c>
      <c r="AU85" s="83">
        <v>4.0280000000000003E-2</v>
      </c>
      <c r="AV85" s="83">
        <v>4.0219999999999999E-2</v>
      </c>
      <c r="AW85" s="83">
        <v>4.0039999999999999E-2</v>
      </c>
      <c r="AX85" s="83">
        <v>4.0120000000000003E-2</v>
      </c>
      <c r="AY85" s="83">
        <v>4.0439999999999997E-2</v>
      </c>
      <c r="AZ85" s="83">
        <v>4.052E-2</v>
      </c>
      <c r="BA85" s="83">
        <v>4.0779999999999997E-2</v>
      </c>
      <c r="BB85" s="83">
        <v>4.104E-2</v>
      </c>
      <c r="BC85" s="83">
        <v>4.1279999999999997E-2</v>
      </c>
      <c r="BD85" s="83">
        <v>4.1180000000000001E-2</v>
      </c>
      <c r="BE85" s="83">
        <v>4.1540000000000001E-2</v>
      </c>
      <c r="BF85" s="83">
        <v>4.1450000000000001E-2</v>
      </c>
      <c r="BG85" s="83">
        <v>4.1849999999999998E-2</v>
      </c>
      <c r="BH85" s="83">
        <v>4.1840000000000002E-2</v>
      </c>
      <c r="BI85" s="83">
        <v>4.1959999999999997E-2</v>
      </c>
      <c r="BJ85" s="83">
        <v>4.1599999999999998E-2</v>
      </c>
      <c r="BK85" s="83">
        <v>4.172E-2</v>
      </c>
      <c r="BL85" s="83">
        <v>4.1709999999999997E-2</v>
      </c>
      <c r="BM85" s="83">
        <v>4.1709999999999997E-2</v>
      </c>
      <c r="BN85" s="83">
        <v>4.1450000000000001E-2</v>
      </c>
      <c r="BO85" s="83">
        <v>4.1549999999999997E-2</v>
      </c>
      <c r="BP85" s="83">
        <v>4.1869999999999997E-2</v>
      </c>
      <c r="BQ85" s="83">
        <v>4.1939999999999998E-2</v>
      </c>
      <c r="BR85" s="83">
        <v>4.2119999999999998E-2</v>
      </c>
      <c r="BS85" s="83">
        <v>4.2119999999999998E-2</v>
      </c>
      <c r="BT85" s="83">
        <v>4.2079999999999999E-2</v>
      </c>
      <c r="BU85" s="83">
        <v>4.1980000000000003E-2</v>
      </c>
      <c r="BV85" s="83">
        <v>4.1980000000000003E-2</v>
      </c>
      <c r="BW85" s="83">
        <v>4.2209999999999998E-2</v>
      </c>
      <c r="BX85" s="83">
        <v>4.2000000000000003E-2</v>
      </c>
      <c r="BY85" s="83">
        <v>4.199E-2</v>
      </c>
      <c r="BZ85" s="83">
        <v>4.199E-2</v>
      </c>
      <c r="CA85" s="83">
        <v>4.2130000000000001E-2</v>
      </c>
      <c r="CB85" s="83">
        <v>4.224E-2</v>
      </c>
      <c r="CC85" s="83">
        <v>4.2220000000000001E-2</v>
      </c>
      <c r="CD85" s="83">
        <v>4.2160000000000003E-2</v>
      </c>
      <c r="CE85" s="83">
        <v>4.1910000000000003E-2</v>
      </c>
      <c r="CF85" s="83">
        <v>4.1689999999999998E-2</v>
      </c>
      <c r="CG85" s="83">
        <v>4.1590000000000002E-2</v>
      </c>
      <c r="CH85" s="83">
        <v>4.1119999999999997E-2</v>
      </c>
      <c r="CI85" s="83">
        <v>4.1029999999999997E-2</v>
      </c>
      <c r="CJ85" s="83">
        <v>4.0809999999999999E-2</v>
      </c>
      <c r="CK85" s="83">
        <v>4.086E-2</v>
      </c>
      <c r="CL85" s="83">
        <v>4.0509999999999997E-2</v>
      </c>
      <c r="CM85" s="83">
        <v>4.0509999999999997E-2</v>
      </c>
      <c r="CN85" s="83"/>
      <c r="CO85" s="83">
        <v>4.0489999999999998E-2</v>
      </c>
      <c r="CP85" s="83">
        <v>4.0550000000000003E-2</v>
      </c>
      <c r="CQ85" s="83">
        <v>4.1020000000000001E-2</v>
      </c>
      <c r="CR85" s="83">
        <v>4.0649999999999999E-2</v>
      </c>
      <c r="CS85" s="83">
        <v>4.0739999999999998E-2</v>
      </c>
      <c r="CT85" s="83">
        <v>4.07E-2</v>
      </c>
      <c r="CU85" s="83">
        <v>4.045E-2</v>
      </c>
      <c r="CV85" s="83">
        <v>4.0480000000000002E-2</v>
      </c>
      <c r="CW85" s="83">
        <v>4.0820000000000002E-2</v>
      </c>
      <c r="CX85" s="83">
        <v>4.1059999999999999E-2</v>
      </c>
      <c r="CY85" s="83">
        <v>4.0820000000000002E-2</v>
      </c>
      <c r="CZ85" s="83">
        <v>4.0910000000000002E-2</v>
      </c>
      <c r="DA85" s="83">
        <v>4.095E-2</v>
      </c>
      <c r="DB85" s="83">
        <v>4.1160000000000002E-2</v>
      </c>
      <c r="DC85" s="83">
        <v>4.0910000000000002E-2</v>
      </c>
      <c r="DD85" s="83">
        <v>4.0759999999999998E-2</v>
      </c>
      <c r="DE85" s="83">
        <v>4.0559999999999999E-2</v>
      </c>
      <c r="DF85" s="83">
        <v>4.052E-2</v>
      </c>
      <c r="DG85" s="83">
        <v>4.0529999999999997E-2</v>
      </c>
      <c r="DH85" s="83">
        <v>4.0649999999999999E-2</v>
      </c>
      <c r="DI85" s="83">
        <v>4.0550000000000003E-2</v>
      </c>
      <c r="DJ85" s="83">
        <v>4.045E-2</v>
      </c>
      <c r="DK85" s="83">
        <v>4.052E-2</v>
      </c>
      <c r="DL85" s="83">
        <v>4.0809999999999999E-2</v>
      </c>
      <c r="DM85" s="83">
        <v>4.0759999999999998E-2</v>
      </c>
      <c r="DN85" s="83">
        <v>4.0640000000000003E-2</v>
      </c>
      <c r="DO85" s="83">
        <v>4.1110000000000001E-2</v>
      </c>
      <c r="DP85" s="83">
        <v>4.1399999999999999E-2</v>
      </c>
      <c r="DQ85" s="83">
        <v>4.1140000000000003E-2</v>
      </c>
      <c r="DR85" s="83">
        <v>4.1140000000000003E-2</v>
      </c>
      <c r="DS85" s="83">
        <v>4.1579999999999999E-2</v>
      </c>
      <c r="DT85" s="83">
        <v>4.1619999999999997E-2</v>
      </c>
      <c r="DU85" s="83">
        <v>4.1410000000000002E-2</v>
      </c>
      <c r="DV85" s="83">
        <v>4.1209999999999997E-2</v>
      </c>
      <c r="DW85" s="83">
        <v>4.1599999999999998E-2</v>
      </c>
      <c r="DX85" s="83">
        <v>4.1500000000000002E-2</v>
      </c>
      <c r="DY85" s="83"/>
      <c r="DZ85" s="83"/>
      <c r="EA85" s="83"/>
      <c r="EB85" s="83"/>
      <c r="EC85" s="83"/>
      <c r="ED85" s="83"/>
      <c r="EE85" s="83"/>
      <c r="EF85" s="83"/>
      <c r="EG85" s="83"/>
      <c r="EH85" s="83"/>
      <c r="EI85" s="83"/>
      <c r="EJ85" s="83"/>
      <c r="EK85" s="83"/>
      <c r="EL85" s="83"/>
      <c r="EM85" s="83"/>
      <c r="EN85" s="83"/>
      <c r="EO85" s="83"/>
      <c r="EP85" s="83"/>
      <c r="EQ85" s="83"/>
      <c r="ER85" s="83"/>
      <c r="ES85" s="83"/>
      <c r="ET85" s="83"/>
      <c r="EU85" s="83"/>
      <c r="EV85" s="83"/>
      <c r="EW85" s="83"/>
      <c r="EX85" s="83"/>
      <c r="EY85" s="83"/>
      <c r="EZ85" s="83"/>
      <c r="FA85" s="83"/>
      <c r="FB85" s="83"/>
      <c r="FC85" s="83"/>
      <c r="FD85" s="83"/>
      <c r="FE85" s="83"/>
      <c r="FF85" s="83"/>
      <c r="FG85" s="83"/>
      <c r="FH85" s="83"/>
      <c r="FI85" s="83"/>
      <c r="FJ85" s="83"/>
      <c r="FK85" s="83"/>
      <c r="FL85" s="83"/>
      <c r="FM85" s="83"/>
      <c r="FN85" s="83"/>
      <c r="FO85" s="83"/>
      <c r="FP85" s="83"/>
      <c r="FQ85" s="83"/>
      <c r="FR85" s="83"/>
      <c r="FS85" s="83"/>
      <c r="FT85" s="83"/>
      <c r="FU85" s="83"/>
      <c r="FV85" s="83"/>
      <c r="FW85" s="83"/>
      <c r="FX85" s="83"/>
      <c r="FY85" s="83"/>
      <c r="FZ85" s="83"/>
      <c r="GA85" s="83"/>
      <c r="GB85" s="83"/>
      <c r="GC85" s="83"/>
      <c r="GD85" s="83"/>
      <c r="GE85" s="83"/>
      <c r="GF85" s="83"/>
      <c r="GG85" s="83"/>
      <c r="GH85" s="83"/>
      <c r="GI85" s="83"/>
      <c r="GJ85" s="83"/>
      <c r="GK85" s="83"/>
      <c r="GL85" s="83"/>
      <c r="GM85" s="83"/>
      <c r="GN85" s="83"/>
      <c r="GO85" s="83"/>
      <c r="GP85" s="83"/>
      <c r="GQ85" s="83"/>
      <c r="GR85" s="83"/>
      <c r="GS85" s="83"/>
      <c r="GT85" s="83"/>
      <c r="GU85" s="83"/>
      <c r="GV85" s="83"/>
      <c r="GW85" s="83"/>
      <c r="GX85" s="83"/>
      <c r="GY85" s="83"/>
      <c r="GZ85" s="83"/>
      <c r="HA85" s="83"/>
      <c r="HB85" s="83"/>
      <c r="HC85" s="83"/>
      <c r="HD85" s="83"/>
      <c r="HE85" s="83"/>
      <c r="HF85" s="83"/>
      <c r="HG85" s="104"/>
      <c r="HH85" s="39"/>
      <c r="HI85" s="39" cm="1">
        <f t="array" aca="1" ref="HI85" ca="1">INDIRECT("c"&amp;ROW(DY85))</f>
        <v>0</v>
      </c>
      <c r="HJ85" s="39" cm="1">
        <f t="array" aca="1" ref="HJ85" ca="1">INDIRECT("d"&amp;ROW(DZ85))</f>
        <v>3.6159999999999998E-2</v>
      </c>
      <c r="HK85" s="39">
        <f ca="1">HI85/HJ85-1</f>
        <v>-1</v>
      </c>
      <c r="HL85" s="39"/>
      <c r="HM85" s="39" cm="1">
        <f t="array" aca="1" ref="HM85" ca="1">INDIRECT("h"&amp;ROW(ED85))</f>
        <v>3.5319999999999997E-2</v>
      </c>
      <c r="HN85" s="39">
        <f ca="1">HI85/HM85-1</f>
        <v>-1</v>
      </c>
      <c r="HO85" s="32">
        <f ca="1">(HI85-HM85)*10000</f>
        <v>-353.2</v>
      </c>
      <c r="HP85" s="1"/>
      <c r="HQ85" s="1"/>
    </row>
    <row r="86" spans="1:225">
      <c r="A86" s="83" t="s">
        <v>88</v>
      </c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  <c r="BU86" s="83"/>
      <c r="BV86" s="83"/>
      <c r="BW86" s="83"/>
      <c r="BX86" s="83"/>
      <c r="BY86" s="83"/>
      <c r="BZ86" s="83"/>
      <c r="CA86" s="83"/>
      <c r="CB86" s="83"/>
      <c r="CC86" s="83"/>
      <c r="CD86" s="83"/>
      <c r="CE86" s="83"/>
      <c r="CF86" s="83"/>
      <c r="CG86" s="83"/>
      <c r="CH86" s="83"/>
      <c r="CI86" s="83"/>
      <c r="CJ86" s="83"/>
      <c r="CK86" s="83"/>
      <c r="CL86" s="83"/>
      <c r="CM86" s="83"/>
      <c r="CN86" s="83"/>
      <c r="CO86" s="83"/>
      <c r="CP86" s="83"/>
      <c r="CQ86" s="83"/>
      <c r="CR86" s="83"/>
      <c r="CS86" s="83"/>
      <c r="CT86" s="83"/>
      <c r="CU86" s="83"/>
      <c r="CV86" s="83"/>
      <c r="CW86" s="83"/>
      <c r="CX86" s="83"/>
      <c r="CY86" s="83"/>
      <c r="CZ86" s="83"/>
      <c r="DA86" s="83"/>
      <c r="DB86" s="83"/>
      <c r="DC86" s="83"/>
      <c r="DD86" s="83"/>
      <c r="DE86" s="83"/>
      <c r="DF86" s="83"/>
      <c r="DG86" s="83"/>
      <c r="DH86" s="83"/>
      <c r="DI86" s="83"/>
      <c r="DJ86" s="83"/>
      <c r="DK86" s="83"/>
      <c r="DL86" s="83"/>
      <c r="DM86" s="83"/>
      <c r="DN86" s="83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0"/>
      <c r="HE86" s="30"/>
      <c r="HF86" s="30"/>
      <c r="HG86" s="103"/>
      <c r="HH86" s="1"/>
      <c r="HI86" s="1"/>
      <c r="HJ86" s="1"/>
      <c r="HK86" s="1"/>
      <c r="HL86" s="1"/>
      <c r="HM86" s="1"/>
      <c r="HN86" s="1"/>
      <c r="HO86" s="1"/>
      <c r="HP86" s="78">
        <v>18260</v>
      </c>
      <c r="HQ86" s="1"/>
    </row>
    <row r="87" spans="1:225">
      <c r="A87" s="83" t="s">
        <v>89</v>
      </c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83"/>
      <c r="CB87" s="83"/>
      <c r="CC87" s="83"/>
      <c r="CD87" s="83"/>
      <c r="CE87" s="83"/>
      <c r="CF87" s="83"/>
      <c r="CG87" s="83"/>
      <c r="CH87" s="83"/>
      <c r="CI87" s="83"/>
      <c r="CJ87" s="83"/>
      <c r="CK87" s="83"/>
      <c r="CL87" s="83"/>
      <c r="CM87" s="83"/>
      <c r="CN87" s="83"/>
      <c r="CO87" s="83"/>
      <c r="CP87" s="83"/>
      <c r="CQ87" s="83"/>
      <c r="CR87" s="83"/>
      <c r="CS87" s="83"/>
      <c r="CT87" s="83"/>
      <c r="CU87" s="83"/>
      <c r="CV87" s="83"/>
      <c r="CW87" s="83"/>
      <c r="CX87" s="83"/>
      <c r="CY87" s="83"/>
      <c r="CZ87" s="83"/>
      <c r="DA87" s="83"/>
      <c r="DB87" s="83"/>
      <c r="DC87" s="83"/>
      <c r="DD87" s="83"/>
      <c r="DE87" s="83"/>
      <c r="DF87" s="83"/>
      <c r="DG87" s="83"/>
      <c r="DH87" s="83"/>
      <c r="DI87" s="83"/>
      <c r="DJ87" s="83"/>
      <c r="DK87" s="83"/>
      <c r="DL87" s="83"/>
      <c r="DM87" s="83"/>
      <c r="DN87" s="83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0"/>
      <c r="HE87" s="30"/>
      <c r="HF87" s="30"/>
      <c r="HG87" s="103"/>
      <c r="HH87" s="1"/>
      <c r="HI87" s="1"/>
      <c r="HJ87" s="1"/>
      <c r="HK87" s="1"/>
      <c r="HL87" s="1"/>
      <c r="HM87" s="1"/>
      <c r="HN87" s="1"/>
      <c r="HO87" s="1"/>
      <c r="HP87" s="78">
        <v>26346</v>
      </c>
      <c r="HQ87" s="1"/>
    </row>
    <row r="88" spans="1:225">
      <c r="A88" s="83" t="s">
        <v>90</v>
      </c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  <c r="BZ88" s="83"/>
      <c r="CA88" s="83"/>
      <c r="CB88" s="83"/>
      <c r="CC88" s="83"/>
      <c r="CD88" s="83"/>
      <c r="CE88" s="83"/>
      <c r="CF88" s="83"/>
      <c r="CG88" s="83"/>
      <c r="CH88" s="83"/>
      <c r="CI88" s="83"/>
      <c r="CJ88" s="83"/>
      <c r="CK88" s="83"/>
      <c r="CL88" s="83"/>
      <c r="CM88" s="83"/>
      <c r="CN88" s="83"/>
      <c r="CO88" s="83"/>
      <c r="CP88" s="83"/>
      <c r="CQ88" s="83"/>
      <c r="CR88" s="83"/>
      <c r="CS88" s="83"/>
      <c r="CT88" s="83"/>
      <c r="CU88" s="83"/>
      <c r="CV88" s="83"/>
      <c r="CW88" s="83"/>
      <c r="CX88" s="83"/>
      <c r="CY88" s="83"/>
      <c r="CZ88" s="83"/>
      <c r="DA88" s="83"/>
      <c r="DB88" s="83"/>
      <c r="DC88" s="83"/>
      <c r="DD88" s="83"/>
      <c r="DE88" s="83"/>
      <c r="DF88" s="83"/>
      <c r="DG88" s="83"/>
      <c r="DH88" s="83"/>
      <c r="DI88" s="83"/>
      <c r="DJ88" s="83"/>
      <c r="DK88" s="83"/>
      <c r="DL88" s="83"/>
      <c r="DM88" s="83"/>
      <c r="DN88" s="83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0"/>
      <c r="HE88" s="30"/>
      <c r="HF88" s="30"/>
      <c r="HG88" s="103"/>
      <c r="HH88" s="1"/>
      <c r="HI88" s="1"/>
      <c r="HJ88" s="1"/>
      <c r="HK88" s="1"/>
      <c r="HL88" s="1"/>
      <c r="HM88" s="1"/>
      <c r="HN88" s="1"/>
      <c r="HO88" s="1"/>
      <c r="HP88" s="78">
        <v>19249</v>
      </c>
      <c r="HQ88" s="1"/>
    </row>
    <row r="89" spans="1:225">
      <c r="A89" s="83" t="s">
        <v>91</v>
      </c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  <c r="BU89" s="83"/>
      <c r="BV89" s="83"/>
      <c r="BW89" s="83"/>
      <c r="BX89" s="83"/>
      <c r="BY89" s="83"/>
      <c r="BZ89" s="83"/>
      <c r="CA89" s="83"/>
      <c r="CB89" s="83"/>
      <c r="CC89" s="83"/>
      <c r="CD89" s="83"/>
      <c r="CE89" s="83"/>
      <c r="CF89" s="83"/>
      <c r="CG89" s="83"/>
      <c r="CH89" s="83"/>
      <c r="CI89" s="83"/>
      <c r="CJ89" s="83"/>
      <c r="CK89" s="83"/>
      <c r="CL89" s="83"/>
      <c r="CM89" s="83"/>
      <c r="CN89" s="83"/>
      <c r="CO89" s="83"/>
      <c r="CP89" s="83"/>
      <c r="CQ89" s="83"/>
      <c r="CR89" s="83"/>
      <c r="CS89" s="83"/>
      <c r="CT89" s="83"/>
      <c r="CU89" s="83"/>
      <c r="CV89" s="83"/>
      <c r="CW89" s="83"/>
      <c r="CX89" s="83"/>
      <c r="CY89" s="83"/>
      <c r="CZ89" s="83"/>
      <c r="DA89" s="83"/>
      <c r="DB89" s="83"/>
      <c r="DC89" s="83"/>
      <c r="DD89" s="83"/>
      <c r="DE89" s="83"/>
      <c r="DF89" s="83"/>
      <c r="DG89" s="83"/>
      <c r="DH89" s="83"/>
      <c r="DI89" s="83"/>
      <c r="DJ89" s="83"/>
      <c r="DK89" s="83"/>
      <c r="DL89" s="83"/>
      <c r="DM89" s="83"/>
      <c r="DN89" s="83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105"/>
      <c r="HI89" s="105"/>
      <c r="HJ89" s="105"/>
      <c r="HK89" s="105"/>
      <c r="HL89" s="105"/>
      <c r="HM89" s="105"/>
      <c r="HN89" s="105"/>
      <c r="HO89" s="105"/>
      <c r="HP89" s="106">
        <v>11293</v>
      </c>
      <c r="HQ89" s="105"/>
    </row>
    <row r="90" spans="1:225">
      <c r="A90" s="83" t="s">
        <v>92</v>
      </c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  <c r="BQ90" s="83"/>
      <c r="BR90" s="83"/>
      <c r="BS90" s="83"/>
      <c r="BT90" s="83"/>
      <c r="BU90" s="83"/>
      <c r="BV90" s="83"/>
      <c r="BW90" s="83"/>
      <c r="BX90" s="83"/>
      <c r="BY90" s="83"/>
      <c r="BZ90" s="83"/>
      <c r="CA90" s="83"/>
      <c r="CB90" s="83"/>
      <c r="CC90" s="83"/>
      <c r="CD90" s="83"/>
      <c r="CE90" s="83"/>
      <c r="CF90" s="83"/>
      <c r="CG90" s="83"/>
      <c r="CH90" s="83"/>
      <c r="CI90" s="83"/>
      <c r="CJ90" s="83"/>
      <c r="CK90" s="83"/>
      <c r="CL90" s="83"/>
      <c r="CM90" s="83"/>
      <c r="CN90" s="83"/>
      <c r="CO90" s="83"/>
      <c r="CP90" s="83"/>
      <c r="CQ90" s="83"/>
      <c r="CR90" s="83"/>
      <c r="CS90" s="83"/>
      <c r="CT90" s="83"/>
      <c r="CU90" s="83"/>
      <c r="CV90" s="83"/>
      <c r="CW90" s="83"/>
      <c r="CX90" s="83"/>
      <c r="CY90" s="83"/>
      <c r="CZ90" s="83"/>
      <c r="DA90" s="83"/>
      <c r="DB90" s="83"/>
      <c r="DC90" s="83"/>
      <c r="DD90" s="83"/>
      <c r="DE90" s="83"/>
      <c r="DF90" s="83"/>
      <c r="DG90" s="83"/>
      <c r="DH90" s="83"/>
      <c r="DI90" s="83"/>
      <c r="DJ90" s="83"/>
      <c r="DK90" s="83"/>
      <c r="DL90" s="83"/>
      <c r="DM90" s="83"/>
      <c r="DN90" s="83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85">
        <v>15649</v>
      </c>
      <c r="HQ90" s="30"/>
    </row>
    <row r="91" spans="1:2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0"/>
      <c r="HE91" s="30"/>
      <c r="HF91" s="30"/>
      <c r="HG91" s="30"/>
      <c r="HH91" s="30"/>
      <c r="HI91" s="30"/>
      <c r="HJ91" s="30"/>
      <c r="HK91" s="30"/>
      <c r="HL91" s="30"/>
      <c r="HM91" s="30"/>
      <c r="HN91" s="30"/>
      <c r="HO91" s="30"/>
      <c r="HP91" s="30"/>
      <c r="HQ91" s="30"/>
    </row>
    <row r="92" spans="1:225">
      <c r="A92" s="86" t="s">
        <v>98</v>
      </c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  <c r="BA92" s="86"/>
      <c r="BB92" s="86"/>
      <c r="BC92" s="86"/>
      <c r="BD92" s="86"/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86"/>
      <c r="BR92" s="86"/>
      <c r="BS92" s="86"/>
      <c r="BT92" s="86"/>
      <c r="BU92" s="86"/>
      <c r="BV92" s="86"/>
      <c r="BW92" s="86"/>
      <c r="BX92" s="86"/>
      <c r="BY92" s="86"/>
      <c r="BZ92" s="86"/>
      <c r="CA92" s="86"/>
      <c r="CB92" s="86"/>
      <c r="CC92" s="86"/>
      <c r="CD92" s="86"/>
      <c r="CE92" s="86"/>
      <c r="CF92" s="86"/>
      <c r="CG92" s="86"/>
      <c r="CH92" s="86">
        <v>895.6</v>
      </c>
      <c r="CI92" s="86">
        <v>906.9</v>
      </c>
      <c r="CJ92" s="86">
        <v>904.9</v>
      </c>
      <c r="CK92" s="86">
        <v>891</v>
      </c>
      <c r="CL92" s="86">
        <v>931.4</v>
      </c>
      <c r="CM92" s="86">
        <v>937</v>
      </c>
      <c r="CN92" s="86">
        <v>969</v>
      </c>
      <c r="CO92" s="86">
        <v>882.9</v>
      </c>
      <c r="CP92" s="86">
        <v>883.7</v>
      </c>
      <c r="CQ92" s="86">
        <v>853.6</v>
      </c>
      <c r="CR92" s="86">
        <v>864</v>
      </c>
      <c r="CS92" s="86">
        <v>853.7</v>
      </c>
      <c r="CT92" s="86">
        <v>858.4</v>
      </c>
      <c r="CU92" s="86">
        <v>861.5</v>
      </c>
      <c r="CV92" s="86">
        <v>897.2</v>
      </c>
      <c r="CW92" s="86">
        <v>901.6</v>
      </c>
      <c r="CX92" s="86">
        <v>923.4</v>
      </c>
      <c r="CY92" s="86">
        <v>916.7</v>
      </c>
      <c r="CZ92" s="30">
        <v>916.3</v>
      </c>
      <c r="DA92" s="30">
        <v>780</v>
      </c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0"/>
      <c r="HE92" s="30"/>
      <c r="HF92" s="30"/>
      <c r="HG92" s="30"/>
      <c r="HH92" s="30"/>
      <c r="HI92" s="30" cm="1">
        <f t="array" aca="1" ref="HI92" ca="1">INDIRECT("B"&amp;ROW(DY92))</f>
        <v>0</v>
      </c>
      <c r="HJ92" s="30" cm="1">
        <f t="array" aca="1" ref="HJ92" ca="1">INDIRECT("c"&amp;ROW(DZ92))</f>
        <v>0</v>
      </c>
      <c r="HK92" s="83" t="e">
        <f ca="1">HI92/HJ92-1</f>
        <v>#DIV/0!</v>
      </c>
      <c r="HL92" s="30"/>
      <c r="HM92" s="86" cm="1">
        <f t="array" aca="1" ref="HM92" ca="1">INDIRECT("h"&amp;ROW(ED92))</f>
        <v>0</v>
      </c>
      <c r="HN92" s="83" t="e">
        <f t="shared" ref="HN92:HN95" ca="1" si="42">HI92/HM92-1</f>
        <v>#DIV/0!</v>
      </c>
      <c r="HO92" s="30"/>
      <c r="HP92" s="30"/>
      <c r="HQ92" s="30"/>
    </row>
    <row r="93" spans="1:225">
      <c r="A93" s="86" t="s">
        <v>97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86"/>
      <c r="CE93" s="86"/>
      <c r="CF93" s="86"/>
      <c r="CG93" s="86"/>
      <c r="CH93" s="86">
        <v>963.3</v>
      </c>
      <c r="CI93" s="86">
        <v>974.9</v>
      </c>
      <c r="CJ93" s="86">
        <v>975.1</v>
      </c>
      <c r="CK93" s="86">
        <v>960.4</v>
      </c>
      <c r="CL93" s="86">
        <v>998.2</v>
      </c>
      <c r="CM93" s="86">
        <v>1004.8</v>
      </c>
      <c r="CN93" s="86">
        <v>1017.8</v>
      </c>
      <c r="CO93" s="86">
        <v>942.2</v>
      </c>
      <c r="CP93" s="86">
        <v>947.4</v>
      </c>
      <c r="CQ93" s="86">
        <v>928.9</v>
      </c>
      <c r="CR93" s="86">
        <v>940</v>
      </c>
      <c r="CS93" s="86">
        <v>926.1</v>
      </c>
      <c r="CT93" s="86">
        <v>922.3</v>
      </c>
      <c r="CU93" s="86">
        <v>937.4</v>
      </c>
      <c r="CV93" s="86">
        <v>966.3</v>
      </c>
      <c r="CW93" s="86">
        <v>994.3</v>
      </c>
      <c r="CX93" s="86">
        <v>1010.7</v>
      </c>
      <c r="CY93" s="86">
        <v>951.4</v>
      </c>
      <c r="CZ93" s="30">
        <v>936</v>
      </c>
      <c r="DA93" s="30">
        <v>780</v>
      </c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 cm="1">
        <f t="array" aca="1" ref="HI93" ca="1">INDIRECT("B"&amp;ROW(DY93))</f>
        <v>0</v>
      </c>
      <c r="HJ93" s="30" cm="1">
        <f t="array" aca="1" ref="HJ93" ca="1">INDIRECT("c"&amp;ROW(DZ93))</f>
        <v>0</v>
      </c>
      <c r="HK93" s="83" t="e">
        <f t="shared" ref="HK93:HK95" ca="1" si="43">HI93/HJ93-1</f>
        <v>#DIV/0!</v>
      </c>
      <c r="HL93" s="30"/>
      <c r="HM93" s="86" cm="1">
        <f t="array" aca="1" ref="HM93" ca="1">INDIRECT("h"&amp;ROW(ED93))</f>
        <v>0</v>
      </c>
      <c r="HN93" s="83" t="e">
        <f t="shared" ca="1" si="42"/>
        <v>#DIV/0!</v>
      </c>
      <c r="HO93" s="30"/>
      <c r="HP93" s="30"/>
      <c r="HQ93" s="30"/>
    </row>
    <row r="94" spans="1:225">
      <c r="A94" s="86" t="s">
        <v>95</v>
      </c>
      <c r="B94" s="86"/>
      <c r="C94" s="86">
        <v>1825.2</v>
      </c>
      <c r="D94" s="86">
        <v>2216.8000000000002</v>
      </c>
      <c r="E94" s="86">
        <v>2272.1999999999998</v>
      </c>
      <c r="F94" s="86">
        <v>2370.1</v>
      </c>
      <c r="G94" s="86">
        <v>2326.1999999999998</v>
      </c>
      <c r="H94" s="86">
        <v>1913.8</v>
      </c>
      <c r="I94" s="86">
        <v>1604</v>
      </c>
      <c r="J94" s="86">
        <v>1727</v>
      </c>
      <c r="K94" s="86">
        <v>1689</v>
      </c>
      <c r="L94" s="86">
        <v>1454.1</v>
      </c>
      <c r="M94" s="86">
        <v>1281</v>
      </c>
      <c r="N94" s="86">
        <v>1348.6</v>
      </c>
      <c r="O94" s="86">
        <v>1209.8</v>
      </c>
      <c r="P94" s="86">
        <v>1124.4000000000001</v>
      </c>
      <c r="Q94" s="86">
        <v>1062.2</v>
      </c>
      <c r="R94" s="86">
        <v>969.2</v>
      </c>
      <c r="S94" s="86">
        <v>890.7</v>
      </c>
      <c r="T94" s="86">
        <v>910</v>
      </c>
      <c r="U94" s="86">
        <v>886.2</v>
      </c>
      <c r="V94" s="86">
        <v>905.7</v>
      </c>
      <c r="W94" s="86">
        <v>897</v>
      </c>
      <c r="X94" s="86">
        <v>878.5</v>
      </c>
      <c r="Y94" s="86">
        <v>847.3</v>
      </c>
      <c r="Z94" s="86">
        <v>800.4</v>
      </c>
      <c r="AA94" s="86">
        <v>792.6</v>
      </c>
      <c r="AB94" s="86">
        <v>832.5</v>
      </c>
      <c r="AC94" s="86">
        <v>835.4</v>
      </c>
      <c r="AD94" s="86">
        <v>822.4</v>
      </c>
      <c r="AE94" s="86">
        <v>787.5</v>
      </c>
      <c r="AF94" s="86">
        <v>781.2</v>
      </c>
      <c r="AG94" s="86">
        <v>767.9</v>
      </c>
      <c r="AH94" s="86">
        <v>751</v>
      </c>
      <c r="AI94" s="86">
        <v>728.6</v>
      </c>
      <c r="AJ94" s="86">
        <v>735.8</v>
      </c>
      <c r="AK94" s="86">
        <v>748</v>
      </c>
      <c r="AL94" s="86">
        <v>768.5</v>
      </c>
      <c r="AM94" s="86">
        <v>757.2</v>
      </c>
      <c r="AN94" s="86">
        <v>770.2</v>
      </c>
      <c r="AO94" s="86">
        <v>768.1</v>
      </c>
      <c r="AP94" s="86">
        <v>776.8</v>
      </c>
      <c r="AQ94" s="86">
        <v>731.7</v>
      </c>
      <c r="AR94" s="86">
        <v>738</v>
      </c>
      <c r="AS94" s="86">
        <v>723.7</v>
      </c>
      <c r="AT94" s="86">
        <v>725.3</v>
      </c>
      <c r="AU94" s="86">
        <v>732.2</v>
      </c>
      <c r="AV94" s="86">
        <v>762.7</v>
      </c>
      <c r="AW94" s="86">
        <v>765.2</v>
      </c>
      <c r="AX94" s="86">
        <v>762.3</v>
      </c>
      <c r="AY94" s="86">
        <v>783.7</v>
      </c>
      <c r="AZ94" s="86">
        <v>779.3</v>
      </c>
      <c r="BA94" s="86">
        <v>791.1</v>
      </c>
      <c r="BB94" s="86">
        <v>756</v>
      </c>
      <c r="BC94" s="86">
        <v>752.9</v>
      </c>
      <c r="BD94" s="86">
        <v>755.5</v>
      </c>
      <c r="BE94" s="86">
        <v>763.4</v>
      </c>
      <c r="BF94" s="86">
        <v>753.9</v>
      </c>
      <c r="BG94" s="86">
        <v>746.4</v>
      </c>
      <c r="BH94" s="86">
        <v>740.9</v>
      </c>
      <c r="BI94" s="86">
        <v>728.8</v>
      </c>
      <c r="BJ94" s="86">
        <v>740.6</v>
      </c>
      <c r="BK94" s="86">
        <v>804</v>
      </c>
      <c r="BL94" s="86">
        <v>782</v>
      </c>
      <c r="BM94" s="86">
        <v>769.4</v>
      </c>
      <c r="BN94" s="86">
        <v>745</v>
      </c>
      <c r="BO94" s="86">
        <v>732.8</v>
      </c>
      <c r="BP94" s="86">
        <v>715.8</v>
      </c>
      <c r="BQ94" s="86">
        <v>716.9</v>
      </c>
      <c r="BR94" s="86">
        <v>716.9</v>
      </c>
      <c r="BS94" s="86">
        <v>716.9</v>
      </c>
      <c r="BT94" s="86">
        <v>716.9</v>
      </c>
      <c r="BU94" s="86">
        <v>716.9</v>
      </c>
      <c r="BV94" s="86">
        <v>716.9</v>
      </c>
      <c r="BW94" s="86">
        <v>716.9</v>
      </c>
      <c r="BX94" s="86">
        <v>753.4</v>
      </c>
      <c r="BY94" s="86">
        <v>794.2</v>
      </c>
      <c r="BZ94" s="86">
        <v>859.6</v>
      </c>
      <c r="CA94" s="86">
        <v>877.8</v>
      </c>
      <c r="CB94" s="86">
        <v>893.5</v>
      </c>
      <c r="CC94" s="86">
        <v>903.3</v>
      </c>
      <c r="CD94" s="86">
        <v>894.9</v>
      </c>
      <c r="CE94" s="86">
        <v>900</v>
      </c>
      <c r="CF94" s="86">
        <v>884.5</v>
      </c>
      <c r="CG94" s="86">
        <v>878.8</v>
      </c>
      <c r="CH94" s="86">
        <v>895.6</v>
      </c>
      <c r="CI94" s="86">
        <v>906.9</v>
      </c>
      <c r="CJ94" s="86">
        <v>904.9</v>
      </c>
      <c r="CK94" s="86">
        <v>891</v>
      </c>
      <c r="CL94" s="86">
        <v>931.4</v>
      </c>
      <c r="CM94" s="86">
        <v>937</v>
      </c>
      <c r="CN94" s="86">
        <v>969</v>
      </c>
      <c r="CO94" s="86">
        <v>882.9</v>
      </c>
      <c r="CP94" s="86">
        <v>883.7</v>
      </c>
      <c r="CQ94" s="86">
        <v>853.6</v>
      </c>
      <c r="CR94" s="86">
        <v>864</v>
      </c>
      <c r="CS94" s="86">
        <v>853.7</v>
      </c>
      <c r="CT94" s="86">
        <v>858.4</v>
      </c>
      <c r="CU94" s="86">
        <v>861.5</v>
      </c>
      <c r="CV94" s="86">
        <v>897.2</v>
      </c>
      <c r="CW94" s="86">
        <v>901.6</v>
      </c>
      <c r="CX94" s="86">
        <v>923.4</v>
      </c>
      <c r="CY94" s="86">
        <v>916.7</v>
      </c>
      <c r="CZ94" s="30">
        <v>916.3</v>
      </c>
      <c r="DA94" s="30">
        <v>780</v>
      </c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 cm="1">
        <f t="array" aca="1" ref="HI94" ca="1">INDIRECT("B"&amp;ROW(DY94))</f>
        <v>0</v>
      </c>
      <c r="HJ94" s="30" cm="1">
        <f t="array" aca="1" ref="HJ94" ca="1">INDIRECT("c"&amp;ROW(DZ94))</f>
        <v>1825.2</v>
      </c>
      <c r="HK94" s="83">
        <f t="shared" ca="1" si="43"/>
        <v>-1</v>
      </c>
      <c r="HL94" s="30"/>
      <c r="HM94" s="86" cm="1">
        <f t="array" aca="1" ref="HM94" ca="1">INDIRECT("h"&amp;ROW(ED94))</f>
        <v>1913.8</v>
      </c>
      <c r="HN94" s="83">
        <f t="shared" ca="1" si="42"/>
        <v>-1</v>
      </c>
      <c r="HO94" s="30"/>
      <c r="HP94" s="30"/>
      <c r="HQ94" s="30"/>
    </row>
    <row r="95" spans="1:225">
      <c r="A95" s="86" t="s">
        <v>96</v>
      </c>
      <c r="B95" s="86"/>
      <c r="C95" s="86">
        <v>1676.6</v>
      </c>
      <c r="D95" s="86">
        <v>2062.9</v>
      </c>
      <c r="E95" s="86">
        <v>2165.9</v>
      </c>
      <c r="F95" s="86">
        <v>2177.6</v>
      </c>
      <c r="G95" s="86">
        <v>2003.3</v>
      </c>
      <c r="H95" s="86">
        <v>1630.3</v>
      </c>
      <c r="I95" s="86">
        <v>1367.8</v>
      </c>
      <c r="J95" s="86">
        <v>1418.1</v>
      </c>
      <c r="K95" s="86">
        <v>1402.9</v>
      </c>
      <c r="L95" s="86">
        <v>1227.9000000000001</v>
      </c>
      <c r="M95" s="86">
        <v>1086.9000000000001</v>
      </c>
      <c r="N95" s="86">
        <v>1216.9000000000001</v>
      </c>
      <c r="O95" s="86">
        <v>1147.7</v>
      </c>
      <c r="P95" s="86">
        <v>1115.0999999999999</v>
      </c>
      <c r="Q95" s="86">
        <v>1116.5</v>
      </c>
      <c r="R95" s="86">
        <v>1040.5999999999999</v>
      </c>
      <c r="S95" s="86">
        <v>964.4</v>
      </c>
      <c r="T95" s="86">
        <v>977.6</v>
      </c>
      <c r="U95" s="86">
        <v>956.4</v>
      </c>
      <c r="V95" s="86">
        <v>982.5</v>
      </c>
      <c r="W95" s="86">
        <v>986.4</v>
      </c>
      <c r="X95" s="86">
        <v>991.1</v>
      </c>
      <c r="Y95" s="86">
        <v>951.8</v>
      </c>
      <c r="Z95" s="86">
        <v>927.3</v>
      </c>
      <c r="AA95" s="86">
        <v>887.5</v>
      </c>
      <c r="AB95" s="86">
        <v>928</v>
      </c>
      <c r="AC95" s="86">
        <v>901.9</v>
      </c>
      <c r="AD95" s="86">
        <v>869.6</v>
      </c>
      <c r="AE95" s="86">
        <v>819.3</v>
      </c>
      <c r="AF95" s="86">
        <v>811.6</v>
      </c>
      <c r="AG95" s="86">
        <v>795.9</v>
      </c>
      <c r="AH95" s="86">
        <v>773.9</v>
      </c>
      <c r="AI95" s="86">
        <v>752.8</v>
      </c>
      <c r="AJ95" s="86">
        <v>760.9</v>
      </c>
      <c r="AK95" s="86">
        <v>773.6</v>
      </c>
      <c r="AL95" s="86">
        <v>793.2</v>
      </c>
      <c r="AM95" s="86">
        <v>785.4</v>
      </c>
      <c r="AN95" s="86">
        <v>796.7</v>
      </c>
      <c r="AO95" s="86">
        <v>795.1</v>
      </c>
      <c r="AP95" s="86">
        <v>803.7</v>
      </c>
      <c r="AQ95" s="86">
        <v>755.8</v>
      </c>
      <c r="AR95" s="86">
        <v>763.1</v>
      </c>
      <c r="AS95" s="86">
        <v>753</v>
      </c>
      <c r="AT95" s="86">
        <v>757</v>
      </c>
      <c r="AU95" s="86">
        <v>763.4</v>
      </c>
      <c r="AV95" s="86">
        <v>785.1</v>
      </c>
      <c r="AW95" s="86">
        <v>784</v>
      </c>
      <c r="AX95" s="86">
        <v>780.5</v>
      </c>
      <c r="AY95" s="86">
        <v>799.1</v>
      </c>
      <c r="AZ95" s="86">
        <v>798.7</v>
      </c>
      <c r="BA95" s="86">
        <v>815.4</v>
      </c>
      <c r="BB95" s="86">
        <v>782.4</v>
      </c>
      <c r="BC95" s="86">
        <v>777.9</v>
      </c>
      <c r="BD95" s="86">
        <v>779.7</v>
      </c>
      <c r="BE95" s="86">
        <v>792.7</v>
      </c>
      <c r="BF95" s="86">
        <v>787.4</v>
      </c>
      <c r="BG95" s="86">
        <v>772.5</v>
      </c>
      <c r="BH95" s="86">
        <v>757.3</v>
      </c>
      <c r="BI95" s="86">
        <v>746</v>
      </c>
      <c r="BJ95" s="86">
        <v>761.7</v>
      </c>
      <c r="BK95" s="86">
        <v>830.9</v>
      </c>
      <c r="BL95" s="86">
        <v>823.7</v>
      </c>
      <c r="BM95" s="86">
        <v>808.6</v>
      </c>
      <c r="BN95" s="86">
        <v>776.8</v>
      </c>
      <c r="BO95" s="86">
        <v>758.6</v>
      </c>
      <c r="BP95" s="86">
        <v>741.9</v>
      </c>
      <c r="BQ95" s="86">
        <v>748.2</v>
      </c>
      <c r="BR95" s="86">
        <v>748.2</v>
      </c>
      <c r="BS95" s="86">
        <v>748.2</v>
      </c>
      <c r="BT95" s="86">
        <v>748.2</v>
      </c>
      <c r="BU95" s="86">
        <v>748.2</v>
      </c>
      <c r="BV95" s="86">
        <v>748.2</v>
      </c>
      <c r="BW95" s="86">
        <v>748.2</v>
      </c>
      <c r="BX95" s="86">
        <v>792</v>
      </c>
      <c r="BY95" s="86">
        <v>849.3</v>
      </c>
      <c r="BZ95" s="86">
        <v>922</v>
      </c>
      <c r="CA95" s="86">
        <v>933.3</v>
      </c>
      <c r="CB95" s="86">
        <v>944.1</v>
      </c>
      <c r="CC95" s="86">
        <f>'[1]Table 0'!$J$6</f>
        <v>954.5</v>
      </c>
      <c r="CD95" s="86">
        <v>947.4</v>
      </c>
      <c r="CE95" s="86">
        <v>956.6</v>
      </c>
      <c r="CF95" s="86">
        <v>940.1</v>
      </c>
      <c r="CG95" s="86">
        <v>943.1</v>
      </c>
      <c r="CH95" s="86">
        <v>963.3</v>
      </c>
      <c r="CI95" s="86">
        <v>974.9</v>
      </c>
      <c r="CJ95" s="86">
        <v>975.1</v>
      </c>
      <c r="CK95" s="86">
        <v>960.4</v>
      </c>
      <c r="CL95" s="86">
        <v>998.2</v>
      </c>
      <c r="CM95" s="86">
        <v>1004.8</v>
      </c>
      <c r="CN95" s="86">
        <v>1017.8</v>
      </c>
      <c r="CO95" s="86">
        <v>942.2</v>
      </c>
      <c r="CP95" s="86">
        <v>947.4</v>
      </c>
      <c r="CQ95" s="86">
        <v>928.9</v>
      </c>
      <c r="CR95" s="86">
        <v>940</v>
      </c>
      <c r="CS95" s="86">
        <v>926.1</v>
      </c>
      <c r="CT95" s="86">
        <v>922.3</v>
      </c>
      <c r="CU95" s="86">
        <v>1006.4</v>
      </c>
      <c r="CV95" s="86">
        <v>1037.0999999999999</v>
      </c>
      <c r="CW95" s="86">
        <v>994.3</v>
      </c>
      <c r="CX95" s="86">
        <v>1010.7</v>
      </c>
      <c r="CY95" s="86">
        <v>951.4</v>
      </c>
      <c r="CZ95" s="30">
        <v>936</v>
      </c>
      <c r="DA95" s="30">
        <v>780</v>
      </c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 cm="1">
        <f t="array" aca="1" ref="HI95" ca="1">INDIRECT("B"&amp;ROW(DY95))</f>
        <v>0</v>
      </c>
      <c r="HJ95" s="30" cm="1">
        <f t="array" aca="1" ref="HJ95" ca="1">INDIRECT("c"&amp;ROW(DZ95))</f>
        <v>1676.6</v>
      </c>
      <c r="HK95" s="83">
        <f t="shared" ca="1" si="43"/>
        <v>-1</v>
      </c>
      <c r="HL95" s="30"/>
      <c r="HM95" s="86" cm="1">
        <f t="array" aca="1" ref="HM95" ca="1">INDIRECT("h"&amp;ROW(ED95))</f>
        <v>1630.3</v>
      </c>
      <c r="HN95" s="83">
        <f t="shared" ca="1" si="42"/>
        <v>-1</v>
      </c>
      <c r="HO95" s="30"/>
      <c r="HP95" s="30"/>
      <c r="HQ95" s="30"/>
    </row>
    <row r="96" spans="1:2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93"/>
      <c r="HL96" s="31"/>
      <c r="HM96" s="31"/>
      <c r="HN96" s="30"/>
      <c r="HO96" s="30"/>
      <c r="HP96" s="30"/>
      <c r="HQ96" s="30"/>
    </row>
    <row r="97" spans="1:222">
      <c r="A97" s="39" t="s">
        <v>242</v>
      </c>
      <c r="B97" s="39">
        <v>0</v>
      </c>
      <c r="C97" s="39">
        <v>4.7379999999999999E-2</v>
      </c>
      <c r="D97" s="39">
        <v>4.7440000000000003E-2</v>
      </c>
      <c r="E97" s="39">
        <v>4.7570000000000001E-2</v>
      </c>
      <c r="F97" s="39">
        <v>4.7629999999999999E-2</v>
      </c>
      <c r="G97" s="39">
        <v>4.734E-2</v>
      </c>
      <c r="H97" s="39">
        <v>4.7079999999999997E-2</v>
      </c>
      <c r="I97" s="39">
        <v>4.6620000000000002E-2</v>
      </c>
      <c r="J97" s="39">
        <v>4.6809999999999997E-2</v>
      </c>
      <c r="K97" s="39">
        <v>4.6609999999999999E-2</v>
      </c>
      <c r="L97" s="39">
        <v>4.7059999999999998E-2</v>
      </c>
      <c r="M97" s="39">
        <v>4.6809999999999997E-2</v>
      </c>
      <c r="N97" s="39">
        <v>4.6809999999999997E-2</v>
      </c>
      <c r="O97" s="39">
        <v>4.7109999999999999E-2</v>
      </c>
      <c r="P97" s="39">
        <v>4.7329999999999997E-2</v>
      </c>
      <c r="Q97" s="39">
        <v>4.8000000000000001E-2</v>
      </c>
      <c r="R97" s="39">
        <v>4.8280000000000003E-2</v>
      </c>
      <c r="S97" s="39">
        <v>4.8399999999999999E-2</v>
      </c>
      <c r="T97" s="39">
        <v>4.8779999999999997E-2</v>
      </c>
      <c r="U97" s="39">
        <v>4.8050000000000002E-2</v>
      </c>
      <c r="V97" s="39">
        <v>5.0029999999999998E-2</v>
      </c>
      <c r="W97" s="39">
        <v>5.1060000000000001E-2</v>
      </c>
      <c r="X97" s="39">
        <v>5.1049999999999998E-2</v>
      </c>
      <c r="Y97" s="39">
        <v>5.015E-2</v>
      </c>
      <c r="Z97" s="39">
        <v>5.0380000000000001E-2</v>
      </c>
      <c r="AA97" s="39">
        <v>5.0189999999999999E-2</v>
      </c>
      <c r="AB97" s="39">
        <v>5.04E-2</v>
      </c>
      <c r="AC97" s="39">
        <v>4.9970000000000001E-2</v>
      </c>
      <c r="AD97" s="39">
        <v>5.108E-2</v>
      </c>
      <c r="AE97" s="39">
        <v>5.0900000000000001E-2</v>
      </c>
      <c r="AF97" s="39">
        <v>5.1709999999999999E-2</v>
      </c>
      <c r="AG97" s="39">
        <v>5.2420000000000001E-2</v>
      </c>
      <c r="AH97" s="39">
        <v>5.2729999999999999E-2</v>
      </c>
      <c r="AI97" s="39">
        <v>5.246E-2</v>
      </c>
      <c r="AJ97" s="39">
        <v>5.246E-2</v>
      </c>
      <c r="AK97" s="39">
        <v>5.1159999999999997E-2</v>
      </c>
      <c r="AL97" s="39">
        <v>5.2330000000000002E-2</v>
      </c>
      <c r="AM97" s="39">
        <v>5.2299999999999999E-2</v>
      </c>
      <c r="AN97" s="39">
        <v>5.2040000000000003E-2</v>
      </c>
      <c r="AO97" s="39">
        <v>5.2409999999999998E-2</v>
      </c>
      <c r="AP97" s="39">
        <v>5.1830000000000001E-2</v>
      </c>
      <c r="AQ97" s="39">
        <v>5.3280000000000001E-2</v>
      </c>
      <c r="AR97" s="39">
        <v>5.3350000000000002E-2</v>
      </c>
      <c r="AS97" s="39">
        <v>5.2069999999999998E-2</v>
      </c>
      <c r="AT97" s="39">
        <v>5.1580000000000001E-2</v>
      </c>
      <c r="AU97" s="39">
        <v>5.1380000000000002E-2</v>
      </c>
      <c r="AV97" s="90">
        <v>5.1529999999999999E-2</v>
      </c>
      <c r="AW97" s="90">
        <v>5.108E-2</v>
      </c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94" cm="1">
        <f t="array" aca="1" ref="HI97" ca="1">INDIRECT("B"&amp;ROW(DY97))</f>
        <v>0</v>
      </c>
      <c r="HJ97" s="94" cm="1">
        <f t="array" aca="1" ref="HJ97" ca="1">INDIRECT("c"&amp;ROW(DZ97))</f>
        <v>4.7379999999999999E-2</v>
      </c>
      <c r="HK97" s="39">
        <f t="shared" ref="HK97:HK104" ca="1" si="44">HI97/HJ97-1</f>
        <v>-1</v>
      </c>
      <c r="HL97" s="1"/>
      <c r="HM97" s="27" cm="1">
        <f t="array" aca="1" ref="HM97" ca="1">INDIRECT("h"&amp;ROW(ED97))</f>
        <v>4.7079999999999997E-2</v>
      </c>
      <c r="HN97" s="43">
        <f t="shared" ref="HN97:HN104" ca="1" si="45">HI97/HM97-1</f>
        <v>-1</v>
      </c>
    </row>
    <row r="98" spans="1:222">
      <c r="A98" s="39" t="s">
        <v>243</v>
      </c>
      <c r="B98" s="39">
        <v>0</v>
      </c>
      <c r="C98" s="39">
        <v>4.1369999999999997E-2</v>
      </c>
      <c r="D98" s="39">
        <v>4.1419999999999998E-2</v>
      </c>
      <c r="E98" s="39">
        <v>4.1610000000000001E-2</v>
      </c>
      <c r="F98" s="39">
        <v>4.1509999999999998E-2</v>
      </c>
      <c r="G98" s="39">
        <v>4.0869999999999997E-2</v>
      </c>
      <c r="H98" s="39">
        <v>4.0770000000000001E-2</v>
      </c>
      <c r="I98" s="39">
        <v>4.0149999999999998E-2</v>
      </c>
      <c r="J98" s="39">
        <v>4.0390000000000002E-2</v>
      </c>
      <c r="K98" s="39">
        <v>4.0050000000000002E-2</v>
      </c>
      <c r="L98" s="39">
        <v>4.0719999999999999E-2</v>
      </c>
      <c r="M98" s="39">
        <v>4.0489999999999998E-2</v>
      </c>
      <c r="N98" s="39">
        <v>4.0489999999999998E-2</v>
      </c>
      <c r="O98" s="39">
        <v>4.0710000000000003E-2</v>
      </c>
      <c r="P98" s="39">
        <v>4.0890000000000003E-2</v>
      </c>
      <c r="Q98" s="39">
        <v>4.1680000000000002E-2</v>
      </c>
      <c r="R98" s="39">
        <v>4.1889999999999997E-2</v>
      </c>
      <c r="S98" s="39">
        <v>4.19E-2</v>
      </c>
      <c r="T98" s="39">
        <v>4.197E-2</v>
      </c>
      <c r="U98" s="39">
        <v>4.1860000000000001E-2</v>
      </c>
      <c r="V98" s="39">
        <v>4.444E-2</v>
      </c>
      <c r="W98" s="39">
        <v>4.5249999999999999E-2</v>
      </c>
      <c r="X98" s="39">
        <v>4.5240000000000002E-2</v>
      </c>
      <c r="Y98" s="39">
        <v>4.3950000000000003E-2</v>
      </c>
      <c r="Z98" s="39">
        <v>4.4130000000000003E-2</v>
      </c>
      <c r="AA98" s="39">
        <v>4.3929999999999997E-2</v>
      </c>
      <c r="AB98" s="39">
        <v>4.4359999999999997E-2</v>
      </c>
      <c r="AC98" s="39">
        <v>4.3779999999999999E-2</v>
      </c>
      <c r="AD98" s="39">
        <v>4.53E-2</v>
      </c>
      <c r="AE98" s="39">
        <v>4.4880000000000003E-2</v>
      </c>
      <c r="AF98" s="39">
        <v>4.5940000000000002E-2</v>
      </c>
      <c r="AG98" s="39">
        <v>4.6949999999999999E-2</v>
      </c>
      <c r="AH98" s="39">
        <v>4.7539999999999999E-2</v>
      </c>
      <c r="AI98" s="39">
        <v>4.7109999999999999E-2</v>
      </c>
      <c r="AJ98" s="39">
        <v>4.7109999999999999E-2</v>
      </c>
      <c r="AK98" s="39">
        <v>4.6080000000000003E-2</v>
      </c>
      <c r="AL98" s="39">
        <v>4.6960000000000002E-2</v>
      </c>
      <c r="AM98" s="39">
        <v>4.7190000000000003E-2</v>
      </c>
      <c r="AN98" s="39">
        <v>4.6730000000000001E-2</v>
      </c>
      <c r="AO98" s="39">
        <v>4.7500000000000001E-2</v>
      </c>
      <c r="AP98" s="39">
        <v>4.6530000000000002E-2</v>
      </c>
      <c r="AQ98" s="39">
        <v>4.8599999999999997E-2</v>
      </c>
      <c r="AR98" s="39">
        <v>4.8829999999999998E-2</v>
      </c>
      <c r="AS98" s="39">
        <v>4.7719999999999999E-2</v>
      </c>
      <c r="AT98" s="39">
        <v>4.6780000000000002E-2</v>
      </c>
      <c r="AU98" s="39">
        <v>4.6640000000000001E-2</v>
      </c>
      <c r="AV98" s="90">
        <v>4.6989999999999997E-2</v>
      </c>
      <c r="AW98" s="90">
        <v>4.6190000000000002E-2</v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94" cm="1">
        <f t="array" aca="1" ref="HI98" ca="1">INDIRECT("B"&amp;ROW(DY98))</f>
        <v>0</v>
      </c>
      <c r="HJ98" s="94" cm="1">
        <f t="array" aca="1" ref="HJ98" ca="1">INDIRECT("c"&amp;ROW(DZ98))</f>
        <v>4.1369999999999997E-2</v>
      </c>
      <c r="HK98" s="39">
        <f t="shared" ca="1" si="44"/>
        <v>-1</v>
      </c>
      <c r="HL98" s="1"/>
      <c r="HM98" s="27" cm="1">
        <f t="array" aca="1" ref="HM98" ca="1">INDIRECT("h"&amp;ROW(ED98))</f>
        <v>4.0770000000000001E-2</v>
      </c>
      <c r="HN98" s="43">
        <f t="shared" ca="1" si="45"/>
        <v>-1</v>
      </c>
    </row>
    <row r="99" spans="1:222">
      <c r="A99" s="39" t="s">
        <v>244</v>
      </c>
      <c r="B99" s="39">
        <v>0</v>
      </c>
      <c r="C99" s="39">
        <v>3.8490000000000003E-2</v>
      </c>
      <c r="D99" s="39">
        <v>3.8519999999999999E-2</v>
      </c>
      <c r="E99" s="39">
        <v>3.8719999999999997E-2</v>
      </c>
      <c r="F99" s="39">
        <v>3.85E-2</v>
      </c>
      <c r="G99" s="39">
        <v>3.7719999999999997E-2</v>
      </c>
      <c r="H99" s="39">
        <v>3.7719999999999997E-2</v>
      </c>
      <c r="I99" s="39">
        <v>3.7010000000000001E-2</v>
      </c>
      <c r="J99" s="39">
        <v>3.7190000000000001E-2</v>
      </c>
      <c r="K99" s="39">
        <v>3.6830000000000002E-2</v>
      </c>
      <c r="L99" s="39">
        <v>3.7589999999999998E-2</v>
      </c>
      <c r="M99" s="39">
        <v>3.7429999999999998E-2</v>
      </c>
      <c r="N99" s="39">
        <v>3.7429999999999998E-2</v>
      </c>
      <c r="O99" s="39">
        <v>3.7589999999999998E-2</v>
      </c>
      <c r="P99" s="39">
        <v>3.771E-2</v>
      </c>
      <c r="Q99" s="39">
        <v>3.85E-2</v>
      </c>
      <c r="R99" s="39">
        <v>3.8679999999999999E-2</v>
      </c>
      <c r="S99" s="39">
        <v>3.8559999999999997E-2</v>
      </c>
      <c r="T99" s="39">
        <v>3.8730000000000001E-2</v>
      </c>
      <c r="U99" s="39">
        <v>3.884E-2</v>
      </c>
      <c r="V99" s="39">
        <v>4.1230000000000003E-2</v>
      </c>
      <c r="W99" s="39">
        <v>4.2099999999999999E-2</v>
      </c>
      <c r="X99" s="39">
        <v>4.2020000000000002E-2</v>
      </c>
      <c r="Y99" s="39">
        <v>4.0730000000000002E-2</v>
      </c>
      <c r="Z99" s="39">
        <v>4.0800000000000003E-2</v>
      </c>
      <c r="AA99" s="39">
        <v>4.0770000000000001E-2</v>
      </c>
      <c r="AB99" s="39">
        <v>4.1349999999999998E-2</v>
      </c>
      <c r="AC99" s="39">
        <v>4.0770000000000001E-2</v>
      </c>
      <c r="AD99" s="39">
        <v>4.224E-2</v>
      </c>
      <c r="AE99" s="39">
        <v>4.1730000000000003E-2</v>
      </c>
      <c r="AF99" s="39">
        <v>4.2639999999999997E-2</v>
      </c>
      <c r="AG99" s="39">
        <v>4.3729999999999998E-2</v>
      </c>
      <c r="AH99" s="39">
        <v>4.4420000000000001E-2</v>
      </c>
      <c r="AI99" s="39">
        <v>4.3950000000000003E-2</v>
      </c>
      <c r="AJ99" s="39">
        <v>4.3950000000000003E-2</v>
      </c>
      <c r="AK99" s="39">
        <v>4.2970000000000001E-2</v>
      </c>
      <c r="AL99" s="39">
        <v>4.376E-2</v>
      </c>
      <c r="AM99" s="39">
        <v>4.4119999999999999E-2</v>
      </c>
      <c r="AN99" s="39">
        <v>4.3720000000000002E-2</v>
      </c>
      <c r="AO99" s="39">
        <v>4.4670000000000001E-2</v>
      </c>
      <c r="AP99" s="39">
        <v>4.3630000000000002E-2</v>
      </c>
      <c r="AQ99" s="39">
        <v>4.5850000000000002E-2</v>
      </c>
      <c r="AR99" s="39">
        <v>4.5999999999999999E-2</v>
      </c>
      <c r="AS99" s="39">
        <v>4.4990000000000002E-2</v>
      </c>
      <c r="AT99" s="39">
        <v>4.3900000000000002E-2</v>
      </c>
      <c r="AU99" s="39">
        <v>4.3839999999999997E-2</v>
      </c>
      <c r="AV99" s="90">
        <v>4.4299999999999999E-2</v>
      </c>
      <c r="AW99" s="90">
        <v>4.3430000000000003E-2</v>
      </c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94" cm="1">
        <f t="array" aca="1" ref="HI99" ca="1">INDIRECT("B"&amp;ROW(DY99))</f>
        <v>0</v>
      </c>
      <c r="HJ99" s="94" cm="1">
        <f t="array" aca="1" ref="HJ99" ca="1">INDIRECT("c"&amp;ROW(DZ99))</f>
        <v>3.8490000000000003E-2</v>
      </c>
      <c r="HK99" s="39">
        <f t="shared" ca="1" si="44"/>
        <v>-1</v>
      </c>
      <c r="HL99" s="1"/>
      <c r="HM99" s="27" cm="1">
        <f t="array" aca="1" ref="HM99" ca="1">INDIRECT("h"&amp;ROW(ED99))</f>
        <v>3.7719999999999997E-2</v>
      </c>
      <c r="HN99" s="43">
        <f t="shared" ca="1" si="45"/>
        <v>-1</v>
      </c>
    </row>
    <row r="100" spans="1:222">
      <c r="A100" s="39" t="s">
        <v>245</v>
      </c>
      <c r="B100" s="39">
        <v>0</v>
      </c>
      <c r="C100" s="39">
        <v>3.6380000000000003E-2</v>
      </c>
      <c r="D100" s="39">
        <v>3.6420000000000001E-2</v>
      </c>
      <c r="E100" s="39">
        <v>3.6580000000000001E-2</v>
      </c>
      <c r="F100" s="39">
        <v>3.619E-2</v>
      </c>
      <c r="G100" s="39">
        <v>3.5299999999999998E-2</v>
      </c>
      <c r="H100" s="39">
        <v>3.542E-2</v>
      </c>
      <c r="I100" s="39">
        <v>3.483E-2</v>
      </c>
      <c r="J100" s="39">
        <v>3.4799999999999998E-2</v>
      </c>
      <c r="K100" s="39">
        <v>3.4380000000000001E-2</v>
      </c>
      <c r="L100" s="39">
        <v>3.5310000000000001E-2</v>
      </c>
      <c r="M100" s="39">
        <v>3.517E-2</v>
      </c>
      <c r="N100" s="39">
        <v>3.517E-2</v>
      </c>
      <c r="O100" s="39">
        <v>3.5209999999999998E-2</v>
      </c>
      <c r="P100" s="39">
        <v>3.5189999999999999E-2</v>
      </c>
      <c r="Q100" s="39">
        <v>3.5959999999999999E-2</v>
      </c>
      <c r="R100" s="39">
        <v>3.6119999999999999E-2</v>
      </c>
      <c r="S100" s="39">
        <v>3.585E-2</v>
      </c>
      <c r="T100" s="39">
        <v>3.6220000000000002E-2</v>
      </c>
      <c r="U100" s="39">
        <v>3.6459999999999999E-2</v>
      </c>
      <c r="V100" s="39">
        <v>3.8620000000000002E-2</v>
      </c>
      <c r="W100" s="39">
        <v>3.9530000000000003E-2</v>
      </c>
      <c r="X100" s="39">
        <v>3.9489999999999997E-2</v>
      </c>
      <c r="Y100" s="39">
        <v>3.8249999999999999E-2</v>
      </c>
      <c r="Z100" s="39">
        <v>3.823E-2</v>
      </c>
      <c r="AA100" s="39">
        <v>3.8469999999999997E-2</v>
      </c>
      <c r="AB100" s="39">
        <v>3.9190000000000003E-2</v>
      </c>
      <c r="AC100" s="39">
        <v>3.8629999999999998E-2</v>
      </c>
      <c r="AD100" s="39">
        <v>4.0050000000000002E-2</v>
      </c>
      <c r="AE100" s="39">
        <v>3.9419999999999997E-2</v>
      </c>
      <c r="AF100" s="39">
        <v>4.0189999999999997E-2</v>
      </c>
      <c r="AG100" s="39">
        <v>4.1169999999999998E-2</v>
      </c>
      <c r="AH100" s="39">
        <v>4.1959999999999997E-2</v>
      </c>
      <c r="AI100" s="39">
        <v>4.147E-2</v>
      </c>
      <c r="AJ100" s="39">
        <v>4.147E-2</v>
      </c>
      <c r="AK100" s="39">
        <v>4.0570000000000002E-2</v>
      </c>
      <c r="AL100" s="39">
        <v>4.1279999999999997E-2</v>
      </c>
      <c r="AM100" s="39">
        <v>4.165E-2</v>
      </c>
      <c r="AN100" s="39">
        <v>4.1489999999999999E-2</v>
      </c>
      <c r="AO100" s="39">
        <v>4.2459999999999998E-2</v>
      </c>
      <c r="AP100" s="39">
        <v>4.147E-2</v>
      </c>
      <c r="AQ100" s="39">
        <v>4.3630000000000002E-2</v>
      </c>
      <c r="AR100" s="39">
        <v>4.3650000000000001E-2</v>
      </c>
      <c r="AS100" s="39">
        <v>4.2819999999999997E-2</v>
      </c>
      <c r="AT100" s="39">
        <v>4.1549999999999997E-2</v>
      </c>
      <c r="AU100" s="39">
        <v>4.1759999999999999E-2</v>
      </c>
      <c r="AV100" s="90">
        <v>4.2360000000000002E-2</v>
      </c>
      <c r="AW100" s="90">
        <v>4.1570000000000003E-2</v>
      </c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94" cm="1">
        <f t="array" aca="1" ref="HI100" ca="1">INDIRECT("B"&amp;ROW(DY100))</f>
        <v>0</v>
      </c>
      <c r="HJ100" s="94" cm="1">
        <f t="array" aca="1" ref="HJ100" ca="1">INDIRECT("c"&amp;ROW(DZ100))</f>
        <v>3.6380000000000003E-2</v>
      </c>
      <c r="HK100" s="39">
        <f t="shared" ca="1" si="44"/>
        <v>-1</v>
      </c>
      <c r="HL100" s="1"/>
      <c r="HM100" s="27" cm="1">
        <f t="array" aca="1" ref="HM100" ca="1">INDIRECT("h"&amp;ROW(ED100))</f>
        <v>3.542E-2</v>
      </c>
      <c r="HN100" s="43">
        <f t="shared" ca="1" si="45"/>
        <v>-1</v>
      </c>
    </row>
    <row r="101" spans="1:222">
      <c r="A101" s="39" t="s">
        <v>246</v>
      </c>
      <c r="B101" s="39">
        <v>0</v>
      </c>
      <c r="C101" s="39">
        <v>3.5880000000000002E-2</v>
      </c>
      <c r="D101" s="39">
        <v>3.5889999999999998E-2</v>
      </c>
      <c r="E101" s="39">
        <v>3.6049999999999999E-2</v>
      </c>
      <c r="F101" s="39">
        <v>3.5619999999999999E-2</v>
      </c>
      <c r="G101" s="39">
        <v>3.4689999999999999E-2</v>
      </c>
      <c r="H101" s="39">
        <v>3.483E-2</v>
      </c>
      <c r="I101" s="39">
        <v>3.431E-2</v>
      </c>
      <c r="J101" s="39">
        <v>3.4160000000000003E-2</v>
      </c>
      <c r="K101" s="39">
        <v>3.3700000000000001E-2</v>
      </c>
      <c r="L101" s="39">
        <v>3.4689999999999999E-2</v>
      </c>
      <c r="M101" s="39">
        <v>3.4619999999999998E-2</v>
      </c>
      <c r="N101" s="39">
        <v>3.4619999999999998E-2</v>
      </c>
      <c r="O101" s="39">
        <v>3.4549999999999997E-2</v>
      </c>
      <c r="P101" s="39">
        <v>3.4419999999999999E-2</v>
      </c>
      <c r="Q101" s="39">
        <v>3.5139999999999998E-2</v>
      </c>
      <c r="R101" s="39">
        <v>3.5319999999999997E-2</v>
      </c>
      <c r="S101" s="39">
        <v>3.5020000000000003E-2</v>
      </c>
      <c r="T101" s="39">
        <v>3.5450000000000002E-2</v>
      </c>
      <c r="U101" s="39">
        <v>3.5909999999999997E-2</v>
      </c>
      <c r="V101" s="39">
        <v>3.7850000000000002E-2</v>
      </c>
      <c r="W101" s="39">
        <v>3.8769999999999999E-2</v>
      </c>
      <c r="X101" s="39">
        <v>3.8739999999999997E-2</v>
      </c>
      <c r="Y101" s="39">
        <v>3.7650000000000003E-2</v>
      </c>
      <c r="Z101" s="39">
        <v>3.7539999999999997E-2</v>
      </c>
      <c r="AA101" s="39">
        <v>3.7929999999999998E-2</v>
      </c>
      <c r="AB101" s="39">
        <v>3.8769999999999999E-2</v>
      </c>
      <c r="AC101" s="39">
        <v>3.8280000000000002E-2</v>
      </c>
      <c r="AD101" s="39">
        <v>3.9620000000000002E-2</v>
      </c>
      <c r="AE101" s="39">
        <v>3.8890000000000001E-2</v>
      </c>
      <c r="AF101" s="39">
        <v>3.9649999999999998E-2</v>
      </c>
      <c r="AG101" s="39">
        <v>4.045E-2</v>
      </c>
      <c r="AH101" s="39">
        <v>4.1320000000000003E-2</v>
      </c>
      <c r="AI101" s="39">
        <v>4.0820000000000002E-2</v>
      </c>
      <c r="AJ101" s="39">
        <v>4.0820000000000002E-2</v>
      </c>
      <c r="AK101" s="39">
        <v>3.9949999999999999E-2</v>
      </c>
      <c r="AL101" s="39">
        <v>4.0620000000000003E-2</v>
      </c>
      <c r="AM101" s="39">
        <v>4.1020000000000001E-2</v>
      </c>
      <c r="AN101" s="39">
        <v>4.1020000000000001E-2</v>
      </c>
      <c r="AO101" s="39">
        <v>4.1980000000000003E-2</v>
      </c>
      <c r="AP101" s="39">
        <v>4.1029999999999997E-2</v>
      </c>
      <c r="AQ101" s="39">
        <v>4.3020000000000003E-2</v>
      </c>
      <c r="AR101" s="39">
        <v>4.2959999999999998E-2</v>
      </c>
      <c r="AS101" s="39">
        <v>4.2200000000000001E-2</v>
      </c>
      <c r="AT101" s="39">
        <v>4.086E-2</v>
      </c>
      <c r="AU101" s="39">
        <v>4.1279999999999997E-2</v>
      </c>
      <c r="AV101" s="90">
        <v>4.1980000000000003E-2</v>
      </c>
      <c r="AW101" s="90">
        <v>4.1279999999999997E-2</v>
      </c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94" cm="1">
        <f t="array" aca="1" ref="HI101" ca="1">INDIRECT("B"&amp;ROW(DY101))</f>
        <v>0</v>
      </c>
      <c r="HJ101" s="94" cm="1">
        <f t="array" aca="1" ref="HJ101" ca="1">INDIRECT("c"&amp;ROW(DZ101))</f>
        <v>3.5880000000000002E-2</v>
      </c>
      <c r="HK101" s="39">
        <f t="shared" ca="1" si="44"/>
        <v>-1</v>
      </c>
      <c r="HL101" s="1"/>
      <c r="HM101" s="27" cm="1">
        <f t="array" aca="1" ref="HM101" ca="1">INDIRECT("h"&amp;ROW(ED101))</f>
        <v>3.483E-2</v>
      </c>
      <c r="HN101" s="43">
        <f t="shared" ca="1" si="45"/>
        <v>-1</v>
      </c>
    </row>
    <row r="102" spans="1:222">
      <c r="A102" s="39" t="s">
        <v>247</v>
      </c>
      <c r="B102" s="39">
        <v>0</v>
      </c>
      <c r="C102" s="39">
        <v>3.5839999999999997E-2</v>
      </c>
      <c r="D102" s="39">
        <v>3.5779999999999999E-2</v>
      </c>
      <c r="E102" s="39">
        <v>3.5950000000000003E-2</v>
      </c>
      <c r="F102" s="39">
        <v>3.5490000000000001E-2</v>
      </c>
      <c r="G102" s="39">
        <v>3.4540000000000001E-2</v>
      </c>
      <c r="H102" s="39">
        <v>3.4669999999999999E-2</v>
      </c>
      <c r="I102" s="39">
        <v>3.4250000000000003E-2</v>
      </c>
      <c r="J102" s="39">
        <v>3.4020000000000002E-2</v>
      </c>
      <c r="K102" s="39">
        <v>3.3550000000000003E-2</v>
      </c>
      <c r="L102" s="39">
        <v>3.4569999999999997E-2</v>
      </c>
      <c r="M102" s="39">
        <v>3.4549999999999997E-2</v>
      </c>
      <c r="N102" s="39">
        <v>3.4549999999999997E-2</v>
      </c>
      <c r="O102" s="39">
        <v>3.4410000000000003E-2</v>
      </c>
      <c r="P102" s="39">
        <v>3.4200000000000001E-2</v>
      </c>
      <c r="Q102" s="39">
        <v>3.483E-2</v>
      </c>
      <c r="R102" s="39">
        <v>3.5060000000000001E-2</v>
      </c>
      <c r="S102" s="39">
        <v>3.4750000000000003E-2</v>
      </c>
      <c r="T102" s="39">
        <v>3.5249999999999997E-2</v>
      </c>
      <c r="U102" s="39">
        <v>3.5869999999999999E-2</v>
      </c>
      <c r="V102" s="39">
        <v>3.7589999999999998E-2</v>
      </c>
      <c r="W102" s="39">
        <v>3.8510000000000003E-2</v>
      </c>
      <c r="X102" s="39">
        <v>3.8490000000000003E-2</v>
      </c>
      <c r="Y102" s="39">
        <v>3.7609999999999998E-2</v>
      </c>
      <c r="Z102" s="39">
        <v>3.7409999999999999E-2</v>
      </c>
      <c r="AA102" s="39">
        <v>3.7940000000000002E-2</v>
      </c>
      <c r="AB102" s="39">
        <v>3.8890000000000001E-2</v>
      </c>
      <c r="AC102" s="39">
        <v>3.8490000000000003E-2</v>
      </c>
      <c r="AD102" s="39">
        <v>3.9750000000000001E-2</v>
      </c>
      <c r="AE102" s="39">
        <v>3.8929999999999999E-2</v>
      </c>
      <c r="AF102" s="39">
        <v>3.9690000000000003E-2</v>
      </c>
      <c r="AG102" s="39">
        <v>4.0289999999999999E-2</v>
      </c>
      <c r="AH102" s="39">
        <v>4.1200000000000001E-2</v>
      </c>
      <c r="AI102" s="39">
        <v>4.0689999999999997E-2</v>
      </c>
      <c r="AJ102" s="39">
        <v>4.0689999999999997E-2</v>
      </c>
      <c r="AK102" s="39">
        <v>3.9879999999999999E-2</v>
      </c>
      <c r="AL102" s="39">
        <v>4.0500000000000001E-2</v>
      </c>
      <c r="AM102" s="39">
        <v>4.095E-2</v>
      </c>
      <c r="AN102" s="39">
        <v>4.1079999999999998E-2</v>
      </c>
      <c r="AO102" s="39">
        <v>4.1980000000000003E-2</v>
      </c>
      <c r="AP102" s="39">
        <v>4.1079999999999998E-2</v>
      </c>
      <c r="AQ102" s="39">
        <v>4.2849999999999999E-2</v>
      </c>
      <c r="AR102" s="39">
        <v>4.2689999999999999E-2</v>
      </c>
      <c r="AS102" s="39">
        <v>4.2000000000000003E-2</v>
      </c>
      <c r="AT102" s="39">
        <v>4.0660000000000002E-2</v>
      </c>
      <c r="AU102" s="39">
        <v>4.1250000000000002E-2</v>
      </c>
      <c r="AV102" s="90">
        <v>4.2029999999999998E-2</v>
      </c>
      <c r="AW102" s="90">
        <v>4.1430000000000002E-2</v>
      </c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94" cm="1">
        <f t="array" aca="1" ref="HI102" ca="1">INDIRECT("B"&amp;ROW(DY102))</f>
        <v>0</v>
      </c>
      <c r="HJ102" s="94" cm="1">
        <f t="array" aca="1" ref="HJ102" ca="1">INDIRECT("c"&amp;ROW(DZ102))</f>
        <v>3.5839999999999997E-2</v>
      </c>
      <c r="HK102" s="39">
        <f t="shared" ca="1" si="44"/>
        <v>-1</v>
      </c>
      <c r="HL102" s="1"/>
      <c r="HM102" s="27" cm="1">
        <f t="array" aca="1" ref="HM102" ca="1">INDIRECT("h"&amp;ROW(ED102))</f>
        <v>3.4669999999999999E-2</v>
      </c>
      <c r="HN102" s="43">
        <f t="shared" ca="1" si="45"/>
        <v>-1</v>
      </c>
    </row>
    <row r="103" spans="1:222">
      <c r="A103" s="39" t="s">
        <v>248</v>
      </c>
      <c r="B103" s="39">
        <v>0</v>
      </c>
      <c r="C103" s="39">
        <v>3.6209999999999999E-2</v>
      </c>
      <c r="D103" s="39">
        <v>3.6060000000000002E-2</v>
      </c>
      <c r="E103" s="39">
        <v>3.628E-2</v>
      </c>
      <c r="F103" s="39">
        <v>3.5799999999999998E-2</v>
      </c>
      <c r="G103" s="39">
        <v>3.4840000000000003E-2</v>
      </c>
      <c r="H103" s="39">
        <v>3.4930000000000003E-2</v>
      </c>
      <c r="I103" s="39">
        <v>3.4540000000000001E-2</v>
      </c>
      <c r="J103" s="39">
        <v>3.4279999999999998E-2</v>
      </c>
      <c r="K103" s="39">
        <v>3.3860000000000001E-2</v>
      </c>
      <c r="L103" s="39">
        <v>3.4840000000000003E-2</v>
      </c>
      <c r="M103" s="39">
        <v>3.4869999999999998E-2</v>
      </c>
      <c r="N103" s="39">
        <v>3.4869999999999998E-2</v>
      </c>
      <c r="O103" s="39">
        <v>3.4680000000000002E-2</v>
      </c>
      <c r="P103" s="39">
        <v>3.4389999999999997E-2</v>
      </c>
      <c r="Q103" s="39">
        <v>3.4950000000000002E-2</v>
      </c>
      <c r="R103" s="39">
        <v>3.5209999999999998E-2</v>
      </c>
      <c r="S103" s="39">
        <v>3.4860000000000002E-2</v>
      </c>
      <c r="T103" s="39">
        <v>3.5450000000000002E-2</v>
      </c>
      <c r="U103" s="39">
        <v>3.6260000000000001E-2</v>
      </c>
      <c r="V103" s="39">
        <v>3.7780000000000001E-2</v>
      </c>
      <c r="W103" s="39">
        <v>3.8670000000000003E-2</v>
      </c>
      <c r="X103" s="39">
        <v>3.8670000000000003E-2</v>
      </c>
      <c r="Y103" s="39">
        <v>3.7929999999999998E-2</v>
      </c>
      <c r="Z103" s="39">
        <v>3.771E-2</v>
      </c>
      <c r="AA103" s="39">
        <v>3.8370000000000001E-2</v>
      </c>
      <c r="AB103" s="39">
        <v>3.943E-2</v>
      </c>
      <c r="AC103" s="39">
        <v>3.9109999999999999E-2</v>
      </c>
      <c r="AD103" s="39">
        <v>4.0259999999999997E-2</v>
      </c>
      <c r="AE103" s="39">
        <v>3.9449999999999999E-2</v>
      </c>
      <c r="AF103" s="39">
        <v>4.0189999999999997E-2</v>
      </c>
      <c r="AG103" s="39">
        <v>4.0629999999999999E-2</v>
      </c>
      <c r="AH103" s="39">
        <v>4.1520000000000001E-2</v>
      </c>
      <c r="AI103" s="39">
        <v>4.1000000000000002E-2</v>
      </c>
      <c r="AJ103" s="39">
        <v>4.1000000000000002E-2</v>
      </c>
      <c r="AK103" s="39">
        <v>3.9879999999999999E-2</v>
      </c>
      <c r="AL103" s="39">
        <v>4.0849999999999997E-2</v>
      </c>
      <c r="AM103" s="39">
        <v>4.1329999999999999E-2</v>
      </c>
      <c r="AN103" s="39">
        <v>4.1570000000000003E-2</v>
      </c>
      <c r="AO103" s="39">
        <v>4.2360000000000002E-2</v>
      </c>
      <c r="AP103" s="39">
        <v>4.1549999999999997E-2</v>
      </c>
      <c r="AQ103" s="39">
        <v>4.3029999999999999E-2</v>
      </c>
      <c r="AR103" s="39">
        <v>4.2849999999999999E-2</v>
      </c>
      <c r="AS103" s="39">
        <v>4.2229999999999997E-2</v>
      </c>
      <c r="AT103" s="39">
        <v>4.0890000000000003E-2</v>
      </c>
      <c r="AU103" s="39">
        <v>4.163E-2</v>
      </c>
      <c r="AV103" s="90">
        <v>4.2439999999999999E-2</v>
      </c>
      <c r="AW103" s="90">
        <v>4.1930000000000002E-2</v>
      </c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94" cm="1">
        <f t="array" aca="1" ref="HI103" ca="1">INDIRECT("B"&amp;ROW(DY103))</f>
        <v>0</v>
      </c>
      <c r="HJ103" s="94" cm="1">
        <f t="array" aca="1" ref="HJ103" ca="1">INDIRECT("c"&amp;ROW(DZ103))</f>
        <v>3.6209999999999999E-2</v>
      </c>
      <c r="HK103" s="39">
        <f t="shared" ca="1" si="44"/>
        <v>-1</v>
      </c>
      <c r="HL103" s="1"/>
      <c r="HM103" s="27" cm="1">
        <f t="array" aca="1" ref="HM103" ca="1">INDIRECT("h"&amp;ROW(ED103))</f>
        <v>3.4930000000000003E-2</v>
      </c>
      <c r="HN103" s="43">
        <f t="shared" ca="1" si="45"/>
        <v>-1</v>
      </c>
    </row>
    <row r="104" spans="1:222">
      <c r="A104" s="39" t="s">
        <v>249</v>
      </c>
      <c r="B104" s="39">
        <v>0</v>
      </c>
      <c r="C104" s="39">
        <v>3.4430000000000002E-2</v>
      </c>
      <c r="D104" s="39">
        <v>3.4189999999999998E-2</v>
      </c>
      <c r="E104" s="39">
        <v>3.4500000000000003E-2</v>
      </c>
      <c r="F104" s="39">
        <v>3.4020000000000002E-2</v>
      </c>
      <c r="G104" s="39">
        <v>3.3070000000000002E-2</v>
      </c>
      <c r="H104" s="39">
        <v>3.3050000000000003E-2</v>
      </c>
      <c r="I104" s="39">
        <v>3.27E-2</v>
      </c>
      <c r="J104" s="39">
        <v>3.2399999999999998E-2</v>
      </c>
      <c r="K104" s="39">
        <v>3.2030000000000003E-2</v>
      </c>
      <c r="L104" s="39">
        <v>3.295E-2</v>
      </c>
      <c r="M104" s="39">
        <v>3.304E-2</v>
      </c>
      <c r="N104" s="39">
        <v>3.304E-2</v>
      </c>
      <c r="O104" s="39">
        <v>3.2809999999999999E-2</v>
      </c>
      <c r="P104" s="39">
        <v>3.2460000000000003E-2</v>
      </c>
      <c r="Q104" s="39">
        <v>3.2899999999999999E-2</v>
      </c>
      <c r="R104" s="39">
        <v>3.3180000000000001E-2</v>
      </c>
      <c r="S104" s="39">
        <v>3.2809999999999999E-2</v>
      </c>
      <c r="T104" s="39">
        <v>3.3399999999999999E-2</v>
      </c>
      <c r="U104" s="39">
        <v>3.4389999999999997E-2</v>
      </c>
      <c r="V104" s="39">
        <v>3.5659999999999997E-2</v>
      </c>
      <c r="W104" s="39">
        <v>3.6429999999999997E-2</v>
      </c>
      <c r="X104" s="39">
        <v>3.644E-2</v>
      </c>
      <c r="Y104" s="39">
        <v>3.5860000000000003E-2</v>
      </c>
      <c r="Z104" s="39">
        <v>3.5589999999999997E-2</v>
      </c>
      <c r="AA104" s="39">
        <v>3.637E-2</v>
      </c>
      <c r="AB104" s="39">
        <v>3.7560000000000003E-2</v>
      </c>
      <c r="AC104" s="39">
        <v>3.7319999999999999E-2</v>
      </c>
      <c r="AD104" s="39">
        <v>3.8300000000000001E-2</v>
      </c>
      <c r="AE104" s="39">
        <v>3.7510000000000002E-2</v>
      </c>
      <c r="AF104" s="39">
        <v>3.823E-2</v>
      </c>
      <c r="AG104" s="39">
        <v>3.8469999999999997E-2</v>
      </c>
      <c r="AH104" s="39">
        <v>3.9300000000000002E-2</v>
      </c>
      <c r="AI104" s="39">
        <v>3.8800000000000001E-2</v>
      </c>
      <c r="AJ104" s="39">
        <v>3.8800000000000001E-2</v>
      </c>
      <c r="AK104" s="39">
        <v>3.8030000000000001E-2</v>
      </c>
      <c r="AL104" s="39">
        <v>3.8690000000000002E-2</v>
      </c>
      <c r="AM104" s="39">
        <v>3.9219999999999998E-2</v>
      </c>
      <c r="AN104" s="39">
        <v>3.9570000000000001E-2</v>
      </c>
      <c r="AO104" s="39">
        <v>4.02E-2</v>
      </c>
      <c r="AP104" s="39">
        <v>3.9489999999999997E-2</v>
      </c>
      <c r="AQ104" s="39">
        <v>4.0660000000000002E-2</v>
      </c>
      <c r="AR104" s="39">
        <v>4.0460000000000003E-2</v>
      </c>
      <c r="AS104" s="39">
        <v>4.0050000000000002E-2</v>
      </c>
      <c r="AT104" s="39">
        <v>3.8699999999999998E-2</v>
      </c>
      <c r="AU104" s="39">
        <v>3.9570000000000001E-2</v>
      </c>
      <c r="AV104" s="90">
        <v>4.036E-2</v>
      </c>
      <c r="AW104" s="90">
        <v>3.9960000000000002E-2</v>
      </c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94" cm="1">
        <f t="array" aca="1" ref="HI104" ca="1">INDIRECT("B"&amp;ROW(DY104))</f>
        <v>0</v>
      </c>
      <c r="HJ104" s="94" cm="1">
        <f t="array" aca="1" ref="HJ104" ca="1">INDIRECT("c"&amp;ROW(DZ104))</f>
        <v>3.4430000000000002E-2</v>
      </c>
      <c r="HK104" s="39">
        <f t="shared" ca="1" si="44"/>
        <v>-1</v>
      </c>
      <c r="HL104" s="1"/>
      <c r="HM104" s="27" cm="1">
        <f t="array" aca="1" ref="HM104" ca="1">INDIRECT("h"&amp;ROW(ED104))</f>
        <v>3.3050000000000003E-2</v>
      </c>
      <c r="HN104" s="43">
        <f t="shared" ca="1" si="45"/>
        <v>-1</v>
      </c>
    </row>
    <row r="105" spans="1:222">
      <c r="A105" s="88"/>
      <c r="B105" s="312"/>
    </row>
    <row r="106" spans="1:222">
      <c r="A106" s="88"/>
      <c r="B106" s="312"/>
    </row>
    <row r="107" spans="1:222">
      <c r="A107" s="88"/>
      <c r="B107" s="312"/>
    </row>
    <row r="108" spans="1:222">
      <c r="A108" s="88"/>
      <c r="B108" s="312"/>
    </row>
  </sheetData>
  <phoneticPr fontId="2" type="noConversion"/>
  <conditionalFormatting sqref="HK1:HK1048576">
    <cfRule type="cellIs" dxfId="241" priority="1" operator="lessThan">
      <formula>-0.1</formula>
    </cfRule>
    <cfRule type="cellIs" dxfId="240" priority="2" operator="greaterThan">
      <formula>0.1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9AF3-4FEE-41F1-AB6F-764E4FEE1FFA}">
  <dimension ref="A1:B104"/>
  <sheetViews>
    <sheetView workbookViewId="0">
      <selection activeCell="B4" sqref="B4:B104"/>
    </sheetView>
  </sheetViews>
  <sheetFormatPr defaultRowHeight="14.25"/>
  <cols>
    <col min="1" max="1" width="33.796875" customWidth="1"/>
    <col min="2" max="2" width="15.59765625" customWidth="1"/>
  </cols>
  <sheetData>
    <row r="1" spans="1:2">
      <c r="A1" s="1" t="s">
        <v>7</v>
      </c>
    </row>
    <row r="2" spans="1:2">
      <c r="A2" s="1"/>
      <c r="B2" s="1"/>
    </row>
    <row r="3" spans="1:2">
      <c r="A3" s="1"/>
      <c r="B3" s="33">
        <f ca="1">TODAY()-1</f>
        <v>45301</v>
      </c>
    </row>
    <row r="4" spans="1:2">
      <c r="A4" s="1" t="s">
        <v>26</v>
      </c>
      <c r="B4" s="78">
        <f>Sheet3!A2</f>
        <v>2696</v>
      </c>
    </row>
    <row r="5" spans="1:2">
      <c r="A5" s="1" t="s">
        <v>27</v>
      </c>
      <c r="B5" s="78">
        <f>Sheet3!B2</f>
        <v>1464</v>
      </c>
    </row>
    <row r="6" spans="1:2">
      <c r="A6" s="1" t="s">
        <v>28</v>
      </c>
      <c r="B6" s="78">
        <f>Sheet3!C2</f>
        <v>1135</v>
      </c>
    </row>
    <row r="7" spans="1:2">
      <c r="A7" s="63" t="s">
        <v>8</v>
      </c>
      <c r="B7" s="79">
        <f>Sheet3!E2</f>
        <v>1664</v>
      </c>
    </row>
    <row r="8" spans="1:2">
      <c r="A8" s="1" t="s">
        <v>29</v>
      </c>
      <c r="B8" s="1">
        <f>Sheet3!D2</f>
        <v>644</v>
      </c>
    </row>
    <row r="9" spans="1:2">
      <c r="A9" s="63" t="s">
        <v>4</v>
      </c>
      <c r="B9" s="63">
        <f>Sheet3!F2</f>
        <v>763</v>
      </c>
    </row>
    <row r="10" spans="1:2">
      <c r="A10" s="63" t="s">
        <v>5</v>
      </c>
      <c r="B10" s="79">
        <f>Sheet3!G2</f>
        <v>1457</v>
      </c>
    </row>
    <row r="11" spans="1:2">
      <c r="A11" s="1" t="s">
        <v>31</v>
      </c>
      <c r="B11" s="78">
        <f>Sheet3!H2</f>
        <v>10428</v>
      </c>
    </row>
    <row r="12" spans="1:2">
      <c r="A12" s="1" t="s">
        <v>32</v>
      </c>
      <c r="B12" s="78">
        <f>Sheet3!I2</f>
        <v>5288</v>
      </c>
    </row>
    <row r="13" spans="1:2">
      <c r="A13" s="63" t="s">
        <v>6</v>
      </c>
      <c r="B13" s="63">
        <f>Sheet3!K2</f>
        <v>936.83</v>
      </c>
    </row>
    <row r="14" spans="1:2">
      <c r="A14" s="1" t="s">
        <v>71</v>
      </c>
      <c r="B14" s="1">
        <f>Sheet3!M2</f>
        <v>1896.65</v>
      </c>
    </row>
    <row r="15" spans="1:2">
      <c r="A15" s="72" t="s">
        <v>72</v>
      </c>
      <c r="B15" s="72">
        <f>Sheet3!O2</f>
        <v>1165.29</v>
      </c>
    </row>
    <row r="16" spans="1:2">
      <c r="A16" s="63" t="s">
        <v>117</v>
      </c>
      <c r="B16" s="63">
        <f>Sheet3!Q2</f>
        <v>1338.53</v>
      </c>
    </row>
    <row r="17" spans="1:2">
      <c r="A17" s="1" t="s">
        <v>70</v>
      </c>
      <c r="B17" s="1">
        <f>Sheet3!S2</f>
        <v>1126</v>
      </c>
    </row>
    <row r="18" spans="1:2">
      <c r="A18" s="47"/>
      <c r="B18" s="48"/>
    </row>
    <row r="19" spans="1:2">
      <c r="A19" s="1" t="s">
        <v>9</v>
      </c>
      <c r="B19" s="1"/>
    </row>
    <row r="20" spans="1:2">
      <c r="A20" s="1" t="s">
        <v>10</v>
      </c>
      <c r="B20" s="1"/>
    </row>
    <row r="21" spans="1:2">
      <c r="A21" s="1" t="s">
        <v>12</v>
      </c>
      <c r="B21" s="1"/>
    </row>
    <row r="22" spans="1:2">
      <c r="A22" s="1" t="s">
        <v>13</v>
      </c>
      <c r="B22" s="1"/>
    </row>
    <row r="23" spans="1:2">
      <c r="A23" s="1" t="s">
        <v>11</v>
      </c>
      <c r="B23" s="3"/>
    </row>
    <row r="24" spans="1:2">
      <c r="A24" s="50"/>
      <c r="B24" s="50"/>
    </row>
    <row r="25" spans="1:2">
      <c r="A25" s="1" t="s">
        <v>63</v>
      </c>
      <c r="B25" s="1"/>
    </row>
    <row r="26" spans="1:2" ht="28.5">
      <c r="A26" s="9" t="s">
        <v>61</v>
      </c>
      <c r="B26" s="9"/>
    </row>
    <row r="27" spans="1:2">
      <c r="A27" s="1" t="s">
        <v>62</v>
      </c>
      <c r="B27" s="1"/>
    </row>
    <row r="28" spans="1:2">
      <c r="A28" s="1" t="s">
        <v>239</v>
      </c>
      <c r="B28" s="1"/>
    </row>
    <row r="29" spans="1:2">
      <c r="A29" s="1" t="s">
        <v>240</v>
      </c>
      <c r="B29" s="1"/>
    </row>
    <row r="30" spans="1:2">
      <c r="A30" s="1" t="s">
        <v>241</v>
      </c>
      <c r="B30" s="1"/>
    </row>
    <row r="31" spans="1:2">
      <c r="A31" s="50"/>
      <c r="B31" s="50"/>
    </row>
    <row r="32" spans="1:2">
      <c r="A32" s="1" t="s">
        <v>58</v>
      </c>
      <c r="B32" s="1">
        <f>Sheet3!T2</f>
        <v>262.31</v>
      </c>
    </row>
    <row r="33" spans="1:2">
      <c r="A33" s="1" t="s">
        <v>116</v>
      </c>
      <c r="B33" s="1"/>
    </row>
    <row r="34" spans="1:2">
      <c r="A34" s="1" t="s">
        <v>67</v>
      </c>
      <c r="B34" s="1"/>
    </row>
    <row r="35" spans="1:2">
      <c r="A35" s="1" t="s">
        <v>108</v>
      </c>
      <c r="B35" s="1">
        <f>Sheet3!Y2</f>
        <v>4540</v>
      </c>
    </row>
    <row r="36" spans="1:2">
      <c r="A36" s="1" t="s">
        <v>110</v>
      </c>
      <c r="B36" s="1"/>
    </row>
    <row r="37" spans="1:2">
      <c r="A37" s="1" t="s">
        <v>109</v>
      </c>
      <c r="B37" s="1">
        <f>Sheet3!Z2</f>
        <v>4600</v>
      </c>
    </row>
    <row r="38" spans="1:2">
      <c r="A38" s="1" t="s">
        <v>111</v>
      </c>
      <c r="B38" s="1"/>
    </row>
    <row r="39" spans="1:2">
      <c r="A39" s="1" t="s">
        <v>107</v>
      </c>
      <c r="B39" s="1">
        <f>Sheet3!AC2</f>
        <v>4640</v>
      </c>
    </row>
    <row r="40" spans="1:2">
      <c r="A40" s="1" t="s">
        <v>112</v>
      </c>
      <c r="B40" s="1"/>
    </row>
    <row r="41" spans="1:2">
      <c r="A41" s="50"/>
      <c r="B41" s="50"/>
    </row>
    <row r="42" spans="1:2">
      <c r="A42" s="39" t="s">
        <v>41</v>
      </c>
      <c r="B42" s="39" t="str">
        <f>Sheet3!AE2&amp;"%"</f>
        <v>1.588%</v>
      </c>
    </row>
    <row r="43" spans="1:2">
      <c r="A43" s="39" t="s">
        <v>64</v>
      </c>
      <c r="B43" s="39" t="str">
        <f>Sheet3!AH2&amp;"%"</f>
        <v>2.298%</v>
      </c>
    </row>
    <row r="44" spans="1:2">
      <c r="A44" s="39" t="s">
        <v>0</v>
      </c>
      <c r="B44" s="39" t="str">
        <f>Sheet3!AI2&amp;"%"</f>
        <v>2.4%</v>
      </c>
    </row>
    <row r="45" spans="1:2">
      <c r="A45" s="39" t="s">
        <v>115</v>
      </c>
      <c r="B45" s="39" t="str">
        <f>Sheet3!AJ2&amp;"%"</f>
        <v>2.434%</v>
      </c>
    </row>
    <row r="46" spans="1:2">
      <c r="A46" s="39" t="s">
        <v>44</v>
      </c>
      <c r="B46" s="39" t="str">
        <f>Sheet3!AL2&amp;"%"</f>
        <v>2.477%</v>
      </c>
    </row>
    <row r="47" spans="1:2">
      <c r="A47" s="39" t="s">
        <v>69</v>
      </c>
      <c r="B47" s="39" t="str">
        <f>Sheet3!AM2&amp;"%"</f>
        <v>3.45%</v>
      </c>
    </row>
    <row r="48" spans="1:2">
      <c r="A48" s="39" t="s">
        <v>3</v>
      </c>
      <c r="B48" s="39" t="str">
        <f>Sheet3!AN2&amp;"%"</f>
        <v>4.2%</v>
      </c>
    </row>
    <row r="49" spans="1:2">
      <c r="A49" s="39" t="s">
        <v>43</v>
      </c>
      <c r="B49" s="87">
        <f>Sheet3!AP2</f>
        <v>2.1091000000000002</v>
      </c>
    </row>
    <row r="50" spans="1:2">
      <c r="A50" s="39" t="s">
        <v>45</v>
      </c>
      <c r="B50" s="87">
        <f>Sheet3!AQ2</f>
        <v>2.4982000000000002</v>
      </c>
    </row>
    <row r="51" spans="1:2">
      <c r="A51" s="1" t="s">
        <v>48</v>
      </c>
      <c r="B51" s="32"/>
    </row>
    <row r="52" spans="1:2">
      <c r="A52" s="54"/>
      <c r="B52" s="54"/>
    </row>
    <row r="53" spans="1:2">
      <c r="A53" s="39" t="s">
        <v>1</v>
      </c>
      <c r="B53" s="39"/>
    </row>
    <row r="54" spans="1:2">
      <c r="A54" s="39" t="s">
        <v>65</v>
      </c>
      <c r="B54" s="39"/>
    </row>
    <row r="55" spans="1:2">
      <c r="A55" s="39" t="s">
        <v>2</v>
      </c>
      <c r="B55" s="39"/>
    </row>
    <row r="56" spans="1:2">
      <c r="A56" s="39" t="s">
        <v>113</v>
      </c>
      <c r="B56" s="39"/>
    </row>
    <row r="57" spans="1:2">
      <c r="A57" s="39" t="s">
        <v>114</v>
      </c>
      <c r="B57" s="39"/>
    </row>
    <row r="58" spans="1:2">
      <c r="A58" s="39" t="s">
        <v>46</v>
      </c>
      <c r="B58" s="39"/>
    </row>
    <row r="59" spans="1:2">
      <c r="A59" s="40" t="s">
        <v>42</v>
      </c>
      <c r="B59" s="40"/>
    </row>
    <row r="60" spans="1:2">
      <c r="A60" s="1" t="s">
        <v>47</v>
      </c>
      <c r="B60" s="1"/>
    </row>
    <row r="61" spans="1:2">
      <c r="A61" s="50"/>
      <c r="B61" s="50"/>
    </row>
    <row r="62" spans="1:2">
      <c r="A62" s="1" t="s">
        <v>19</v>
      </c>
      <c r="B62" s="1">
        <f>Sheet3!AS2</f>
        <v>72.33</v>
      </c>
    </row>
    <row r="63" spans="1:2">
      <c r="A63" s="1" t="s">
        <v>23</v>
      </c>
      <c r="B63" s="1">
        <f>Sheet3!AU2</f>
        <v>33.5</v>
      </c>
    </row>
    <row r="64" spans="1:2">
      <c r="A64" s="1" t="s">
        <v>14</v>
      </c>
      <c r="B64" s="1">
        <f>Sheet3!AW2</f>
        <v>67.72</v>
      </c>
    </row>
    <row r="65" spans="1:2">
      <c r="A65" s="1" t="s">
        <v>30</v>
      </c>
      <c r="B65" s="1">
        <f>Sheet3!AY2</f>
        <v>34.25</v>
      </c>
    </row>
    <row r="66" spans="1:2">
      <c r="A66" s="1" t="s">
        <v>100</v>
      </c>
      <c r="B66" s="1"/>
    </row>
    <row r="67" spans="1:2">
      <c r="A67" s="1" t="s">
        <v>101</v>
      </c>
      <c r="B67" s="1"/>
    </row>
    <row r="68" spans="1:2">
      <c r="A68" s="1" t="s">
        <v>102</v>
      </c>
      <c r="B68" s="1"/>
    </row>
    <row r="69" spans="1:2">
      <c r="A69" s="1" t="s">
        <v>103</v>
      </c>
      <c r="B69" s="1"/>
    </row>
    <row r="70" spans="1:2">
      <c r="A70" s="1" t="s">
        <v>104</v>
      </c>
      <c r="B70" s="1"/>
    </row>
    <row r="71" spans="1:2">
      <c r="A71" s="1" t="s">
        <v>105</v>
      </c>
      <c r="B71" s="1"/>
    </row>
    <row r="72" spans="1:2">
      <c r="A72" s="1" t="s">
        <v>106</v>
      </c>
      <c r="B72" s="1"/>
    </row>
    <row r="73" spans="1:2">
      <c r="A73" s="50"/>
      <c r="B73" s="50"/>
    </row>
    <row r="74" spans="1:2">
      <c r="A74" s="1" t="s">
        <v>59</v>
      </c>
      <c r="B74" s="1"/>
    </row>
    <row r="75" spans="1:2">
      <c r="A75" s="1" t="s">
        <v>66</v>
      </c>
      <c r="B75" s="1">
        <f>Sheet3!BA2</f>
        <v>247.08</v>
      </c>
    </row>
    <row r="76" spans="1:2">
      <c r="A76" s="50"/>
      <c r="B76" s="50"/>
    </row>
    <row r="77" spans="1:2">
      <c r="A77" s="1"/>
      <c r="B77" s="1"/>
    </row>
    <row r="78" spans="1:2">
      <c r="A78" s="1" t="s">
        <v>25</v>
      </c>
      <c r="B78" s="1"/>
    </row>
    <row r="79" spans="1:2">
      <c r="A79" s="1" t="s">
        <v>33</v>
      </c>
      <c r="B79" s="1"/>
    </row>
    <row r="80" spans="1:2">
      <c r="A80" s="1" t="s">
        <v>34</v>
      </c>
      <c r="B80" s="1"/>
    </row>
    <row r="81" spans="1:2">
      <c r="A81" t="s">
        <v>60</v>
      </c>
    </row>
    <row r="82" spans="1:2">
      <c r="A82" s="5" t="s">
        <v>79</v>
      </c>
      <c r="B82" s="5">
        <f>Sheet3!BF2</f>
        <v>3.8670000000000003E-2</v>
      </c>
    </row>
    <row r="83" spans="1:2">
      <c r="A83" s="5" t="s">
        <v>80</v>
      </c>
      <c r="B83" s="5">
        <f>Sheet3!BG2</f>
        <v>3.9280000000000002E-2</v>
      </c>
    </row>
    <row r="84" spans="1:2">
      <c r="A84" t="s">
        <v>99</v>
      </c>
      <c r="B84" s="89">
        <f>Sheet3!BH2</f>
        <v>3.891E-2</v>
      </c>
    </row>
    <row r="85" spans="1:2">
      <c r="A85" s="5" t="s">
        <v>81</v>
      </c>
      <c r="B85" s="5">
        <f>Sheet3!BI2</f>
        <v>3.601E-2</v>
      </c>
    </row>
    <row r="86" spans="1:2">
      <c r="A86" s="5" t="s">
        <v>88</v>
      </c>
      <c r="B86" s="5"/>
    </row>
    <row r="87" spans="1:2">
      <c r="A87" s="5" t="s">
        <v>89</v>
      </c>
      <c r="B87" s="5"/>
    </row>
    <row r="88" spans="1:2">
      <c r="A88" s="5" t="s">
        <v>90</v>
      </c>
      <c r="B88" s="5"/>
    </row>
    <row r="89" spans="1:2">
      <c r="A89" s="5" t="s">
        <v>91</v>
      </c>
      <c r="B89" s="5"/>
    </row>
    <row r="90" spans="1:2">
      <c r="A90" s="5" t="s">
        <v>92</v>
      </c>
      <c r="B90" s="5"/>
    </row>
    <row r="92" spans="1:2">
      <c r="A92" s="71" t="s">
        <v>98</v>
      </c>
      <c r="B92" s="71"/>
    </row>
    <row r="93" spans="1:2">
      <c r="A93" s="71" t="s">
        <v>97</v>
      </c>
      <c r="B93" s="71"/>
    </row>
    <row r="94" spans="1:2">
      <c r="A94" s="71" t="s">
        <v>95</v>
      </c>
      <c r="B94" s="71"/>
    </row>
    <row r="95" spans="1:2">
      <c r="A95" s="71" t="s">
        <v>96</v>
      </c>
      <c r="B95" s="71"/>
    </row>
    <row r="97" spans="1:2">
      <c r="A97" s="88" t="s">
        <v>195</v>
      </c>
      <c r="B97" s="89">
        <f>Sheet3!BK2</f>
        <v>0</v>
      </c>
    </row>
    <row r="98" spans="1:2">
      <c r="A98" s="88" t="s">
        <v>196</v>
      </c>
      <c r="B98" s="89">
        <f>Sheet3!BL2</f>
        <v>0</v>
      </c>
    </row>
    <row r="99" spans="1:2">
      <c r="A99" s="88" t="s">
        <v>197</v>
      </c>
      <c r="B99" s="89">
        <f>Sheet3!BM2</f>
        <v>0</v>
      </c>
    </row>
    <row r="100" spans="1:2">
      <c r="A100" s="88" t="s">
        <v>192</v>
      </c>
      <c r="B100" s="89">
        <f>Sheet3!BN2</f>
        <v>0</v>
      </c>
    </row>
    <row r="101" spans="1:2">
      <c r="A101" s="88" t="s">
        <v>198</v>
      </c>
      <c r="B101" s="89">
        <f>Sheet3!BO2</f>
        <v>0</v>
      </c>
    </row>
    <row r="102" spans="1:2">
      <c r="A102" s="88" t="s">
        <v>193</v>
      </c>
      <c r="B102" s="89">
        <f>Sheet3!BP2</f>
        <v>0</v>
      </c>
    </row>
    <row r="103" spans="1:2">
      <c r="A103" s="88" t="s">
        <v>194</v>
      </c>
      <c r="B103" s="89">
        <f>Sheet3!BQ2</f>
        <v>0</v>
      </c>
    </row>
    <row r="104" spans="1:2">
      <c r="A104" s="88" t="s">
        <v>199</v>
      </c>
      <c r="B104" s="89">
        <f>Sheet3!BR2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7690-8A80-4714-9028-6ADF46A1B96A}">
  <dimension ref="A1:BR2"/>
  <sheetViews>
    <sheetView workbookViewId="0">
      <selection activeCell="H13" sqref="H13"/>
    </sheetView>
  </sheetViews>
  <sheetFormatPr defaultRowHeight="14.25"/>
  <cols>
    <col min="10" max="10" width="14.06640625" bestFit="1" customWidth="1"/>
    <col min="12" max="12" width="14.06640625" bestFit="1" customWidth="1"/>
    <col min="14" max="14" width="28.33203125" bestFit="1" customWidth="1"/>
    <col min="16" max="16" width="79.33203125" bestFit="1" customWidth="1"/>
    <col min="18" max="18" width="10.33203125" customWidth="1"/>
    <col min="27" max="27" width="12.9296875" bestFit="1" customWidth="1"/>
    <col min="29" max="29" width="12.9296875" bestFit="1" customWidth="1"/>
    <col min="30" max="30" width="15.19921875" bestFit="1" customWidth="1"/>
    <col min="41" max="41" width="12.9296875" bestFit="1" customWidth="1"/>
    <col min="45" max="45" width="10.46484375" customWidth="1"/>
    <col min="46" max="46" width="10.265625" customWidth="1"/>
  </cols>
  <sheetData>
    <row r="1" spans="1:70">
      <c r="A1" t="s">
        <v>124</v>
      </c>
      <c r="B1" t="s">
        <v>125</v>
      </c>
      <c r="C1" t="s">
        <v>126</v>
      </c>
      <c r="D1" t="s">
        <v>127</v>
      </c>
      <c r="E1" t="s">
        <v>251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163</v>
      </c>
      <c r="V1" t="s">
        <v>143</v>
      </c>
      <c r="W1" t="s">
        <v>144</v>
      </c>
      <c r="X1" t="s">
        <v>146</v>
      </c>
      <c r="Y1" t="s">
        <v>145</v>
      </c>
      <c r="Z1" t="s">
        <v>147</v>
      </c>
      <c r="AA1" t="s">
        <v>148</v>
      </c>
      <c r="AB1" t="s">
        <v>167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164</v>
      </c>
      <c r="AP1" t="s">
        <v>161</v>
      </c>
      <c r="AQ1" t="s">
        <v>162</v>
      </c>
      <c r="AR1" t="s">
        <v>165</v>
      </c>
      <c r="AS1" t="s">
        <v>166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214</v>
      </c>
      <c r="BH1" t="s">
        <v>215</v>
      </c>
      <c r="BI1" t="s">
        <v>216</v>
      </c>
      <c r="BJ1" t="s">
        <v>217</v>
      </c>
      <c r="BK1" t="s">
        <v>218</v>
      </c>
      <c r="BL1" t="s">
        <v>219</v>
      </c>
      <c r="BM1" t="s">
        <v>220</v>
      </c>
      <c r="BN1" t="s">
        <v>221</v>
      </c>
      <c r="BO1" t="s">
        <v>222</v>
      </c>
      <c r="BP1" t="s">
        <v>223</v>
      </c>
      <c r="BQ1" t="s">
        <v>224</v>
      </c>
      <c r="BR1" t="s">
        <v>225</v>
      </c>
    </row>
    <row r="2" spans="1:70" ht="57">
      <c r="A2" s="70">
        <v>2696</v>
      </c>
      <c r="B2" s="70">
        <v>1464</v>
      </c>
      <c r="C2" s="70">
        <v>1135</v>
      </c>
      <c r="D2">
        <v>644</v>
      </c>
      <c r="E2" s="70">
        <v>1664</v>
      </c>
      <c r="F2">
        <v>763</v>
      </c>
      <c r="G2" s="70">
        <v>1457</v>
      </c>
      <c r="H2" s="70">
        <v>10428</v>
      </c>
      <c r="I2" s="70">
        <v>5288</v>
      </c>
      <c r="J2" s="123" t="s">
        <v>252</v>
      </c>
      <c r="K2">
        <v>936.83</v>
      </c>
      <c r="L2" s="123" t="s">
        <v>252</v>
      </c>
      <c r="M2">
        <v>1896.65</v>
      </c>
      <c r="N2" t="s">
        <v>253</v>
      </c>
      <c r="O2">
        <v>1165.29</v>
      </c>
      <c r="P2" s="123" t="s">
        <v>254</v>
      </c>
      <c r="Q2">
        <v>1338.53</v>
      </c>
      <c r="R2" s="124">
        <v>45289</v>
      </c>
      <c r="S2">
        <v>1126</v>
      </c>
      <c r="T2">
        <v>262.31</v>
      </c>
      <c r="X2" s="124">
        <v>45301</v>
      </c>
      <c r="Y2">
        <v>4540</v>
      </c>
      <c r="Z2">
        <v>4600</v>
      </c>
      <c r="AA2" s="124">
        <v>45301</v>
      </c>
      <c r="AB2" s="124">
        <v>45301</v>
      </c>
      <c r="AC2">
        <v>4640</v>
      </c>
      <c r="AD2" t="s">
        <v>255</v>
      </c>
      <c r="AE2">
        <v>1.5880000000000001</v>
      </c>
      <c r="AF2">
        <v>1.7969999999999999</v>
      </c>
      <c r="AG2">
        <v>1.911</v>
      </c>
      <c r="AH2">
        <v>2.298</v>
      </c>
      <c r="AI2">
        <v>2.4</v>
      </c>
      <c r="AJ2">
        <v>2.4340000000000002</v>
      </c>
      <c r="AK2">
        <v>2.4540000000000002</v>
      </c>
      <c r="AL2">
        <v>2.4769999999999999</v>
      </c>
      <c r="AM2">
        <v>3.45</v>
      </c>
      <c r="AN2">
        <v>4.2</v>
      </c>
      <c r="AO2" s="124">
        <v>45301</v>
      </c>
      <c r="AP2">
        <v>2.1091000000000002</v>
      </c>
      <c r="AQ2">
        <v>2.4982000000000002</v>
      </c>
      <c r="AR2" s="124">
        <v>45301</v>
      </c>
      <c r="AS2">
        <v>72.33</v>
      </c>
      <c r="AT2" s="124">
        <v>45296</v>
      </c>
      <c r="AU2">
        <v>33.5</v>
      </c>
      <c r="AV2" s="124">
        <v>45301</v>
      </c>
      <c r="AW2">
        <v>67.72</v>
      </c>
      <c r="AX2" s="124">
        <v>45300</v>
      </c>
      <c r="AY2">
        <v>34.25</v>
      </c>
      <c r="AZ2" t="s">
        <v>256</v>
      </c>
      <c r="BA2">
        <v>247.08</v>
      </c>
      <c r="BB2" t="s">
        <v>257</v>
      </c>
      <c r="BC2">
        <v>247.08</v>
      </c>
      <c r="BD2" t="s">
        <v>258</v>
      </c>
      <c r="BE2" s="89">
        <v>3.8690000000000002E-2</v>
      </c>
      <c r="BF2" s="89">
        <v>3.8670000000000003E-2</v>
      </c>
      <c r="BG2" s="89">
        <v>3.9280000000000002E-2</v>
      </c>
      <c r="BH2" s="89">
        <v>3.891E-2</v>
      </c>
      <c r="BI2" s="89">
        <v>3.601E-2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B135-4260-4946-8E07-2C930212BCF5}">
  <dimension ref="B1:J171"/>
  <sheetViews>
    <sheetView showGridLines="0" zoomScale="145" zoomScaleNormal="145" workbookViewId="0">
      <selection activeCell="E113" sqref="B2:G114"/>
    </sheetView>
  </sheetViews>
  <sheetFormatPr defaultRowHeight="14.25"/>
  <cols>
    <col min="2" max="7" width="7.06640625" customWidth="1"/>
  </cols>
  <sheetData>
    <row r="1" spans="2:10" ht="14.65" thickBot="1"/>
    <row r="2" spans="2:10" ht="14.25" customHeight="1">
      <c r="B2" s="238" t="s">
        <v>22</v>
      </c>
      <c r="C2" s="239"/>
      <c r="D2" s="238" t="s">
        <v>35</v>
      </c>
      <c r="E2" s="239"/>
      <c r="F2" s="238" t="s">
        <v>36</v>
      </c>
      <c r="G2" s="239"/>
    </row>
    <row r="3" spans="2:10">
      <c r="B3" s="240"/>
      <c r="C3" s="241"/>
      <c r="D3" s="240"/>
      <c r="E3" s="241"/>
      <c r="F3" s="240"/>
      <c r="G3" s="241"/>
    </row>
    <row r="4" spans="2:10" ht="14.25" customHeight="1">
      <c r="B4" s="254">
        <f ca="1">日报!HI7</f>
        <v>1664</v>
      </c>
      <c r="C4" s="255"/>
      <c r="D4" s="254">
        <f ca="1">日报!HI4</f>
        <v>2696</v>
      </c>
      <c r="E4" s="255"/>
      <c r="F4" s="254">
        <f ca="1">日报!HI5</f>
        <v>1464</v>
      </c>
      <c r="G4" s="255"/>
    </row>
    <row r="5" spans="2:10" ht="14.25" customHeight="1">
      <c r="B5" s="254"/>
      <c r="C5" s="255"/>
      <c r="D5" s="254"/>
      <c r="E5" s="255"/>
      <c r="F5" s="254"/>
      <c r="G5" s="255"/>
    </row>
    <row r="6" spans="2:10" ht="14.25" customHeight="1">
      <c r="B6" s="223">
        <f ca="1">日报!HK7</f>
        <v>-0.11253333333333337</v>
      </c>
      <c r="C6" s="245"/>
      <c r="D6" s="223">
        <f ca="1">日报!HK4</f>
        <v>-0.17020621729763008</v>
      </c>
      <c r="E6" s="245"/>
      <c r="F6" s="223">
        <f ca="1">日报!HK5</f>
        <v>-4.5632333767926969E-2</v>
      </c>
      <c r="G6" s="245"/>
    </row>
    <row r="7" spans="2:10" ht="14.25" customHeight="1" thickBot="1">
      <c r="B7" s="224"/>
      <c r="C7" s="256"/>
      <c r="D7" s="224"/>
      <c r="E7" s="256"/>
      <c r="F7" s="224"/>
      <c r="G7" s="256"/>
    </row>
    <row r="8" spans="2:10" ht="14.25" customHeight="1">
      <c r="B8" s="259" t="s">
        <v>74</v>
      </c>
      <c r="C8" s="260"/>
      <c r="D8" s="263" t="s">
        <v>37</v>
      </c>
      <c r="E8" s="264"/>
      <c r="F8" s="263" t="s">
        <v>38</v>
      </c>
      <c r="G8" s="264"/>
    </row>
    <row r="9" spans="2:10">
      <c r="B9" s="261"/>
      <c r="C9" s="262"/>
      <c r="D9" s="265"/>
      <c r="E9" s="266"/>
      <c r="F9" s="265"/>
      <c r="G9" s="266"/>
    </row>
    <row r="10" spans="2:10" ht="14.25" customHeight="1">
      <c r="B10" s="254">
        <f ca="1">日报!HI15</f>
        <v>1165.29</v>
      </c>
      <c r="C10" s="255"/>
      <c r="D10" s="267">
        <f ca="1">日报!HI6</f>
        <v>1135</v>
      </c>
      <c r="E10" s="268"/>
      <c r="F10" s="269">
        <f ca="1">日报!HI8</f>
        <v>644</v>
      </c>
      <c r="G10" s="270"/>
    </row>
    <row r="11" spans="2:10" ht="14.25" customHeight="1">
      <c r="B11" s="254"/>
      <c r="C11" s="255"/>
      <c r="D11" s="267"/>
      <c r="E11" s="268"/>
      <c r="F11" s="269"/>
      <c r="G11" s="270"/>
    </row>
    <row r="12" spans="2:10" ht="14.25" customHeight="1">
      <c r="B12" s="223">
        <f ca="1">日报!HK15</f>
        <v>-8.1182732111176881E-2</v>
      </c>
      <c r="C12" s="245"/>
      <c r="D12" s="223">
        <f ca="1">日报!HK6</f>
        <v>-2.3235800344234114E-2</v>
      </c>
      <c r="E12" s="245"/>
      <c r="F12" s="271">
        <f ca="1">日报!HK8</f>
        <v>-2.5718608169440271E-2</v>
      </c>
      <c r="G12" s="272"/>
    </row>
    <row r="13" spans="2:10" ht="14.25" customHeight="1" thickBot="1">
      <c r="B13" s="224"/>
      <c r="C13" s="256"/>
      <c r="D13" s="224"/>
      <c r="E13" s="256"/>
      <c r="F13" s="273"/>
      <c r="G13" s="274"/>
    </row>
    <row r="14" spans="2:10" ht="14.25" customHeight="1">
      <c r="B14" s="238" t="s">
        <v>15</v>
      </c>
      <c r="C14" s="239"/>
      <c r="D14" s="238" t="s">
        <v>73</v>
      </c>
      <c r="E14" s="239"/>
      <c r="F14" s="275" t="s">
        <v>93</v>
      </c>
      <c r="G14" s="276"/>
    </row>
    <row r="15" spans="2:10" ht="14.55" customHeight="1" thickBot="1">
      <c r="B15" s="240"/>
      <c r="C15" s="241"/>
      <c r="D15" s="240"/>
      <c r="E15" s="241"/>
      <c r="F15" s="277"/>
      <c r="G15" s="278"/>
    </row>
    <row r="16" spans="2:10" ht="14.55" customHeight="1" thickBot="1">
      <c r="B16" s="254">
        <f ca="1">日报!HI13</f>
        <v>936.83</v>
      </c>
      <c r="C16" s="255"/>
      <c r="D16" s="254">
        <f ca="1">日报!HI14</f>
        <v>1896.65</v>
      </c>
      <c r="E16" s="255"/>
      <c r="F16" s="279">
        <f ca="1">日报!HI17</f>
        <v>1126</v>
      </c>
      <c r="G16" s="280"/>
      <c r="J16" s="28"/>
    </row>
    <row r="17" spans="2:7" ht="14.25" customHeight="1">
      <c r="B17" s="254"/>
      <c r="C17" s="255"/>
      <c r="D17" s="254"/>
      <c r="E17" s="255"/>
      <c r="F17" s="279"/>
      <c r="G17" s="280"/>
    </row>
    <row r="18" spans="2:7" ht="14.25" customHeight="1">
      <c r="B18" s="223">
        <f ca="1">日报!HK13</f>
        <v>3.040068632519044E-2</v>
      </c>
      <c r="C18" s="245"/>
      <c r="D18" s="223">
        <f ca="1">日报!HK14</f>
        <v>7.7899271417042781E-2</v>
      </c>
      <c r="E18" s="245"/>
      <c r="F18" s="281">
        <f ca="1">日报!HK17</f>
        <v>-2.256944444444442E-2</v>
      </c>
      <c r="G18" s="282"/>
    </row>
    <row r="19" spans="2:7" ht="14.55" customHeight="1" thickBot="1">
      <c r="B19" s="224"/>
      <c r="C19" s="256"/>
      <c r="D19" s="257"/>
      <c r="E19" s="258"/>
      <c r="F19" s="283"/>
      <c r="G19" s="284"/>
    </row>
    <row r="20" spans="2:7" ht="14.65" customHeight="1" thickTop="1">
      <c r="B20" s="234" t="s">
        <v>17</v>
      </c>
      <c r="C20" s="235"/>
      <c r="D20" s="214" t="s">
        <v>16</v>
      </c>
      <c r="E20" s="216"/>
      <c r="F20" s="189" t="s">
        <v>120</v>
      </c>
      <c r="G20" s="199"/>
    </row>
    <row r="21" spans="2:7" ht="14.55" customHeight="1">
      <c r="B21" s="236"/>
      <c r="C21" s="237"/>
      <c r="D21" s="217"/>
      <c r="E21" s="219"/>
      <c r="F21" s="200"/>
      <c r="G21" s="201"/>
    </row>
    <row r="22" spans="2:7" ht="15" customHeight="1">
      <c r="B22" s="153">
        <f ca="1">日报!HI10</f>
        <v>1457</v>
      </c>
      <c r="C22" s="154"/>
      <c r="D22" s="152">
        <f ca="1">日报!HI9</f>
        <v>763</v>
      </c>
      <c r="E22" s="154"/>
      <c r="F22" s="152">
        <f ca="1">日报!HI16</f>
        <v>1338.53</v>
      </c>
      <c r="G22" s="154"/>
    </row>
    <row r="23" spans="2:7" ht="14.25" customHeight="1">
      <c r="B23" s="153"/>
      <c r="C23" s="154"/>
      <c r="D23" s="152"/>
      <c r="E23" s="154"/>
      <c r="F23" s="152"/>
      <c r="G23" s="154"/>
    </row>
    <row r="24" spans="2:7" ht="14.55" customHeight="1">
      <c r="B24" s="141">
        <f ca="1">日报!HK10</f>
        <v>3.4435261707987941E-3</v>
      </c>
      <c r="C24" s="142"/>
      <c r="D24" s="140">
        <f ca="1">日报!HK9</f>
        <v>-2.0539152759948665E-2</v>
      </c>
      <c r="E24" s="142"/>
      <c r="F24" s="140">
        <f ca="1">日报!HK16</f>
        <v>1.3676948359296226E-2</v>
      </c>
      <c r="G24" s="142"/>
    </row>
    <row r="25" spans="2:7" ht="14.65" thickBot="1">
      <c r="B25" s="141"/>
      <c r="C25" s="142"/>
      <c r="D25" s="143"/>
      <c r="E25" s="145"/>
      <c r="F25" s="143"/>
      <c r="G25" s="145"/>
    </row>
    <row r="26" spans="2:7" ht="15.75" customHeight="1" thickTop="1">
      <c r="B26" s="240" t="s">
        <v>118</v>
      </c>
      <c r="C26" s="218"/>
      <c r="D26" s="241"/>
      <c r="E26" s="286" t="s">
        <v>119</v>
      </c>
      <c r="F26" s="243"/>
      <c r="G26" s="287"/>
    </row>
    <row r="27" spans="2:7">
      <c r="B27" s="240"/>
      <c r="C27" s="218"/>
      <c r="D27" s="241"/>
      <c r="E27" s="288"/>
      <c r="F27" s="244"/>
      <c r="G27" s="289"/>
    </row>
    <row r="28" spans="2:7" ht="14.25" customHeight="1">
      <c r="B28" s="267">
        <f ca="1">日报!HI12</f>
        <v>6434</v>
      </c>
      <c r="C28" s="209"/>
      <c r="D28" s="268"/>
      <c r="E28" s="267">
        <f ca="1">日报!HI11</f>
        <v>10428</v>
      </c>
      <c r="F28" s="209"/>
      <c r="G28" s="268"/>
    </row>
    <row r="29" spans="2:7" ht="14.25" customHeight="1">
      <c r="B29" s="267"/>
      <c r="C29" s="209"/>
      <c r="D29" s="268"/>
      <c r="E29" s="267"/>
      <c r="F29" s="209"/>
      <c r="G29" s="268"/>
    </row>
    <row r="30" spans="2:7" ht="15" customHeight="1">
      <c r="B30" s="223">
        <f ca="1">日报!HK12</f>
        <v>-0.21603509199463877</v>
      </c>
      <c r="C30" s="141"/>
      <c r="D30" s="245"/>
      <c r="E30" s="223">
        <f ca="1">日报!HK11</f>
        <v>-0.12222222222222223</v>
      </c>
      <c r="F30" s="141"/>
      <c r="G30" s="245"/>
    </row>
    <row r="31" spans="2:7" ht="15.75" customHeight="1" thickBot="1">
      <c r="B31" s="224"/>
      <c r="C31" s="225"/>
      <c r="D31" s="256"/>
      <c r="E31" s="224"/>
      <c r="F31" s="225"/>
      <c r="G31" s="256"/>
    </row>
    <row r="32" spans="2:7" ht="5.25" customHeight="1" thickBot="1">
      <c r="B32" s="16"/>
      <c r="C32" s="16"/>
      <c r="D32" s="16"/>
      <c r="E32" s="16"/>
      <c r="F32" s="17"/>
      <c r="G32" s="17"/>
    </row>
    <row r="33" spans="2:7" ht="14.55" customHeight="1" thickTop="1">
      <c r="B33" s="214" t="s">
        <v>82</v>
      </c>
      <c r="C33" s="216"/>
      <c r="D33" s="214" t="s">
        <v>83</v>
      </c>
      <c r="E33" s="216"/>
      <c r="F33" s="18" t="s">
        <v>84</v>
      </c>
      <c r="G33" s="19" t="s">
        <v>85</v>
      </c>
    </row>
    <row r="34" spans="2:7" ht="14.25" customHeight="1">
      <c r="B34" s="217"/>
      <c r="C34" s="219"/>
      <c r="D34" s="217"/>
      <c r="E34" s="219"/>
      <c r="F34" s="20">
        <f ca="1">日报!HI21</f>
        <v>2026.71</v>
      </c>
      <c r="G34" s="20">
        <f ca="1">日报!HI22</f>
        <v>71.38</v>
      </c>
    </row>
    <row r="35" spans="2:7" ht="14.65" thickBot="1">
      <c r="B35" s="204">
        <f ca="1">日报!HI19</f>
        <v>102.36199999999999</v>
      </c>
      <c r="C35" s="205"/>
      <c r="D35" s="204">
        <f ca="1">日报!HI20</f>
        <v>7.1832500000000001</v>
      </c>
      <c r="E35" s="205"/>
      <c r="F35" s="21">
        <f ca="1">日报!HK21</f>
        <v>-1.9844982617174267E-3</v>
      </c>
      <c r="G35" s="21">
        <f ca="1">日报!HK22</f>
        <v>-1.1767963450090124E-2</v>
      </c>
    </row>
    <row r="36" spans="2:7" ht="14.65" thickTop="1">
      <c r="B36" s="204"/>
      <c r="C36" s="205"/>
      <c r="D36" s="204"/>
      <c r="E36" s="205"/>
      <c r="F36" s="125" t="s">
        <v>86</v>
      </c>
      <c r="G36" s="127"/>
    </row>
    <row r="37" spans="2:7" ht="14.25" customHeight="1">
      <c r="B37" s="140">
        <f ca="1">日报!HK19</f>
        <v>-2.0278833967046772E-3</v>
      </c>
      <c r="C37" s="142"/>
      <c r="D37" s="140">
        <f ca="1">日报!HK20</f>
        <v>-1.2527578071164225E-4</v>
      </c>
      <c r="E37" s="142"/>
      <c r="F37" s="206">
        <f ca="1">日报!HI23</f>
        <v>28.393247408237603</v>
      </c>
      <c r="G37" s="207"/>
    </row>
    <row r="38" spans="2:7" ht="14.65" customHeight="1" thickBot="1">
      <c r="B38" s="143"/>
      <c r="C38" s="145"/>
      <c r="D38" s="143"/>
      <c r="E38" s="145"/>
      <c r="F38" s="131">
        <f ca="1">日报!HK23</f>
        <v>9.8999676457853791E-3</v>
      </c>
      <c r="G38" s="133"/>
    </row>
    <row r="39" spans="2:7" ht="5.25" customHeight="1" thickTop="1" thickBot="1">
      <c r="B39" s="22"/>
      <c r="C39" s="22"/>
      <c r="D39" s="22"/>
      <c r="E39" s="22"/>
      <c r="F39" s="22"/>
      <c r="G39" s="22"/>
    </row>
    <row r="40" spans="2:7" ht="15" customHeight="1" thickTop="1">
      <c r="B40" s="189" t="s">
        <v>75</v>
      </c>
      <c r="C40" s="199"/>
      <c r="D40" s="189" t="s">
        <v>76</v>
      </c>
      <c r="E40" s="199"/>
      <c r="F40" s="189" t="s">
        <v>77</v>
      </c>
      <c r="G40" s="199"/>
    </row>
    <row r="41" spans="2:7" ht="14.55" customHeight="1">
      <c r="B41" s="200"/>
      <c r="C41" s="201"/>
      <c r="D41" s="200"/>
      <c r="E41" s="201"/>
      <c r="F41" s="200"/>
      <c r="G41" s="201"/>
    </row>
    <row r="42" spans="2:7">
      <c r="B42" s="202">
        <f ca="1">日报!HI25</f>
        <v>456.5</v>
      </c>
      <c r="C42" s="203"/>
      <c r="D42" s="202">
        <f ca="1">日报!HI26</f>
        <v>589</v>
      </c>
      <c r="E42" s="203"/>
      <c r="F42" s="202">
        <f ca="1">日报!HI27</f>
        <v>132.5</v>
      </c>
      <c r="G42" s="203"/>
    </row>
    <row r="43" spans="2:7" ht="14.25" customHeight="1">
      <c r="B43" s="202"/>
      <c r="C43" s="203"/>
      <c r="D43" s="202"/>
      <c r="E43" s="203"/>
      <c r="F43" s="202"/>
      <c r="G43" s="203"/>
    </row>
    <row r="44" spans="2:7" ht="14.25" customHeight="1">
      <c r="B44" s="140">
        <f ca="1">日报!HK25</f>
        <v>-1.1904761904761862E-2</v>
      </c>
      <c r="C44" s="142"/>
      <c r="D44" s="140">
        <f ca="1">日报!HK26</f>
        <v>-1.2573344509639539E-2</v>
      </c>
      <c r="E44" s="142"/>
      <c r="F44" s="140">
        <f ca="1">日报!HK27</f>
        <v>-1.4869888475836479E-2</v>
      </c>
      <c r="G44" s="142"/>
    </row>
    <row r="45" spans="2:7" ht="14.65" customHeight="1" thickBot="1">
      <c r="B45" s="143"/>
      <c r="C45" s="145"/>
      <c r="D45" s="143"/>
      <c r="E45" s="145"/>
      <c r="F45" s="143"/>
      <c r="G45" s="145"/>
    </row>
    <row r="46" spans="2:7" ht="15" customHeight="1" thickTop="1">
      <c r="B46" s="189" t="s">
        <v>239</v>
      </c>
      <c r="C46" s="199"/>
      <c r="D46" s="189" t="s">
        <v>240</v>
      </c>
      <c r="E46" s="199"/>
      <c r="F46" s="189" t="s">
        <v>241</v>
      </c>
      <c r="G46" s="199"/>
    </row>
    <row r="47" spans="2:7" ht="14.55" customHeight="1">
      <c r="B47" s="200"/>
      <c r="C47" s="201"/>
      <c r="D47" s="200"/>
      <c r="E47" s="201"/>
      <c r="F47" s="200"/>
      <c r="G47" s="201"/>
    </row>
    <row r="48" spans="2:7">
      <c r="B48" s="202">
        <f ca="1">日报!HI28</f>
        <v>353.5</v>
      </c>
      <c r="C48" s="203"/>
      <c r="D48" s="202">
        <f ca="1">日报!HI29</f>
        <v>727</v>
      </c>
      <c r="E48" s="203"/>
      <c r="F48" s="202">
        <f ca="1">日报!HI30</f>
        <v>753.5</v>
      </c>
      <c r="G48" s="203"/>
    </row>
    <row r="49" spans="2:7" ht="14.25" customHeight="1">
      <c r="B49" s="202"/>
      <c r="C49" s="203"/>
      <c r="D49" s="202"/>
      <c r="E49" s="203"/>
      <c r="F49" s="202"/>
      <c r="G49" s="203"/>
    </row>
    <row r="50" spans="2:7" ht="14.25" customHeight="1">
      <c r="B50" s="140">
        <f ca="1">日报!HK28</f>
        <v>-7.0224719101124045E-3</v>
      </c>
      <c r="C50" s="142"/>
      <c r="D50" s="140">
        <f ca="1">日报!HK29</f>
        <v>-7.5085324232081474E-3</v>
      </c>
      <c r="E50" s="142"/>
      <c r="F50" s="140">
        <f ca="1">日报!HK30</f>
        <v>-7.2463768115942351E-3</v>
      </c>
      <c r="G50" s="142"/>
    </row>
    <row r="51" spans="2:7" ht="14.65" customHeight="1" thickBot="1">
      <c r="B51" s="143"/>
      <c r="C51" s="145"/>
      <c r="D51" s="143"/>
      <c r="E51" s="145"/>
      <c r="F51" s="143"/>
      <c r="G51" s="145"/>
    </row>
    <row r="52" spans="2:7" ht="14.65" thickTop="1">
      <c r="B52" s="250" t="s">
        <v>87</v>
      </c>
      <c r="C52" s="251"/>
      <c r="D52" s="252" t="s">
        <v>78</v>
      </c>
      <c r="E52" s="199"/>
      <c r="F52" s="230" t="s">
        <v>116</v>
      </c>
      <c r="G52" s="231"/>
    </row>
    <row r="53" spans="2:7" ht="14.25" customHeight="1">
      <c r="B53" s="240"/>
      <c r="C53" s="241"/>
      <c r="D53" s="253"/>
      <c r="E53" s="201"/>
      <c r="F53" s="232"/>
      <c r="G53" s="233"/>
    </row>
    <row r="54" spans="2:7" ht="14.25" customHeight="1">
      <c r="B54" s="226">
        <f ca="1">日报!HI32</f>
        <v>262.31</v>
      </c>
      <c r="C54" s="246"/>
      <c r="D54" s="285">
        <f ca="1">日报!HI34</f>
        <v>138.16</v>
      </c>
      <c r="E54" s="203"/>
      <c r="F54" s="152">
        <f ca="1">日报!HI33</f>
        <v>2491.33</v>
      </c>
      <c r="G54" s="154"/>
    </row>
    <row r="55" spans="2:7" ht="14.25" customHeight="1">
      <c r="B55" s="226"/>
      <c r="C55" s="246"/>
      <c r="D55" s="285"/>
      <c r="E55" s="203"/>
      <c r="F55" s="152"/>
      <c r="G55" s="154"/>
    </row>
    <row r="56" spans="2:7">
      <c r="B56" s="223">
        <f ca="1">日报!HK32</f>
        <v>-8.9916506101477278E-3</v>
      </c>
      <c r="C56" s="245"/>
      <c r="D56" s="223">
        <f ca="1">日报!HK34</f>
        <v>-1.6794762311414857E-2</v>
      </c>
      <c r="E56" s="141"/>
      <c r="F56" s="140">
        <f ca="1">日报!HK33</f>
        <v>-1.0425312659135821E-3</v>
      </c>
      <c r="G56" s="142"/>
    </row>
    <row r="57" spans="2:7" ht="14.65" thickBot="1">
      <c r="B57" s="223"/>
      <c r="C57" s="245"/>
      <c r="D57" s="224"/>
      <c r="E57" s="225"/>
      <c r="F57" s="143"/>
      <c r="G57" s="145"/>
    </row>
    <row r="58" spans="2:7" ht="15" customHeight="1" thickTop="1">
      <c r="B58" s="146" t="s">
        <v>122</v>
      </c>
      <c r="C58" s="156"/>
      <c r="D58" s="146" t="s">
        <v>121</v>
      </c>
      <c r="E58" s="148"/>
      <c r="F58" s="146" t="s">
        <v>123</v>
      </c>
      <c r="G58" s="155"/>
    </row>
    <row r="59" spans="2:7">
      <c r="B59" s="157"/>
      <c r="C59" s="159"/>
      <c r="D59" s="149"/>
      <c r="E59" s="151"/>
      <c r="F59" s="157"/>
      <c r="G59" s="158"/>
    </row>
    <row r="60" spans="2:7">
      <c r="B60" s="211">
        <f ca="1">日报!HI35</f>
        <v>4540</v>
      </c>
      <c r="C60" s="212"/>
      <c r="D60" s="211">
        <f ca="1">日报!HI37</f>
        <v>4600</v>
      </c>
      <c r="E60" s="212"/>
      <c r="F60" s="211">
        <f ca="1">日报!HI39</f>
        <v>4640</v>
      </c>
      <c r="G60" s="213"/>
    </row>
    <row r="61" spans="2:7">
      <c r="B61" s="211"/>
      <c r="C61" s="212"/>
      <c r="D61" s="211"/>
      <c r="E61" s="212"/>
      <c r="F61" s="211"/>
      <c r="G61" s="213"/>
    </row>
    <row r="62" spans="2:7">
      <c r="B62" s="140">
        <f ca="1">日报!HK35</f>
        <v>0</v>
      </c>
      <c r="C62" s="142"/>
      <c r="D62" s="140">
        <f ca="1">日报!HK37</f>
        <v>0</v>
      </c>
      <c r="E62" s="142"/>
      <c r="F62" s="140">
        <f ca="1">日报!HK39</f>
        <v>0</v>
      </c>
      <c r="G62" s="141"/>
    </row>
    <row r="63" spans="2:7" ht="14.65" thickBot="1">
      <c r="B63" s="143"/>
      <c r="C63" s="145"/>
      <c r="D63" s="143"/>
      <c r="E63" s="145"/>
      <c r="F63" s="143"/>
      <c r="G63" s="144"/>
    </row>
    <row r="64" spans="2:7" ht="5.25" customHeight="1" thickTop="1" thickBot="1"/>
    <row r="65" spans="2:7" ht="14.65" thickTop="1">
      <c r="B65" s="125" t="s">
        <v>49</v>
      </c>
      <c r="C65" s="126"/>
      <c r="D65" s="127"/>
      <c r="E65" s="125" t="s">
        <v>1</v>
      </c>
      <c r="F65" s="126"/>
      <c r="G65" s="127"/>
    </row>
    <row r="66" spans="2:7">
      <c r="B66" s="290">
        <f ca="1">日报!HI42</f>
        <v>1.5879999999999998E-2</v>
      </c>
      <c r="C66" s="291"/>
      <c r="D66" s="292"/>
      <c r="E66" s="134">
        <f ca="1">日报!HI53</f>
        <v>0</v>
      </c>
      <c r="F66" s="135"/>
      <c r="G66" s="136"/>
    </row>
    <row r="67" spans="2:7" ht="14.65" thickBot="1">
      <c r="B67" s="131">
        <f ca="1">日报!HK42</f>
        <v>3.7926675094814843E-3</v>
      </c>
      <c r="C67" s="132"/>
      <c r="D67" s="133"/>
      <c r="E67" s="131">
        <f ca="1">日报!HK53</f>
        <v>-1</v>
      </c>
      <c r="F67" s="132"/>
      <c r="G67" s="133"/>
    </row>
    <row r="68" spans="2:7" ht="14.65" thickTop="1">
      <c r="B68" s="125" t="s">
        <v>68</v>
      </c>
      <c r="C68" s="126"/>
      <c r="D68" s="127"/>
      <c r="E68" s="125" t="s">
        <v>191</v>
      </c>
      <c r="F68" s="126"/>
      <c r="G68" s="127"/>
    </row>
    <row r="69" spans="2:7">
      <c r="B69" s="128">
        <f ca="1">日报!HI43</f>
        <v>2.298E-2</v>
      </c>
      <c r="C69" s="129"/>
      <c r="D69" s="130"/>
      <c r="E69" s="134">
        <f ca="1">日报!HI54</f>
        <v>0</v>
      </c>
      <c r="F69" s="135"/>
      <c r="G69" s="136"/>
    </row>
    <row r="70" spans="2:7" ht="14.65" thickBot="1">
      <c r="B70" s="131">
        <f ca="1">日报!HK43</f>
        <v>-2.6041666666667407E-3</v>
      </c>
      <c r="C70" s="132"/>
      <c r="D70" s="133"/>
      <c r="E70" s="131">
        <f ca="1">日报!HK54</f>
        <v>-1</v>
      </c>
      <c r="F70" s="132"/>
      <c r="G70" s="133"/>
    </row>
    <row r="71" spans="2:7" ht="14.65" thickTop="1">
      <c r="B71" s="125" t="s">
        <v>18</v>
      </c>
      <c r="C71" s="126"/>
      <c r="D71" s="127"/>
      <c r="E71" s="125" t="s">
        <v>51</v>
      </c>
      <c r="F71" s="126"/>
      <c r="G71" s="127"/>
    </row>
    <row r="72" spans="2:7">
      <c r="B72" s="128">
        <f ca="1">日报!HI44</f>
        <v>2.4E-2</v>
      </c>
      <c r="C72" s="129"/>
      <c r="D72" s="130"/>
      <c r="E72" s="134">
        <f ca="1">日报!HI55</f>
        <v>0</v>
      </c>
      <c r="F72" s="135"/>
      <c r="G72" s="136"/>
    </row>
    <row r="73" spans="2:7" ht="14.65" thickBot="1">
      <c r="B73" s="131">
        <f ca="1">日报!HK44</f>
        <v>1.2515644555695093E-3</v>
      </c>
      <c r="C73" s="132"/>
      <c r="D73" s="133"/>
      <c r="E73" s="131">
        <f ca="1">日报!HK55</f>
        <v>-1</v>
      </c>
      <c r="F73" s="132"/>
      <c r="G73" s="133"/>
    </row>
    <row r="74" spans="2:7" ht="14.65" thickTop="1">
      <c r="B74" s="125" t="s">
        <v>186</v>
      </c>
      <c r="C74" s="126"/>
      <c r="D74" s="127"/>
      <c r="E74" s="125" t="s">
        <v>187</v>
      </c>
      <c r="F74" s="126"/>
      <c r="G74" s="127"/>
    </row>
    <row r="75" spans="2:7">
      <c r="B75" s="128">
        <f ca="1">日报!HI45</f>
        <v>2.4340000000000001E-2</v>
      </c>
      <c r="C75" s="129"/>
      <c r="D75" s="130"/>
      <c r="E75" s="134">
        <f ca="1">日报!HI56</f>
        <v>0</v>
      </c>
      <c r="F75" s="135"/>
      <c r="G75" s="136"/>
    </row>
    <row r="76" spans="2:7" ht="14.65" thickBot="1">
      <c r="B76" s="131">
        <f ca="1">日报!HK45</f>
        <v>-1.6406890894175019E-3</v>
      </c>
      <c r="C76" s="132"/>
      <c r="D76" s="133"/>
      <c r="E76" s="131">
        <f ca="1">日报!HK56</f>
        <v>-1</v>
      </c>
      <c r="F76" s="132"/>
      <c r="G76" s="133"/>
    </row>
    <row r="77" spans="2:7" ht="14.65" thickTop="1">
      <c r="B77" s="125" t="s">
        <v>56</v>
      </c>
      <c r="C77" s="126"/>
      <c r="D77" s="127"/>
      <c r="E77" s="125" t="s">
        <v>52</v>
      </c>
      <c r="F77" s="126"/>
      <c r="G77" s="127"/>
    </row>
    <row r="78" spans="2:7">
      <c r="B78" s="128">
        <f ca="1">日报!HI49</f>
        <v>2.1090999999999999E-2</v>
      </c>
      <c r="C78" s="129"/>
      <c r="D78" s="130"/>
      <c r="E78" s="134">
        <f ca="1">日报!HI58</f>
        <v>0</v>
      </c>
      <c r="F78" s="135"/>
      <c r="G78" s="136"/>
    </row>
    <row r="79" spans="2:7" ht="14.65" thickBot="1">
      <c r="B79" s="131">
        <f ca="1">日报!HK49</f>
        <v>4.7639464532418518E-3</v>
      </c>
      <c r="C79" s="132"/>
      <c r="D79" s="133"/>
      <c r="E79" s="131">
        <f ca="1">日报!HK58</f>
        <v>-1</v>
      </c>
      <c r="F79" s="132"/>
      <c r="G79" s="133"/>
    </row>
    <row r="80" spans="2:7" ht="14.65" thickTop="1">
      <c r="B80" s="125" t="s">
        <v>57</v>
      </c>
      <c r="C80" s="126"/>
      <c r="D80" s="127"/>
      <c r="E80" s="125" t="s">
        <v>53</v>
      </c>
      <c r="F80" s="126"/>
      <c r="G80" s="127"/>
    </row>
    <row r="81" spans="2:7">
      <c r="B81" s="128">
        <f ca="1">日报!HI50</f>
        <v>2.4982000000000001E-2</v>
      </c>
      <c r="C81" s="129"/>
      <c r="D81" s="130"/>
      <c r="E81" s="134">
        <f ca="1">日报!HI59</f>
        <v>0</v>
      </c>
      <c r="F81" s="135"/>
      <c r="G81" s="136"/>
    </row>
    <row r="82" spans="2:7" ht="14.65" thickBot="1">
      <c r="B82" s="131">
        <f ca="1">日报!HK50</f>
        <v>4.8266430697450069E-3</v>
      </c>
      <c r="C82" s="132"/>
      <c r="D82" s="133"/>
      <c r="E82" s="131">
        <f ca="1">日报!HK59</f>
        <v>-1</v>
      </c>
      <c r="F82" s="132"/>
      <c r="G82" s="133"/>
    </row>
    <row r="83" spans="2:7" ht="14.65" thickTop="1">
      <c r="B83" s="125" t="s">
        <v>50</v>
      </c>
      <c r="C83" s="126"/>
      <c r="D83" s="127"/>
      <c r="E83" s="125" t="s">
        <v>54</v>
      </c>
      <c r="F83" s="126"/>
      <c r="G83" s="127"/>
    </row>
    <row r="84" spans="2:7">
      <c r="B84" s="247">
        <f ca="1">日报!HI51</f>
        <v>38.910000000000018</v>
      </c>
      <c r="C84" s="248"/>
      <c r="D84" s="249"/>
      <c r="E84" s="247">
        <f ca="1">日报!HI60</f>
        <v>0</v>
      </c>
      <c r="F84" s="248"/>
      <c r="G84" s="249"/>
    </row>
    <row r="85" spans="2:7" ht="14.65" thickBot="1">
      <c r="B85" s="131">
        <f ca="1">日报!HK51</f>
        <v>5.1666236114704667E-3</v>
      </c>
      <c r="C85" s="132"/>
      <c r="D85" s="133"/>
      <c r="E85" s="131">
        <f ca="1">日报!HK60</f>
        <v>-1</v>
      </c>
      <c r="F85" s="132"/>
      <c r="G85" s="133"/>
    </row>
    <row r="86" spans="2:7" ht="14.65" thickTop="1">
      <c r="B86" s="125" t="s">
        <v>188</v>
      </c>
      <c r="C86" s="126"/>
      <c r="D86" s="127"/>
      <c r="E86" s="125" t="s">
        <v>245</v>
      </c>
      <c r="F86" s="126"/>
      <c r="G86" s="127"/>
    </row>
    <row r="87" spans="2:7">
      <c r="B87" s="128">
        <f ca="1">日报!HI82</f>
        <v>0</v>
      </c>
      <c r="C87" s="129"/>
      <c r="D87" s="130"/>
      <c r="E87" s="137">
        <f ca="1">日报!HI100</f>
        <v>0</v>
      </c>
      <c r="F87" s="138"/>
      <c r="G87" s="139"/>
    </row>
    <row r="88" spans="2:7" ht="14.65" thickBot="1">
      <c r="B88" s="131">
        <f ca="1">日报!HK82</f>
        <v>-1</v>
      </c>
      <c r="C88" s="132"/>
      <c r="D88" s="133"/>
      <c r="E88" s="131">
        <f ca="1">日报!HK100</f>
        <v>-1</v>
      </c>
      <c r="F88" s="132"/>
      <c r="G88" s="133"/>
    </row>
    <row r="89" spans="2:7" ht="14.65" thickTop="1">
      <c r="B89" s="125" t="s">
        <v>189</v>
      </c>
      <c r="C89" s="126"/>
      <c r="D89" s="127"/>
      <c r="E89" s="125" t="s">
        <v>247</v>
      </c>
      <c r="F89" s="126"/>
      <c r="G89" s="127"/>
    </row>
    <row r="90" spans="2:7">
      <c r="B90" s="128">
        <f ca="1">日报!HI83</f>
        <v>0</v>
      </c>
      <c r="C90" s="129"/>
      <c r="D90" s="130"/>
      <c r="E90" s="134">
        <f ca="1">日报!HI102</f>
        <v>0</v>
      </c>
      <c r="F90" s="135"/>
      <c r="G90" s="136"/>
    </row>
    <row r="91" spans="2:7" ht="14.65" thickBot="1">
      <c r="B91" s="131">
        <f ca="1">日报!HK83</f>
        <v>-1</v>
      </c>
      <c r="C91" s="132"/>
      <c r="D91" s="133"/>
      <c r="E91" s="131">
        <f ca="1">日报!HK102</f>
        <v>-1</v>
      </c>
      <c r="F91" s="132"/>
      <c r="G91" s="133"/>
    </row>
    <row r="92" spans="2:7" ht="14.65" thickTop="1">
      <c r="B92" s="125" t="s">
        <v>190</v>
      </c>
      <c r="C92" s="126"/>
      <c r="D92" s="127"/>
      <c r="E92" s="125" t="s">
        <v>248</v>
      </c>
      <c r="F92" s="126"/>
      <c r="G92" s="127"/>
    </row>
    <row r="93" spans="2:7">
      <c r="B93" s="128">
        <f ca="1">日报!HI84</f>
        <v>0</v>
      </c>
      <c r="C93" s="129"/>
      <c r="D93" s="130"/>
      <c r="E93" s="134">
        <f ca="1">日报!HI103</f>
        <v>0</v>
      </c>
      <c r="F93" s="135"/>
      <c r="G93" s="136"/>
    </row>
    <row r="94" spans="2:7" ht="14.65" thickBot="1">
      <c r="B94" s="131">
        <f ca="1">日报!HK84</f>
        <v>-1</v>
      </c>
      <c r="C94" s="132"/>
      <c r="D94" s="133"/>
      <c r="E94" s="131">
        <f ca="1">日报!HK103</f>
        <v>-1</v>
      </c>
      <c r="F94" s="132"/>
      <c r="G94" s="133"/>
    </row>
    <row r="95" spans="2:7" ht="5.25" customHeight="1" thickTop="1" thickBot="1">
      <c r="B95" s="23"/>
      <c r="C95" s="23"/>
      <c r="D95" s="23"/>
      <c r="E95" s="23"/>
      <c r="F95" s="23"/>
      <c r="G95" s="23"/>
    </row>
    <row r="96" spans="2:7" ht="14.25" customHeight="1" thickTop="1">
      <c r="B96" s="125" t="s">
        <v>20</v>
      </c>
      <c r="C96" s="126"/>
      <c r="D96" s="127"/>
      <c r="E96" s="293" t="s">
        <v>21</v>
      </c>
      <c r="F96" s="155"/>
      <c r="G96" s="156"/>
    </row>
    <row r="97" spans="2:9" ht="14.25" customHeight="1" thickBot="1">
      <c r="B97" s="303">
        <f ca="1">日报!HI62</f>
        <v>72.33</v>
      </c>
      <c r="C97" s="304"/>
      <c r="D97" s="305"/>
      <c r="E97" s="294">
        <f ca="1">日报!HI64</f>
        <v>67.72</v>
      </c>
      <c r="F97" s="295"/>
      <c r="G97" s="296"/>
    </row>
    <row r="98" spans="2:9" ht="15" customHeight="1" thickTop="1" thickBot="1">
      <c r="B98" s="131">
        <f ca="1">日报!HK62</f>
        <v>1.8588931136459541E-2</v>
      </c>
      <c r="C98" s="132"/>
      <c r="D98" s="133"/>
      <c r="E98" s="297">
        <f ca="1">日报!HK64</f>
        <v>-3.1187410586552278E-2</v>
      </c>
      <c r="F98" s="298"/>
      <c r="G98" s="299"/>
      <c r="I98" s="10"/>
    </row>
    <row r="99" spans="2:9" ht="14.25" customHeight="1" thickTop="1">
      <c r="B99" s="306" t="s">
        <v>24</v>
      </c>
      <c r="C99" s="307"/>
      <c r="D99" s="308"/>
      <c r="E99" s="293" t="s">
        <v>39</v>
      </c>
      <c r="F99" s="155"/>
      <c r="G99" s="156"/>
    </row>
    <row r="100" spans="2:9" ht="14.25" customHeight="1">
      <c r="B100" s="309">
        <f ca="1">日报!HI63</f>
        <v>33.5</v>
      </c>
      <c r="C100" s="310"/>
      <c r="D100" s="311"/>
      <c r="E100" s="300">
        <f ca="1">日报!HI65</f>
        <v>0</v>
      </c>
      <c r="F100" s="301"/>
      <c r="G100" s="302"/>
    </row>
    <row r="101" spans="2:9" ht="14.25" customHeight="1" thickBot="1">
      <c r="B101" s="131">
        <f ca="1">日报!HK63</f>
        <v>0</v>
      </c>
      <c r="C101" s="132"/>
      <c r="D101" s="133"/>
      <c r="E101" s="297">
        <f ca="1">日报!HK65</f>
        <v>-1</v>
      </c>
      <c r="F101" s="298"/>
      <c r="G101" s="299"/>
    </row>
    <row r="102" spans="2:9" ht="5.55" customHeight="1" thickTop="1" thickBot="1"/>
    <row r="103" spans="2:9" ht="15.75" customHeight="1" thickTop="1">
      <c r="B103" s="238" t="s">
        <v>59</v>
      </c>
      <c r="C103" s="242"/>
      <c r="D103" s="242"/>
      <c r="E103" s="146" t="s">
        <v>94</v>
      </c>
      <c r="F103" s="243"/>
      <c r="G103" s="231"/>
    </row>
    <row r="104" spans="2:9">
      <c r="B104" s="240"/>
      <c r="C104" s="218"/>
      <c r="D104" s="218"/>
      <c r="E104" s="232"/>
      <c r="F104" s="244"/>
      <c r="G104" s="233"/>
    </row>
    <row r="105" spans="2:9">
      <c r="B105" s="226">
        <f ca="1">日报!HI74</f>
        <v>0</v>
      </c>
      <c r="C105" s="227"/>
      <c r="D105" s="227"/>
      <c r="E105" s="228">
        <f ca="1">日报!HI75</f>
        <v>247.08</v>
      </c>
      <c r="F105" s="227"/>
      <c r="G105" s="229"/>
    </row>
    <row r="106" spans="2:9">
      <c r="B106" s="226"/>
      <c r="C106" s="227"/>
      <c r="D106" s="227"/>
      <c r="E106" s="228"/>
      <c r="F106" s="227"/>
      <c r="G106" s="229"/>
    </row>
    <row r="107" spans="2:9">
      <c r="B107" s="223">
        <f ca="1">日报!HK74</f>
        <v>-1</v>
      </c>
      <c r="C107" s="141"/>
      <c r="D107" s="141"/>
      <c r="E107" s="140">
        <f ca="1">日报!HK75</f>
        <v>-6.1941919395059886E-3</v>
      </c>
      <c r="F107" s="141"/>
      <c r="G107" s="142"/>
    </row>
    <row r="108" spans="2:9" ht="14.65" thickBot="1">
      <c r="B108" s="224"/>
      <c r="C108" s="225"/>
      <c r="D108" s="225"/>
      <c r="E108" s="143"/>
      <c r="F108" s="144"/>
      <c r="G108" s="145"/>
    </row>
    <row r="109" spans="2:9" ht="15.75" customHeight="1" thickTop="1">
      <c r="B109" s="214" t="s">
        <v>95</v>
      </c>
      <c r="C109" s="215"/>
      <c r="D109" s="216"/>
      <c r="E109" s="214" t="s">
        <v>96</v>
      </c>
      <c r="F109" s="215"/>
      <c r="G109" s="216"/>
    </row>
    <row r="110" spans="2:9">
      <c r="B110" s="217"/>
      <c r="C110" s="218"/>
      <c r="D110" s="219"/>
      <c r="E110" s="217"/>
      <c r="F110" s="218"/>
      <c r="G110" s="219"/>
    </row>
    <row r="111" spans="2:9">
      <c r="B111" s="220">
        <f ca="1">日报!HI94</f>
        <v>0</v>
      </c>
      <c r="C111" s="221"/>
      <c r="D111" s="222"/>
      <c r="E111" s="220">
        <f ca="1">日报!HI95</f>
        <v>0</v>
      </c>
      <c r="F111" s="221"/>
      <c r="G111" s="222"/>
    </row>
    <row r="112" spans="2:9">
      <c r="B112" s="220"/>
      <c r="C112" s="221"/>
      <c r="D112" s="222"/>
      <c r="E112" s="220"/>
      <c r="F112" s="221"/>
      <c r="G112" s="222"/>
    </row>
    <row r="113" spans="2:10">
      <c r="B113" s="140">
        <f ca="1">日报!HK94</f>
        <v>-1</v>
      </c>
      <c r="C113" s="141"/>
      <c r="D113" s="142"/>
      <c r="E113" s="140">
        <f ca="1">日报!HK95</f>
        <v>-1</v>
      </c>
      <c r="F113" s="141"/>
      <c r="G113" s="142"/>
    </row>
    <row r="114" spans="2:10" ht="14.65" thickBot="1">
      <c r="B114" s="143"/>
      <c r="C114" s="144"/>
      <c r="D114" s="145"/>
      <c r="E114" s="143"/>
      <c r="F114" s="144"/>
      <c r="G114" s="145"/>
    </row>
    <row r="115" spans="2:10" ht="14.65" thickTop="1"/>
    <row r="116" spans="2:10" ht="14.65" thickBot="1"/>
    <row r="117" spans="2:10" ht="14.25" customHeight="1" thickTop="1">
      <c r="B117" s="189" t="s">
        <v>168</v>
      </c>
      <c r="C117" s="126"/>
      <c r="D117" s="127"/>
      <c r="E117" s="146" t="s">
        <v>169</v>
      </c>
      <c r="F117" s="147"/>
      <c r="G117" s="148"/>
    </row>
    <row r="118" spans="2:10" ht="14.25" customHeight="1">
      <c r="B118" s="190"/>
      <c r="C118" s="191"/>
      <c r="D118" s="192"/>
      <c r="E118" s="149"/>
      <c r="F118" s="150"/>
      <c r="G118" s="151"/>
    </row>
    <row r="119" spans="2:10" ht="14.25" customHeight="1">
      <c r="B119" s="152">
        <f ca="1">B4</f>
        <v>1664</v>
      </c>
      <c r="C119" s="153"/>
      <c r="D119" s="154"/>
      <c r="E119" s="152">
        <f ca="1">B10</f>
        <v>1165.29</v>
      </c>
      <c r="F119" s="153"/>
      <c r="G119" s="154"/>
    </row>
    <row r="120" spans="2:10" ht="14.25" customHeight="1">
      <c r="B120" s="152"/>
      <c r="C120" s="153"/>
      <c r="D120" s="154"/>
      <c r="E120" s="152"/>
      <c r="F120" s="153"/>
      <c r="G120" s="154"/>
    </row>
    <row r="121" spans="2:10" ht="14.25" customHeight="1">
      <c r="B121" s="140">
        <f ca="1">B6</f>
        <v>-0.11253333333333337</v>
      </c>
      <c r="C121" s="141"/>
      <c r="D121" s="142"/>
      <c r="E121" s="140">
        <f ca="1">B12</f>
        <v>-8.1182732111176881E-2</v>
      </c>
      <c r="F121" s="141"/>
      <c r="G121" s="142"/>
    </row>
    <row r="122" spans="2:10" ht="14.65" customHeight="1" thickBot="1">
      <c r="B122" s="143"/>
      <c r="C122" s="144"/>
      <c r="D122" s="145"/>
      <c r="E122" s="143"/>
      <c r="F122" s="144"/>
      <c r="G122" s="145"/>
      <c r="J122" s="81"/>
    </row>
    <row r="123" spans="2:10" ht="14.25" customHeight="1" thickTop="1">
      <c r="B123" s="146" t="s">
        <v>171</v>
      </c>
      <c r="C123" s="155"/>
      <c r="D123" s="156"/>
      <c r="E123" s="160" t="s">
        <v>170</v>
      </c>
      <c r="F123" s="161"/>
      <c r="G123" s="162"/>
    </row>
    <row r="124" spans="2:10" ht="14.25" customHeight="1">
      <c r="B124" s="157"/>
      <c r="C124" s="158"/>
      <c r="D124" s="159"/>
      <c r="E124" s="163"/>
      <c r="F124" s="164"/>
      <c r="G124" s="165"/>
    </row>
    <row r="125" spans="2:10" ht="14.25" customHeight="1">
      <c r="B125" s="152">
        <f ca="1">B16</f>
        <v>936.83</v>
      </c>
      <c r="C125" s="153"/>
      <c r="D125" s="154"/>
      <c r="E125" s="166">
        <f ca="1">F16</f>
        <v>1126</v>
      </c>
      <c r="F125" s="167"/>
      <c r="G125" s="168"/>
    </row>
    <row r="126" spans="2:10" ht="14.25" customHeight="1">
      <c r="B126" s="152"/>
      <c r="C126" s="153"/>
      <c r="D126" s="154"/>
      <c r="E126" s="166"/>
      <c r="F126" s="167"/>
      <c r="G126" s="168"/>
    </row>
    <row r="127" spans="2:10" ht="14.25" customHeight="1">
      <c r="B127" s="140">
        <f ca="1">B18</f>
        <v>3.040068632519044E-2</v>
      </c>
      <c r="C127" s="141"/>
      <c r="D127" s="142"/>
      <c r="E127" s="169">
        <f ca="1">F18</f>
        <v>-2.256944444444442E-2</v>
      </c>
      <c r="F127" s="170"/>
      <c r="G127" s="171"/>
    </row>
    <row r="128" spans="2:10" ht="14.65" customHeight="1" thickBot="1">
      <c r="B128" s="143"/>
      <c r="C128" s="144"/>
      <c r="D128" s="145"/>
      <c r="E128" s="172"/>
      <c r="F128" s="173"/>
      <c r="G128" s="174"/>
    </row>
    <row r="129" spans="2:7" ht="14.65" customHeight="1" thickTop="1">
      <c r="B129" s="175" t="s">
        <v>172</v>
      </c>
      <c r="C129" s="176"/>
      <c r="D129" s="177"/>
      <c r="E129" s="146" t="s">
        <v>120</v>
      </c>
      <c r="F129" s="147"/>
      <c r="G129" s="148"/>
    </row>
    <row r="130" spans="2:7" ht="14.25" customHeight="1">
      <c r="B130" s="178"/>
      <c r="C130" s="179"/>
      <c r="D130" s="180"/>
      <c r="E130" s="149"/>
      <c r="F130" s="150"/>
      <c r="G130" s="151"/>
    </row>
    <row r="131" spans="2:7" ht="14.25" customHeight="1">
      <c r="B131" s="152">
        <f ca="1">B22</f>
        <v>1457</v>
      </c>
      <c r="C131" s="153"/>
      <c r="D131" s="154"/>
      <c r="E131" s="152">
        <f ca="1">F22</f>
        <v>1338.53</v>
      </c>
      <c r="F131" s="153"/>
      <c r="G131" s="154"/>
    </row>
    <row r="132" spans="2:7" ht="14.25" customHeight="1">
      <c r="B132" s="152"/>
      <c r="C132" s="153"/>
      <c r="D132" s="154"/>
      <c r="E132" s="152"/>
      <c r="F132" s="153"/>
      <c r="G132" s="154"/>
    </row>
    <row r="133" spans="2:7" ht="14.25" customHeight="1">
      <c r="B133" s="140">
        <f ca="1">B24</f>
        <v>3.4435261707987941E-3</v>
      </c>
      <c r="C133" s="141"/>
      <c r="D133" s="142"/>
      <c r="E133" s="140">
        <f ca="1">F24</f>
        <v>1.3676948359296226E-2</v>
      </c>
      <c r="F133" s="141"/>
      <c r="G133" s="142"/>
    </row>
    <row r="134" spans="2:7" ht="14.65" customHeight="1" thickBot="1">
      <c r="B134" s="143"/>
      <c r="C134" s="144"/>
      <c r="D134" s="145"/>
      <c r="E134" s="143"/>
      <c r="F134" s="144"/>
      <c r="G134" s="145"/>
    </row>
    <row r="135" spans="2:7" ht="14.65" customHeight="1" thickTop="1">
      <c r="B135" s="146" t="s">
        <v>173</v>
      </c>
      <c r="C135" s="155"/>
      <c r="D135" s="156"/>
      <c r="E135" s="146" t="s">
        <v>174</v>
      </c>
      <c r="F135" s="147"/>
      <c r="G135" s="148"/>
    </row>
    <row r="136" spans="2:7">
      <c r="B136" s="157"/>
      <c r="C136" s="158"/>
      <c r="D136" s="159"/>
      <c r="E136" s="149"/>
      <c r="F136" s="150"/>
      <c r="G136" s="151"/>
    </row>
    <row r="137" spans="2:7" ht="15" customHeight="1">
      <c r="B137" s="208">
        <f t="shared" ref="B137" ca="1" si="0">B28</f>
        <v>6434</v>
      </c>
      <c r="C137" s="209"/>
      <c r="D137" s="210"/>
      <c r="E137" s="208">
        <f ca="1">E28</f>
        <v>10428</v>
      </c>
      <c r="F137" s="209"/>
      <c r="G137" s="210"/>
    </row>
    <row r="138" spans="2:7" ht="15" customHeight="1">
      <c r="B138" s="208"/>
      <c r="C138" s="209"/>
      <c r="D138" s="210"/>
      <c r="E138" s="208"/>
      <c r="F138" s="209"/>
      <c r="G138" s="210"/>
    </row>
    <row r="139" spans="2:7" ht="15" customHeight="1">
      <c r="B139" s="140">
        <f ca="1">B30</f>
        <v>-0.21603509199463877</v>
      </c>
      <c r="C139" s="141"/>
      <c r="D139" s="142"/>
      <c r="E139" s="140">
        <f ca="1">E30</f>
        <v>-0.12222222222222223</v>
      </c>
      <c r="F139" s="141"/>
      <c r="G139" s="142"/>
    </row>
    <row r="140" spans="2:7" ht="15.75" customHeight="1" thickBot="1">
      <c r="B140" s="143"/>
      <c r="C140" s="144"/>
      <c r="D140" s="145"/>
      <c r="E140" s="143"/>
      <c r="F140" s="144"/>
      <c r="G140" s="145"/>
    </row>
    <row r="141" spans="2:7" ht="14.65" thickTop="1">
      <c r="B141" s="146" t="s">
        <v>175</v>
      </c>
      <c r="C141" s="156"/>
      <c r="D141" s="146" t="s">
        <v>176</v>
      </c>
      <c r="E141" s="156"/>
      <c r="F141" s="18" t="str">
        <f t="shared" ref="F141:G143" si="1">F33</f>
        <v>LME Gold</v>
      </c>
      <c r="G141" s="19" t="str">
        <f t="shared" si="1"/>
        <v>WTI Oil</v>
      </c>
    </row>
    <row r="142" spans="2:7">
      <c r="B142" s="157"/>
      <c r="C142" s="159"/>
      <c r="D142" s="157"/>
      <c r="E142" s="159"/>
      <c r="F142" s="20">
        <f t="shared" ca="1" si="1"/>
        <v>2026.71</v>
      </c>
      <c r="G142" s="20">
        <f t="shared" ca="1" si="1"/>
        <v>71.38</v>
      </c>
    </row>
    <row r="143" spans="2:7" ht="14.65" customHeight="1" thickBot="1">
      <c r="B143" s="204">
        <f t="shared" ref="B143" ca="1" si="2">B35</f>
        <v>102.36199999999999</v>
      </c>
      <c r="C143" s="205"/>
      <c r="D143" s="204">
        <f t="shared" ref="D143" ca="1" si="3">$D$35</f>
        <v>7.1832500000000001</v>
      </c>
      <c r="E143" s="205"/>
      <c r="F143" s="21">
        <f t="shared" ca="1" si="1"/>
        <v>-1.9844982617174267E-3</v>
      </c>
      <c r="G143" s="21">
        <f t="shared" ca="1" si="1"/>
        <v>-1.1767963450090124E-2</v>
      </c>
    </row>
    <row r="144" spans="2:7" ht="14.65" customHeight="1" thickTop="1">
      <c r="B144" s="204"/>
      <c r="C144" s="205"/>
      <c r="D144" s="204"/>
      <c r="E144" s="205"/>
      <c r="F144" s="125" t="str">
        <f t="shared" ref="F144:F146" si="4">F36</f>
        <v>Gold/Oil</v>
      </c>
      <c r="G144" s="127"/>
    </row>
    <row r="145" spans="2:7" ht="14.25" customHeight="1">
      <c r="B145" s="140">
        <f ca="1">B37</f>
        <v>-2.0278833967046772E-3</v>
      </c>
      <c r="C145" s="142"/>
      <c r="D145" s="140">
        <f ca="1">D37</f>
        <v>-1.2527578071164225E-4</v>
      </c>
      <c r="E145" s="142"/>
      <c r="F145" s="206">
        <f t="shared" ca="1" si="4"/>
        <v>28.393247408237603</v>
      </c>
      <c r="G145" s="207"/>
    </row>
    <row r="146" spans="2:7" ht="14.65" customHeight="1" thickBot="1">
      <c r="B146" s="143"/>
      <c r="C146" s="145"/>
      <c r="D146" s="143"/>
      <c r="E146" s="145"/>
      <c r="F146" s="131">
        <f t="shared" ca="1" si="4"/>
        <v>9.8999676457853791E-3</v>
      </c>
      <c r="G146" s="133"/>
    </row>
    <row r="147" spans="2:7" ht="14.65" customHeight="1" thickTop="1">
      <c r="B147" s="189" t="s">
        <v>178</v>
      </c>
      <c r="C147" s="127"/>
      <c r="D147" s="189" t="s">
        <v>177</v>
      </c>
      <c r="E147" s="199"/>
      <c r="F147" s="189" t="s">
        <v>179</v>
      </c>
      <c r="G147" s="127"/>
    </row>
    <row r="148" spans="2:7">
      <c r="B148" s="190"/>
      <c r="C148" s="192"/>
      <c r="D148" s="200"/>
      <c r="E148" s="201"/>
      <c r="F148" s="190"/>
      <c r="G148" s="192"/>
    </row>
    <row r="149" spans="2:7" ht="15" customHeight="1">
      <c r="B149" s="202">
        <f t="shared" ref="B149" ca="1" si="5">B42</f>
        <v>456.5</v>
      </c>
      <c r="C149" s="203"/>
      <c r="D149" s="202">
        <f ca="1">D42</f>
        <v>589</v>
      </c>
      <c r="E149" s="203"/>
      <c r="F149" s="202">
        <f ca="1">F42</f>
        <v>132.5</v>
      </c>
      <c r="G149" s="203"/>
    </row>
    <row r="150" spans="2:7" ht="15" customHeight="1">
      <c r="B150" s="202"/>
      <c r="C150" s="203"/>
      <c r="D150" s="202"/>
      <c r="E150" s="203"/>
      <c r="F150" s="202"/>
      <c r="G150" s="203"/>
    </row>
    <row r="151" spans="2:7" ht="15" customHeight="1">
      <c r="B151" s="140">
        <f ca="1">B44</f>
        <v>-1.1904761904761862E-2</v>
      </c>
      <c r="C151" s="142"/>
      <c r="D151" s="140">
        <f ca="1">D44</f>
        <v>-1.2573344509639539E-2</v>
      </c>
      <c r="E151" s="142"/>
      <c r="F151" s="140">
        <f ca="1">F44</f>
        <v>-1.4869888475836479E-2</v>
      </c>
      <c r="G151" s="142"/>
    </row>
    <row r="152" spans="2:7" ht="15.75" customHeight="1" thickBot="1">
      <c r="B152" s="143"/>
      <c r="C152" s="145"/>
      <c r="D152" s="143"/>
      <c r="E152" s="145"/>
      <c r="F152" s="143"/>
      <c r="G152" s="145"/>
    </row>
    <row r="153" spans="2:7" ht="14.65" thickTop="1">
      <c r="B153" s="160" t="s">
        <v>181</v>
      </c>
      <c r="C153" s="181"/>
      <c r="D153" s="182"/>
      <c r="E153" s="160" t="s">
        <v>180</v>
      </c>
      <c r="F153" s="181"/>
      <c r="G153" s="182"/>
    </row>
    <row r="154" spans="2:7">
      <c r="B154" s="183"/>
      <c r="C154" s="184"/>
      <c r="D154" s="185"/>
      <c r="E154" s="183"/>
      <c r="F154" s="184"/>
      <c r="G154" s="185"/>
    </row>
    <row r="155" spans="2:7">
      <c r="B155" s="128">
        <f ca="1">B72</f>
        <v>2.4E-2</v>
      </c>
      <c r="C155" s="129"/>
      <c r="D155" s="130"/>
      <c r="E155" s="134">
        <f ca="1">E72</f>
        <v>0</v>
      </c>
      <c r="F155" s="135"/>
      <c r="G155" s="136"/>
    </row>
    <row r="156" spans="2:7">
      <c r="B156" s="128"/>
      <c r="C156" s="129"/>
      <c r="D156" s="130"/>
      <c r="E156" s="134"/>
      <c r="F156" s="135"/>
      <c r="G156" s="136"/>
    </row>
    <row r="157" spans="2:7">
      <c r="B157" s="186">
        <f ca="1">B73</f>
        <v>1.2515644555695093E-3</v>
      </c>
      <c r="C157" s="187"/>
      <c r="D157" s="188"/>
      <c r="E157" s="186">
        <f ca="1">E73</f>
        <v>-1</v>
      </c>
      <c r="F157" s="187"/>
      <c r="G157" s="188"/>
    </row>
    <row r="158" spans="2:7" ht="14.65" thickBot="1">
      <c r="B158" s="131"/>
      <c r="C158" s="132"/>
      <c r="D158" s="133"/>
      <c r="E158" s="131"/>
      <c r="F158" s="132"/>
      <c r="G158" s="133"/>
    </row>
    <row r="159" spans="2:7" ht="14.65" thickTop="1">
      <c r="B159" s="160" t="s">
        <v>200</v>
      </c>
      <c r="C159" s="181"/>
      <c r="D159" s="182"/>
      <c r="E159" s="160" t="s">
        <v>250</v>
      </c>
      <c r="F159" s="181"/>
      <c r="G159" s="182"/>
    </row>
    <row r="160" spans="2:7">
      <c r="B160" s="183"/>
      <c r="C160" s="184"/>
      <c r="D160" s="185"/>
      <c r="E160" s="183"/>
      <c r="F160" s="184"/>
      <c r="G160" s="185"/>
    </row>
    <row r="161" spans="2:7">
      <c r="B161" s="128">
        <f ca="1">日报!HI83</f>
        <v>0</v>
      </c>
      <c r="C161" s="129"/>
      <c r="D161" s="130"/>
      <c r="E161" s="134">
        <f ca="1">日报!HI102</f>
        <v>0</v>
      </c>
      <c r="F161" s="135"/>
      <c r="G161" s="136"/>
    </row>
    <row r="162" spans="2:7">
      <c r="B162" s="128"/>
      <c r="C162" s="129"/>
      <c r="D162" s="130"/>
      <c r="E162" s="134"/>
      <c r="F162" s="135"/>
      <c r="G162" s="136"/>
    </row>
    <row r="163" spans="2:7">
      <c r="B163" s="186">
        <f ca="1">日报!HK83</f>
        <v>-1</v>
      </c>
      <c r="C163" s="187"/>
      <c r="D163" s="188"/>
      <c r="E163" s="186">
        <f ca="1">日报!HK102</f>
        <v>-1</v>
      </c>
      <c r="F163" s="187"/>
      <c r="G163" s="188"/>
    </row>
    <row r="164" spans="2:7" ht="14.65" thickBot="1">
      <c r="B164" s="131"/>
      <c r="C164" s="132"/>
      <c r="D164" s="133"/>
      <c r="E164" s="131"/>
      <c r="F164" s="132"/>
      <c r="G164" s="133"/>
    </row>
    <row r="165" spans="2:7" ht="14.65" thickTop="1">
      <c r="B165" s="189" t="s">
        <v>182</v>
      </c>
      <c r="C165" s="126"/>
      <c r="D165" s="127"/>
      <c r="E165" s="189" t="s">
        <v>183</v>
      </c>
      <c r="F165" s="126"/>
      <c r="G165" s="127"/>
    </row>
    <row r="166" spans="2:7">
      <c r="B166" s="190"/>
      <c r="C166" s="191"/>
      <c r="D166" s="192"/>
      <c r="E166" s="190"/>
      <c r="F166" s="191"/>
      <c r="G166" s="192"/>
    </row>
    <row r="167" spans="2:7">
      <c r="B167" s="193">
        <f t="shared" ref="B167" ca="1" si="6">$B$97</f>
        <v>72.33</v>
      </c>
      <c r="C167" s="194"/>
      <c r="D167" s="195"/>
      <c r="E167" s="196">
        <f ca="1">E97</f>
        <v>67.72</v>
      </c>
      <c r="F167" s="197"/>
      <c r="G167" s="198"/>
    </row>
    <row r="168" spans="2:7">
      <c r="B168" s="193"/>
      <c r="C168" s="194"/>
      <c r="D168" s="195"/>
      <c r="E168" s="196"/>
      <c r="F168" s="197"/>
      <c r="G168" s="198"/>
    </row>
    <row r="169" spans="2:7">
      <c r="B169" s="140">
        <f ca="1">B98</f>
        <v>1.8588931136459541E-2</v>
      </c>
      <c r="C169" s="141"/>
      <c r="D169" s="142"/>
      <c r="E169" s="140">
        <f ca="1">E98</f>
        <v>-3.1187410586552278E-2</v>
      </c>
      <c r="F169" s="141"/>
      <c r="G169" s="142"/>
    </row>
    <row r="170" spans="2:7" ht="14.65" thickBot="1">
      <c r="B170" s="143"/>
      <c r="C170" s="144"/>
      <c r="D170" s="145"/>
      <c r="E170" s="143"/>
      <c r="F170" s="144"/>
      <c r="G170" s="145"/>
    </row>
    <row r="171" spans="2:7" ht="14.65" thickTop="1"/>
  </sheetData>
  <mergeCells count="231">
    <mergeCell ref="B101:D101"/>
    <mergeCell ref="E96:G96"/>
    <mergeCell ref="E97:G97"/>
    <mergeCell ref="E98:G98"/>
    <mergeCell ref="E99:G99"/>
    <mergeCell ref="E100:G100"/>
    <mergeCell ref="E101:G101"/>
    <mergeCell ref="B96:D96"/>
    <mergeCell ref="B97:D97"/>
    <mergeCell ref="B98:D98"/>
    <mergeCell ref="B99:D99"/>
    <mergeCell ref="B100:D100"/>
    <mergeCell ref="B80:D80"/>
    <mergeCell ref="B81:D81"/>
    <mergeCell ref="B84:D84"/>
    <mergeCell ref="B82:D82"/>
    <mergeCell ref="E71:G71"/>
    <mergeCell ref="E72:G72"/>
    <mergeCell ref="E73:G73"/>
    <mergeCell ref="E78:G78"/>
    <mergeCell ref="E79:G79"/>
    <mergeCell ref="E80:G80"/>
    <mergeCell ref="E81:G81"/>
    <mergeCell ref="E82:G82"/>
    <mergeCell ref="E77:G77"/>
    <mergeCell ref="B65:D65"/>
    <mergeCell ref="B66:D66"/>
    <mergeCell ref="B71:D71"/>
    <mergeCell ref="B72:D72"/>
    <mergeCell ref="B73:D73"/>
    <mergeCell ref="B77:D77"/>
    <mergeCell ref="B78:D78"/>
    <mergeCell ref="E70:G70"/>
    <mergeCell ref="B79:D79"/>
    <mergeCell ref="B74:D74"/>
    <mergeCell ref="B75:D75"/>
    <mergeCell ref="B76:D76"/>
    <mergeCell ref="E74:G74"/>
    <mergeCell ref="E75:G75"/>
    <mergeCell ref="E76:G76"/>
    <mergeCell ref="F16:G17"/>
    <mergeCell ref="F18:G19"/>
    <mergeCell ref="D54:E55"/>
    <mergeCell ref="D56:E57"/>
    <mergeCell ref="B68:D68"/>
    <mergeCell ref="E68:G68"/>
    <mergeCell ref="B69:D69"/>
    <mergeCell ref="E69:G69"/>
    <mergeCell ref="B70:D70"/>
    <mergeCell ref="B35:C36"/>
    <mergeCell ref="B26:D27"/>
    <mergeCell ref="E26:G27"/>
    <mergeCell ref="B28:D29"/>
    <mergeCell ref="E28:G29"/>
    <mergeCell ref="B30:D31"/>
    <mergeCell ref="E30:G31"/>
    <mergeCell ref="F20:G21"/>
    <mergeCell ref="F22:G23"/>
    <mergeCell ref="F24:G25"/>
    <mergeCell ref="B58:C59"/>
    <mergeCell ref="D58:E59"/>
    <mergeCell ref="F58:G59"/>
    <mergeCell ref="B37:C38"/>
    <mergeCell ref="D35:E36"/>
    <mergeCell ref="F2:G3"/>
    <mergeCell ref="F4:G5"/>
    <mergeCell ref="F6:G7"/>
    <mergeCell ref="D16:E17"/>
    <mergeCell ref="D18:E19"/>
    <mergeCell ref="B8:C9"/>
    <mergeCell ref="B10:C11"/>
    <mergeCell ref="B12:C13"/>
    <mergeCell ref="D8:E9"/>
    <mergeCell ref="D10:E11"/>
    <mergeCell ref="D12:E13"/>
    <mergeCell ref="B2:C3"/>
    <mergeCell ref="B4:C5"/>
    <mergeCell ref="B6:C7"/>
    <mergeCell ref="F8:G9"/>
    <mergeCell ref="F10:G11"/>
    <mergeCell ref="F12:G13"/>
    <mergeCell ref="F14:G15"/>
    <mergeCell ref="B14:C15"/>
    <mergeCell ref="B16:C17"/>
    <mergeCell ref="B18:C19"/>
    <mergeCell ref="D14:E15"/>
    <mergeCell ref="D6:E7"/>
    <mergeCell ref="D4:E5"/>
    <mergeCell ref="D2:E3"/>
    <mergeCell ref="B103:D104"/>
    <mergeCell ref="E103:G104"/>
    <mergeCell ref="B44:C45"/>
    <mergeCell ref="B40:C41"/>
    <mergeCell ref="B42:C43"/>
    <mergeCell ref="D44:E45"/>
    <mergeCell ref="D42:E43"/>
    <mergeCell ref="D40:E41"/>
    <mergeCell ref="F44:G45"/>
    <mergeCell ref="F42:G43"/>
    <mergeCell ref="F40:G41"/>
    <mergeCell ref="B56:C57"/>
    <mergeCell ref="B54:C55"/>
    <mergeCell ref="B85:D85"/>
    <mergeCell ref="B83:D83"/>
    <mergeCell ref="E83:G83"/>
    <mergeCell ref="E84:G84"/>
    <mergeCell ref="B67:D67"/>
    <mergeCell ref="B52:C53"/>
    <mergeCell ref="D52:E53"/>
    <mergeCell ref="E65:G65"/>
    <mergeCell ref="E66:G66"/>
    <mergeCell ref="E67:G67"/>
    <mergeCell ref="F52:G53"/>
    <mergeCell ref="F54:G55"/>
    <mergeCell ref="F56:G57"/>
    <mergeCell ref="D37:E38"/>
    <mergeCell ref="F37:G37"/>
    <mergeCell ref="F38:G38"/>
    <mergeCell ref="B20:C21"/>
    <mergeCell ref="B22:C23"/>
    <mergeCell ref="B24:C25"/>
    <mergeCell ref="D20:E21"/>
    <mergeCell ref="D22:E23"/>
    <mergeCell ref="D24:E25"/>
    <mergeCell ref="B33:C34"/>
    <mergeCell ref="D33:E34"/>
    <mergeCell ref="F36:G36"/>
    <mergeCell ref="B46:C47"/>
    <mergeCell ref="D46:E47"/>
    <mergeCell ref="F46:G47"/>
    <mergeCell ref="B48:C49"/>
    <mergeCell ref="D48:E49"/>
    <mergeCell ref="F48:G49"/>
    <mergeCell ref="B50:C51"/>
    <mergeCell ref="D50:E51"/>
    <mergeCell ref="F50:G51"/>
    <mergeCell ref="B135:D136"/>
    <mergeCell ref="E135:G136"/>
    <mergeCell ref="B137:D138"/>
    <mergeCell ref="E137:G138"/>
    <mergeCell ref="B117:D118"/>
    <mergeCell ref="B119:D120"/>
    <mergeCell ref="B121:D122"/>
    <mergeCell ref="B60:C61"/>
    <mergeCell ref="D60:E61"/>
    <mergeCell ref="F60:G61"/>
    <mergeCell ref="B62:C63"/>
    <mergeCell ref="D62:E63"/>
    <mergeCell ref="F62:G63"/>
    <mergeCell ref="B109:D110"/>
    <mergeCell ref="E109:G110"/>
    <mergeCell ref="B111:D112"/>
    <mergeCell ref="E111:G112"/>
    <mergeCell ref="B113:D114"/>
    <mergeCell ref="E113:G114"/>
    <mergeCell ref="B107:D108"/>
    <mergeCell ref="E107:G108"/>
    <mergeCell ref="B105:D106"/>
    <mergeCell ref="E105:G106"/>
    <mergeCell ref="E85:G85"/>
    <mergeCell ref="B139:D140"/>
    <mergeCell ref="E139:G140"/>
    <mergeCell ref="B141:C142"/>
    <mergeCell ref="D141:E142"/>
    <mergeCell ref="B143:C144"/>
    <mergeCell ref="D143:E144"/>
    <mergeCell ref="F144:G144"/>
    <mergeCell ref="B145:C146"/>
    <mergeCell ref="D145:E146"/>
    <mergeCell ref="F145:G145"/>
    <mergeCell ref="F146:G146"/>
    <mergeCell ref="E165:G166"/>
    <mergeCell ref="B167:D168"/>
    <mergeCell ref="E167:G168"/>
    <mergeCell ref="B147:C148"/>
    <mergeCell ref="D147:E148"/>
    <mergeCell ref="F147:G148"/>
    <mergeCell ref="B149:C150"/>
    <mergeCell ref="D149:E150"/>
    <mergeCell ref="F149:G150"/>
    <mergeCell ref="B151:C152"/>
    <mergeCell ref="D151:E152"/>
    <mergeCell ref="F151:G152"/>
    <mergeCell ref="B159:D160"/>
    <mergeCell ref="B161:D162"/>
    <mergeCell ref="B163:D164"/>
    <mergeCell ref="E159:G160"/>
    <mergeCell ref="E161:G162"/>
    <mergeCell ref="E163:G164"/>
    <mergeCell ref="B169:D170"/>
    <mergeCell ref="E169:G170"/>
    <mergeCell ref="E117:G118"/>
    <mergeCell ref="E119:G120"/>
    <mergeCell ref="E121:G122"/>
    <mergeCell ref="B123:D124"/>
    <mergeCell ref="B125:D126"/>
    <mergeCell ref="B127:D128"/>
    <mergeCell ref="E123:G124"/>
    <mergeCell ref="E125:G126"/>
    <mergeCell ref="E127:G128"/>
    <mergeCell ref="B129:D130"/>
    <mergeCell ref="B131:D132"/>
    <mergeCell ref="B133:D134"/>
    <mergeCell ref="E129:G130"/>
    <mergeCell ref="E131:G132"/>
    <mergeCell ref="E133:G134"/>
    <mergeCell ref="B153:D154"/>
    <mergeCell ref="E153:G154"/>
    <mergeCell ref="B155:D156"/>
    <mergeCell ref="E155:G156"/>
    <mergeCell ref="B157:D158"/>
    <mergeCell ref="E157:G158"/>
    <mergeCell ref="B165:D166"/>
    <mergeCell ref="B92:D92"/>
    <mergeCell ref="B93:D93"/>
    <mergeCell ref="B94:D94"/>
    <mergeCell ref="E92:G92"/>
    <mergeCell ref="E93:G93"/>
    <mergeCell ref="E94:G94"/>
    <mergeCell ref="B86:D86"/>
    <mergeCell ref="B87:D87"/>
    <mergeCell ref="B88:D88"/>
    <mergeCell ref="E86:G86"/>
    <mergeCell ref="E87:G87"/>
    <mergeCell ref="E88:G88"/>
    <mergeCell ref="B89:D89"/>
    <mergeCell ref="B90:D90"/>
    <mergeCell ref="B91:D91"/>
    <mergeCell ref="E89:G89"/>
    <mergeCell ref="E90:G90"/>
    <mergeCell ref="E91:G91"/>
  </mergeCells>
  <phoneticPr fontId="2" type="noConversion"/>
  <conditionalFormatting sqref="B2 B4 B6">
    <cfRule type="expression" dxfId="239" priority="331">
      <formula>$B$6&lt;0</formula>
    </cfRule>
    <cfRule type="expression" dxfId="238" priority="332">
      <formula>$B$6=0</formula>
    </cfRule>
    <cfRule type="expression" dxfId="237" priority="333">
      <formula>$B$6&gt;0</formula>
    </cfRule>
  </conditionalFormatting>
  <conditionalFormatting sqref="B52 B54 B56">
    <cfRule type="expression" dxfId="236" priority="366">
      <formula>$B$56&lt;0</formula>
    </cfRule>
    <cfRule type="expression" dxfId="235" priority="367">
      <formula>$B$56&gt;0</formula>
    </cfRule>
    <cfRule type="expression" dxfId="234" priority="368">
      <formula>$B$56=0</formula>
    </cfRule>
  </conditionalFormatting>
  <conditionalFormatting sqref="B99:B101">
    <cfRule type="expression" dxfId="233" priority="334">
      <formula>$B$101=0</formula>
    </cfRule>
    <cfRule type="expression" dxfId="232" priority="335">
      <formula>$B$101&lt;0</formula>
    </cfRule>
    <cfRule type="expression" dxfId="231" priority="336">
      <formula>$B$101&gt;0</formula>
    </cfRule>
  </conditionalFormatting>
  <conditionalFormatting sqref="B117 B119 B121">
    <cfRule type="expression" dxfId="230" priority="113">
      <formula>$B$6&lt;0</formula>
    </cfRule>
    <cfRule type="expression" dxfId="229" priority="114">
      <formula>$B$6=0</formula>
    </cfRule>
    <cfRule type="expression" dxfId="228" priority="115">
      <formula>$B$6&gt;0</formula>
    </cfRule>
  </conditionalFormatting>
  <conditionalFormatting sqref="B123 B125 B127">
    <cfRule type="expression" dxfId="227" priority="107">
      <formula>$B$18=0</formula>
    </cfRule>
    <cfRule type="expression" dxfId="226" priority="108">
      <formula>$B$18&lt;0</formula>
    </cfRule>
    <cfRule type="expression" dxfId="225" priority="109">
      <formula>$B$18&gt;0</formula>
    </cfRule>
  </conditionalFormatting>
  <conditionalFormatting sqref="B129 B131 B133">
    <cfRule type="expression" dxfId="224" priority="98">
      <formula>$B$24=0</formula>
    </cfRule>
    <cfRule type="expression" dxfId="223" priority="99">
      <formula>$B$24&lt;0</formula>
    </cfRule>
    <cfRule type="expression" dxfId="222" priority="100">
      <formula>$B$24&gt;0</formula>
    </cfRule>
  </conditionalFormatting>
  <conditionalFormatting sqref="B153 B155 B157">
    <cfRule type="expression" dxfId="221" priority="62">
      <formula>$B$73=0</formula>
    </cfRule>
    <cfRule type="expression" dxfId="220" priority="63">
      <formula>$B$73&lt;0</formula>
    </cfRule>
    <cfRule type="expression" dxfId="219" priority="64">
      <formula>$B$73&gt;0</formula>
    </cfRule>
  </conditionalFormatting>
  <conditionalFormatting sqref="B165 B167 B169">
    <cfRule type="expression" dxfId="218" priority="53">
      <formula>$B$98&lt;0</formula>
    </cfRule>
    <cfRule type="expression" dxfId="217" priority="54">
      <formula>$B$98&gt;0</formula>
    </cfRule>
    <cfRule type="expression" dxfId="216" priority="55">
      <formula>$B$98=0</formula>
    </cfRule>
  </conditionalFormatting>
  <conditionalFormatting sqref="B8:C13">
    <cfRule type="expression" dxfId="215" priority="173">
      <formula>$B$12&lt;0</formula>
    </cfRule>
    <cfRule type="expression" dxfId="214" priority="174">
      <formula>$B$12=0</formula>
    </cfRule>
    <cfRule type="expression" dxfId="213" priority="175">
      <formula>$B$12&gt;0</formula>
    </cfRule>
  </conditionalFormatting>
  <conditionalFormatting sqref="B14:C19">
    <cfRule type="expression" dxfId="212" priority="164">
      <formula>$B$18=0</formula>
    </cfRule>
    <cfRule type="expression" dxfId="211" priority="165">
      <formula>$B$18&lt;0</formula>
    </cfRule>
    <cfRule type="expression" dxfId="210" priority="166">
      <formula>$B$18&gt;0</formula>
    </cfRule>
  </conditionalFormatting>
  <conditionalFormatting sqref="B20:C25">
    <cfRule type="expression" dxfId="209" priority="342">
      <formula>$B$24=0</formula>
    </cfRule>
    <cfRule type="expression" dxfId="208" priority="343">
      <formula>$B$24&lt;0</formula>
    </cfRule>
    <cfRule type="expression" dxfId="207" priority="344">
      <formula>$B$24&gt;0</formula>
    </cfRule>
  </conditionalFormatting>
  <conditionalFormatting sqref="B33:C38">
    <cfRule type="expression" dxfId="206" priority="311">
      <formula>$B$37=0</formula>
    </cfRule>
    <cfRule type="expression" dxfId="205" priority="312">
      <formula>$B$37&lt;0</formula>
    </cfRule>
    <cfRule type="expression" dxfId="204" priority="313">
      <formula>$B$37&gt;0</formula>
    </cfRule>
  </conditionalFormatting>
  <conditionalFormatting sqref="B40:C45">
    <cfRule type="expression" dxfId="203" priority="357">
      <formula>$B$44&lt;0</formula>
    </cfRule>
    <cfRule type="expression" dxfId="202" priority="358">
      <formula>$B$44&gt;0</formula>
    </cfRule>
    <cfRule type="expression" dxfId="201" priority="359">
      <formula>$B$44=0</formula>
    </cfRule>
  </conditionalFormatting>
  <conditionalFormatting sqref="B46:C51">
    <cfRule type="expression" dxfId="200" priority="13">
      <formula>$B$50&lt;0</formula>
    </cfRule>
    <cfRule type="expression" dxfId="199" priority="14">
      <formula>$B$50&gt;0</formula>
    </cfRule>
    <cfRule type="expression" dxfId="198" priority="15">
      <formula>$B$50=0</formula>
    </cfRule>
  </conditionalFormatting>
  <conditionalFormatting sqref="B58:C59 B60 B62:C63">
    <cfRule type="expression" dxfId="197" priority="119">
      <formula>$B$62&lt;0</formula>
    </cfRule>
    <cfRule type="expression" dxfId="196" priority="120">
      <formula>$B$62&gt;0</formula>
    </cfRule>
    <cfRule type="expression" dxfId="195" priority="121">
      <formula>$B$62=0</formula>
    </cfRule>
  </conditionalFormatting>
  <conditionalFormatting sqref="B141:C146">
    <cfRule type="expression" dxfId="194" priority="86">
      <formula>$B$37=0</formula>
    </cfRule>
    <cfRule type="expression" dxfId="193" priority="87">
      <formula>$B$37&lt;0</formula>
    </cfRule>
    <cfRule type="expression" dxfId="192" priority="88">
      <formula>$B$37&gt;0</formula>
    </cfRule>
  </conditionalFormatting>
  <conditionalFormatting sqref="B147:C148 B149 B151:C152">
    <cfRule type="expression" dxfId="191" priority="65">
      <formula>$B$44&lt;0</formula>
    </cfRule>
    <cfRule type="expression" dxfId="190" priority="66">
      <formula>$B$44&gt;0</formula>
    </cfRule>
    <cfRule type="expression" dxfId="189" priority="67">
      <formula>$B$44=0</formula>
    </cfRule>
  </conditionalFormatting>
  <conditionalFormatting sqref="B26:D29 B30">
    <cfRule type="expression" dxfId="188" priority="131">
      <formula>$B$30&lt;0</formula>
    </cfRule>
    <cfRule type="expression" dxfId="187" priority="132">
      <formula>$B$30&gt;0</formula>
    </cfRule>
    <cfRule type="expression" dxfId="186" priority="133">
      <formula>$B$30=0</formula>
    </cfRule>
  </conditionalFormatting>
  <conditionalFormatting sqref="B65:D67">
    <cfRule type="expression" dxfId="185" priority="296">
      <formula>$B$67&lt;0</formula>
    </cfRule>
    <cfRule type="expression" dxfId="184" priority="297">
      <formula>$B$67&gt;0</formula>
    </cfRule>
    <cfRule type="expression" dxfId="183" priority="301">
      <formula>$B$67=0</formula>
    </cfRule>
  </conditionalFormatting>
  <conditionalFormatting sqref="B68:D70">
    <cfRule type="expression" dxfId="182" priority="206">
      <formula>$B$70=0</formula>
    </cfRule>
    <cfRule type="expression" dxfId="181" priority="207">
      <formula>$B$70&lt;0</formula>
    </cfRule>
    <cfRule type="expression" dxfId="180" priority="208">
      <formula>$B$70&gt;0</formula>
    </cfRule>
  </conditionalFormatting>
  <conditionalFormatting sqref="B71:D73">
    <cfRule type="expression" dxfId="179" priority="248">
      <formula>$B$73=0</formula>
    </cfRule>
    <cfRule type="expression" dxfId="178" priority="249">
      <formula>$B$73&lt;0</formula>
    </cfRule>
    <cfRule type="expression" dxfId="177" priority="250">
      <formula>$B$73&gt;0</formula>
    </cfRule>
  </conditionalFormatting>
  <conditionalFormatting sqref="B74:D76">
    <cfRule type="expression" dxfId="176" priority="38">
      <formula>$B$70=0</formula>
    </cfRule>
    <cfRule type="expression" dxfId="175" priority="39">
      <formula>$B$70&lt;0</formula>
    </cfRule>
    <cfRule type="expression" dxfId="174" priority="40">
      <formula>$B$70&gt;0</formula>
    </cfRule>
  </conditionalFormatting>
  <conditionalFormatting sqref="B77:D79">
    <cfRule type="expression" dxfId="173" priority="245">
      <formula>$B$79=0</formula>
    </cfRule>
    <cfRule type="expression" dxfId="172" priority="246">
      <formula>$B$79&lt;0</formula>
    </cfRule>
    <cfRule type="expression" dxfId="171" priority="247">
      <formula>$B$79&gt;0</formula>
    </cfRule>
  </conditionalFormatting>
  <conditionalFormatting sqref="B80:D82">
    <cfRule type="expression" dxfId="170" priority="242">
      <formula>$B$82=0</formula>
    </cfRule>
    <cfRule type="expression" dxfId="169" priority="243">
      <formula>$B$82&lt;0</formula>
    </cfRule>
    <cfRule type="expression" dxfId="168" priority="244">
      <formula>$B$82&gt;0</formula>
    </cfRule>
  </conditionalFormatting>
  <conditionalFormatting sqref="B83:D85">
    <cfRule type="expression" dxfId="167" priority="290">
      <formula>$B$85=0</formula>
    </cfRule>
    <cfRule type="expression" dxfId="166" priority="291">
      <formula>$B$85&lt;0</formula>
    </cfRule>
    <cfRule type="expression" dxfId="165" priority="292">
      <formula>$B$85&gt;0</formula>
    </cfRule>
  </conditionalFormatting>
  <conditionalFormatting sqref="B86:D88">
    <cfRule type="expression" dxfId="164" priority="50">
      <formula>$B$88=0</formula>
    </cfRule>
    <cfRule type="expression" dxfId="163" priority="51">
      <formula>$B$88&lt;0</formula>
    </cfRule>
    <cfRule type="expression" dxfId="162" priority="52">
      <formula>$B$88&gt;0</formula>
    </cfRule>
  </conditionalFormatting>
  <conditionalFormatting sqref="B89:D91">
    <cfRule type="expression" dxfId="161" priority="44">
      <formula>$B$91=0</formula>
    </cfRule>
    <cfRule type="expression" dxfId="160" priority="45">
      <formula>$B$91&lt;0</formula>
    </cfRule>
    <cfRule type="expression" dxfId="159" priority="46">
      <formula>$B$91&gt;0</formula>
    </cfRule>
  </conditionalFormatting>
  <conditionalFormatting sqref="B92:D94">
    <cfRule type="expression" dxfId="158" priority="32">
      <formula>$B$94=0</formula>
    </cfRule>
    <cfRule type="expression" dxfId="157" priority="33">
      <formula>$B$94&lt;0</formula>
    </cfRule>
    <cfRule type="expression" dxfId="156" priority="34">
      <formula>$B$94&gt;0</formula>
    </cfRule>
  </conditionalFormatting>
  <conditionalFormatting sqref="B96:D98">
    <cfRule type="expression" dxfId="155" priority="275">
      <formula>$B$98&lt;0</formula>
    </cfRule>
    <cfRule type="expression" dxfId="154" priority="276">
      <formula>$B$98&gt;0</formula>
    </cfRule>
    <cfRule type="expression" dxfId="153" priority="277">
      <formula>$B$98=0</formula>
    </cfRule>
  </conditionalFormatting>
  <conditionalFormatting sqref="B103:D108">
    <cfRule type="expression" dxfId="152" priority="372">
      <formula>$B$107&lt;0</formula>
    </cfRule>
    <cfRule type="expression" dxfId="151" priority="373">
      <formula>$B$107&gt;0</formula>
    </cfRule>
    <cfRule type="expression" dxfId="150" priority="374">
      <formula>$B$107=0</formula>
    </cfRule>
  </conditionalFormatting>
  <conditionalFormatting sqref="B109:D114">
    <cfRule type="expression" dxfId="149" priority="143">
      <formula>$B$113&lt;0</formula>
    </cfRule>
    <cfRule type="expression" dxfId="148" priority="144">
      <formula>$B$113&gt;0</formula>
    </cfRule>
    <cfRule type="expression" dxfId="147" priority="145">
      <formula>$B$113=0</formula>
    </cfRule>
  </conditionalFormatting>
  <conditionalFormatting sqref="B135:D140">
    <cfRule type="expression" dxfId="146" priority="89">
      <formula>$B$30&lt;0</formula>
    </cfRule>
    <cfRule type="expression" dxfId="145" priority="90">
      <formula>$B$30&gt;0</formula>
    </cfRule>
    <cfRule type="expression" dxfId="144" priority="91">
      <formula>$B$30=0</formula>
    </cfRule>
  </conditionalFormatting>
  <conditionalFormatting sqref="B159:D164">
    <cfRule type="expression" dxfId="143" priority="23">
      <formula>$B$163=0</formula>
    </cfRule>
    <cfRule type="expression" dxfId="142" priority="24">
      <formula>$B$163&lt;0</formula>
    </cfRule>
    <cfRule type="expression" dxfId="141" priority="25">
      <formula>$B$163&gt;0</formula>
    </cfRule>
  </conditionalFormatting>
  <conditionalFormatting sqref="D52 D54 D56">
    <cfRule type="expression" dxfId="140" priority="369">
      <formula>$D$56&lt;0</formula>
    </cfRule>
    <cfRule type="expression" dxfId="139" priority="370">
      <formula>$D$56&gt;0</formula>
    </cfRule>
    <cfRule type="expression" dxfId="138" priority="371">
      <formula>$D$56=0</formula>
    </cfRule>
  </conditionalFormatting>
  <conditionalFormatting sqref="D58 D60:E63">
    <cfRule type="expression" dxfId="137" priority="122">
      <formula>$D$62&lt;0</formula>
    </cfRule>
    <cfRule type="expression" dxfId="136" priority="123">
      <formula>$D$62&gt;0</formula>
    </cfRule>
    <cfRule type="expression" dxfId="135" priority="124">
      <formula>$D$62=0</formula>
    </cfRule>
  </conditionalFormatting>
  <conditionalFormatting sqref="D147 D149:E152">
    <cfRule type="expression" dxfId="134" priority="68">
      <formula>$D$44&lt;0</formula>
    </cfRule>
    <cfRule type="expression" dxfId="133" priority="69">
      <formula>$D$44&gt;0</formula>
    </cfRule>
    <cfRule type="expression" dxfId="132" priority="70">
      <formula>$D$44=0</formula>
    </cfRule>
  </conditionalFormatting>
  <conditionalFormatting sqref="D2:E7">
    <cfRule type="expression" dxfId="131" priority="269">
      <formula>$D$6=0</formula>
    </cfRule>
    <cfRule type="expression" dxfId="130" priority="270">
      <formula>$D$6&lt;0</formula>
    </cfRule>
    <cfRule type="expression" dxfId="129" priority="271">
      <formula>$D$6&gt;0</formula>
    </cfRule>
  </conditionalFormatting>
  <conditionalFormatting sqref="D8:E13">
    <cfRule type="expression" dxfId="128" priority="260">
      <formula>$D$12&lt;0</formula>
    </cfRule>
    <cfRule type="expression" dxfId="127" priority="261">
      <formula>$D$12&gt;0</formula>
    </cfRule>
    <cfRule type="expression" dxfId="126" priority="262">
      <formula>$D$12=0</formula>
    </cfRule>
  </conditionalFormatting>
  <conditionalFormatting sqref="D14:E19">
    <cfRule type="expression" dxfId="125" priority="167">
      <formula>$D$18=0</formula>
    </cfRule>
    <cfRule type="expression" dxfId="124" priority="168">
      <formula>$D$18&lt;0</formula>
    </cfRule>
    <cfRule type="expression" dxfId="123" priority="169">
      <formula>$D$18&gt;0</formula>
    </cfRule>
  </conditionalFormatting>
  <conditionalFormatting sqref="D20:E25">
    <cfRule type="expression" dxfId="122" priority="354">
      <formula>$D$24=0</formula>
    </cfRule>
    <cfRule type="expression" dxfId="121" priority="355">
      <formula>$D$24&lt;0</formula>
    </cfRule>
    <cfRule type="expression" dxfId="120" priority="356">
      <formula>$D$24&gt;0</formula>
    </cfRule>
  </conditionalFormatting>
  <conditionalFormatting sqref="D33:E38">
    <cfRule type="expression" dxfId="119" priority="308">
      <formula>$D$37=0</formula>
    </cfRule>
    <cfRule type="expression" dxfId="118" priority="309">
      <formula>$D$37&lt;0</formula>
    </cfRule>
    <cfRule type="expression" dxfId="117" priority="310">
      <formula>$D$37&gt;0</formula>
    </cfRule>
  </conditionalFormatting>
  <conditionalFormatting sqref="D40:E45">
    <cfRule type="expression" dxfId="116" priority="10">
      <formula>$D$44&lt;0</formula>
    </cfRule>
    <cfRule type="expression" dxfId="115" priority="11">
      <formula>$D$44&gt;0</formula>
    </cfRule>
    <cfRule type="expression" dxfId="114" priority="12">
      <formula>$D$44=0</formula>
    </cfRule>
  </conditionalFormatting>
  <conditionalFormatting sqref="D46:E51">
    <cfRule type="expression" dxfId="113" priority="7">
      <formula>$D$50&lt;0</formula>
    </cfRule>
    <cfRule type="expression" dxfId="112" priority="8">
      <formula>$D$50&gt;0</formula>
    </cfRule>
    <cfRule type="expression" dxfId="111" priority="9">
      <formula>$D$50=0</formula>
    </cfRule>
  </conditionalFormatting>
  <conditionalFormatting sqref="D141:E146">
    <cfRule type="expression" dxfId="110" priority="83">
      <formula>$D$37=0</formula>
    </cfRule>
    <cfRule type="expression" dxfId="109" priority="84">
      <formula>$D$37&lt;0</formula>
    </cfRule>
    <cfRule type="expression" dxfId="108" priority="85">
      <formula>$D$37&gt;0</formula>
    </cfRule>
  </conditionalFormatting>
  <conditionalFormatting sqref="E117 E119 E121">
    <cfRule type="expression" dxfId="107" priority="110">
      <formula>$B$12&lt;0</formula>
    </cfRule>
    <cfRule type="expression" dxfId="106" priority="111">
      <formula>$B$12=0</formula>
    </cfRule>
    <cfRule type="expression" dxfId="105" priority="112">
      <formula>$B$12&gt;0</formula>
    </cfRule>
  </conditionalFormatting>
  <conditionalFormatting sqref="E123 E125 E127">
    <cfRule type="expression" dxfId="104" priority="104">
      <formula>$F$18&lt;0</formula>
    </cfRule>
    <cfRule type="expression" dxfId="103" priority="105">
      <formula>$F$18=0</formula>
    </cfRule>
    <cfRule type="expression" dxfId="102" priority="106">
      <formula>$F$18&gt;0</formula>
    </cfRule>
  </conditionalFormatting>
  <conditionalFormatting sqref="E153 E155 E157">
    <cfRule type="expression" dxfId="101" priority="59">
      <formula>$E$73=0</formula>
    </cfRule>
    <cfRule type="expression" dxfId="100" priority="60">
      <formula>$E$73&lt;0</formula>
    </cfRule>
    <cfRule type="expression" dxfId="99" priority="61">
      <formula>$E$73&gt;0</formula>
    </cfRule>
  </conditionalFormatting>
  <conditionalFormatting sqref="E165 E167 E169">
    <cfRule type="expression" dxfId="98" priority="56">
      <formula>$E$98=0</formula>
    </cfRule>
    <cfRule type="expression" dxfId="97" priority="57">
      <formula>$E$98&lt;0</formula>
    </cfRule>
    <cfRule type="expression" dxfId="96" priority="58">
      <formula>$E$98&gt;0</formula>
    </cfRule>
  </conditionalFormatting>
  <conditionalFormatting sqref="E26:G31">
    <cfRule type="expression" dxfId="95" priority="134">
      <formula>$E$30&lt;0</formula>
    </cfRule>
    <cfRule type="expression" dxfId="94" priority="135">
      <formula>$E$30&gt;0</formula>
    </cfRule>
    <cfRule type="expression" dxfId="93" priority="136">
      <formula>$E$30=0</formula>
    </cfRule>
  </conditionalFormatting>
  <conditionalFormatting sqref="E65:G67">
    <cfRule type="expression" dxfId="92" priority="293">
      <formula>$E$67=0</formula>
    </cfRule>
    <cfRule type="expression" dxfId="91" priority="294">
      <formula>$E$67&lt;0</formula>
    </cfRule>
    <cfRule type="expression" dxfId="90" priority="295">
      <formula>$E$67&gt;0</formula>
    </cfRule>
  </conditionalFormatting>
  <conditionalFormatting sqref="E68:G70">
    <cfRule type="expression" dxfId="89" priority="203">
      <formula>$E$70=0</formula>
    </cfRule>
    <cfRule type="expression" dxfId="88" priority="204">
      <formula>$E$70&lt;0</formula>
    </cfRule>
    <cfRule type="expression" dxfId="87" priority="205">
      <formula>$E$70&gt;0</formula>
    </cfRule>
  </conditionalFormatting>
  <conditionalFormatting sqref="E71:G73">
    <cfRule type="expression" dxfId="86" priority="239">
      <formula>$E$73=0</formula>
    </cfRule>
    <cfRule type="expression" dxfId="85" priority="240">
      <formula>$E$73&lt;0</formula>
    </cfRule>
    <cfRule type="expression" dxfId="84" priority="241">
      <formula>$E$73&gt;0</formula>
    </cfRule>
  </conditionalFormatting>
  <conditionalFormatting sqref="E74:G76">
    <cfRule type="expression" dxfId="83" priority="35">
      <formula>$E$70=0</formula>
    </cfRule>
    <cfRule type="expression" dxfId="82" priority="36">
      <formula>$E$70&lt;0</formula>
    </cfRule>
    <cfRule type="expression" dxfId="81" priority="37">
      <formula>$E$70&gt;0</formula>
    </cfRule>
  </conditionalFormatting>
  <conditionalFormatting sqref="E77:G79">
    <cfRule type="expression" dxfId="80" priority="236">
      <formula>$E$79=0</formula>
    </cfRule>
    <cfRule type="expression" dxfId="79" priority="237">
      <formula>$E$79&lt;0</formula>
    </cfRule>
    <cfRule type="expression" dxfId="78" priority="238">
      <formula>$E$79&gt;0</formula>
    </cfRule>
  </conditionalFormatting>
  <conditionalFormatting sqref="E80:G82">
    <cfRule type="expression" dxfId="77" priority="233">
      <formula>$E$82=0</formula>
    </cfRule>
    <cfRule type="expression" dxfId="76" priority="234">
      <formula>$E$82&lt;0</formula>
    </cfRule>
    <cfRule type="expression" dxfId="75" priority="235">
      <formula>$E$82&gt;0</formula>
    </cfRule>
  </conditionalFormatting>
  <conditionalFormatting sqref="E83:G85">
    <cfRule type="expression" dxfId="74" priority="287">
      <formula>$E$85=0</formula>
    </cfRule>
    <cfRule type="expression" dxfId="73" priority="288">
      <formula>$E$85&lt;0</formula>
    </cfRule>
    <cfRule type="expression" dxfId="72" priority="289">
      <formula>$E$85&gt;0</formula>
    </cfRule>
  </conditionalFormatting>
  <conditionalFormatting sqref="E86:G88">
    <cfRule type="expression" dxfId="71" priority="47">
      <formula>$E$88=0</formula>
    </cfRule>
    <cfRule type="expression" dxfId="70" priority="48">
      <formula>$E$88&lt;0</formula>
    </cfRule>
    <cfRule type="expression" dxfId="69" priority="49">
      <formula>$E$88&gt;0</formula>
    </cfRule>
  </conditionalFormatting>
  <conditionalFormatting sqref="E89:G91">
    <cfRule type="expression" dxfId="68" priority="41">
      <formula>$E$91=0</formula>
    </cfRule>
    <cfRule type="expression" dxfId="67" priority="42">
      <formula>$E$91&lt;0</formula>
    </cfRule>
    <cfRule type="expression" dxfId="66" priority="43">
      <formula>$E$91&gt;0</formula>
    </cfRule>
  </conditionalFormatting>
  <conditionalFormatting sqref="E92:G94">
    <cfRule type="expression" dxfId="65" priority="29">
      <formula>$E$94=0</formula>
    </cfRule>
    <cfRule type="expression" dxfId="64" priority="30">
      <formula>$E$94&lt;0</formula>
    </cfRule>
    <cfRule type="expression" dxfId="63" priority="31">
      <formula>$E$94&gt;0</formula>
    </cfRule>
  </conditionalFormatting>
  <conditionalFormatting sqref="E96:G98">
    <cfRule type="expression" dxfId="62" priority="337">
      <formula>$E$98=0</formula>
    </cfRule>
    <cfRule type="expression" dxfId="61" priority="338">
      <formula>$E$98&lt;0</formula>
    </cfRule>
    <cfRule type="expression" dxfId="60" priority="339">
      <formula>$E$98&gt;0</formula>
    </cfRule>
  </conditionalFormatting>
  <conditionalFormatting sqref="E99:G101">
    <cfRule type="expression" dxfId="59" priority="272">
      <formula>$E$101=0</formula>
    </cfRule>
    <cfRule type="expression" dxfId="58" priority="273">
      <formula>$E$101&lt;0</formula>
    </cfRule>
    <cfRule type="expression" dxfId="57" priority="274">
      <formula>$E$101&gt;0</formula>
    </cfRule>
  </conditionalFormatting>
  <conditionalFormatting sqref="E103:G108">
    <cfRule type="expression" dxfId="56" priority="375">
      <formula>$E$107&lt;0</formula>
    </cfRule>
    <cfRule type="expression" dxfId="55" priority="376">
      <formula>$E$107&gt;0</formula>
    </cfRule>
    <cfRule type="expression" dxfId="54" priority="377">
      <formula>$E$107=0</formula>
    </cfRule>
  </conditionalFormatting>
  <conditionalFormatting sqref="E109:G114">
    <cfRule type="expression" dxfId="53" priority="146">
      <formula>$E$113&lt;0</formula>
    </cfRule>
    <cfRule type="expression" dxfId="52" priority="147">
      <formula>$E$113&gt;0</formula>
    </cfRule>
    <cfRule type="expression" dxfId="51" priority="148">
      <formula>$E$113=0</formula>
    </cfRule>
  </conditionalFormatting>
  <conditionalFormatting sqref="E135:G140">
    <cfRule type="expression" dxfId="50" priority="92">
      <formula>$E$30&lt;0</formula>
    </cfRule>
    <cfRule type="expression" dxfId="49" priority="93">
      <formula>$E$30&gt;0</formula>
    </cfRule>
    <cfRule type="expression" dxfId="48" priority="94">
      <formula>$E$30=0</formula>
    </cfRule>
  </conditionalFormatting>
  <conditionalFormatting sqref="E159:G164">
    <cfRule type="expression" dxfId="47" priority="17">
      <formula>$E$163=0</formula>
    </cfRule>
    <cfRule type="expression" dxfId="46" priority="18">
      <formula>$E$163&lt;0</formula>
    </cfRule>
    <cfRule type="expression" dxfId="45" priority="19">
      <formula>$E$163&gt;0</formula>
    </cfRule>
  </conditionalFormatting>
  <conditionalFormatting sqref="F33:F35">
    <cfRule type="expression" dxfId="44" priority="305">
      <formula>$F$35=0</formula>
    </cfRule>
    <cfRule type="expression" dxfId="43" priority="306">
      <formula>$F$35&lt;0</formula>
    </cfRule>
    <cfRule type="expression" dxfId="42" priority="307">
      <formula>$F$35&gt;0</formula>
    </cfRule>
  </conditionalFormatting>
  <conditionalFormatting sqref="F52 F54 F56">
    <cfRule type="expression" dxfId="41" priority="116">
      <formula>$F$56&lt;0</formula>
    </cfRule>
    <cfRule type="expression" dxfId="40" priority="117">
      <formula>$F$56&gt;0</formula>
    </cfRule>
    <cfRule type="expression" dxfId="39" priority="118">
      <formula>$F$56=0</formula>
    </cfRule>
  </conditionalFormatting>
  <conditionalFormatting sqref="F141:F143">
    <cfRule type="expression" dxfId="38" priority="80">
      <formula>$F$35=0</formula>
    </cfRule>
    <cfRule type="expression" dxfId="37" priority="81">
      <formula>$F$35&lt;0</formula>
    </cfRule>
    <cfRule type="expression" dxfId="36" priority="82">
      <formula>$F$35&gt;0</formula>
    </cfRule>
  </conditionalFormatting>
  <conditionalFormatting sqref="F2:G7">
    <cfRule type="expression" dxfId="35" priority="266">
      <formula>$F$6=0</formula>
    </cfRule>
    <cfRule type="expression" dxfId="34" priority="267">
      <formula>$F$6&lt;0</formula>
    </cfRule>
    <cfRule type="expression" dxfId="33" priority="268">
      <formula>$F$6&gt;0</formula>
    </cfRule>
  </conditionalFormatting>
  <conditionalFormatting sqref="F8:G13">
    <cfRule type="expression" dxfId="32" priority="263">
      <formula>$F$12=0</formula>
    </cfRule>
    <cfRule type="expression" dxfId="31" priority="264">
      <formula>$F$12&lt;0</formula>
    </cfRule>
    <cfRule type="expression" dxfId="30" priority="265">
      <formula>$F$12&gt;0</formula>
    </cfRule>
  </conditionalFormatting>
  <conditionalFormatting sqref="F14:G19">
    <cfRule type="expression" dxfId="29" priority="170">
      <formula>$F$18&lt;0</formula>
    </cfRule>
    <cfRule type="expression" dxfId="28" priority="171">
      <formula>$F$18=0</formula>
    </cfRule>
    <cfRule type="expression" dxfId="27" priority="172">
      <formula>$F$18&gt;0</formula>
    </cfRule>
  </conditionalFormatting>
  <conditionalFormatting sqref="F20:G25 E129 E131 E133">
    <cfRule type="expression" dxfId="26" priority="128">
      <formula>$F$24=0</formula>
    </cfRule>
    <cfRule type="expression" dxfId="25" priority="129">
      <formula>$F$24&lt;0</formula>
    </cfRule>
    <cfRule type="expression" dxfId="24" priority="130">
      <formula>$F$24&gt;0</formula>
    </cfRule>
  </conditionalFormatting>
  <conditionalFormatting sqref="F36:G38">
    <cfRule type="expression" dxfId="23" priority="298">
      <formula>$F$38=0</formula>
    </cfRule>
    <cfRule type="expression" dxfId="22" priority="299">
      <formula>$F$38&lt;0</formula>
    </cfRule>
    <cfRule type="expression" dxfId="21" priority="300">
      <formula>$F$38&gt;0</formula>
    </cfRule>
  </conditionalFormatting>
  <conditionalFormatting sqref="F40:G45">
    <cfRule type="expression" dxfId="20" priority="4">
      <formula>$F$44&lt;0</formula>
    </cfRule>
    <cfRule type="expression" dxfId="19" priority="5">
      <formula>$F$44&gt;0</formula>
    </cfRule>
    <cfRule type="expression" dxfId="18" priority="6">
      <formula>$F$44=0</formula>
    </cfRule>
  </conditionalFormatting>
  <conditionalFormatting sqref="F46:G51">
    <cfRule type="expression" dxfId="17" priority="1">
      <formula>$F$50&lt;0</formula>
    </cfRule>
    <cfRule type="expression" dxfId="16" priority="2">
      <formula>$F$50&gt;0</formula>
    </cfRule>
    <cfRule type="expression" dxfId="15" priority="3">
      <formula>$F$50=0</formula>
    </cfRule>
  </conditionalFormatting>
  <conditionalFormatting sqref="F58:G63">
    <cfRule type="expression" dxfId="14" priority="125">
      <formula>$F$62&lt;0</formula>
    </cfRule>
    <cfRule type="expression" dxfId="13" priority="126">
      <formula>$F$62&gt;0</formula>
    </cfRule>
    <cfRule type="expression" dxfId="12" priority="127">
      <formula>$F$62=0</formula>
    </cfRule>
  </conditionalFormatting>
  <conditionalFormatting sqref="F144:G146">
    <cfRule type="expression" dxfId="11" priority="74">
      <formula>$F$38=0</formula>
    </cfRule>
    <cfRule type="expression" dxfId="10" priority="75">
      <formula>$F$38&lt;0</formula>
    </cfRule>
    <cfRule type="expression" dxfId="9" priority="76">
      <formula>$F$38&gt;0</formula>
    </cfRule>
  </conditionalFormatting>
  <conditionalFormatting sqref="F147:G152">
    <cfRule type="expression" dxfId="8" priority="71">
      <formula>$F$44&lt;0</formula>
    </cfRule>
    <cfRule type="expression" dxfId="7" priority="72">
      <formula>$F$44&gt;0</formula>
    </cfRule>
    <cfRule type="expression" dxfId="6" priority="73">
      <formula>$F$44=0</formula>
    </cfRule>
  </conditionalFormatting>
  <conditionalFormatting sqref="G33:G35">
    <cfRule type="expression" dxfId="5" priority="302">
      <formula>$G$35=0</formula>
    </cfRule>
    <cfRule type="expression" dxfId="4" priority="303">
      <formula>$G$35&lt;0</formula>
    </cfRule>
    <cfRule type="expression" dxfId="3" priority="304">
      <formula>$G$35&gt;0</formula>
    </cfRule>
  </conditionalFormatting>
  <conditionalFormatting sqref="G141:G143">
    <cfRule type="expression" dxfId="2" priority="77">
      <formula>$G$35=0</formula>
    </cfRule>
    <cfRule type="expression" dxfId="1" priority="78">
      <formula>$G$35&lt;0</formula>
    </cfRule>
    <cfRule type="expression" dxfId="0" priority="79">
      <formula>$G$35&gt;0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655A-B1E1-4C28-B836-C8C1D9F6928B}">
  <dimension ref="A1:D85"/>
  <sheetViews>
    <sheetView workbookViewId="0">
      <selection activeCell="D55" sqref="D55"/>
    </sheetView>
  </sheetViews>
  <sheetFormatPr defaultRowHeight="14.25"/>
  <cols>
    <col min="1" max="1" width="38.53125" bestFit="1" customWidth="1"/>
    <col min="2" max="2" width="28.9296875" customWidth="1"/>
    <col min="3" max="3" width="23.33203125" customWidth="1"/>
  </cols>
  <sheetData>
    <row r="1" spans="1:4">
      <c r="A1" s="1" t="s">
        <v>7</v>
      </c>
    </row>
    <row r="2" spans="1:4">
      <c r="A2" s="29"/>
    </row>
    <row r="3" spans="1:4">
      <c r="A3" s="1"/>
      <c r="B3" s="1" t="s">
        <v>227</v>
      </c>
      <c r="C3" s="1" t="s">
        <v>228</v>
      </c>
      <c r="D3" s="1" t="s">
        <v>229</v>
      </c>
    </row>
    <row r="4" spans="1:4">
      <c r="A4" s="1" t="s">
        <v>26</v>
      </c>
      <c r="B4" s="1">
        <f ca="1">日报!HI4</f>
        <v>2696</v>
      </c>
      <c r="C4" s="1">
        <f ca="1">日报!HM4</f>
        <v>3569</v>
      </c>
      <c r="D4" s="90">
        <f ca="1">日报!HN4</f>
        <v>-0.24460633230596807</v>
      </c>
    </row>
    <row r="5" spans="1:4">
      <c r="A5" s="1" t="s">
        <v>27</v>
      </c>
      <c r="B5" s="1">
        <f ca="1">日报!HI5</f>
        <v>1464</v>
      </c>
      <c r="C5" s="1">
        <f ca="1">日报!HM5</f>
        <v>1808</v>
      </c>
      <c r="D5" s="90">
        <f ca="1">日报!HN5</f>
        <v>-0.19026548672566368</v>
      </c>
    </row>
    <row r="6" spans="1:4">
      <c r="A6" s="1" t="s">
        <v>28</v>
      </c>
      <c r="B6" s="1">
        <f ca="1">日报!HI6</f>
        <v>1135</v>
      </c>
      <c r="C6" s="1">
        <f ca="1">日报!HM6</f>
        <v>1271</v>
      </c>
      <c r="D6" s="90">
        <f ca="1">日报!HN6</f>
        <v>-0.10700236034618416</v>
      </c>
    </row>
    <row r="7" spans="1:4">
      <c r="A7" s="63" t="s">
        <v>8</v>
      </c>
      <c r="B7" s="1">
        <f ca="1">日报!HI7</f>
        <v>1664</v>
      </c>
      <c r="C7" s="1">
        <f ca="1">日报!HM7</f>
        <v>2091</v>
      </c>
      <c r="D7" s="90">
        <f ca="1">日报!HN7</f>
        <v>-0.20420851267336204</v>
      </c>
    </row>
    <row r="8" spans="1:4">
      <c r="A8" s="1" t="s">
        <v>29</v>
      </c>
      <c r="B8" s="1">
        <f ca="1">日报!HI8</f>
        <v>644</v>
      </c>
      <c r="C8" s="1">
        <f ca="1">日报!HM8</f>
        <v>745</v>
      </c>
      <c r="D8" s="90">
        <f ca="1">日报!HN8</f>
        <v>-0.13557046979865772</v>
      </c>
    </row>
    <row r="9" spans="1:4">
      <c r="A9" s="63" t="s">
        <v>4</v>
      </c>
      <c r="B9" s="1">
        <f ca="1">日报!HI9</f>
        <v>763</v>
      </c>
      <c r="C9" s="1">
        <f ca="1">日报!HM9</f>
        <v>874</v>
      </c>
      <c r="D9" s="90">
        <f ca="1">日报!HN9</f>
        <v>-0.12700228832951943</v>
      </c>
    </row>
    <row r="10" spans="1:4">
      <c r="A10" s="63" t="s">
        <v>5</v>
      </c>
      <c r="B10" s="1">
        <f ca="1">日报!HI10</f>
        <v>1457</v>
      </c>
      <c r="C10" s="1">
        <f ca="1">日报!HM10</f>
        <v>1295</v>
      </c>
      <c r="D10" s="90">
        <f ca="1">日报!HN10</f>
        <v>0.12509652509652502</v>
      </c>
    </row>
    <row r="11" spans="1:4">
      <c r="A11" s="1" t="s">
        <v>31</v>
      </c>
      <c r="B11" s="1">
        <f ca="1">日报!HI11</f>
        <v>10428</v>
      </c>
      <c r="C11" s="1">
        <f ca="1">日报!HM11</f>
        <v>13667</v>
      </c>
      <c r="D11" s="90">
        <f ca="1">日报!HN11</f>
        <v>-0.23699421965317924</v>
      </c>
    </row>
    <row r="12" spans="1:4">
      <c r="A12" s="1" t="s">
        <v>32</v>
      </c>
      <c r="B12" s="1">
        <f ca="1">日报!HI12</f>
        <v>6434</v>
      </c>
      <c r="C12" s="1">
        <f ca="1">日报!HM12</f>
        <v>8567</v>
      </c>
      <c r="D12" s="90">
        <f ca="1">日报!HN12</f>
        <v>-0.2489786389634645</v>
      </c>
    </row>
    <row r="13" spans="1:4">
      <c r="A13" s="8" t="s">
        <v>230</v>
      </c>
      <c r="B13" s="1">
        <f ca="1">日报!HI13</f>
        <v>936.83</v>
      </c>
      <c r="C13" s="1">
        <f ca="1">日报!HM13</f>
        <v>909.19</v>
      </c>
      <c r="D13" s="90">
        <f ca="1">日报!HN13</f>
        <v>3.040068632519044E-2</v>
      </c>
    </row>
    <row r="14" spans="1:4">
      <c r="A14" s="9" t="s">
        <v>231</v>
      </c>
      <c r="B14" s="1">
        <f ca="1">日报!HI14</f>
        <v>1896.65</v>
      </c>
      <c r="C14" s="1">
        <f ca="1">日报!HM14</f>
        <v>1759.58</v>
      </c>
      <c r="D14" s="90">
        <f ca="1">日报!HN14</f>
        <v>7.7899271417042781E-2</v>
      </c>
    </row>
    <row r="15" spans="1:4">
      <c r="A15" s="92" t="s">
        <v>232</v>
      </c>
      <c r="B15" s="1">
        <f ca="1">日报!HI15</f>
        <v>1165.29</v>
      </c>
      <c r="C15" s="1">
        <f ca="1">日报!HM15</f>
        <v>1583.02</v>
      </c>
      <c r="D15" s="90">
        <f ca="1">日报!HN15</f>
        <v>-0.2638816944826976</v>
      </c>
    </row>
    <row r="16" spans="1:4">
      <c r="A16" s="63" t="s">
        <v>117</v>
      </c>
      <c r="B16" s="1">
        <f ca="1">日报!HI16</f>
        <v>1338.53</v>
      </c>
      <c r="C16" s="1">
        <f ca="1">日报!HM16</f>
        <v>1115.96</v>
      </c>
      <c r="D16" s="90">
        <f ca="1">日报!HN16</f>
        <v>0.19944263235241411</v>
      </c>
    </row>
    <row r="17" spans="1:4">
      <c r="A17" s="1" t="s">
        <v>70</v>
      </c>
      <c r="B17" s="1">
        <f ca="1">日报!HI17</f>
        <v>1126</v>
      </c>
      <c r="C17" s="1">
        <f ca="1">日报!HM17</f>
        <v>1152</v>
      </c>
      <c r="D17" s="90">
        <f ca="1">日报!HN17</f>
        <v>-2.256944444444442E-2</v>
      </c>
    </row>
    <row r="18" spans="1:4">
      <c r="A18" s="50"/>
      <c r="B18" s="1"/>
      <c r="C18" s="1"/>
      <c r="D18" s="90"/>
    </row>
    <row r="19" spans="1:4">
      <c r="A19" s="1" t="s">
        <v>9</v>
      </c>
      <c r="B19" s="1">
        <f ca="1">日报!HI19</f>
        <v>102.36199999999999</v>
      </c>
      <c r="C19" s="1">
        <f ca="1">日报!HM19</f>
        <v>102.494</v>
      </c>
      <c r="D19" s="90">
        <f ca="1">日报!HN19</f>
        <v>-1.2878802661620004E-3</v>
      </c>
    </row>
    <row r="20" spans="1:4">
      <c r="A20" s="1" t="s">
        <v>10</v>
      </c>
      <c r="B20" s="1">
        <f ca="1">日报!HI20</f>
        <v>7.1832500000000001</v>
      </c>
      <c r="C20" s="1">
        <f ca="1">日报!HM20</f>
        <v>7.16655</v>
      </c>
      <c r="D20" s="90">
        <f ca="1">日报!HN20</f>
        <v>2.3302704927754547E-3</v>
      </c>
    </row>
    <row r="21" spans="1:4">
      <c r="A21" s="1" t="s">
        <v>12</v>
      </c>
      <c r="B21" s="1">
        <f ca="1">日报!HI21</f>
        <v>2026.71</v>
      </c>
      <c r="C21" s="1">
        <f ca="1">日报!HM21</f>
        <v>2042.95</v>
      </c>
      <c r="D21" s="90">
        <f ca="1">日报!HN21</f>
        <v>-7.9492890183313625E-3</v>
      </c>
    </row>
    <row r="22" spans="1:4">
      <c r="A22" s="1" t="s">
        <v>13</v>
      </c>
      <c r="B22" s="1">
        <f ca="1">日报!HI22</f>
        <v>71.38</v>
      </c>
      <c r="C22" s="1">
        <f ca="1">日报!HM22</f>
        <v>72.98</v>
      </c>
      <c r="D22" s="90">
        <f ca="1">日报!HN22</f>
        <v>-2.192381474376548E-2</v>
      </c>
    </row>
    <row r="23" spans="1:4">
      <c r="A23" s="1" t="s">
        <v>11</v>
      </c>
      <c r="B23" s="1">
        <f ca="1">日报!HI23</f>
        <v>28.393247408237603</v>
      </c>
      <c r="C23" s="1">
        <f ca="1">日报!HM23</f>
        <v>27.99328583173472</v>
      </c>
      <c r="D23" s="90">
        <f ca="1">日报!HN23</f>
        <v>1.4287768106503007E-2</v>
      </c>
    </row>
    <row r="24" spans="1:4">
      <c r="A24" s="50"/>
      <c r="B24" s="1"/>
      <c r="C24" s="1"/>
      <c r="D24" s="90"/>
    </row>
    <row r="25" spans="1:4" ht="28.5">
      <c r="A25" s="9" t="s">
        <v>63</v>
      </c>
      <c r="B25" s="1">
        <f ca="1">日报!HI25</f>
        <v>456.5</v>
      </c>
      <c r="C25" s="1">
        <f ca="1">日报!HM25</f>
        <v>474.5</v>
      </c>
      <c r="D25" s="90">
        <f ca="1">日报!HN25</f>
        <v>-3.7934668071654354E-2</v>
      </c>
    </row>
    <row r="26" spans="1:4" ht="28.5">
      <c r="A26" s="9" t="s">
        <v>61</v>
      </c>
      <c r="B26" s="1">
        <f ca="1">日报!HI26</f>
        <v>589</v>
      </c>
      <c r="C26" s="1">
        <f ca="1">日报!HM26</f>
        <v>609</v>
      </c>
      <c r="D26" s="90">
        <f ca="1">日报!HN26</f>
        <v>-3.284072249589487E-2</v>
      </c>
    </row>
    <row r="27" spans="1:4">
      <c r="A27" s="1" t="s">
        <v>62</v>
      </c>
      <c r="B27" s="1">
        <f ca="1">日报!HI27</f>
        <v>132.5</v>
      </c>
      <c r="C27" s="1">
        <f ca="1">日报!HM27</f>
        <v>134.5</v>
      </c>
      <c r="D27" s="90">
        <f ca="1">日报!HN27</f>
        <v>-1.4869888475836479E-2</v>
      </c>
    </row>
    <row r="28" spans="1:4">
      <c r="A28" s="50"/>
      <c r="B28" s="1"/>
      <c r="C28" s="1"/>
      <c r="D28" s="90"/>
    </row>
    <row r="29" spans="1:4">
      <c r="A29" s="1" t="s">
        <v>58</v>
      </c>
      <c r="B29" s="1">
        <f ca="1">日报!HI32</f>
        <v>262.31</v>
      </c>
      <c r="C29" s="1">
        <f ca="1">日报!HM32</f>
        <v>265.25</v>
      </c>
      <c r="D29" s="90">
        <f ca="1">日报!HN32</f>
        <v>-1.1083883129123451E-2</v>
      </c>
    </row>
    <row r="30" spans="1:4">
      <c r="A30" s="1" t="s">
        <v>116</v>
      </c>
      <c r="B30" s="1">
        <f ca="1">日报!HI33</f>
        <v>2491.33</v>
      </c>
      <c r="C30" s="1">
        <f ca="1">日报!HM33</f>
        <v>2538.56</v>
      </c>
      <c r="D30" s="90">
        <f ca="1">日报!HN33</f>
        <v>-1.8605035925879254E-2</v>
      </c>
    </row>
    <row r="31" spans="1:4">
      <c r="A31" s="1" t="s">
        <v>67</v>
      </c>
      <c r="B31" s="1">
        <f ca="1">日报!HI34</f>
        <v>138.16</v>
      </c>
      <c r="C31" s="1">
        <f ca="1">日报!HM34</f>
        <v>144.16</v>
      </c>
      <c r="D31" s="90">
        <f ca="1">日报!HN34</f>
        <v>-4.162042175360714E-2</v>
      </c>
    </row>
    <row r="32" spans="1:4">
      <c r="A32" s="1" t="s">
        <v>108</v>
      </c>
      <c r="B32" s="1">
        <f ca="1">日报!HI35</f>
        <v>4540</v>
      </c>
      <c r="C32" s="1">
        <f ca="1">日报!HM35</f>
        <v>4560</v>
      </c>
      <c r="D32" s="90">
        <f ca="1">日报!HN35</f>
        <v>-4.3859649122807154E-3</v>
      </c>
    </row>
    <row r="33" spans="1:4">
      <c r="A33" s="1" t="s">
        <v>109</v>
      </c>
      <c r="B33" s="1">
        <f ca="1">日报!HI37</f>
        <v>4600</v>
      </c>
      <c r="C33" s="1">
        <f ca="1">日报!HM37</f>
        <v>4600</v>
      </c>
      <c r="D33" s="90">
        <f ca="1">日报!HN37</f>
        <v>0</v>
      </c>
    </row>
    <row r="34" spans="1:4">
      <c r="A34" s="1" t="s">
        <v>107</v>
      </c>
      <c r="B34" s="1">
        <f ca="1">日报!HI39</f>
        <v>4640</v>
      </c>
      <c r="C34" s="1">
        <f ca="1">日报!HM39</f>
        <v>4660</v>
      </c>
      <c r="D34" s="90">
        <f ca="1">日报!HN39</f>
        <v>-4.2918454935622075E-3</v>
      </c>
    </row>
    <row r="35" spans="1:4">
      <c r="A35" s="50"/>
      <c r="B35" s="1"/>
      <c r="C35" s="1"/>
      <c r="D35" s="90"/>
    </row>
    <row r="36" spans="1:4">
      <c r="A36" s="39" t="s">
        <v>41</v>
      </c>
      <c r="B36" s="91">
        <f ca="1">日报!HI42</f>
        <v>1.5879999999999998E-2</v>
      </c>
      <c r="C36" s="91">
        <f ca="1">日报!HM42</f>
        <v>1.6039999999999999E-2</v>
      </c>
      <c r="D36" s="90">
        <f ca="1">日报!HN42</f>
        <v>-9.9750623441396957E-3</v>
      </c>
    </row>
    <row r="37" spans="1:4">
      <c r="A37" s="39" t="s">
        <v>64</v>
      </c>
      <c r="B37" s="91">
        <f ca="1">日报!HI43</f>
        <v>2.298E-2</v>
      </c>
      <c r="C37" s="91">
        <f ca="1">日报!HM43</f>
        <v>2.3539999999999998E-2</v>
      </c>
      <c r="D37" s="90">
        <f ca="1">日报!HN43</f>
        <v>-2.3789294817332163E-2</v>
      </c>
    </row>
    <row r="38" spans="1:4">
      <c r="A38" s="39" t="s">
        <v>0</v>
      </c>
      <c r="B38" s="91">
        <f ca="1">日报!HI44</f>
        <v>2.4E-2</v>
      </c>
      <c r="C38" s="91">
        <f ca="1">日报!HM44</f>
        <v>2.4230000000000002E-2</v>
      </c>
      <c r="D38" s="90">
        <f ca="1">日报!HN44</f>
        <v>-9.492364836979017E-3</v>
      </c>
    </row>
    <row r="39" spans="1:4">
      <c r="A39" s="39" t="s">
        <v>115</v>
      </c>
      <c r="B39" s="91">
        <f ca="1">日报!HI45</f>
        <v>2.4340000000000001E-2</v>
      </c>
      <c r="C39" s="91">
        <f ca="1">日报!HM45</f>
        <v>2.479E-2</v>
      </c>
      <c r="D39" s="90">
        <f ca="1">日报!HN45</f>
        <v>-1.8152480839047969E-2</v>
      </c>
    </row>
    <row r="40" spans="1:4">
      <c r="A40" s="39" t="s">
        <v>44</v>
      </c>
      <c r="B40" s="91">
        <f ca="1">日报!HI46</f>
        <v>2.477E-2</v>
      </c>
      <c r="C40" s="91">
        <f ca="1">日报!HM46</f>
        <v>2.5090000000000001E-2</v>
      </c>
      <c r="D40" s="90">
        <f ca="1">日报!HN46</f>
        <v>-1.2754085292945416E-2</v>
      </c>
    </row>
    <row r="41" spans="1:4">
      <c r="A41" s="39" t="s">
        <v>69</v>
      </c>
      <c r="B41" s="91">
        <f ca="1">日报!HI47</f>
        <v>3.4500000000000003E-2</v>
      </c>
      <c r="C41" s="91">
        <f ca="1">日报!HM47</f>
        <v>3.4500000000000003E-2</v>
      </c>
      <c r="D41" s="90">
        <f ca="1">日报!HN47</f>
        <v>0</v>
      </c>
    </row>
    <row r="42" spans="1:4">
      <c r="A42" s="39" t="s">
        <v>3</v>
      </c>
      <c r="B42" s="91">
        <f ca="1">日报!HI48</f>
        <v>4.2000000000000003E-2</v>
      </c>
      <c r="C42" s="91">
        <f ca="1">日报!HM48</f>
        <v>4.2000000000000003E-2</v>
      </c>
      <c r="D42" s="90">
        <f ca="1">日报!HN48</f>
        <v>0</v>
      </c>
    </row>
    <row r="43" spans="1:4">
      <c r="A43" s="39" t="s">
        <v>43</v>
      </c>
      <c r="B43" s="91">
        <f ca="1">日报!HI49</f>
        <v>2.1090999999999999E-2</v>
      </c>
      <c r="C43" s="91">
        <f ca="1">日报!HM49</f>
        <v>2.1416000000000001E-2</v>
      </c>
      <c r="D43" s="90">
        <f ca="1">日报!HN49</f>
        <v>-1.5175569667538413E-2</v>
      </c>
    </row>
    <row r="44" spans="1:4">
      <c r="A44" s="39" t="s">
        <v>45</v>
      </c>
      <c r="B44" s="91">
        <f ca="1">日报!HI50</f>
        <v>2.4982000000000001E-2</v>
      </c>
      <c r="C44" s="91">
        <f ca="1">日报!HM50</f>
        <v>2.5531000000000002E-2</v>
      </c>
      <c r="D44" s="90">
        <f ca="1">日报!HN50</f>
        <v>-2.1503270533860808E-2</v>
      </c>
    </row>
    <row r="45" spans="1:4">
      <c r="A45" s="1" t="s">
        <v>48</v>
      </c>
      <c r="B45" s="1">
        <f ca="1">日报!HI51</f>
        <v>38.910000000000018</v>
      </c>
      <c r="C45" s="1">
        <f ca="1">日报!HM51</f>
        <v>41.150000000000006</v>
      </c>
      <c r="D45" s="90">
        <f ca="1">日报!HN51</f>
        <v>-5.4434993924665553E-2</v>
      </c>
    </row>
    <row r="46" spans="1:4">
      <c r="A46" s="54"/>
      <c r="B46" s="1">
        <f>日报!HI52</f>
        <v>0</v>
      </c>
      <c r="C46" s="1">
        <f>日报!HM52</f>
        <v>0</v>
      </c>
      <c r="D46" s="90">
        <f>日报!HN52</f>
        <v>0</v>
      </c>
    </row>
    <row r="47" spans="1:4">
      <c r="A47" s="39" t="s">
        <v>1</v>
      </c>
      <c r="B47" s="91">
        <f ca="1">日报!HI53</f>
        <v>0</v>
      </c>
      <c r="C47" s="91">
        <f ca="1">日报!HM53</f>
        <v>5.3999999999999999E-2</v>
      </c>
      <c r="D47" s="90">
        <f ca="1">日报!HN53</f>
        <v>-1</v>
      </c>
    </row>
    <row r="48" spans="1:4">
      <c r="A48" s="39" t="s">
        <v>65</v>
      </c>
      <c r="B48" s="91">
        <f ca="1">日报!HI54</f>
        <v>0</v>
      </c>
      <c r="C48" s="91">
        <f ca="1">日报!HM54</f>
        <v>5.3484400000000001E-2</v>
      </c>
      <c r="D48" s="90">
        <f ca="1">日报!HN54</f>
        <v>-1</v>
      </c>
    </row>
    <row r="49" spans="1:4">
      <c r="A49" s="39" t="s">
        <v>2</v>
      </c>
      <c r="B49" s="91">
        <f ca="1">日报!HI55</f>
        <v>0</v>
      </c>
      <c r="C49" s="91">
        <f ca="1">日报!HM55</f>
        <v>5.3301800000000003E-2</v>
      </c>
      <c r="D49" s="90">
        <f ca="1">日报!HN55</f>
        <v>-1</v>
      </c>
    </row>
    <row r="50" spans="1:4">
      <c r="A50" s="39" t="s">
        <v>113</v>
      </c>
      <c r="B50" s="91">
        <f ca="1">日报!HI56</f>
        <v>0</v>
      </c>
      <c r="C50" s="91">
        <f>日报!HM56</f>
        <v>0</v>
      </c>
      <c r="D50" s="90">
        <f>日报!HN56</f>
        <v>0</v>
      </c>
    </row>
    <row r="51" spans="1:4">
      <c r="A51" s="39" t="s">
        <v>114</v>
      </c>
      <c r="B51" s="91">
        <f ca="1">日报!HI57</f>
        <v>0</v>
      </c>
      <c r="C51" s="91">
        <f ca="1">日报!HM57</f>
        <v>4.79792E-2</v>
      </c>
      <c r="D51" s="90">
        <f ca="1">日报!HN57</f>
        <v>-1</v>
      </c>
    </row>
    <row r="52" spans="1:4">
      <c r="A52" s="39" t="s">
        <v>46</v>
      </c>
      <c r="B52" s="91">
        <f ca="1">日报!HI58</f>
        <v>0</v>
      </c>
      <c r="C52" s="91">
        <f ca="1">日报!HM58</f>
        <v>4.8099999999999997E-2</v>
      </c>
      <c r="D52" s="90">
        <f ca="1">日报!HN58</f>
        <v>-1</v>
      </c>
    </row>
    <row r="53" spans="1:4">
      <c r="A53" s="39" t="s">
        <v>42</v>
      </c>
      <c r="B53" s="91">
        <f ca="1">日报!HI59</f>
        <v>0</v>
      </c>
      <c r="C53" s="91">
        <f ca="1">日报!HM59</f>
        <v>3.9100000000000003E-2</v>
      </c>
      <c r="D53" s="90">
        <f ca="1">日报!HN59</f>
        <v>-1</v>
      </c>
    </row>
    <row r="54" spans="1:4">
      <c r="A54" s="1" t="s">
        <v>47</v>
      </c>
      <c r="B54" s="1">
        <f ca="1">日报!HI60</f>
        <v>0</v>
      </c>
      <c r="C54" s="1">
        <f ca="1">日报!HM60</f>
        <v>-89.999999999999943</v>
      </c>
      <c r="D54" s="90">
        <f ca="1">日报!HN60</f>
        <v>-1</v>
      </c>
    </row>
    <row r="55" spans="1:4">
      <c r="A55" s="50"/>
      <c r="B55" s="1"/>
      <c r="C55" s="1"/>
      <c r="D55" s="90"/>
    </row>
    <row r="56" spans="1:4">
      <c r="A56" s="9" t="s">
        <v>235</v>
      </c>
      <c r="B56" s="1">
        <f ca="1">日报!HI62</f>
        <v>72.33</v>
      </c>
      <c r="C56" s="1">
        <f ca="1">日报!HM62</f>
        <v>76.81</v>
      </c>
      <c r="D56" s="90">
        <f ca="1">日报!HN62</f>
        <v>-5.8325738836089047E-2</v>
      </c>
    </row>
    <row r="57" spans="1:4">
      <c r="A57" s="9" t="s">
        <v>236</v>
      </c>
      <c r="B57" s="1">
        <f ca="1">日报!HI63</f>
        <v>33.5</v>
      </c>
      <c r="C57" s="1">
        <f ca="1">日报!HM63</f>
        <v>33</v>
      </c>
      <c r="D57" s="90">
        <f ca="1">日报!HN63</f>
        <v>1.5151515151515138E-2</v>
      </c>
    </row>
    <row r="58" spans="1:4">
      <c r="A58" s="9" t="s">
        <v>237</v>
      </c>
      <c r="B58" s="1">
        <f ca="1">日报!HI64</f>
        <v>67.72</v>
      </c>
      <c r="C58" s="1">
        <f ca="1">日报!HM64</f>
        <v>75.42</v>
      </c>
      <c r="D58" s="90">
        <f ca="1">日报!HN64</f>
        <v>-0.10209493503049594</v>
      </c>
    </row>
    <row r="59" spans="1:4">
      <c r="A59" s="1" t="s">
        <v>30</v>
      </c>
      <c r="B59" s="1">
        <f ca="1">日报!HI65</f>
        <v>0</v>
      </c>
      <c r="C59" s="1">
        <f ca="1">日报!HM65</f>
        <v>35.630000000000003</v>
      </c>
      <c r="D59" s="90">
        <f ca="1">日报!HN65</f>
        <v>-1</v>
      </c>
    </row>
    <row r="60" spans="1:4">
      <c r="A60" s="50"/>
      <c r="B60" s="1"/>
      <c r="C60" s="1"/>
      <c r="D60" s="90"/>
    </row>
    <row r="61" spans="1:4">
      <c r="A61" s="1" t="s">
        <v>59</v>
      </c>
      <c r="B61" s="1">
        <f ca="1">日报!HI74</f>
        <v>0</v>
      </c>
      <c r="C61" s="1">
        <f ca="1">日报!HM74</f>
        <v>8897.6299999999992</v>
      </c>
      <c r="D61" s="90">
        <f ca="1">日报!HN74</f>
        <v>-1</v>
      </c>
    </row>
    <row r="62" spans="1:4">
      <c r="A62" s="1" t="s">
        <v>66</v>
      </c>
      <c r="B62" s="1">
        <f ca="1">日报!HI75</f>
        <v>247.08</v>
      </c>
      <c r="C62" s="1">
        <f ca="1">日报!HM75</f>
        <v>258.39999999999998</v>
      </c>
      <c r="D62" s="90">
        <f ca="1">日报!HN75</f>
        <v>-4.3808049535603577E-2</v>
      </c>
    </row>
    <row r="63" spans="1:4">
      <c r="A63" s="50"/>
      <c r="B63" s="1">
        <f>日报!HI76</f>
        <v>0</v>
      </c>
      <c r="C63" s="1">
        <f>日报!HM76</f>
        <v>0</v>
      </c>
      <c r="D63" s="90">
        <f>日报!HN76</f>
        <v>0</v>
      </c>
    </row>
    <row r="64" spans="1:4">
      <c r="A64" s="1" t="s">
        <v>60</v>
      </c>
      <c r="B64" s="1">
        <f ca="1">日报!HI81</f>
        <v>0</v>
      </c>
      <c r="C64" s="1">
        <f ca="1">日报!HM81</f>
        <v>6665.18</v>
      </c>
      <c r="D64" s="90">
        <f ca="1">日报!HN81</f>
        <v>-1</v>
      </c>
    </row>
    <row r="65" spans="1:4">
      <c r="A65" s="1"/>
      <c r="B65" s="1"/>
      <c r="C65" s="1"/>
      <c r="D65" s="90"/>
    </row>
    <row r="66" spans="1:4">
      <c r="A66" s="39" t="s">
        <v>79</v>
      </c>
      <c r="B66" s="91">
        <f ca="1">日报!HI82</f>
        <v>0</v>
      </c>
      <c r="C66" s="91">
        <f ca="1">日报!HM82</f>
        <v>3.8559999999999997E-2</v>
      </c>
      <c r="D66" s="90">
        <f ca="1">日报!HN82</f>
        <v>-1</v>
      </c>
    </row>
    <row r="67" spans="1:4">
      <c r="A67" s="39" t="s">
        <v>80</v>
      </c>
      <c r="B67" s="91">
        <f ca="1">日报!HI83</f>
        <v>0</v>
      </c>
      <c r="C67" s="91">
        <f ca="1">日报!HM83</f>
        <v>3.9050000000000001E-2</v>
      </c>
      <c r="D67" s="90">
        <f ca="1">日报!HN83</f>
        <v>-1</v>
      </c>
    </row>
    <row r="68" spans="1:4">
      <c r="A68" s="90" t="s">
        <v>99</v>
      </c>
      <c r="B68" s="91">
        <f ca="1">日报!HI84</f>
        <v>0</v>
      </c>
      <c r="C68" s="91">
        <f ca="1">日报!HM84</f>
        <v>3.8609999999999998E-2</v>
      </c>
      <c r="D68" s="90">
        <f ca="1">日报!HN84</f>
        <v>-1</v>
      </c>
    </row>
    <row r="69" spans="1:4">
      <c r="A69" s="39" t="s">
        <v>81</v>
      </c>
      <c r="B69" s="91">
        <f ca="1">日报!HI85</f>
        <v>0</v>
      </c>
      <c r="C69" s="91">
        <f ca="1">日报!HM85</f>
        <v>3.5319999999999997E-2</v>
      </c>
      <c r="D69" s="90">
        <f ca="1">日报!HN85</f>
        <v>-1</v>
      </c>
    </row>
    <row r="70" spans="1:4">
      <c r="A70" s="1"/>
      <c r="B70" s="1"/>
      <c r="C70" s="1"/>
      <c r="D70" s="90"/>
    </row>
    <row r="71" spans="1:4">
      <c r="A71" s="9" t="s">
        <v>233</v>
      </c>
      <c r="B71" s="1">
        <f ca="1">日报!HI94</f>
        <v>0</v>
      </c>
      <c r="C71" s="1">
        <f ca="1">日报!HM94</f>
        <v>1913.8</v>
      </c>
      <c r="D71" s="90">
        <f ca="1">日报!HN94</f>
        <v>-1</v>
      </c>
    </row>
    <row r="72" spans="1:4">
      <c r="A72" s="9" t="s">
        <v>234</v>
      </c>
      <c r="B72" s="1">
        <f ca="1">日报!HI95</f>
        <v>0</v>
      </c>
      <c r="C72" s="1">
        <f ca="1">日报!HM95</f>
        <v>1630.3</v>
      </c>
      <c r="D72" s="90">
        <f ca="1">日报!HN95</f>
        <v>-1</v>
      </c>
    </row>
    <row r="73" spans="1:4">
      <c r="A73" s="1"/>
      <c r="B73" s="1"/>
      <c r="C73" s="1"/>
      <c r="D73" s="90"/>
    </row>
    <row r="74" spans="1:4">
      <c r="A74" s="39" t="s">
        <v>195</v>
      </c>
      <c r="B74" s="91">
        <f ca="1">日报!HI97</f>
        <v>0</v>
      </c>
      <c r="C74" s="91">
        <f ca="1">日报!HM97</f>
        <v>4.7079999999999997E-2</v>
      </c>
      <c r="D74" s="90">
        <f ca="1">日报!HN97</f>
        <v>-1</v>
      </c>
    </row>
    <row r="75" spans="1:4">
      <c r="A75" s="39" t="s">
        <v>196</v>
      </c>
      <c r="B75" s="91">
        <f ca="1">日报!HI98</f>
        <v>0</v>
      </c>
      <c r="C75" s="91">
        <f ca="1">日报!HM98</f>
        <v>4.0770000000000001E-2</v>
      </c>
      <c r="D75" s="90">
        <f ca="1">日报!HN98</f>
        <v>-1</v>
      </c>
    </row>
    <row r="76" spans="1:4">
      <c r="A76" s="39" t="s">
        <v>197</v>
      </c>
      <c r="B76" s="91">
        <f ca="1">日报!HI99</f>
        <v>0</v>
      </c>
      <c r="C76" s="91">
        <f ca="1">日报!HM99</f>
        <v>3.7719999999999997E-2</v>
      </c>
      <c r="D76" s="90">
        <f ca="1">日报!HN99</f>
        <v>-1</v>
      </c>
    </row>
    <row r="77" spans="1:4">
      <c r="A77" s="39" t="s">
        <v>192</v>
      </c>
      <c r="B77" s="91">
        <f ca="1">日报!HI100</f>
        <v>0</v>
      </c>
      <c r="C77" s="91">
        <f ca="1">日报!HM100</f>
        <v>3.542E-2</v>
      </c>
      <c r="D77" s="90">
        <f ca="1">日报!HN100</f>
        <v>-1</v>
      </c>
    </row>
    <row r="78" spans="1:4">
      <c r="A78" s="39" t="s">
        <v>198</v>
      </c>
      <c r="B78" s="91">
        <f ca="1">日报!HI101</f>
        <v>0</v>
      </c>
      <c r="C78" s="91">
        <f ca="1">日报!HM101</f>
        <v>3.483E-2</v>
      </c>
      <c r="D78" s="90">
        <f ca="1">日报!HN101</f>
        <v>-1</v>
      </c>
    </row>
    <row r="79" spans="1:4">
      <c r="A79" s="39" t="s">
        <v>193</v>
      </c>
      <c r="B79" s="91">
        <f ca="1">日报!HI102</f>
        <v>0</v>
      </c>
      <c r="C79" s="91">
        <f ca="1">日报!HM102</f>
        <v>3.4669999999999999E-2</v>
      </c>
      <c r="D79" s="90">
        <f ca="1">日报!HN102</f>
        <v>-1</v>
      </c>
    </row>
    <row r="80" spans="1:4">
      <c r="A80" s="39" t="s">
        <v>194</v>
      </c>
      <c r="B80" s="91">
        <f ca="1">日报!HI103</f>
        <v>0</v>
      </c>
      <c r="C80" s="91">
        <f ca="1">日报!HM103</f>
        <v>3.4930000000000003E-2</v>
      </c>
      <c r="D80" s="90">
        <f ca="1">日报!HN103</f>
        <v>-1</v>
      </c>
    </row>
    <row r="81" spans="1:4">
      <c r="A81" s="39" t="s">
        <v>199</v>
      </c>
      <c r="B81" s="91">
        <f ca="1">日报!HI104</f>
        <v>0</v>
      </c>
      <c r="C81" s="91">
        <f ca="1">日报!HM104</f>
        <v>3.3050000000000003E-2</v>
      </c>
      <c r="D81" s="90">
        <f ca="1">日报!HN104</f>
        <v>-1</v>
      </c>
    </row>
    <row r="82" spans="1:4">
      <c r="A82" s="88"/>
    </row>
    <row r="83" spans="1:4">
      <c r="A83" s="88"/>
    </row>
    <row r="84" spans="1:4">
      <c r="A84" s="88"/>
    </row>
    <row r="85" spans="1:4">
      <c r="A85" s="88"/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A724CDA1-BF9B-4542-963A-2203A8FE51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日报</vt:lpstr>
      <vt:lpstr>Sheet2</vt:lpstr>
      <vt:lpstr>Sheet3</vt:lpstr>
      <vt:lpstr>Sheet1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杨伟聪</dc:creator>
  <cp:lastModifiedBy>Wilson YANG</cp:lastModifiedBy>
  <dcterms:modified xsi:type="dcterms:W3CDTF">2024-01-11T02:34:06Z</dcterms:modified>
</cp:coreProperties>
</file>