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YILDIZIoT\STF7-SoM\Software\External Memory Bootloader\doc\"/>
    </mc:Choice>
  </mc:AlternateContent>
  <xr:revisionPtr revIDLastSave="0" documentId="13_ncr:1_{10D7494C-1292-401B-AC20-1884040F70F4}" xr6:coauthVersionLast="45" xr6:coauthVersionMax="46" xr10:uidLastSave="{00000000-0000-0000-0000-000000000000}"/>
  <bookViews>
    <workbookView xWindow="-120" yWindow="-120" windowWidth="28110" windowHeight="16440" xr2:uid="{F4BC4841-9C92-47FE-BB4D-80DC1314394A}"/>
  </bookViews>
  <sheets>
    <sheet name="Command Set" sheetId="1" r:id="rId1"/>
    <sheet name="Sayfa1" sheetId="15" r:id="rId2"/>
    <sheet name="CPU ID" sheetId="3" r:id="rId3"/>
    <sheet name="Parallel Flash ID" sheetId="4" r:id="rId4"/>
    <sheet name="QSPI Flash ID" sheetId="5" r:id="rId5"/>
    <sheet name="Flash Layout" sheetId="14" r:id="rId6"/>
    <sheet name="JumpTo Application" sheetId="6" r:id="rId7"/>
    <sheet name="Restart The CPU" sheetId="7" r:id="rId8"/>
    <sheet name="Format ROM" sheetId="8" r:id="rId9"/>
    <sheet name="Sector Erase" sheetId="9" r:id="rId10"/>
    <sheet name="Download IROM" sheetId="10" r:id="rId11"/>
    <sheet name="Download DROM" sheetId="11" r:id="rId12"/>
    <sheet name="Upload IROM" sheetId="12" r:id="rId13"/>
    <sheet name="Upload DROM" sheetId="13" r:id="rId1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4" l="1"/>
  <c r="B17" i="1" l="1"/>
  <c r="B16" i="1"/>
  <c r="B15" i="1"/>
  <c r="B14" i="1"/>
  <c r="B13" i="1"/>
  <c r="B12" i="1"/>
  <c r="B11" i="1"/>
  <c r="B10" i="1"/>
  <c r="B9" i="1"/>
  <c r="L5" i="7"/>
  <c r="L4" i="7"/>
  <c r="I4" i="6"/>
  <c r="I4" i="4"/>
  <c r="I4" i="3"/>
  <c r="B5" i="13" l="1"/>
  <c r="B4" i="13"/>
  <c r="B5" i="12"/>
  <c r="B4" i="12"/>
  <c r="B5" i="11"/>
  <c r="B4" i="11"/>
  <c r="B5" i="10"/>
  <c r="B4" i="10"/>
  <c r="B5" i="9"/>
  <c r="B4" i="9"/>
  <c r="B4" i="5"/>
  <c r="B4" i="4"/>
  <c r="B4" i="6"/>
  <c r="B5" i="7"/>
  <c r="B4" i="7"/>
  <c r="B5" i="8"/>
  <c r="B4" i="8"/>
  <c r="B4" i="3"/>
  <c r="B8" i="1"/>
  <c r="B7" i="1"/>
  <c r="B6" i="1"/>
</calcChain>
</file>

<file path=xl/sharedStrings.xml><?xml version="1.0" encoding="utf-8"?>
<sst xmlns="http://schemas.openxmlformats.org/spreadsheetml/2006/main" count="495" uniqueCount="119">
  <si>
    <t>SOH</t>
  </si>
  <si>
    <t>CMD</t>
  </si>
  <si>
    <t>Read CPU ID</t>
  </si>
  <si>
    <t>Read parallel flash ID</t>
  </si>
  <si>
    <t>Read qspi flash ID</t>
  </si>
  <si>
    <t>Format ROM</t>
  </si>
  <si>
    <t>Sector Erase</t>
  </si>
  <si>
    <t>Download IROM</t>
  </si>
  <si>
    <t>Download DROM</t>
  </si>
  <si>
    <t>Upload IROM</t>
  </si>
  <si>
    <t>Upload DROM</t>
  </si>
  <si>
    <t>Payload</t>
  </si>
  <si>
    <t>CRC</t>
  </si>
  <si>
    <t>EOH</t>
  </si>
  <si>
    <t>1 Byte</t>
  </si>
  <si>
    <t>2 Byte</t>
  </si>
  <si>
    <t>n Byte</t>
  </si>
  <si>
    <t xml:space="preserve"> -</t>
  </si>
  <si>
    <t>Block Size (1Byte)</t>
  </si>
  <si>
    <t>Number Of Blocks(2 Byte)</t>
  </si>
  <si>
    <t>Block Start Address (4Byte)</t>
  </si>
  <si>
    <t>Number Of Package (2Byte)</t>
  </si>
  <si>
    <t>Current Package (2Byte)</t>
  </si>
  <si>
    <t>Firmware (1-1024Byte)</t>
  </si>
  <si>
    <t>Pld Len</t>
  </si>
  <si>
    <t>Block Size (4Byte)</t>
  </si>
  <si>
    <t>9-1033</t>
  </si>
  <si>
    <t>9-1034</t>
  </si>
  <si>
    <t>9-1035</t>
  </si>
  <si>
    <t>Read CPU ID Request</t>
  </si>
  <si>
    <t>Read CPU ID Response</t>
  </si>
  <si>
    <t>Read Parallel Flash ID Request</t>
  </si>
  <si>
    <t>Read Parallel Flash ID Response</t>
  </si>
  <si>
    <t>Read QSPI Flash ID Request</t>
  </si>
  <si>
    <t>Read QSPI Flash ID Response</t>
  </si>
  <si>
    <t>JumpTo Application</t>
  </si>
  <si>
    <t>JumpTo Application Request</t>
  </si>
  <si>
    <t>JumpTo Application Response</t>
  </si>
  <si>
    <t>Restart The CPU</t>
  </si>
  <si>
    <t>Restart The CPU Request</t>
  </si>
  <si>
    <t>Restart The CPU Response</t>
  </si>
  <si>
    <t>Format ROM Request</t>
  </si>
  <si>
    <t>Format ROM Response</t>
  </si>
  <si>
    <t>Flash Index (1Byte)</t>
  </si>
  <si>
    <t>Sector Erase Request</t>
  </si>
  <si>
    <t>Sector Erase Response</t>
  </si>
  <si>
    <t>Download IROM Request</t>
  </si>
  <si>
    <t>Download IROM Response</t>
  </si>
  <si>
    <t>Download DROM Request</t>
  </si>
  <si>
    <t>Download DROM Response</t>
  </si>
  <si>
    <t>Upload IROM Request</t>
  </si>
  <si>
    <t>Upload IROM Response</t>
  </si>
  <si>
    <t xml:space="preserve">  -</t>
  </si>
  <si>
    <t>Flash Info
    Memory Type
        OnChip
        Ext Parallel 8 Bit
        Ext Parallel 16 Bit
        Ext Parallel 32 Bit
        Ext SPI
    Memory Size (Byte)
    Page Size       (Byte)
    Sector Size    (Byte)
---------------------------------------------------------------------------
_______________________________________________________________
|Memory Type | Memory Size | Page Size | Sector Size |
|       1 Byte       |     2 Byte        |    4 Byte   |    2 Byte      |
|-------------------------------------------------------------------------|</t>
  </si>
  <si>
    <t>Sector Start Index(2Byte)</t>
  </si>
  <si>
    <t>Number Of Sectors(2 Byte)</t>
  </si>
  <si>
    <t>0x01</t>
  </si>
  <si>
    <t>-</t>
  </si>
  <si>
    <t>0x807E</t>
  </si>
  <si>
    <t>0x04</t>
  </si>
  <si>
    <t>0x32 0x00 0x2F 0x00 0x05 0x51 0x39 0x30 0x35 0x36 0x30 0x32</t>
  </si>
  <si>
    <t>Prepare Response Sequence</t>
  </si>
  <si>
    <t>0x000C</t>
  </si>
  <si>
    <t>Man Code (2Byte)</t>
  </si>
  <si>
    <t>Dev Code 1 (2Byte)</t>
  </si>
  <si>
    <t>Dev Code 2 (2Byte)</t>
  </si>
  <si>
    <t>Dev Code 3 (2Byte)</t>
  </si>
  <si>
    <t>0x89 0x00</t>
  </si>
  <si>
    <t>0x7E 0x22</t>
  </si>
  <si>
    <t>0x21 0x22</t>
  </si>
  <si>
    <t>0x813E</t>
  </si>
  <si>
    <t>0x33AC</t>
  </si>
  <si>
    <t>0x6726</t>
  </si>
  <si>
    <t>0x08</t>
  </si>
  <si>
    <t>0x41FF</t>
  </si>
  <si>
    <t>JEDEC ID (4Byte)</t>
  </si>
  <si>
    <t>Dev ID (4Byte)</t>
  </si>
  <si>
    <t>Unique Dev ID (4Byte)</t>
  </si>
  <si>
    <t>0x00 0x00 0x00 0x00</t>
  </si>
  <si>
    <t>0x33 0xF2 0x00 0x00</t>
  </si>
  <si>
    <t xml:space="preserve">0x17 0xEF 0x00 0x00 </t>
  </si>
  <si>
    <t>0x227B</t>
  </si>
  <si>
    <t>0x83BE</t>
  </si>
  <si>
    <t>Read Flash Layout</t>
  </si>
  <si>
    <t>Read Flash Layout Request</t>
  </si>
  <si>
    <t>Read Flash Layout Response</t>
  </si>
  <si>
    <t>12 Byte</t>
  </si>
  <si>
    <t>8 Byte</t>
  </si>
  <si>
    <t>Status(1Byte)</t>
  </si>
  <si>
    <t>Layer</t>
  </si>
  <si>
    <t>Application</t>
  </si>
  <si>
    <t>Presentation</t>
  </si>
  <si>
    <t>Session</t>
  </si>
  <si>
    <t>Transport</t>
  </si>
  <si>
    <t>Network</t>
  </si>
  <si>
    <t>Physical</t>
  </si>
  <si>
    <t>Data</t>
  </si>
  <si>
    <t>Packet</t>
  </si>
  <si>
    <t>Frame</t>
  </si>
  <si>
    <t>Protocol data unit (PDU)</t>
  </si>
  <si>
    <t>Function[19]</t>
  </si>
  <si>
    <t>Host</t>
  </si>
  <si>
    <t>layers</t>
  </si>
  <si>
    <t>High-level APIs, including resource sharing, remote file access</t>
  </si>
  <si>
    <r>
      <t>Translation of data between a networking service and an application; including </t>
    </r>
    <r>
      <rPr>
        <sz val="11"/>
        <color rgb="FF0645AD"/>
        <rFont val="Arial"/>
        <family val="2"/>
        <charset val="162"/>
      </rPr>
      <t>character encoding</t>
    </r>
    <r>
      <rPr>
        <sz val="11"/>
        <color rgb="FF202122"/>
        <rFont val="Arial"/>
        <family val="2"/>
        <charset val="162"/>
      </rPr>
      <t>, </t>
    </r>
    <r>
      <rPr>
        <sz val="11"/>
        <color rgb="FF0645AD"/>
        <rFont val="Arial"/>
        <family val="2"/>
        <charset val="162"/>
      </rPr>
      <t>data compression</t>
    </r>
    <r>
      <rPr>
        <sz val="11"/>
        <color rgb="FF202122"/>
        <rFont val="Arial"/>
        <family val="2"/>
        <charset val="162"/>
      </rPr>
      <t> and </t>
    </r>
    <r>
      <rPr>
        <sz val="11"/>
        <color rgb="FF0645AD"/>
        <rFont val="Arial"/>
        <family val="2"/>
        <charset val="162"/>
      </rPr>
      <t>encryption/decryption</t>
    </r>
  </si>
  <si>
    <t>Managing communication sessions, i.e., continuous exchange of information in the form of multiple back-and-forth transmissions between two nodes</t>
  </si>
  <si>
    <r>
      <t>Segment</t>
    </r>
    <r>
      <rPr>
        <sz val="11"/>
        <color rgb="FF202122"/>
        <rFont val="Arial"/>
        <family val="2"/>
        <charset val="162"/>
      </rPr>
      <t>, </t>
    </r>
    <r>
      <rPr>
        <sz val="11"/>
        <color rgb="FF0645AD"/>
        <rFont val="Arial"/>
        <family val="2"/>
        <charset val="162"/>
      </rPr>
      <t>Datagram</t>
    </r>
  </si>
  <si>
    <r>
      <t>Reliable transmission of data segments between points on a network, including </t>
    </r>
    <r>
      <rPr>
        <sz val="11"/>
        <color rgb="FF0645AD"/>
        <rFont val="Arial"/>
        <family val="2"/>
        <charset val="162"/>
      </rPr>
      <t>segmentation</t>
    </r>
    <r>
      <rPr>
        <sz val="11"/>
        <color rgb="FF202122"/>
        <rFont val="Arial"/>
        <family val="2"/>
        <charset val="162"/>
      </rPr>
      <t>, </t>
    </r>
    <r>
      <rPr>
        <sz val="11"/>
        <color rgb="FF0645AD"/>
        <rFont val="Arial"/>
        <family val="2"/>
        <charset val="162"/>
      </rPr>
      <t>acknowledgement</t>
    </r>
    <r>
      <rPr>
        <sz val="11"/>
        <color rgb="FF202122"/>
        <rFont val="Arial"/>
        <family val="2"/>
        <charset val="162"/>
      </rPr>
      <t> and </t>
    </r>
    <r>
      <rPr>
        <sz val="11"/>
        <color rgb="FF0645AD"/>
        <rFont val="Arial"/>
        <family val="2"/>
        <charset val="162"/>
      </rPr>
      <t>multiplexing</t>
    </r>
  </si>
  <si>
    <t>Media</t>
  </si>
  <si>
    <r>
      <t>Structuring and managing a multi-node network, including </t>
    </r>
    <r>
      <rPr>
        <sz val="11"/>
        <color rgb="FF0645AD"/>
        <rFont val="Arial"/>
        <family val="2"/>
        <charset val="162"/>
      </rPr>
      <t>addressing</t>
    </r>
    <r>
      <rPr>
        <sz val="11"/>
        <color rgb="FF202122"/>
        <rFont val="Arial"/>
        <family val="2"/>
        <charset val="162"/>
      </rPr>
      <t>, </t>
    </r>
    <r>
      <rPr>
        <sz val="11"/>
        <color rgb="FF0645AD"/>
        <rFont val="Arial"/>
        <family val="2"/>
        <charset val="162"/>
      </rPr>
      <t>routing</t>
    </r>
    <r>
      <rPr>
        <sz val="11"/>
        <color rgb="FF202122"/>
        <rFont val="Arial"/>
        <family val="2"/>
        <charset val="162"/>
      </rPr>
      <t> and </t>
    </r>
    <r>
      <rPr>
        <sz val="11"/>
        <color rgb="FF0645AD"/>
        <rFont val="Arial"/>
        <family val="2"/>
        <charset val="162"/>
      </rPr>
      <t>traffic control</t>
    </r>
  </si>
  <si>
    <t>Data link</t>
  </si>
  <si>
    <t>Reliable transmission of data frames between two nodes connected by a physical layer</t>
  </si>
  <si>
    <r>
      <t>Bit</t>
    </r>
    <r>
      <rPr>
        <sz val="11"/>
        <color rgb="FF202122"/>
        <rFont val="Arial"/>
        <family val="2"/>
        <charset val="162"/>
      </rPr>
      <t>, </t>
    </r>
    <r>
      <rPr>
        <sz val="11"/>
        <color rgb="FF0645AD"/>
        <rFont val="Arial"/>
        <family val="2"/>
        <charset val="162"/>
      </rPr>
      <t>Symbol</t>
    </r>
  </si>
  <si>
    <t>Transmission and reception of raw bit streams over a physical medium</t>
  </si>
  <si>
    <t>USB, UART, RS485, CAN Bus, uSD Card, WiFi, GPRS, BLE</t>
  </si>
  <si>
    <t>USB: None
UART/RS485: CRC16
CAN: Not planed
uSDCARD: File system CRC
WiFi/GPRS/BLE: Self contained</t>
  </si>
  <si>
    <t>UART/USB/uSDCARD: None
RS485: 1 byte address
CAN: Self contained
WiFi/GPRS/BLE: Self contained</t>
  </si>
  <si>
    <t xml:space="preserve">uSDCARD/WiFi/GPRS/BLE: Self contained
</t>
  </si>
  <si>
    <t>Max Package Length =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</si>
</sst>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11"/>
      <color theme="1"/>
      <name val="Cambria"/>
      <family val="1"/>
      <charset val="162"/>
    </font>
    <font>
      <b/>
      <sz val="11"/>
      <color theme="1"/>
      <name val="Cambria"/>
      <family val="1"/>
      <charset val="162"/>
    </font>
    <font>
      <sz val="12"/>
      <color theme="1"/>
      <name val="Cambria"/>
      <family val="1"/>
      <charset val="162"/>
    </font>
    <font>
      <b/>
      <sz val="11"/>
      <color rgb="FF202122"/>
      <name val="Arial"/>
      <family val="2"/>
      <charset val="162"/>
    </font>
    <font>
      <sz val="11"/>
      <color rgb="FF202122"/>
      <name val="Arial"/>
      <family val="2"/>
      <charset val="162"/>
    </font>
    <font>
      <sz val="11"/>
      <color rgb="FF0645AD"/>
      <name val="Arial"/>
      <family val="2"/>
      <charset val="162"/>
    </font>
    <font>
      <u/>
      <sz val="11"/>
      <color theme="10"/>
      <name val="Calibri"/>
      <family val="2"/>
      <charset val="16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D8EC9B"/>
        <bgColor indexed="64"/>
      </patternFill>
    </fill>
    <fill>
      <patternFill patternType="solid">
        <fgColor rgb="FFD8EC9C"/>
        <bgColor indexed="64"/>
      </patternFill>
    </fill>
    <fill>
      <patternFill patternType="solid">
        <fgColor rgb="FFE7ED9C"/>
        <bgColor indexed="64"/>
      </patternFill>
    </fill>
    <fill>
      <patternFill patternType="solid">
        <fgColor rgb="FFEDDC9C"/>
        <bgColor indexed="64"/>
      </patternFill>
    </fill>
    <fill>
      <patternFill patternType="solid">
        <fgColor rgb="FFE9C189"/>
        <bgColor indexed="64"/>
      </patternFill>
    </fill>
    <fill>
      <patternFill patternType="solid">
        <fgColor rgb="FFE9988A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  <border>
      <left/>
      <right/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4" borderId="0" xfId="0" applyFont="1" applyFill="1"/>
    <xf numFmtId="0" fontId="2" fillId="0" borderId="1" xfId="0" applyFont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26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2" fillId="0" borderId="13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8" fillId="5" borderId="33" xfId="1" applyFill="1" applyBorder="1" applyAlignment="1">
      <alignment horizontal="center" vertical="center" wrapText="1"/>
    </xf>
    <xf numFmtId="0" fontId="5" fillId="5" borderId="37" xfId="0" applyFont="1" applyFill="1" applyBorder="1" applyAlignment="1">
      <alignment horizontal="center" vertical="center" wrapText="1"/>
    </xf>
    <xf numFmtId="0" fontId="5" fillId="5" borderId="38" xfId="0" applyFont="1" applyFill="1" applyBorder="1" applyAlignment="1">
      <alignment horizontal="center" vertical="center" wrapText="1"/>
    </xf>
    <xf numFmtId="0" fontId="5" fillId="5" borderId="39" xfId="0" applyFont="1" applyFill="1" applyBorder="1" applyAlignment="1">
      <alignment horizontal="center" vertical="center" wrapText="1"/>
    </xf>
    <xf numFmtId="0" fontId="6" fillId="6" borderId="33" xfId="0" applyFont="1" applyFill="1" applyBorder="1" applyAlignment="1">
      <alignment vertical="center" wrapText="1"/>
    </xf>
    <xf numFmtId="0" fontId="8" fillId="6" borderId="33" xfId="1" applyFill="1" applyBorder="1" applyAlignment="1">
      <alignment vertical="center" wrapText="1"/>
    </xf>
    <xf numFmtId="0" fontId="8" fillId="7" borderId="33" xfId="1" applyFill="1" applyBorder="1" applyAlignment="1">
      <alignment vertical="center" wrapText="1"/>
    </xf>
    <xf numFmtId="0" fontId="6" fillId="8" borderId="33" xfId="0" applyFont="1" applyFill="1" applyBorder="1" applyAlignment="1">
      <alignment vertical="center" wrapText="1"/>
    </xf>
    <xf numFmtId="0" fontId="7" fillId="8" borderId="33" xfId="0" applyFont="1" applyFill="1" applyBorder="1" applyAlignment="1">
      <alignment vertical="center" wrapText="1"/>
    </xf>
    <xf numFmtId="0" fontId="8" fillId="8" borderId="33" xfId="1" applyFill="1" applyBorder="1" applyAlignment="1">
      <alignment vertical="center" wrapText="1"/>
    </xf>
    <xf numFmtId="0" fontId="6" fillId="9" borderId="33" xfId="0" applyFont="1" applyFill="1" applyBorder="1" applyAlignment="1">
      <alignment vertical="center" wrapText="1"/>
    </xf>
    <xf numFmtId="0" fontId="8" fillId="9" borderId="33" xfId="1" applyFill="1" applyBorder="1" applyAlignment="1">
      <alignment vertical="center" wrapText="1"/>
    </xf>
    <xf numFmtId="0" fontId="6" fillId="10" borderId="33" xfId="0" applyFont="1" applyFill="1" applyBorder="1" applyAlignment="1">
      <alignment vertical="center" wrapText="1"/>
    </xf>
    <xf numFmtId="0" fontId="8" fillId="10" borderId="33" xfId="1" applyFill="1" applyBorder="1" applyAlignment="1">
      <alignment vertical="center" wrapText="1"/>
    </xf>
    <xf numFmtId="0" fontId="6" fillId="11" borderId="33" xfId="0" applyFont="1" applyFill="1" applyBorder="1" applyAlignment="1">
      <alignment vertical="center" wrapText="1"/>
    </xf>
    <xf numFmtId="0" fontId="7" fillId="11" borderId="33" xfId="0" applyFont="1" applyFill="1" applyBorder="1" applyAlignment="1">
      <alignment vertical="center" wrapText="1"/>
    </xf>
    <xf numFmtId="0" fontId="8" fillId="11" borderId="33" xfId="1" applyFill="1" applyBorder="1" applyAlignment="1">
      <alignment vertical="center" wrapText="1"/>
    </xf>
    <xf numFmtId="0" fontId="0" fillId="0" borderId="0" xfId="0" applyAlignment="1">
      <alignment wrapText="1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2" fillId="0" borderId="0" xfId="0" applyFont="1" applyAlignment="1"/>
    <xf numFmtId="0" fontId="4" fillId="0" borderId="0" xfId="0" applyFont="1" applyAlignment="1">
      <alignment vertical="top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5" fillId="5" borderId="34" xfId="0" applyFont="1" applyFill="1" applyBorder="1" applyAlignment="1">
      <alignment horizontal="center" vertical="center" wrapText="1"/>
    </xf>
    <xf numFmtId="0" fontId="5" fillId="5" borderId="35" xfId="0" applyFont="1" applyFill="1" applyBorder="1" applyAlignment="1">
      <alignment horizontal="center" vertical="center" wrapText="1"/>
    </xf>
    <xf numFmtId="0" fontId="5" fillId="5" borderId="36" xfId="0" applyFont="1" applyFill="1" applyBorder="1" applyAlignment="1">
      <alignment horizontal="center" vertical="center" wrapText="1"/>
    </xf>
    <xf numFmtId="0" fontId="8" fillId="7" borderId="37" xfId="1" applyFill="1" applyBorder="1" applyAlignment="1">
      <alignment vertical="center" wrapText="1"/>
    </xf>
    <xf numFmtId="0" fontId="8" fillId="7" borderId="38" xfId="1" applyFill="1" applyBorder="1" applyAlignment="1">
      <alignment vertical="center" wrapText="1"/>
    </xf>
    <xf numFmtId="0" fontId="8" fillId="7" borderId="39" xfId="1" applyFill="1" applyBorder="1" applyAlignment="1">
      <alignment vertical="center" wrapText="1"/>
    </xf>
    <xf numFmtId="0" fontId="2" fillId="0" borderId="3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textRotation="90" wrapText="1"/>
    </xf>
    <xf numFmtId="0" fontId="4" fillId="0" borderId="0" xfId="0" applyFont="1" applyBorder="1" applyAlignment="1">
      <alignment horizontal="center" vertical="center" textRotation="90" wrapText="1"/>
    </xf>
    <xf numFmtId="0" fontId="3" fillId="2" borderId="3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ession_(computer_science)" TargetMode="External"/><Relationship Id="rId13" Type="http://schemas.openxmlformats.org/officeDocument/2006/relationships/hyperlink" Target="https://en.wikipedia.org/wiki/Frame_(networking)" TargetMode="External"/><Relationship Id="rId3" Type="http://schemas.openxmlformats.org/officeDocument/2006/relationships/hyperlink" Target="https://en.wikipedia.org/wiki/Application_layer" TargetMode="External"/><Relationship Id="rId7" Type="http://schemas.openxmlformats.org/officeDocument/2006/relationships/hyperlink" Target="https://en.wikipedia.org/wiki/Session_layer" TargetMode="External"/><Relationship Id="rId12" Type="http://schemas.openxmlformats.org/officeDocument/2006/relationships/hyperlink" Target="https://en.wikipedia.org/wiki/Data_link_layer" TargetMode="External"/><Relationship Id="rId2" Type="http://schemas.openxmlformats.org/officeDocument/2006/relationships/hyperlink" Target="https://en.wikipedia.org/wiki/OSI_model" TargetMode="External"/><Relationship Id="rId1" Type="http://schemas.openxmlformats.org/officeDocument/2006/relationships/hyperlink" Target="https://en.wikipedia.org/wiki/Protocol_data_unit" TargetMode="External"/><Relationship Id="rId6" Type="http://schemas.openxmlformats.org/officeDocument/2006/relationships/hyperlink" Target="https://en.wikipedia.org/wiki/Presentation_layer" TargetMode="External"/><Relationship Id="rId11" Type="http://schemas.openxmlformats.org/officeDocument/2006/relationships/hyperlink" Target="https://en.wikipedia.org/wiki/Network_packet" TargetMode="External"/><Relationship Id="rId5" Type="http://schemas.openxmlformats.org/officeDocument/2006/relationships/hyperlink" Target="https://en.wikipedia.org/wiki/API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en.wikipedia.org/wiki/Network_layer" TargetMode="External"/><Relationship Id="rId4" Type="http://schemas.openxmlformats.org/officeDocument/2006/relationships/hyperlink" Target="https://en.wikipedia.org/wiki/Data_(computing)" TargetMode="External"/><Relationship Id="rId9" Type="http://schemas.openxmlformats.org/officeDocument/2006/relationships/hyperlink" Target="https://en.wikipedia.org/wiki/Transport_layer" TargetMode="External"/><Relationship Id="rId14" Type="http://schemas.openxmlformats.org/officeDocument/2006/relationships/hyperlink" Target="https://en.wikipedia.org/wiki/Physical_laye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18134-DAF3-48F0-BA80-8111E6E8322E}">
  <dimension ref="A2:J34"/>
  <sheetViews>
    <sheetView tabSelected="1" zoomScale="85" zoomScaleNormal="85" workbookViewId="0">
      <selection activeCell="F35" sqref="F35"/>
    </sheetView>
  </sheetViews>
  <sheetFormatPr defaultRowHeight="14.25" x14ac:dyDescent="0.2"/>
  <cols>
    <col min="1" max="1" width="20.140625" style="1" bestFit="1" customWidth="1"/>
    <col min="2" max="2" width="7.42578125" style="1" bestFit="1" customWidth="1"/>
    <col min="3" max="3" width="7.7109375" style="1" bestFit="1" customWidth="1"/>
    <col min="4" max="4" width="18.85546875" style="1" bestFit="1" customWidth="1"/>
    <col min="5" max="5" width="26.7109375" style="1" bestFit="1" customWidth="1"/>
    <col min="6" max="6" width="25.85546875" style="1" bestFit="1" customWidth="1"/>
    <col min="7" max="7" width="23" style="1" bestFit="1" customWidth="1"/>
    <col min="8" max="8" width="26.42578125" style="1" bestFit="1" customWidth="1"/>
    <col min="9" max="10" width="7.42578125" style="1" bestFit="1" customWidth="1"/>
    <col min="11" max="16384" width="9.140625" style="1"/>
  </cols>
  <sheetData>
    <row r="2" spans="1:10" x14ac:dyDescent="0.2">
      <c r="H2" s="60"/>
      <c r="I2" s="60"/>
      <c r="J2" s="60"/>
    </row>
    <row r="3" spans="1:10" ht="15.75" customHeight="1" thickBot="1" x14ac:dyDescent="0.25">
      <c r="B3" s="71" t="s">
        <v>118</v>
      </c>
      <c r="C3" s="71"/>
      <c r="D3" s="71"/>
      <c r="E3" s="71"/>
      <c r="F3" s="71"/>
      <c r="G3" s="71"/>
    </row>
    <row r="4" spans="1:10" ht="15" customHeight="1" thickBot="1" x14ac:dyDescent="0.25">
      <c r="B4" s="8" t="s">
        <v>14</v>
      </c>
      <c r="C4" s="59" t="s">
        <v>15</v>
      </c>
      <c r="D4" s="69" t="s">
        <v>16</v>
      </c>
      <c r="E4" s="69"/>
      <c r="F4" s="69"/>
      <c r="G4" s="70"/>
    </row>
    <row r="5" spans="1:10" x14ac:dyDescent="0.2">
      <c r="B5" s="9" t="s">
        <v>1</v>
      </c>
      <c r="C5" s="58" t="s">
        <v>24</v>
      </c>
      <c r="D5" s="67" t="s">
        <v>11</v>
      </c>
      <c r="E5" s="67"/>
      <c r="F5" s="67"/>
      <c r="G5" s="68"/>
    </row>
    <row r="6" spans="1:10" x14ac:dyDescent="0.2">
      <c r="A6" s="20" t="s">
        <v>2</v>
      </c>
      <c r="B6" s="2" t="str">
        <f>"0x"&amp;DEC2HEX(1,2)</f>
        <v>0x01</v>
      </c>
      <c r="C6" s="57">
        <v>0</v>
      </c>
      <c r="D6" s="65" t="s">
        <v>17</v>
      </c>
      <c r="E6" s="65"/>
      <c r="F6" s="65"/>
      <c r="G6" s="66"/>
    </row>
    <row r="7" spans="1:10" x14ac:dyDescent="0.2">
      <c r="A7" s="20" t="s">
        <v>3</v>
      </c>
      <c r="B7" s="2" t="str">
        <f>"0x"&amp;DEC2HEX(2,2)</f>
        <v>0x02</v>
      </c>
      <c r="C7" s="57">
        <v>0</v>
      </c>
      <c r="D7" s="65" t="s">
        <v>17</v>
      </c>
      <c r="E7" s="65"/>
      <c r="F7" s="65"/>
      <c r="G7" s="66"/>
    </row>
    <row r="8" spans="1:10" x14ac:dyDescent="0.2">
      <c r="A8" s="20" t="s">
        <v>4</v>
      </c>
      <c r="B8" s="2" t="str">
        <f>"0x"&amp;DEC2HEX(3,2)</f>
        <v>0x03</v>
      </c>
      <c r="C8" s="57">
        <v>0</v>
      </c>
      <c r="D8" s="65" t="s">
        <v>17</v>
      </c>
      <c r="E8" s="65"/>
      <c r="F8" s="65"/>
      <c r="G8" s="66"/>
    </row>
    <row r="9" spans="1:10" x14ac:dyDescent="0.2">
      <c r="A9" s="20" t="s">
        <v>83</v>
      </c>
      <c r="B9" s="2" t="str">
        <f>"0x"&amp;DEC2HEX(4,2)</f>
        <v>0x04</v>
      </c>
      <c r="C9" s="57">
        <v>0</v>
      </c>
      <c r="D9" s="62" t="s">
        <v>57</v>
      </c>
      <c r="E9" s="63"/>
      <c r="F9" s="63"/>
      <c r="G9" s="64"/>
    </row>
    <row r="10" spans="1:10" x14ac:dyDescent="0.2">
      <c r="A10" s="20" t="s">
        <v>35</v>
      </c>
      <c r="B10" s="2" t="str">
        <f>"0x"&amp;DEC2HEX(5,2)</f>
        <v>0x05</v>
      </c>
      <c r="C10" s="57">
        <v>0</v>
      </c>
      <c r="D10" s="65" t="s">
        <v>17</v>
      </c>
      <c r="E10" s="65"/>
      <c r="F10" s="65"/>
      <c r="G10" s="66"/>
    </row>
    <row r="11" spans="1:10" ht="15.75" customHeight="1" x14ac:dyDescent="0.2">
      <c r="A11" s="20" t="s">
        <v>38</v>
      </c>
      <c r="B11" s="2" t="str">
        <f>"0x"&amp;DEC2HEX(6,2)</f>
        <v>0x06</v>
      </c>
      <c r="C11" s="57">
        <v>0</v>
      </c>
      <c r="D11" s="65" t="s">
        <v>17</v>
      </c>
      <c r="E11" s="65"/>
      <c r="F11" s="65"/>
      <c r="G11" s="66"/>
    </row>
    <row r="12" spans="1:10" x14ac:dyDescent="0.2">
      <c r="A12" s="20" t="s">
        <v>5</v>
      </c>
      <c r="B12" s="2" t="str">
        <f>"0x"&amp;DEC2HEX(7,2)</f>
        <v>0x07</v>
      </c>
      <c r="C12" s="57">
        <v>0</v>
      </c>
      <c r="D12" s="62" t="s">
        <v>52</v>
      </c>
      <c r="E12" s="63"/>
      <c r="F12" s="63"/>
      <c r="G12" s="64"/>
    </row>
    <row r="13" spans="1:10" x14ac:dyDescent="0.2">
      <c r="A13" s="20" t="s">
        <v>6</v>
      </c>
      <c r="B13" s="2" t="str">
        <f>"0x"&amp;DEC2HEX(8,2)</f>
        <v>0x08</v>
      </c>
      <c r="C13" s="57">
        <v>6</v>
      </c>
      <c r="D13" s="57" t="s">
        <v>43</v>
      </c>
      <c r="E13" s="57" t="s">
        <v>54</v>
      </c>
      <c r="F13" s="56" t="s">
        <v>55</v>
      </c>
      <c r="G13" s="4" t="s">
        <v>88</v>
      </c>
    </row>
    <row r="14" spans="1:10" x14ac:dyDescent="0.2">
      <c r="A14" s="1" t="s">
        <v>7</v>
      </c>
      <c r="B14" s="2" t="str">
        <f>"0x"&amp;DEC2HEX(9,2)</f>
        <v>0x09</v>
      </c>
      <c r="C14" s="57" t="s">
        <v>26</v>
      </c>
      <c r="D14" s="57" t="s">
        <v>25</v>
      </c>
      <c r="E14" s="57" t="s">
        <v>21</v>
      </c>
      <c r="F14" s="57" t="s">
        <v>22</v>
      </c>
      <c r="G14" s="4" t="s">
        <v>23</v>
      </c>
    </row>
    <row r="15" spans="1:10" x14ac:dyDescent="0.2">
      <c r="A15" s="1" t="s">
        <v>8</v>
      </c>
      <c r="B15" s="2" t="str">
        <f>"0x"&amp;DEC2HEX(10,2)</f>
        <v>0x0A</v>
      </c>
      <c r="C15" s="57" t="s">
        <v>27</v>
      </c>
      <c r="D15" s="57" t="s">
        <v>25</v>
      </c>
      <c r="E15" s="57" t="s">
        <v>21</v>
      </c>
      <c r="F15" s="57" t="s">
        <v>22</v>
      </c>
      <c r="G15" s="4" t="s">
        <v>23</v>
      </c>
    </row>
    <row r="16" spans="1:10" x14ac:dyDescent="0.2">
      <c r="A16" s="1" t="s">
        <v>9</v>
      </c>
      <c r="B16" s="2" t="str">
        <f>"0x"&amp;DEC2HEX(11,2)</f>
        <v>0x0B</v>
      </c>
      <c r="C16" s="57" t="s">
        <v>27</v>
      </c>
      <c r="D16" s="57" t="s">
        <v>25</v>
      </c>
      <c r="E16" s="57" t="s">
        <v>21</v>
      </c>
      <c r="F16" s="57" t="s">
        <v>22</v>
      </c>
      <c r="G16" s="4" t="s">
        <v>23</v>
      </c>
    </row>
    <row r="17" spans="1:10" ht="15.75" customHeight="1" thickBot="1" x14ac:dyDescent="0.25">
      <c r="A17" s="1" t="s">
        <v>10</v>
      </c>
      <c r="B17" s="5" t="str">
        <f>"0x"&amp;DEC2HEX(12,2)</f>
        <v>0x0C</v>
      </c>
      <c r="C17" s="6" t="s">
        <v>28</v>
      </c>
      <c r="D17" s="6" t="s">
        <v>25</v>
      </c>
      <c r="E17" s="6" t="s">
        <v>21</v>
      </c>
      <c r="F17" s="6" t="s">
        <v>22</v>
      </c>
      <c r="G17" s="7" t="s">
        <v>23</v>
      </c>
    </row>
    <row r="19" spans="1:10" ht="14.25" customHeight="1" x14ac:dyDescent="0.2">
      <c r="A19" s="72" t="s">
        <v>53</v>
      </c>
      <c r="B19" s="72"/>
      <c r="C19" s="72"/>
      <c r="D19" s="72"/>
      <c r="E19" s="72"/>
      <c r="F19" s="72"/>
      <c r="G19" s="72"/>
      <c r="H19" s="61"/>
      <c r="I19" s="61"/>
      <c r="J19" s="61"/>
    </row>
    <row r="20" spans="1:10" ht="14.25" customHeight="1" x14ac:dyDescent="0.2">
      <c r="A20" s="72"/>
      <c r="B20" s="72"/>
      <c r="C20" s="72"/>
      <c r="D20" s="72"/>
      <c r="E20" s="72"/>
      <c r="F20" s="72"/>
      <c r="G20" s="72"/>
      <c r="H20" s="61"/>
      <c r="I20" s="61"/>
      <c r="J20" s="61"/>
    </row>
    <row r="21" spans="1:10" ht="14.25" customHeight="1" x14ac:dyDescent="0.2">
      <c r="A21" s="72"/>
      <c r="B21" s="72"/>
      <c r="C21" s="72"/>
      <c r="D21" s="72"/>
      <c r="E21" s="72"/>
      <c r="F21" s="72"/>
      <c r="G21" s="72"/>
      <c r="H21" s="61"/>
      <c r="I21" s="61"/>
      <c r="J21" s="61"/>
    </row>
    <row r="22" spans="1:10" ht="14.25" customHeight="1" x14ac:dyDescent="0.2">
      <c r="A22" s="72"/>
      <c r="B22" s="72"/>
      <c r="C22" s="72"/>
      <c r="D22" s="72"/>
      <c r="E22" s="72"/>
      <c r="F22" s="72"/>
      <c r="G22" s="72"/>
      <c r="H22" s="61"/>
      <c r="I22" s="61"/>
      <c r="J22" s="61"/>
    </row>
    <row r="23" spans="1:10" ht="14.25" customHeight="1" x14ac:dyDescent="0.2">
      <c r="A23" s="72"/>
      <c r="B23" s="72"/>
      <c r="C23" s="72"/>
      <c r="D23" s="72"/>
      <c r="E23" s="72"/>
      <c r="F23" s="72"/>
      <c r="G23" s="72"/>
      <c r="H23" s="61"/>
      <c r="I23" s="61"/>
      <c r="J23" s="61"/>
    </row>
    <row r="24" spans="1:10" ht="14.25" customHeight="1" x14ac:dyDescent="0.2">
      <c r="A24" s="72"/>
      <c r="B24" s="72"/>
      <c r="C24" s="72"/>
      <c r="D24" s="72"/>
      <c r="E24" s="72"/>
      <c r="F24" s="72"/>
      <c r="G24" s="72"/>
      <c r="H24" s="61"/>
      <c r="I24" s="61"/>
      <c r="J24" s="61"/>
    </row>
    <row r="25" spans="1:10" ht="14.25" customHeight="1" x14ac:dyDescent="0.2">
      <c r="A25" s="72"/>
      <c r="B25" s="72"/>
      <c r="C25" s="72"/>
      <c r="D25" s="72"/>
      <c r="E25" s="72"/>
      <c r="F25" s="72"/>
      <c r="G25" s="72"/>
      <c r="H25" s="61"/>
      <c r="I25" s="61"/>
      <c r="J25" s="61"/>
    </row>
    <row r="26" spans="1:10" ht="14.25" customHeight="1" x14ac:dyDescent="0.2">
      <c r="A26" s="72"/>
      <c r="B26" s="72"/>
      <c r="C26" s="72"/>
      <c r="D26" s="72"/>
      <c r="E26" s="72"/>
      <c r="F26" s="72"/>
      <c r="G26" s="72"/>
      <c r="H26" s="61"/>
      <c r="I26" s="61"/>
      <c r="J26" s="61"/>
    </row>
    <row r="27" spans="1:10" ht="14.25" customHeight="1" x14ac:dyDescent="0.2">
      <c r="A27" s="72"/>
      <c r="B27" s="72"/>
      <c r="C27" s="72"/>
      <c r="D27" s="72"/>
      <c r="E27" s="72"/>
      <c r="F27" s="72"/>
      <c r="G27" s="72"/>
      <c r="H27" s="61"/>
      <c r="I27" s="61"/>
      <c r="J27" s="61"/>
    </row>
    <row r="28" spans="1:10" ht="14.25" customHeight="1" x14ac:dyDescent="0.2">
      <c r="A28" s="72"/>
      <c r="B28" s="72"/>
      <c r="C28" s="72"/>
      <c r="D28" s="72"/>
      <c r="E28" s="72"/>
      <c r="F28" s="72"/>
      <c r="G28" s="72"/>
      <c r="H28" s="61"/>
      <c r="I28" s="61"/>
      <c r="J28" s="61"/>
    </row>
    <row r="29" spans="1:10" ht="14.25" customHeight="1" x14ac:dyDescent="0.2">
      <c r="A29" s="72"/>
      <c r="B29" s="72"/>
      <c r="C29" s="72"/>
      <c r="D29" s="72"/>
      <c r="E29" s="72"/>
      <c r="F29" s="72"/>
      <c r="G29" s="72"/>
      <c r="H29" s="61"/>
      <c r="I29" s="61"/>
      <c r="J29" s="61"/>
    </row>
    <row r="30" spans="1:10" ht="14.25" customHeight="1" x14ac:dyDescent="0.2">
      <c r="A30" s="72"/>
      <c r="B30" s="72"/>
      <c r="C30" s="72"/>
      <c r="D30" s="72"/>
      <c r="E30" s="72"/>
      <c r="F30" s="72"/>
      <c r="G30" s="72"/>
      <c r="H30" s="61"/>
      <c r="I30" s="61"/>
      <c r="J30" s="61"/>
    </row>
    <row r="31" spans="1:10" ht="14.25" customHeight="1" x14ac:dyDescent="0.2">
      <c r="A31" s="72"/>
      <c r="B31" s="72"/>
      <c r="C31" s="72"/>
      <c r="D31" s="72"/>
      <c r="E31" s="72"/>
      <c r="F31" s="72"/>
      <c r="G31" s="72"/>
      <c r="H31" s="61"/>
      <c r="I31" s="61"/>
      <c r="J31" s="61"/>
    </row>
    <row r="32" spans="1:10" ht="14.25" customHeight="1" x14ac:dyDescent="0.2">
      <c r="A32" s="72"/>
      <c r="B32" s="72"/>
      <c r="C32" s="72"/>
      <c r="D32" s="72"/>
      <c r="E32" s="72"/>
      <c r="F32" s="72"/>
      <c r="G32" s="72"/>
      <c r="H32" s="61"/>
      <c r="I32" s="61"/>
      <c r="J32" s="61"/>
    </row>
    <row r="33" spans="1:10" ht="14.25" customHeight="1" x14ac:dyDescent="0.2">
      <c r="A33" s="72"/>
      <c r="B33" s="72"/>
      <c r="C33" s="72"/>
      <c r="D33" s="72"/>
      <c r="E33" s="72"/>
      <c r="F33" s="72"/>
      <c r="G33" s="72"/>
      <c r="H33" s="61"/>
      <c r="I33" s="61"/>
      <c r="J33" s="61"/>
    </row>
    <row r="34" spans="1:10" ht="14.25" customHeight="1" x14ac:dyDescent="0.2">
      <c r="A34" s="72"/>
      <c r="B34" s="72"/>
      <c r="C34" s="72"/>
      <c r="D34" s="72"/>
      <c r="E34" s="72"/>
      <c r="F34" s="72"/>
      <c r="G34" s="72"/>
      <c r="H34" s="61"/>
      <c r="I34" s="61"/>
      <c r="J34" s="61"/>
    </row>
  </sheetData>
  <mergeCells count="11">
    <mergeCell ref="B3:G3"/>
    <mergeCell ref="A19:G34"/>
    <mergeCell ref="D12:G12"/>
    <mergeCell ref="D11:G11"/>
    <mergeCell ref="D6:G6"/>
    <mergeCell ref="D5:G5"/>
    <mergeCell ref="D4:G4"/>
    <mergeCell ref="D10:G10"/>
    <mergeCell ref="D8:G8"/>
    <mergeCell ref="D7:G7"/>
    <mergeCell ref="D9:G9"/>
  </mergeCells>
  <phoneticPr fontId="1" type="noConversion"/>
  <pageMargins left="0.7" right="0.7" top="0.75" bottom="0.75" header="0.3" footer="0.3"/>
  <pageSetup paperSize="9" orientation="portrait" r:id="rId1"/>
  <ignoredErrors>
    <ignoredError sqref="B7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5E45C-246B-4317-8656-264D8DCF7F3A}">
  <dimension ref="A1:J5"/>
  <sheetViews>
    <sheetView workbookViewId="0">
      <selection activeCell="E12" sqref="E12:E13"/>
    </sheetView>
  </sheetViews>
  <sheetFormatPr defaultRowHeight="15" x14ac:dyDescent="0.25"/>
  <cols>
    <col min="1" max="2" width="7.42578125" bestFit="1" customWidth="1"/>
    <col min="3" max="3" width="7.7109375" bestFit="1" customWidth="1"/>
    <col min="4" max="4" width="18.85546875" bestFit="1" customWidth="1"/>
    <col min="5" max="5" width="17.85546875" bestFit="1" customWidth="1"/>
    <col min="6" max="6" width="25.140625" bestFit="1" customWidth="1"/>
    <col min="7" max="7" width="26.42578125" bestFit="1" customWidth="1"/>
    <col min="8" max="9" width="7.42578125" bestFit="1" customWidth="1"/>
    <col min="10" max="10" width="21.7109375" bestFit="1" customWidth="1"/>
  </cols>
  <sheetData>
    <row r="1" spans="1:10" ht="15.75" thickBot="1" x14ac:dyDescent="0.3">
      <c r="A1" s="1"/>
      <c r="B1" s="85" t="s">
        <v>12</v>
      </c>
      <c r="C1" s="86"/>
      <c r="D1" s="86"/>
      <c r="E1" s="86"/>
      <c r="F1" s="86"/>
      <c r="G1" s="87"/>
      <c r="H1" s="1"/>
      <c r="I1" s="1"/>
      <c r="J1" s="1"/>
    </row>
    <row r="2" spans="1:10" ht="15.75" thickBot="1" x14ac:dyDescent="0.3">
      <c r="A2" s="10" t="s">
        <v>14</v>
      </c>
      <c r="B2" s="11" t="s">
        <v>14</v>
      </c>
      <c r="C2" s="11" t="s">
        <v>15</v>
      </c>
      <c r="D2" s="88" t="s">
        <v>16</v>
      </c>
      <c r="E2" s="88"/>
      <c r="F2" s="88"/>
      <c r="G2" s="88"/>
      <c r="H2" s="11" t="s">
        <v>15</v>
      </c>
      <c r="I2" s="12" t="s">
        <v>14</v>
      </c>
      <c r="J2" s="1"/>
    </row>
    <row r="3" spans="1:10" x14ac:dyDescent="0.25">
      <c r="A3" s="13" t="s">
        <v>0</v>
      </c>
      <c r="B3" s="14" t="s">
        <v>1</v>
      </c>
      <c r="C3" s="14" t="s">
        <v>24</v>
      </c>
      <c r="D3" s="89" t="s">
        <v>11</v>
      </c>
      <c r="E3" s="89"/>
      <c r="F3" s="89"/>
      <c r="G3" s="89"/>
      <c r="H3" s="14" t="s">
        <v>12</v>
      </c>
      <c r="I3" s="15" t="s">
        <v>13</v>
      </c>
      <c r="J3" s="1"/>
    </row>
    <row r="4" spans="1:10" x14ac:dyDescent="0.25">
      <c r="A4" s="2" t="s">
        <v>0</v>
      </c>
      <c r="B4" s="3" t="str">
        <f>"0x"&amp;DEC2HEX(7,2)</f>
        <v>0x07</v>
      </c>
      <c r="C4" s="3">
        <v>8</v>
      </c>
      <c r="D4" s="3" t="s">
        <v>43</v>
      </c>
      <c r="E4" s="3" t="s">
        <v>18</v>
      </c>
      <c r="F4" s="3" t="s">
        <v>19</v>
      </c>
      <c r="G4" s="19" t="s">
        <v>20</v>
      </c>
      <c r="H4" s="3" t="s">
        <v>12</v>
      </c>
      <c r="I4" s="4" t="s">
        <v>13</v>
      </c>
      <c r="J4" s="1" t="s">
        <v>44</v>
      </c>
    </row>
    <row r="5" spans="1:10" ht="15.75" thickBot="1" x14ac:dyDescent="0.3">
      <c r="A5" s="5" t="s">
        <v>0</v>
      </c>
      <c r="B5" s="6" t="str">
        <f>"0x"&amp;DEC2HEX(7,2)</f>
        <v>0x07</v>
      </c>
      <c r="C5" s="6">
        <v>8</v>
      </c>
      <c r="D5" s="6" t="s">
        <v>43</v>
      </c>
      <c r="E5" s="6" t="s">
        <v>18</v>
      </c>
      <c r="F5" s="6" t="s">
        <v>19</v>
      </c>
      <c r="G5" s="18" t="s">
        <v>20</v>
      </c>
      <c r="H5" s="6" t="s">
        <v>12</v>
      </c>
      <c r="I5" s="7" t="s">
        <v>13</v>
      </c>
      <c r="J5" s="1" t="s">
        <v>45</v>
      </c>
    </row>
  </sheetData>
  <mergeCells count="3">
    <mergeCell ref="B1:G1"/>
    <mergeCell ref="D2:G2"/>
    <mergeCell ref="D3:G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79C99-9E7C-4CD6-A0D3-0A3777511073}">
  <dimension ref="A1:J5"/>
  <sheetViews>
    <sheetView workbookViewId="0">
      <selection activeCell="E14" sqref="E14"/>
    </sheetView>
  </sheetViews>
  <sheetFormatPr defaultRowHeight="15" x14ac:dyDescent="0.25"/>
  <cols>
    <col min="1" max="2" width="7.42578125" bestFit="1" customWidth="1"/>
    <col min="3" max="3" width="7.7109375" bestFit="1" customWidth="1"/>
    <col min="4" max="4" width="18.85546875" bestFit="1" customWidth="1"/>
    <col min="5" max="5" width="26.7109375" bestFit="1" customWidth="1"/>
    <col min="6" max="6" width="25.140625" bestFit="1" customWidth="1"/>
    <col min="7" max="7" width="26.42578125" bestFit="1" customWidth="1"/>
    <col min="8" max="9" width="7.42578125" bestFit="1" customWidth="1"/>
    <col min="10" max="10" width="25.140625" bestFit="1" customWidth="1"/>
  </cols>
  <sheetData>
    <row r="1" spans="1:10" ht="15.75" thickBot="1" x14ac:dyDescent="0.3">
      <c r="A1" s="1"/>
      <c r="B1" s="85" t="s">
        <v>12</v>
      </c>
      <c r="C1" s="86"/>
      <c r="D1" s="86"/>
      <c r="E1" s="86"/>
      <c r="F1" s="86"/>
      <c r="G1" s="87"/>
      <c r="H1" s="1"/>
      <c r="I1" s="1"/>
      <c r="J1" s="1"/>
    </row>
    <row r="2" spans="1:10" ht="15.75" thickBot="1" x14ac:dyDescent="0.3">
      <c r="A2" s="10" t="s">
        <v>14</v>
      </c>
      <c r="B2" s="11" t="s">
        <v>14</v>
      </c>
      <c r="C2" s="11" t="s">
        <v>15</v>
      </c>
      <c r="D2" s="88" t="s">
        <v>16</v>
      </c>
      <c r="E2" s="88"/>
      <c r="F2" s="88"/>
      <c r="G2" s="88"/>
      <c r="H2" s="11" t="s">
        <v>15</v>
      </c>
      <c r="I2" s="12" t="s">
        <v>14</v>
      </c>
      <c r="J2" s="1"/>
    </row>
    <row r="3" spans="1:10" x14ac:dyDescent="0.25">
      <c r="A3" s="13" t="s">
        <v>0</v>
      </c>
      <c r="B3" s="14" t="s">
        <v>1</v>
      </c>
      <c r="C3" s="14" t="s">
        <v>24</v>
      </c>
      <c r="D3" s="89" t="s">
        <v>11</v>
      </c>
      <c r="E3" s="89"/>
      <c r="F3" s="89"/>
      <c r="G3" s="89"/>
      <c r="H3" s="14" t="s">
        <v>12</v>
      </c>
      <c r="I3" s="15" t="s">
        <v>13</v>
      </c>
      <c r="J3" s="1"/>
    </row>
    <row r="4" spans="1:10" x14ac:dyDescent="0.25">
      <c r="A4" s="2" t="s">
        <v>0</v>
      </c>
      <c r="B4" s="3" t="str">
        <f>"0x"&amp;DEC2HEX(8,2)</f>
        <v>0x08</v>
      </c>
      <c r="C4" s="3" t="s">
        <v>26</v>
      </c>
      <c r="D4" s="3" t="s">
        <v>25</v>
      </c>
      <c r="E4" s="3" t="s">
        <v>21</v>
      </c>
      <c r="F4" s="3" t="s">
        <v>22</v>
      </c>
      <c r="G4" s="3" t="s">
        <v>23</v>
      </c>
      <c r="H4" s="3" t="s">
        <v>12</v>
      </c>
      <c r="I4" s="4" t="s">
        <v>13</v>
      </c>
      <c r="J4" s="1" t="s">
        <v>46</v>
      </c>
    </row>
    <row r="5" spans="1:10" ht="15.75" thickBot="1" x14ac:dyDescent="0.3">
      <c r="A5" s="5" t="s">
        <v>0</v>
      </c>
      <c r="B5" s="6" t="str">
        <f>"0x"&amp;DEC2HEX(8,2)</f>
        <v>0x08</v>
      </c>
      <c r="C5" s="6">
        <v>8</v>
      </c>
      <c r="D5" s="6" t="s">
        <v>25</v>
      </c>
      <c r="E5" s="6" t="s">
        <v>21</v>
      </c>
      <c r="F5" s="90" t="s">
        <v>22</v>
      </c>
      <c r="G5" s="92"/>
      <c r="H5" s="6" t="s">
        <v>12</v>
      </c>
      <c r="I5" s="7" t="s">
        <v>13</v>
      </c>
      <c r="J5" s="1" t="s">
        <v>47</v>
      </c>
    </row>
  </sheetData>
  <mergeCells count="4">
    <mergeCell ref="B1:G1"/>
    <mergeCell ref="D2:G2"/>
    <mergeCell ref="D3:G3"/>
    <mergeCell ref="F5:G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14988-738B-4FD3-82E6-E3DEC8D26A99}">
  <dimension ref="A1:J5"/>
  <sheetViews>
    <sheetView workbookViewId="0">
      <selection activeCell="E10" sqref="E10"/>
    </sheetView>
  </sheetViews>
  <sheetFormatPr defaultRowHeight="15" x14ac:dyDescent="0.25"/>
  <cols>
    <col min="1" max="2" width="7.42578125" bestFit="1" customWidth="1"/>
    <col min="3" max="3" width="7.7109375" bestFit="1" customWidth="1"/>
    <col min="4" max="4" width="17.85546875" bestFit="1" customWidth="1"/>
    <col min="5" max="5" width="26.7109375" bestFit="1" customWidth="1"/>
    <col min="6" max="6" width="23.5703125" bestFit="1" customWidth="1"/>
    <col min="7" max="7" width="23" bestFit="1" customWidth="1"/>
    <col min="8" max="9" width="7.42578125" bestFit="1" customWidth="1"/>
    <col min="10" max="10" width="26" bestFit="1" customWidth="1"/>
  </cols>
  <sheetData>
    <row r="1" spans="1:10" ht="15.75" thickBot="1" x14ac:dyDescent="0.3">
      <c r="A1" s="1"/>
      <c r="B1" s="85" t="s">
        <v>12</v>
      </c>
      <c r="C1" s="86"/>
      <c r="D1" s="86"/>
      <c r="E1" s="86"/>
      <c r="F1" s="86"/>
      <c r="G1" s="87"/>
      <c r="H1" s="1"/>
      <c r="I1" s="1"/>
      <c r="J1" s="1"/>
    </row>
    <row r="2" spans="1:10" ht="15.75" thickBot="1" x14ac:dyDescent="0.3">
      <c r="A2" s="10" t="s">
        <v>14</v>
      </c>
      <c r="B2" s="11" t="s">
        <v>14</v>
      </c>
      <c r="C2" s="11" t="s">
        <v>15</v>
      </c>
      <c r="D2" s="88" t="s">
        <v>16</v>
      </c>
      <c r="E2" s="88"/>
      <c r="F2" s="88"/>
      <c r="G2" s="88"/>
      <c r="H2" s="11" t="s">
        <v>15</v>
      </c>
      <c r="I2" s="12" t="s">
        <v>14</v>
      </c>
      <c r="J2" s="1"/>
    </row>
    <row r="3" spans="1:10" x14ac:dyDescent="0.25">
      <c r="A3" s="13" t="s">
        <v>0</v>
      </c>
      <c r="B3" s="14" t="s">
        <v>1</v>
      </c>
      <c r="C3" s="14" t="s">
        <v>24</v>
      </c>
      <c r="D3" s="89" t="s">
        <v>11</v>
      </c>
      <c r="E3" s="89"/>
      <c r="F3" s="89"/>
      <c r="G3" s="89"/>
      <c r="H3" s="14" t="s">
        <v>12</v>
      </c>
      <c r="I3" s="15" t="s">
        <v>13</v>
      </c>
      <c r="J3" s="1"/>
    </row>
    <row r="4" spans="1:10" x14ac:dyDescent="0.25">
      <c r="A4" s="2" t="s">
        <v>0</v>
      </c>
      <c r="B4" s="3" t="str">
        <f>"0x"&amp;DEC2HEX(9,2)</f>
        <v>0x09</v>
      </c>
      <c r="C4" s="3" t="s">
        <v>26</v>
      </c>
      <c r="D4" s="3" t="s">
        <v>25</v>
      </c>
      <c r="E4" s="3" t="s">
        <v>21</v>
      </c>
      <c r="F4" s="3" t="s">
        <v>22</v>
      </c>
      <c r="G4" s="3" t="s">
        <v>23</v>
      </c>
      <c r="H4" s="3" t="s">
        <v>12</v>
      </c>
      <c r="I4" s="4" t="s">
        <v>13</v>
      </c>
      <c r="J4" s="1" t="s">
        <v>48</v>
      </c>
    </row>
    <row r="5" spans="1:10" ht="15.75" thickBot="1" x14ac:dyDescent="0.3">
      <c r="A5" s="5" t="s">
        <v>0</v>
      </c>
      <c r="B5" s="6" t="str">
        <f>"0x"&amp;DEC2HEX(9,2)</f>
        <v>0x09</v>
      </c>
      <c r="C5" s="6">
        <v>8</v>
      </c>
      <c r="D5" s="6" t="s">
        <v>25</v>
      </c>
      <c r="E5" s="6" t="s">
        <v>21</v>
      </c>
      <c r="F5" s="90" t="s">
        <v>22</v>
      </c>
      <c r="G5" s="92"/>
      <c r="H5" s="6" t="s">
        <v>12</v>
      </c>
      <c r="I5" s="7" t="s">
        <v>13</v>
      </c>
      <c r="J5" s="1" t="s">
        <v>49</v>
      </c>
    </row>
  </sheetData>
  <mergeCells count="4">
    <mergeCell ref="B1:G1"/>
    <mergeCell ref="D2:G2"/>
    <mergeCell ref="D3:G3"/>
    <mergeCell ref="F5:G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CA98-21A9-438D-A536-28D9369D8F0B}">
  <dimension ref="A1:J5"/>
  <sheetViews>
    <sheetView workbookViewId="0">
      <selection activeCell="E9" sqref="E9"/>
    </sheetView>
  </sheetViews>
  <sheetFormatPr defaultRowHeight="15" x14ac:dyDescent="0.25"/>
  <cols>
    <col min="1" max="2" width="7.42578125" bestFit="1" customWidth="1"/>
    <col min="3" max="3" width="7.7109375" bestFit="1" customWidth="1"/>
    <col min="4" max="4" width="17.85546875" bestFit="1" customWidth="1"/>
    <col min="5" max="5" width="26.7109375" bestFit="1" customWidth="1"/>
    <col min="6" max="6" width="23.5703125" bestFit="1" customWidth="1"/>
    <col min="7" max="7" width="23" bestFit="1" customWidth="1"/>
    <col min="8" max="9" width="7.42578125" bestFit="1" customWidth="1"/>
    <col min="10" max="10" width="22.28515625" bestFit="1" customWidth="1"/>
  </cols>
  <sheetData>
    <row r="1" spans="1:10" ht="15.75" thickBot="1" x14ac:dyDescent="0.3">
      <c r="A1" s="1"/>
      <c r="B1" s="85" t="s">
        <v>12</v>
      </c>
      <c r="C1" s="86"/>
      <c r="D1" s="86"/>
      <c r="E1" s="86"/>
      <c r="F1" s="86"/>
      <c r="G1" s="87"/>
      <c r="H1" s="1"/>
      <c r="I1" s="1"/>
      <c r="J1" s="1"/>
    </row>
    <row r="2" spans="1:10" ht="15.75" thickBot="1" x14ac:dyDescent="0.3">
      <c r="A2" s="10" t="s">
        <v>14</v>
      </c>
      <c r="B2" s="11" t="s">
        <v>14</v>
      </c>
      <c r="C2" s="11" t="s">
        <v>15</v>
      </c>
      <c r="D2" s="88" t="s">
        <v>16</v>
      </c>
      <c r="E2" s="88"/>
      <c r="F2" s="88"/>
      <c r="G2" s="88"/>
      <c r="H2" s="11" t="s">
        <v>15</v>
      </c>
      <c r="I2" s="12" t="s">
        <v>14</v>
      </c>
      <c r="J2" s="1"/>
    </row>
    <row r="3" spans="1:10" x14ac:dyDescent="0.25">
      <c r="A3" s="13" t="s">
        <v>0</v>
      </c>
      <c r="B3" s="14" t="s">
        <v>1</v>
      </c>
      <c r="C3" s="14" t="s">
        <v>24</v>
      </c>
      <c r="D3" s="89" t="s">
        <v>11</v>
      </c>
      <c r="E3" s="89"/>
      <c r="F3" s="89"/>
      <c r="G3" s="89"/>
      <c r="H3" s="14" t="s">
        <v>12</v>
      </c>
      <c r="I3" s="15" t="s">
        <v>13</v>
      </c>
      <c r="J3" s="1"/>
    </row>
    <row r="4" spans="1:10" x14ac:dyDescent="0.25">
      <c r="A4" s="2" t="s">
        <v>0</v>
      </c>
      <c r="B4" s="3" t="str">
        <f>"0x"&amp;DEC2HEX(10,2)</f>
        <v>0x0A</v>
      </c>
      <c r="C4" s="3" t="s">
        <v>26</v>
      </c>
      <c r="D4" s="3" t="s">
        <v>25</v>
      </c>
      <c r="E4" s="3" t="s">
        <v>21</v>
      </c>
      <c r="F4" s="3" t="s">
        <v>22</v>
      </c>
      <c r="G4" s="3" t="s">
        <v>23</v>
      </c>
      <c r="H4" s="3" t="s">
        <v>12</v>
      </c>
      <c r="I4" s="4" t="s">
        <v>13</v>
      </c>
      <c r="J4" s="1" t="s">
        <v>50</v>
      </c>
    </row>
    <row r="5" spans="1:10" ht="15.75" thickBot="1" x14ac:dyDescent="0.3">
      <c r="A5" s="5" t="s">
        <v>0</v>
      </c>
      <c r="B5" s="6" t="str">
        <f>"0x"&amp;DEC2HEX(10,2)</f>
        <v>0x0A</v>
      </c>
      <c r="C5" s="6">
        <v>8</v>
      </c>
      <c r="D5" s="6" t="s">
        <v>25</v>
      </c>
      <c r="E5" s="6" t="s">
        <v>21</v>
      </c>
      <c r="F5" s="90" t="s">
        <v>22</v>
      </c>
      <c r="G5" s="92"/>
      <c r="H5" s="6" t="s">
        <v>12</v>
      </c>
      <c r="I5" s="7" t="s">
        <v>13</v>
      </c>
      <c r="J5" s="1" t="s">
        <v>51</v>
      </c>
    </row>
  </sheetData>
  <mergeCells count="4">
    <mergeCell ref="B1:G1"/>
    <mergeCell ref="D2:G2"/>
    <mergeCell ref="D3:G3"/>
    <mergeCell ref="F5:G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02E59-B3D1-42C9-AE74-94C06C052939}">
  <dimension ref="A1:J5"/>
  <sheetViews>
    <sheetView workbookViewId="0">
      <selection activeCell="E18" sqref="E18"/>
    </sheetView>
  </sheetViews>
  <sheetFormatPr defaultRowHeight="15" x14ac:dyDescent="0.25"/>
  <cols>
    <col min="1" max="2" width="7.42578125" bestFit="1" customWidth="1"/>
    <col min="3" max="3" width="7.7109375" bestFit="1" customWidth="1"/>
    <col min="4" max="4" width="17.85546875" bestFit="1" customWidth="1"/>
    <col min="5" max="5" width="26.7109375" bestFit="1" customWidth="1"/>
    <col min="6" max="6" width="23.5703125" bestFit="1" customWidth="1"/>
    <col min="7" max="7" width="23" bestFit="1" customWidth="1"/>
    <col min="8" max="9" width="7.42578125" bestFit="1" customWidth="1"/>
    <col min="10" max="10" width="22.28515625" bestFit="1" customWidth="1"/>
  </cols>
  <sheetData>
    <row r="1" spans="1:10" ht="15.75" thickBot="1" x14ac:dyDescent="0.3">
      <c r="A1" s="1"/>
      <c r="B1" s="85" t="s">
        <v>12</v>
      </c>
      <c r="C1" s="86"/>
      <c r="D1" s="86"/>
      <c r="E1" s="86"/>
      <c r="F1" s="86"/>
      <c r="G1" s="87"/>
      <c r="H1" s="1"/>
      <c r="I1" s="1"/>
      <c r="J1" s="1"/>
    </row>
    <row r="2" spans="1:10" ht="15.75" thickBot="1" x14ac:dyDescent="0.3">
      <c r="A2" s="10" t="s">
        <v>14</v>
      </c>
      <c r="B2" s="11" t="s">
        <v>14</v>
      </c>
      <c r="C2" s="11" t="s">
        <v>15</v>
      </c>
      <c r="D2" s="88" t="s">
        <v>16</v>
      </c>
      <c r="E2" s="88"/>
      <c r="F2" s="88"/>
      <c r="G2" s="88"/>
      <c r="H2" s="11" t="s">
        <v>15</v>
      </c>
      <c r="I2" s="12" t="s">
        <v>14</v>
      </c>
      <c r="J2" s="1"/>
    </row>
    <row r="3" spans="1:10" x14ac:dyDescent="0.25">
      <c r="A3" s="13" t="s">
        <v>0</v>
      </c>
      <c r="B3" s="14" t="s">
        <v>1</v>
      </c>
      <c r="C3" s="14" t="s">
        <v>24</v>
      </c>
      <c r="D3" s="89" t="s">
        <v>11</v>
      </c>
      <c r="E3" s="89"/>
      <c r="F3" s="89"/>
      <c r="G3" s="89"/>
      <c r="H3" s="14" t="s">
        <v>12</v>
      </c>
      <c r="I3" s="15" t="s">
        <v>13</v>
      </c>
      <c r="J3" s="1"/>
    </row>
    <row r="4" spans="1:10" x14ac:dyDescent="0.25">
      <c r="A4" s="2" t="s">
        <v>0</v>
      </c>
      <c r="B4" s="3" t="str">
        <f>"0x"&amp;DEC2HEX(11,2)</f>
        <v>0x0B</v>
      </c>
      <c r="C4" s="3" t="s">
        <v>26</v>
      </c>
      <c r="D4" s="3" t="s">
        <v>25</v>
      </c>
      <c r="E4" s="3" t="s">
        <v>21</v>
      </c>
      <c r="F4" s="3" t="s">
        <v>22</v>
      </c>
      <c r="G4" s="3" t="s">
        <v>23</v>
      </c>
      <c r="H4" s="3" t="s">
        <v>12</v>
      </c>
      <c r="I4" s="4" t="s">
        <v>13</v>
      </c>
      <c r="J4" s="1" t="s">
        <v>50</v>
      </c>
    </row>
    <row r="5" spans="1:10" ht="15.75" thickBot="1" x14ac:dyDescent="0.3">
      <c r="A5" s="5" t="s">
        <v>0</v>
      </c>
      <c r="B5" s="6" t="str">
        <f>"0x"&amp;DEC2HEX(11,2)</f>
        <v>0x0B</v>
      </c>
      <c r="C5" s="6">
        <v>8</v>
      </c>
      <c r="D5" s="6" t="s">
        <v>25</v>
      </c>
      <c r="E5" s="6" t="s">
        <v>21</v>
      </c>
      <c r="F5" s="90" t="s">
        <v>22</v>
      </c>
      <c r="G5" s="92"/>
      <c r="H5" s="6" t="s">
        <v>12</v>
      </c>
      <c r="I5" s="7" t="s">
        <v>13</v>
      </c>
      <c r="J5" s="1" t="s">
        <v>51</v>
      </c>
    </row>
  </sheetData>
  <mergeCells count="4">
    <mergeCell ref="B1:G1"/>
    <mergeCell ref="D2:G2"/>
    <mergeCell ref="D3:G3"/>
    <mergeCell ref="F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B1E89-F8CF-4D67-BEC7-4910838B1A59}">
  <dimension ref="A1:F8"/>
  <sheetViews>
    <sheetView workbookViewId="0">
      <selection activeCell="F5" sqref="F5"/>
    </sheetView>
  </sheetViews>
  <sheetFormatPr defaultRowHeight="15" x14ac:dyDescent="0.25"/>
  <cols>
    <col min="1" max="1" width="7.140625" bestFit="1" customWidth="1"/>
    <col min="2" max="2" width="2.140625" bestFit="1" customWidth="1"/>
    <col min="3" max="3" width="12.42578125" bestFit="1" customWidth="1"/>
    <col min="4" max="4" width="22.7109375" bestFit="1" customWidth="1"/>
    <col min="5" max="5" width="105.85546875" bestFit="1" customWidth="1"/>
    <col min="6" max="6" width="49.42578125" bestFit="1" customWidth="1"/>
  </cols>
  <sheetData>
    <row r="1" spans="1:6" ht="15.75" thickBot="1" x14ac:dyDescent="0.3">
      <c r="A1" s="73" t="s">
        <v>89</v>
      </c>
      <c r="B1" s="74"/>
      <c r="C1" s="75"/>
      <c r="D1" s="38" t="s">
        <v>99</v>
      </c>
      <c r="E1" s="38" t="s">
        <v>100</v>
      </c>
    </row>
    <row r="2" spans="1:6" ht="15.75" thickBot="1" x14ac:dyDescent="0.3">
      <c r="A2" s="39" t="s">
        <v>101</v>
      </c>
      <c r="B2" s="42">
        <v>7</v>
      </c>
      <c r="C2" s="43" t="s">
        <v>90</v>
      </c>
      <c r="D2" s="76" t="s">
        <v>96</v>
      </c>
      <c r="E2" s="44" t="s">
        <v>103</v>
      </c>
    </row>
    <row r="3" spans="1:6" ht="29.25" thickBot="1" x14ac:dyDescent="0.3">
      <c r="A3" s="40" t="s">
        <v>102</v>
      </c>
      <c r="B3" s="42">
        <v>6</v>
      </c>
      <c r="C3" s="43" t="s">
        <v>91</v>
      </c>
      <c r="D3" s="77"/>
      <c r="E3" s="42" t="s">
        <v>104</v>
      </c>
    </row>
    <row r="4" spans="1:6" ht="30.75" thickBot="1" x14ac:dyDescent="0.3">
      <c r="A4" s="40"/>
      <c r="B4" s="42">
        <v>5</v>
      </c>
      <c r="C4" s="43" t="s">
        <v>92</v>
      </c>
      <c r="D4" s="78"/>
      <c r="E4" s="43" t="s">
        <v>105</v>
      </c>
    </row>
    <row r="5" spans="1:6" ht="30.75" thickBot="1" x14ac:dyDescent="0.3">
      <c r="A5" s="41"/>
      <c r="B5" s="45">
        <v>4</v>
      </c>
      <c r="C5" s="47" t="s">
        <v>93</v>
      </c>
      <c r="D5" s="46" t="s">
        <v>106</v>
      </c>
      <c r="E5" s="45" t="s">
        <v>107</v>
      </c>
      <c r="F5" s="55" t="s">
        <v>117</v>
      </c>
    </row>
    <row r="6" spans="1:6" ht="60.75" thickBot="1" x14ac:dyDescent="0.3">
      <c r="A6" s="39" t="s">
        <v>108</v>
      </c>
      <c r="B6" s="48">
        <v>3</v>
      </c>
      <c r="C6" s="49" t="s">
        <v>94</v>
      </c>
      <c r="D6" s="49" t="s">
        <v>97</v>
      </c>
      <c r="E6" s="48" t="s">
        <v>109</v>
      </c>
      <c r="F6" s="55" t="s">
        <v>116</v>
      </c>
    </row>
    <row r="7" spans="1:6" ht="75.75" thickBot="1" x14ac:dyDescent="0.3">
      <c r="A7" s="40" t="s">
        <v>102</v>
      </c>
      <c r="B7" s="50">
        <v>2</v>
      </c>
      <c r="C7" s="51" t="s">
        <v>110</v>
      </c>
      <c r="D7" s="51" t="s">
        <v>98</v>
      </c>
      <c r="E7" s="50" t="s">
        <v>111</v>
      </c>
      <c r="F7" s="55" t="s">
        <v>115</v>
      </c>
    </row>
    <row r="8" spans="1:6" ht="15.75" thickBot="1" x14ac:dyDescent="0.3">
      <c r="A8" s="41"/>
      <c r="B8" s="52">
        <v>1</v>
      </c>
      <c r="C8" s="54" t="s">
        <v>95</v>
      </c>
      <c r="D8" s="53" t="s">
        <v>112</v>
      </c>
      <c r="E8" s="52" t="s">
        <v>113</v>
      </c>
      <c r="F8" t="s">
        <v>114</v>
      </c>
    </row>
  </sheetData>
  <mergeCells count="2">
    <mergeCell ref="A1:C1"/>
    <mergeCell ref="D2:D4"/>
  </mergeCells>
  <hyperlinks>
    <hyperlink ref="D1" r:id="rId1" tooltip="Protocol data unit" display="https://en.wikipedia.org/wiki/Protocol_data_unit" xr:uid="{CF9ACD21-83BE-43A6-B716-A1CC7650243B}"/>
    <hyperlink ref="E1" r:id="rId2" location="cite_note-19" display="https://en.wikipedia.org/wiki/OSI_model - cite_note-19" xr:uid="{8E333576-EE4F-4D75-A0B1-E612D16FA0F0}"/>
    <hyperlink ref="C2" r:id="rId3" tooltip="Application layer" display="https://en.wikipedia.org/wiki/Application_layer" xr:uid="{CA301D83-47CC-4CA3-9990-345168C2070B}"/>
    <hyperlink ref="D2" r:id="rId4" tooltip="Data (computing)" display="https://en.wikipedia.org/wiki/Data_(computing)" xr:uid="{4A749F81-A02E-472B-9BC9-63734FE34305}"/>
    <hyperlink ref="E2" r:id="rId5" tooltip="API" display="https://en.wikipedia.org/wiki/API" xr:uid="{6407F9D2-CA40-437C-A610-3DA65409B21D}"/>
    <hyperlink ref="C3" r:id="rId6" tooltip="Presentation layer" display="https://en.wikipedia.org/wiki/Presentation_layer" xr:uid="{19271BAC-013A-4130-8181-9812774FE7AF}"/>
    <hyperlink ref="C4" r:id="rId7" tooltip="Session layer" display="https://en.wikipedia.org/wiki/Session_layer" xr:uid="{128565B0-F390-4BD9-A252-9224D7F96FE2}"/>
    <hyperlink ref="E4" r:id="rId8" tooltip="Session (computer science)" display="https://en.wikipedia.org/wiki/Session_(computer_science)" xr:uid="{B2ED2C12-0BDD-4EEF-B824-398387050B18}"/>
    <hyperlink ref="C5" r:id="rId9" tooltip="Transport layer" display="https://en.wikipedia.org/wiki/Transport_layer" xr:uid="{802476BC-3A3E-4CF9-9A77-41EBF8D8BBD6}"/>
    <hyperlink ref="C6" r:id="rId10" tooltip="Network layer" display="https://en.wikipedia.org/wiki/Network_layer" xr:uid="{550089F2-3FA6-4049-A08C-969079C4E152}"/>
    <hyperlink ref="D6" r:id="rId11" tooltip="Network packet" display="https://en.wikipedia.org/wiki/Network_packet" xr:uid="{E074B879-87E7-4DB6-B63A-058446FF72CA}"/>
    <hyperlink ref="C7" r:id="rId12" tooltip="Data link layer" display="https://en.wikipedia.org/wiki/Data_link_layer" xr:uid="{2C2DC197-1DF1-4C40-86AB-7B4BA6D573AB}"/>
    <hyperlink ref="D7" r:id="rId13" tooltip="Frame (networking)" display="https://en.wikipedia.org/wiki/Frame_(networking)" xr:uid="{1A8F80CC-650C-4ACD-94DD-27A9B67B9428}"/>
    <hyperlink ref="C8" r:id="rId14" tooltip="Physical layer" display="https://en.wikipedia.org/wiki/Physical_layer" xr:uid="{865C8679-9FE4-4BC1-AD09-9F01BB5356C2}"/>
  </hyperlinks>
  <pageMargins left="0.7" right="0.7" top="0.75" bottom="0.75" header="0.3" footer="0.3"/>
  <pageSetup paperSize="9" orientation="portrait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EE5A6-8AEC-4600-9A3F-820402E13016}">
  <dimension ref="A1:M4"/>
  <sheetViews>
    <sheetView workbookViewId="0">
      <selection activeCell="K3" sqref="K3"/>
    </sheetView>
  </sheetViews>
  <sheetFormatPr defaultRowHeight="15" x14ac:dyDescent="0.25"/>
  <cols>
    <col min="1" max="2" width="7.42578125" style="35" bestFit="1" customWidth="1"/>
    <col min="3" max="3" width="7.7109375" style="35" bestFit="1" customWidth="1"/>
    <col min="4" max="4" width="8.28515625" style="35" bestFit="1" customWidth="1"/>
    <col min="5" max="6" width="7.42578125" style="35" bestFit="1" customWidth="1"/>
    <col min="7" max="7" width="9.28515625" style="35" customWidth="1"/>
    <col min="8" max="9" width="7.42578125" style="35" bestFit="1" customWidth="1"/>
    <col min="10" max="10" width="7.7109375" style="35" bestFit="1" customWidth="1"/>
    <col min="11" max="11" width="55.28515625" style="35" bestFit="1" customWidth="1"/>
    <col min="12" max="13" width="7.42578125" style="35" bestFit="1" customWidth="1"/>
    <col min="14" max="16384" width="9.140625" style="35"/>
  </cols>
  <sheetData>
    <row r="1" spans="1:13" ht="15.75" thickBot="1" x14ac:dyDescent="0.3">
      <c r="A1" s="79" t="s">
        <v>29</v>
      </c>
      <c r="B1" s="79"/>
      <c r="C1" s="79"/>
      <c r="D1" s="79"/>
      <c r="E1" s="79"/>
      <c r="F1" s="79"/>
      <c r="G1" s="80" t="s">
        <v>61</v>
      </c>
      <c r="H1" s="79" t="s">
        <v>30</v>
      </c>
      <c r="I1" s="79"/>
      <c r="J1" s="79"/>
      <c r="K1" s="79"/>
      <c r="L1" s="79"/>
      <c r="M1" s="79"/>
    </row>
    <row r="2" spans="1:13" ht="15.75" customHeight="1" thickBot="1" x14ac:dyDescent="0.3">
      <c r="A2" s="10" t="s">
        <v>14</v>
      </c>
      <c r="B2" s="22" t="s">
        <v>14</v>
      </c>
      <c r="C2" s="22" t="s">
        <v>15</v>
      </c>
      <c r="D2" s="22" t="s">
        <v>16</v>
      </c>
      <c r="E2" s="22" t="s">
        <v>15</v>
      </c>
      <c r="F2" s="12" t="s">
        <v>14</v>
      </c>
      <c r="G2" s="80"/>
      <c r="H2" s="10" t="s">
        <v>14</v>
      </c>
      <c r="I2" s="22" t="s">
        <v>14</v>
      </c>
      <c r="J2" s="22" t="s">
        <v>15</v>
      </c>
      <c r="K2" s="29" t="s">
        <v>86</v>
      </c>
      <c r="L2" s="22" t="s">
        <v>15</v>
      </c>
      <c r="M2" s="12" t="s">
        <v>14</v>
      </c>
    </row>
    <row r="3" spans="1:13" x14ac:dyDescent="0.25">
      <c r="A3" s="13" t="s">
        <v>0</v>
      </c>
      <c r="B3" s="23" t="s">
        <v>1</v>
      </c>
      <c r="C3" s="23" t="s">
        <v>24</v>
      </c>
      <c r="D3" s="23" t="s">
        <v>11</v>
      </c>
      <c r="E3" s="23" t="s">
        <v>12</v>
      </c>
      <c r="F3" s="15" t="s">
        <v>13</v>
      </c>
      <c r="G3" s="80"/>
      <c r="H3" s="13" t="s">
        <v>0</v>
      </c>
      <c r="I3" s="23" t="s">
        <v>1</v>
      </c>
      <c r="J3" s="23" t="s">
        <v>24</v>
      </c>
      <c r="K3" s="30" t="s">
        <v>11</v>
      </c>
      <c r="L3" s="23" t="s">
        <v>12</v>
      </c>
      <c r="M3" s="15" t="s">
        <v>13</v>
      </c>
    </row>
    <row r="4" spans="1:13" ht="15.75" thickBot="1" x14ac:dyDescent="0.3">
      <c r="A4" s="16" t="s">
        <v>56</v>
      </c>
      <c r="B4" s="6" t="str">
        <f>"0x"&amp;DEC2HEX(1,2)</f>
        <v>0x01</v>
      </c>
      <c r="C4" s="24" t="s">
        <v>17</v>
      </c>
      <c r="D4" s="24" t="s">
        <v>57</v>
      </c>
      <c r="E4" s="24" t="s">
        <v>58</v>
      </c>
      <c r="F4" s="17" t="s">
        <v>59</v>
      </c>
      <c r="G4" s="80"/>
      <c r="H4" s="16" t="s">
        <v>56</v>
      </c>
      <c r="I4" s="6" t="str">
        <f>"0x"&amp;DEC2HEX(1,2)</f>
        <v>0x01</v>
      </c>
      <c r="J4" s="24" t="s">
        <v>62</v>
      </c>
      <c r="K4" s="31" t="s">
        <v>60</v>
      </c>
      <c r="L4" s="24" t="s">
        <v>71</v>
      </c>
      <c r="M4" s="17" t="s">
        <v>59</v>
      </c>
    </row>
  </sheetData>
  <mergeCells count="3">
    <mergeCell ref="H1:M1"/>
    <mergeCell ref="A1:F1"/>
    <mergeCell ref="G1:G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31E39-54BD-4865-8BDD-54C095D8F0AC}">
  <dimension ref="A1:P4"/>
  <sheetViews>
    <sheetView workbookViewId="0">
      <selection activeCell="K3" sqref="K3"/>
    </sheetView>
  </sheetViews>
  <sheetFormatPr defaultRowHeight="14.25" x14ac:dyDescent="0.25"/>
  <cols>
    <col min="1" max="2" width="7.42578125" style="32" bestFit="1" customWidth="1"/>
    <col min="3" max="3" width="7.7109375" style="32" bestFit="1" customWidth="1"/>
    <col min="4" max="4" width="26.140625" style="32" bestFit="1" customWidth="1"/>
    <col min="5" max="5" width="7.85546875" style="32" bestFit="1" customWidth="1"/>
    <col min="6" max="6" width="7.42578125" style="32" bestFit="1" customWidth="1"/>
    <col min="7" max="7" width="9.28515625" style="32" customWidth="1"/>
    <col min="8" max="10" width="9.140625" style="32"/>
    <col min="11" max="11" width="17.42578125" style="32" bestFit="1" customWidth="1"/>
    <col min="12" max="14" width="18.7109375" style="32" bestFit="1" customWidth="1"/>
    <col min="15" max="16384" width="9.140625" style="32"/>
  </cols>
  <sheetData>
    <row r="1" spans="1:16" ht="15.75" customHeight="1" thickBot="1" x14ac:dyDescent="0.3">
      <c r="A1" s="79" t="s">
        <v>31</v>
      </c>
      <c r="B1" s="79"/>
      <c r="C1" s="79"/>
      <c r="D1" s="79"/>
      <c r="E1" s="79"/>
      <c r="F1" s="79"/>
      <c r="G1" s="81" t="s">
        <v>61</v>
      </c>
      <c r="H1" s="79" t="s">
        <v>32</v>
      </c>
      <c r="I1" s="79"/>
      <c r="J1" s="79"/>
      <c r="K1" s="79"/>
      <c r="L1" s="79"/>
      <c r="M1" s="79"/>
      <c r="N1" s="79"/>
      <c r="O1" s="79"/>
      <c r="P1" s="79"/>
    </row>
    <row r="2" spans="1:16" ht="15.75" customHeight="1" thickBot="1" x14ac:dyDescent="0.3">
      <c r="A2" s="10" t="s">
        <v>14</v>
      </c>
      <c r="B2" s="22" t="s">
        <v>14</v>
      </c>
      <c r="C2" s="22" t="s">
        <v>15</v>
      </c>
      <c r="D2" s="22" t="s">
        <v>16</v>
      </c>
      <c r="E2" s="22" t="s">
        <v>15</v>
      </c>
      <c r="F2" s="12" t="s">
        <v>14</v>
      </c>
      <c r="G2" s="81"/>
      <c r="H2" s="10" t="s">
        <v>14</v>
      </c>
      <c r="I2" s="22" t="s">
        <v>14</v>
      </c>
      <c r="J2" s="22" t="s">
        <v>15</v>
      </c>
      <c r="K2" s="82" t="s">
        <v>87</v>
      </c>
      <c r="L2" s="83"/>
      <c r="M2" s="83"/>
      <c r="N2" s="83"/>
      <c r="O2" s="22" t="s">
        <v>15</v>
      </c>
      <c r="P2" s="12" t="s">
        <v>14</v>
      </c>
    </row>
    <row r="3" spans="1:16" x14ac:dyDescent="0.25">
      <c r="A3" s="13" t="s">
        <v>0</v>
      </c>
      <c r="B3" s="23" t="s">
        <v>1</v>
      </c>
      <c r="C3" s="23" t="s">
        <v>24</v>
      </c>
      <c r="D3" s="23" t="s">
        <v>11</v>
      </c>
      <c r="E3" s="23" t="s">
        <v>12</v>
      </c>
      <c r="F3" s="15" t="s">
        <v>13</v>
      </c>
      <c r="G3" s="81"/>
      <c r="H3" s="13" t="s">
        <v>0</v>
      </c>
      <c r="I3" s="23" t="s">
        <v>1</v>
      </c>
      <c r="J3" s="23" t="s">
        <v>24</v>
      </c>
      <c r="K3" s="23" t="s">
        <v>63</v>
      </c>
      <c r="L3" s="23" t="s">
        <v>64</v>
      </c>
      <c r="M3" s="23" t="s">
        <v>65</v>
      </c>
      <c r="N3" s="23" t="s">
        <v>66</v>
      </c>
      <c r="O3" s="23" t="s">
        <v>12</v>
      </c>
      <c r="P3" s="15" t="s">
        <v>13</v>
      </c>
    </row>
    <row r="4" spans="1:16" ht="15" thickBot="1" x14ac:dyDescent="0.3">
      <c r="A4" s="5" t="s">
        <v>56</v>
      </c>
      <c r="B4" s="6" t="str">
        <f>"0x"&amp;DEC2HEX(2,2)</f>
        <v>0x02</v>
      </c>
      <c r="C4" s="6" t="s">
        <v>17</v>
      </c>
      <c r="D4" s="6" t="s">
        <v>17</v>
      </c>
      <c r="E4" s="6" t="s">
        <v>70</v>
      </c>
      <c r="F4" s="7" t="s">
        <v>13</v>
      </c>
      <c r="G4" s="81"/>
      <c r="H4" s="5" t="s">
        <v>56</v>
      </c>
      <c r="I4" s="6" t="str">
        <f>"0x"&amp;DEC2HEX(2,2)</f>
        <v>0x02</v>
      </c>
      <c r="J4" s="6" t="s">
        <v>73</v>
      </c>
      <c r="K4" s="6" t="s">
        <v>67</v>
      </c>
      <c r="L4" s="6" t="s">
        <v>68</v>
      </c>
      <c r="M4" s="6" t="s">
        <v>68</v>
      </c>
      <c r="N4" s="6" t="s">
        <v>69</v>
      </c>
      <c r="O4" s="6" t="s">
        <v>72</v>
      </c>
      <c r="P4" s="7" t="s">
        <v>59</v>
      </c>
    </row>
  </sheetData>
  <mergeCells count="4">
    <mergeCell ref="A1:F1"/>
    <mergeCell ref="H1:P1"/>
    <mergeCell ref="G1:G4"/>
    <mergeCell ref="K2:N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42B76-DD5F-4922-9214-E462A84ED4F3}">
  <dimension ref="A1:O4"/>
  <sheetViews>
    <sheetView workbookViewId="0">
      <selection activeCell="K3" sqref="K3"/>
    </sheetView>
  </sheetViews>
  <sheetFormatPr defaultRowHeight="15" x14ac:dyDescent="0.25"/>
  <cols>
    <col min="1" max="2" width="7.42578125" style="37" bestFit="1" customWidth="1"/>
    <col min="3" max="3" width="7.7109375" style="37" bestFit="1" customWidth="1"/>
    <col min="4" max="4" width="17.42578125" style="37" bestFit="1" customWidth="1"/>
    <col min="5" max="6" width="7.42578125" style="37" bestFit="1" customWidth="1"/>
    <col min="7" max="7" width="10.28515625" style="37" customWidth="1"/>
    <col min="8" max="9" width="7.42578125" style="37" bestFit="1" customWidth="1"/>
    <col min="10" max="10" width="7.7109375" style="37" bestFit="1" customWidth="1"/>
    <col min="11" max="12" width="20.28515625" style="37" bestFit="1" customWidth="1"/>
    <col min="13" max="13" width="21.85546875" style="37" bestFit="1" customWidth="1"/>
    <col min="14" max="16384" width="9.140625" style="37"/>
  </cols>
  <sheetData>
    <row r="1" spans="1:15" ht="15.75" thickBot="1" x14ac:dyDescent="0.3">
      <c r="A1" s="79" t="s">
        <v>33</v>
      </c>
      <c r="B1" s="79"/>
      <c r="C1" s="79"/>
      <c r="D1" s="79"/>
      <c r="E1" s="79"/>
      <c r="F1" s="79"/>
      <c r="G1" s="81" t="s">
        <v>61</v>
      </c>
      <c r="H1" s="79" t="s">
        <v>34</v>
      </c>
      <c r="I1" s="79"/>
      <c r="J1" s="79"/>
      <c r="K1" s="79"/>
      <c r="L1" s="79"/>
      <c r="M1" s="79"/>
      <c r="N1" s="79"/>
      <c r="O1" s="79"/>
    </row>
    <row r="2" spans="1:15" ht="15.75" thickBot="1" x14ac:dyDescent="0.3">
      <c r="A2" s="10" t="s">
        <v>14</v>
      </c>
      <c r="B2" s="22" t="s">
        <v>14</v>
      </c>
      <c r="C2" s="22" t="s">
        <v>15</v>
      </c>
      <c r="D2" s="22" t="s">
        <v>16</v>
      </c>
      <c r="E2" s="22" t="s">
        <v>15</v>
      </c>
      <c r="F2" s="12" t="s">
        <v>14</v>
      </c>
      <c r="G2" s="81"/>
      <c r="H2" s="10" t="s">
        <v>14</v>
      </c>
      <c r="I2" s="22" t="s">
        <v>14</v>
      </c>
      <c r="J2" s="22" t="s">
        <v>15</v>
      </c>
      <c r="K2" s="82" t="s">
        <v>87</v>
      </c>
      <c r="L2" s="83"/>
      <c r="M2" s="83"/>
      <c r="N2" s="22" t="s">
        <v>15</v>
      </c>
      <c r="O2" s="12" t="s">
        <v>14</v>
      </c>
    </row>
    <row r="3" spans="1:15" x14ac:dyDescent="0.25">
      <c r="A3" s="13" t="s">
        <v>0</v>
      </c>
      <c r="B3" s="23" t="s">
        <v>1</v>
      </c>
      <c r="C3" s="23" t="s">
        <v>24</v>
      </c>
      <c r="D3" s="23" t="s">
        <v>11</v>
      </c>
      <c r="E3" s="23" t="s">
        <v>12</v>
      </c>
      <c r="F3" s="15" t="s">
        <v>13</v>
      </c>
      <c r="G3" s="81"/>
      <c r="H3" s="13" t="s">
        <v>0</v>
      </c>
      <c r="I3" s="23" t="s">
        <v>1</v>
      </c>
      <c r="J3" s="23" t="s">
        <v>24</v>
      </c>
      <c r="K3" s="23" t="s">
        <v>75</v>
      </c>
      <c r="L3" s="23" t="s">
        <v>76</v>
      </c>
      <c r="M3" s="23" t="s">
        <v>77</v>
      </c>
      <c r="N3" s="23" t="s">
        <v>12</v>
      </c>
      <c r="O3" s="15" t="s">
        <v>13</v>
      </c>
    </row>
    <row r="4" spans="1:15" ht="15.75" thickBot="1" x14ac:dyDescent="0.3">
      <c r="A4" s="5" t="s">
        <v>56</v>
      </c>
      <c r="B4" s="6" t="str">
        <f>"0x"&amp;DEC2HEX(3,2)</f>
        <v>0x03</v>
      </c>
      <c r="C4" s="6" t="s">
        <v>57</v>
      </c>
      <c r="D4" s="25" t="s">
        <v>57</v>
      </c>
      <c r="E4" s="6" t="s">
        <v>74</v>
      </c>
      <c r="F4" s="7" t="s">
        <v>59</v>
      </c>
      <c r="G4" s="81"/>
      <c r="H4" s="5" t="s">
        <v>56</v>
      </c>
      <c r="I4" s="6" t="s">
        <v>59</v>
      </c>
      <c r="J4" s="6" t="s">
        <v>73</v>
      </c>
      <c r="K4" s="6" t="s">
        <v>78</v>
      </c>
      <c r="L4" s="6" t="s">
        <v>79</v>
      </c>
      <c r="M4" s="6" t="s">
        <v>80</v>
      </c>
      <c r="N4" s="6" t="s">
        <v>81</v>
      </c>
      <c r="O4" s="7" t="s">
        <v>59</v>
      </c>
    </row>
  </sheetData>
  <mergeCells count="4">
    <mergeCell ref="G1:G4"/>
    <mergeCell ref="H1:O1"/>
    <mergeCell ref="K2:M2"/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648A1-8BC9-405E-BBE7-EC38F8457894}">
  <dimension ref="A1:O4"/>
  <sheetViews>
    <sheetView workbookViewId="0">
      <selection activeCell="J4" sqref="J4"/>
    </sheetView>
  </sheetViews>
  <sheetFormatPr defaultRowHeight="15" x14ac:dyDescent="0.25"/>
  <cols>
    <col min="11" max="12" width="20.28515625" bestFit="1" customWidth="1"/>
  </cols>
  <sheetData>
    <row r="1" spans="1:15" ht="15.75" thickBot="1" x14ac:dyDescent="0.3">
      <c r="A1" s="79" t="s">
        <v>84</v>
      </c>
      <c r="B1" s="79"/>
      <c r="C1" s="79"/>
      <c r="D1" s="79"/>
      <c r="E1" s="79"/>
      <c r="F1" s="79"/>
      <c r="G1" s="81" t="s">
        <v>61</v>
      </c>
      <c r="H1" s="79" t="s">
        <v>85</v>
      </c>
      <c r="I1" s="79"/>
      <c r="J1" s="79"/>
      <c r="K1" s="79"/>
      <c r="L1" s="79"/>
      <c r="M1" s="79"/>
      <c r="N1" s="79"/>
      <c r="O1" s="79"/>
    </row>
    <row r="2" spans="1:15" ht="15.75" thickBot="1" x14ac:dyDescent="0.3">
      <c r="A2" s="10" t="s">
        <v>14</v>
      </c>
      <c r="B2" s="26" t="s">
        <v>14</v>
      </c>
      <c r="C2" s="26" t="s">
        <v>15</v>
      </c>
      <c r="D2" s="26" t="s">
        <v>16</v>
      </c>
      <c r="E2" s="26" t="s">
        <v>15</v>
      </c>
      <c r="F2" s="12" t="s">
        <v>14</v>
      </c>
      <c r="G2" s="81"/>
      <c r="H2" s="10" t="s">
        <v>14</v>
      </c>
      <c r="I2" s="26" t="s">
        <v>14</v>
      </c>
      <c r="J2" s="26" t="s">
        <v>15</v>
      </c>
      <c r="K2" s="82" t="s">
        <v>16</v>
      </c>
      <c r="L2" s="83"/>
      <c r="M2" s="83"/>
      <c r="N2" s="26" t="s">
        <v>15</v>
      </c>
      <c r="O2" s="12" t="s">
        <v>14</v>
      </c>
    </row>
    <row r="3" spans="1:15" x14ac:dyDescent="0.25">
      <c r="A3" s="13" t="s">
        <v>0</v>
      </c>
      <c r="B3" s="27" t="s">
        <v>1</v>
      </c>
      <c r="C3" s="27" t="s">
        <v>24</v>
      </c>
      <c r="D3" s="27" t="s">
        <v>11</v>
      </c>
      <c r="E3" s="27" t="s">
        <v>12</v>
      </c>
      <c r="F3" s="15" t="s">
        <v>13</v>
      </c>
      <c r="G3" s="81"/>
      <c r="H3" s="13" t="s">
        <v>0</v>
      </c>
      <c r="I3" s="27" t="s">
        <v>1</v>
      </c>
      <c r="J3" s="27" t="s">
        <v>24</v>
      </c>
      <c r="K3" s="27" t="s">
        <v>75</v>
      </c>
      <c r="L3" s="27" t="s">
        <v>76</v>
      </c>
      <c r="M3" s="27" t="s">
        <v>77</v>
      </c>
      <c r="N3" s="27" t="s">
        <v>12</v>
      </c>
      <c r="O3" s="15" t="s">
        <v>13</v>
      </c>
    </row>
    <row r="4" spans="1:15" ht="15.75" thickBot="1" x14ac:dyDescent="0.3">
      <c r="A4" s="5" t="s">
        <v>56</v>
      </c>
      <c r="B4" s="6" t="str">
        <f>"0x"&amp;DEC2HEX(3,2)</f>
        <v>0x03</v>
      </c>
      <c r="C4" s="6" t="s">
        <v>57</v>
      </c>
      <c r="D4" s="28" t="s">
        <v>57</v>
      </c>
      <c r="E4" s="6" t="s">
        <v>82</v>
      </c>
      <c r="F4" s="7" t="s">
        <v>59</v>
      </c>
      <c r="G4" s="81"/>
      <c r="H4" s="5" t="s">
        <v>56</v>
      </c>
      <c r="I4" s="6" t="s">
        <v>59</v>
      </c>
      <c r="J4" s="6" t="s">
        <v>73</v>
      </c>
      <c r="K4" s="6" t="s">
        <v>78</v>
      </c>
      <c r="L4" s="6" t="s">
        <v>79</v>
      </c>
      <c r="M4" s="6" t="s">
        <v>80</v>
      </c>
      <c r="N4" s="6" t="s">
        <v>81</v>
      </c>
      <c r="O4" s="7" t="s">
        <v>59</v>
      </c>
    </row>
  </sheetData>
  <mergeCells count="4">
    <mergeCell ref="A1:F1"/>
    <mergeCell ref="G1:G4"/>
    <mergeCell ref="H1:O1"/>
    <mergeCell ref="K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C99E5-A2E7-4DF1-86BC-1BC0A562677A}">
  <dimension ref="A1:M4"/>
  <sheetViews>
    <sheetView workbookViewId="0">
      <selection activeCell="J4" sqref="J4"/>
    </sheetView>
  </sheetViews>
  <sheetFormatPr defaultRowHeight="15" x14ac:dyDescent="0.25"/>
  <cols>
    <col min="1" max="2" width="7.42578125" bestFit="1" customWidth="1"/>
    <col min="3" max="3" width="7.7109375" bestFit="1" customWidth="1"/>
    <col min="4" max="4" width="8.28515625" bestFit="1" customWidth="1"/>
    <col min="5" max="5" width="8" bestFit="1" customWidth="1"/>
    <col min="6" max="6" width="7.42578125" bestFit="1" customWidth="1"/>
    <col min="7" max="7" width="9.28515625" customWidth="1"/>
  </cols>
  <sheetData>
    <row r="1" spans="1:13" ht="15.75" thickBot="1" x14ac:dyDescent="0.3">
      <c r="A1" s="84" t="s">
        <v>36</v>
      </c>
      <c r="B1" s="84"/>
      <c r="C1" s="84"/>
      <c r="D1" s="84"/>
      <c r="E1" s="84"/>
      <c r="F1" s="84"/>
      <c r="G1" s="81" t="s">
        <v>61</v>
      </c>
      <c r="H1" s="84" t="s">
        <v>37</v>
      </c>
      <c r="I1" s="84"/>
      <c r="J1" s="84"/>
      <c r="K1" s="84"/>
      <c r="L1" s="84"/>
      <c r="M1" s="84"/>
    </row>
    <row r="2" spans="1:13" ht="15.75" thickBot="1" x14ac:dyDescent="0.3">
      <c r="A2" s="10" t="s">
        <v>14</v>
      </c>
      <c r="B2" s="11" t="s">
        <v>14</v>
      </c>
      <c r="C2" s="11" t="s">
        <v>15</v>
      </c>
      <c r="D2" s="33" t="s">
        <v>16</v>
      </c>
      <c r="E2" s="11" t="s">
        <v>15</v>
      </c>
      <c r="F2" s="12" t="s">
        <v>14</v>
      </c>
      <c r="G2" s="81"/>
      <c r="H2" s="10" t="s">
        <v>14</v>
      </c>
      <c r="I2" s="22" t="s">
        <v>14</v>
      </c>
      <c r="J2" s="22" t="s">
        <v>15</v>
      </c>
      <c r="K2" s="33" t="s">
        <v>16</v>
      </c>
      <c r="L2" s="22" t="s">
        <v>15</v>
      </c>
      <c r="M2" s="12" t="s">
        <v>14</v>
      </c>
    </row>
    <row r="3" spans="1:13" x14ac:dyDescent="0.25">
      <c r="A3" s="13" t="s">
        <v>0</v>
      </c>
      <c r="B3" s="14" t="s">
        <v>1</v>
      </c>
      <c r="C3" s="14" t="s">
        <v>24</v>
      </c>
      <c r="D3" s="34" t="s">
        <v>11</v>
      </c>
      <c r="E3" s="14" t="s">
        <v>12</v>
      </c>
      <c r="F3" s="15" t="s">
        <v>13</v>
      </c>
      <c r="G3" s="81"/>
      <c r="H3" s="13" t="s">
        <v>0</v>
      </c>
      <c r="I3" s="23" t="s">
        <v>1</v>
      </c>
      <c r="J3" s="23" t="s">
        <v>24</v>
      </c>
      <c r="K3" s="34" t="s">
        <v>11</v>
      </c>
      <c r="L3" s="23" t="s">
        <v>12</v>
      </c>
      <c r="M3" s="15" t="s">
        <v>13</v>
      </c>
    </row>
    <row r="4" spans="1:13" ht="15.75" thickBot="1" x14ac:dyDescent="0.3">
      <c r="A4" s="5" t="s">
        <v>56</v>
      </c>
      <c r="B4" s="6" t="str">
        <f>"0x"&amp;DEC2HEX(4,2)</f>
        <v>0x04</v>
      </c>
      <c r="C4" s="6" t="s">
        <v>57</v>
      </c>
      <c r="D4" s="36" t="s">
        <v>17</v>
      </c>
      <c r="E4" s="6" t="s">
        <v>82</v>
      </c>
      <c r="F4" s="7" t="s">
        <v>59</v>
      </c>
      <c r="G4" s="81"/>
      <c r="H4" s="5" t="s">
        <v>56</v>
      </c>
      <c r="I4" s="6" t="str">
        <f>"0x"&amp;DEC2HEX(4,2)</f>
        <v>0x04</v>
      </c>
      <c r="J4" s="6">
        <v>0</v>
      </c>
      <c r="K4" s="36" t="s">
        <v>17</v>
      </c>
      <c r="L4" s="6" t="s">
        <v>12</v>
      </c>
      <c r="M4" s="7" t="s">
        <v>13</v>
      </c>
    </row>
  </sheetData>
  <mergeCells count="3">
    <mergeCell ref="H1:M1"/>
    <mergeCell ref="A1:F1"/>
    <mergeCell ref="G1:G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79957-B11C-4065-9F5A-22913EBE3C14}">
  <dimension ref="A1:T5"/>
  <sheetViews>
    <sheetView workbookViewId="0">
      <selection activeCell="G19" sqref="G19"/>
    </sheetView>
  </sheetViews>
  <sheetFormatPr defaultRowHeight="15" x14ac:dyDescent="0.25"/>
  <cols>
    <col min="1" max="2" width="7.42578125" bestFit="1" customWidth="1"/>
    <col min="3" max="3" width="7.7109375" bestFit="1" customWidth="1"/>
    <col min="4" max="7" width="7.7109375" customWidth="1"/>
    <col min="8" max="9" width="7.42578125" bestFit="1" customWidth="1"/>
    <col min="10" max="10" width="24.85546875" bestFit="1" customWidth="1"/>
  </cols>
  <sheetData>
    <row r="1" spans="1:20" ht="15.75" thickBot="1" x14ac:dyDescent="0.3">
      <c r="A1" s="1"/>
      <c r="B1" s="85" t="s">
        <v>12</v>
      </c>
      <c r="C1" s="86"/>
      <c r="D1" s="86"/>
      <c r="E1" s="86"/>
      <c r="F1" s="86"/>
      <c r="G1" s="87"/>
      <c r="H1" s="1"/>
      <c r="I1" s="1"/>
      <c r="J1" s="1"/>
      <c r="K1" s="1"/>
      <c r="L1" s="85" t="s">
        <v>12</v>
      </c>
      <c r="M1" s="86"/>
      <c r="N1" s="86"/>
      <c r="O1" s="86"/>
      <c r="P1" s="86"/>
      <c r="Q1" s="87"/>
      <c r="R1" s="1"/>
      <c r="S1" s="1"/>
      <c r="T1" s="1"/>
    </row>
    <row r="2" spans="1:20" ht="15.75" thickBot="1" x14ac:dyDescent="0.3">
      <c r="A2" s="10" t="s">
        <v>14</v>
      </c>
      <c r="B2" s="11" t="s">
        <v>14</v>
      </c>
      <c r="C2" s="11" t="s">
        <v>15</v>
      </c>
      <c r="D2" s="88" t="s">
        <v>16</v>
      </c>
      <c r="E2" s="88"/>
      <c r="F2" s="88"/>
      <c r="G2" s="88"/>
      <c r="H2" s="11" t="s">
        <v>15</v>
      </c>
      <c r="I2" s="12" t="s">
        <v>14</v>
      </c>
      <c r="J2" s="1"/>
      <c r="K2" s="10" t="s">
        <v>14</v>
      </c>
      <c r="L2" s="22" t="s">
        <v>14</v>
      </c>
      <c r="M2" s="22" t="s">
        <v>15</v>
      </c>
      <c r="N2" s="88" t="s">
        <v>16</v>
      </c>
      <c r="O2" s="88"/>
      <c r="P2" s="88"/>
      <c r="Q2" s="88"/>
      <c r="R2" s="22" t="s">
        <v>15</v>
      </c>
      <c r="S2" s="12" t="s">
        <v>14</v>
      </c>
      <c r="T2" s="1"/>
    </row>
    <row r="3" spans="1:20" x14ac:dyDescent="0.25">
      <c r="A3" s="13" t="s">
        <v>0</v>
      </c>
      <c r="B3" s="14" t="s">
        <v>1</v>
      </c>
      <c r="C3" s="14" t="s">
        <v>24</v>
      </c>
      <c r="D3" s="89" t="s">
        <v>11</v>
      </c>
      <c r="E3" s="89"/>
      <c r="F3" s="89"/>
      <c r="G3" s="89"/>
      <c r="H3" s="14" t="s">
        <v>12</v>
      </c>
      <c r="I3" s="15" t="s">
        <v>13</v>
      </c>
      <c r="J3" s="1"/>
      <c r="K3" s="13" t="s">
        <v>0</v>
      </c>
      <c r="L3" s="23" t="s">
        <v>1</v>
      </c>
      <c r="M3" s="23" t="s">
        <v>24</v>
      </c>
      <c r="N3" s="89" t="s">
        <v>11</v>
      </c>
      <c r="O3" s="89"/>
      <c r="P3" s="89"/>
      <c r="Q3" s="89"/>
      <c r="R3" s="23" t="s">
        <v>12</v>
      </c>
      <c r="S3" s="15" t="s">
        <v>13</v>
      </c>
      <c r="T3" s="1"/>
    </row>
    <row r="4" spans="1:20" x14ac:dyDescent="0.25">
      <c r="A4" s="2" t="s">
        <v>0</v>
      </c>
      <c r="B4" s="3" t="str">
        <f>"0x"&amp;DEC2HEX(5,2)</f>
        <v>0x05</v>
      </c>
      <c r="C4" s="3">
        <v>0</v>
      </c>
      <c r="D4" s="65" t="s">
        <v>17</v>
      </c>
      <c r="E4" s="65"/>
      <c r="F4" s="65"/>
      <c r="G4" s="65"/>
      <c r="H4" s="3" t="s">
        <v>12</v>
      </c>
      <c r="I4" s="4" t="s">
        <v>13</v>
      </c>
      <c r="J4" s="1" t="s">
        <v>39</v>
      </c>
      <c r="K4" s="2" t="s">
        <v>0</v>
      </c>
      <c r="L4" s="21" t="str">
        <f>"0x"&amp;DEC2HEX(5,2)</f>
        <v>0x05</v>
      </c>
      <c r="M4" s="21">
        <v>0</v>
      </c>
      <c r="N4" s="65" t="s">
        <v>17</v>
      </c>
      <c r="O4" s="65"/>
      <c r="P4" s="65"/>
      <c r="Q4" s="65"/>
      <c r="R4" s="21" t="s">
        <v>12</v>
      </c>
      <c r="S4" s="4" t="s">
        <v>13</v>
      </c>
      <c r="T4" s="1" t="s">
        <v>39</v>
      </c>
    </row>
    <row r="5" spans="1:20" ht="15.75" thickBot="1" x14ac:dyDescent="0.3">
      <c r="A5" s="5" t="s">
        <v>0</v>
      </c>
      <c r="B5" s="6" t="str">
        <f>"0x"&amp;DEC2HEX(5,2)</f>
        <v>0x05</v>
      </c>
      <c r="C5" s="6">
        <v>0</v>
      </c>
      <c r="D5" s="90" t="s">
        <v>17</v>
      </c>
      <c r="E5" s="91"/>
      <c r="F5" s="91"/>
      <c r="G5" s="92"/>
      <c r="H5" s="6" t="s">
        <v>12</v>
      </c>
      <c r="I5" s="7" t="s">
        <v>13</v>
      </c>
      <c r="J5" s="1" t="s">
        <v>40</v>
      </c>
      <c r="K5" s="5" t="s">
        <v>0</v>
      </c>
      <c r="L5" s="6" t="str">
        <f>"0x"&amp;DEC2HEX(5,2)</f>
        <v>0x05</v>
      </c>
      <c r="M5" s="6">
        <v>0</v>
      </c>
      <c r="N5" s="90" t="s">
        <v>17</v>
      </c>
      <c r="O5" s="91"/>
      <c r="P5" s="91"/>
      <c r="Q5" s="92"/>
      <c r="R5" s="6" t="s">
        <v>12</v>
      </c>
      <c r="S5" s="7" t="s">
        <v>13</v>
      </c>
      <c r="T5" s="1" t="s">
        <v>40</v>
      </c>
    </row>
  </sheetData>
  <mergeCells count="10">
    <mergeCell ref="B1:G1"/>
    <mergeCell ref="D2:G2"/>
    <mergeCell ref="D3:G3"/>
    <mergeCell ref="D4:G4"/>
    <mergeCell ref="D5:G5"/>
    <mergeCell ref="L1:Q1"/>
    <mergeCell ref="N2:Q2"/>
    <mergeCell ref="N3:Q3"/>
    <mergeCell ref="N4:Q4"/>
    <mergeCell ref="N5:Q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A5BAA-9D72-4E6A-AC7A-CE8FE85D43BC}">
  <dimension ref="A1:J5"/>
  <sheetViews>
    <sheetView workbookViewId="0">
      <selection activeCell="H16" sqref="H16"/>
    </sheetView>
  </sheetViews>
  <sheetFormatPr defaultRowHeight="15" x14ac:dyDescent="0.25"/>
  <cols>
    <col min="1" max="2" width="7.42578125" bestFit="1" customWidth="1"/>
    <col min="3" max="3" width="7.7109375" bestFit="1" customWidth="1"/>
    <col min="4" max="7" width="7.7109375" customWidth="1"/>
    <col min="8" max="9" width="7.42578125" bestFit="1" customWidth="1"/>
    <col min="10" max="10" width="24.85546875" bestFit="1" customWidth="1"/>
  </cols>
  <sheetData>
    <row r="1" spans="1:10" ht="15.75" thickBot="1" x14ac:dyDescent="0.3">
      <c r="A1" s="1"/>
      <c r="B1" s="85" t="s">
        <v>12</v>
      </c>
      <c r="C1" s="86"/>
      <c r="D1" s="86"/>
      <c r="E1" s="86"/>
      <c r="F1" s="86"/>
      <c r="G1" s="87"/>
      <c r="H1" s="1"/>
      <c r="I1" s="1"/>
      <c r="J1" s="1"/>
    </row>
    <row r="2" spans="1:10" ht="15.75" thickBot="1" x14ac:dyDescent="0.3">
      <c r="A2" s="10" t="s">
        <v>14</v>
      </c>
      <c r="B2" s="11" t="s">
        <v>14</v>
      </c>
      <c r="C2" s="11" t="s">
        <v>15</v>
      </c>
      <c r="D2" s="88" t="s">
        <v>16</v>
      </c>
      <c r="E2" s="88"/>
      <c r="F2" s="88"/>
      <c r="G2" s="88"/>
      <c r="H2" s="11" t="s">
        <v>15</v>
      </c>
      <c r="I2" s="12" t="s">
        <v>14</v>
      </c>
      <c r="J2" s="1"/>
    </row>
    <row r="3" spans="1:10" x14ac:dyDescent="0.25">
      <c r="A3" s="13" t="s">
        <v>0</v>
      </c>
      <c r="B3" s="14" t="s">
        <v>1</v>
      </c>
      <c r="C3" s="14" t="s">
        <v>24</v>
      </c>
      <c r="D3" s="89" t="s">
        <v>11</v>
      </c>
      <c r="E3" s="89"/>
      <c r="F3" s="89"/>
      <c r="G3" s="89"/>
      <c r="H3" s="14" t="s">
        <v>12</v>
      </c>
      <c r="I3" s="15" t="s">
        <v>13</v>
      </c>
      <c r="J3" s="1"/>
    </row>
    <row r="4" spans="1:10" x14ac:dyDescent="0.25">
      <c r="A4" s="2" t="s">
        <v>0</v>
      </c>
      <c r="B4" s="3" t="str">
        <f>"0x"&amp;DEC2HEX(6,2)</f>
        <v>0x06</v>
      </c>
      <c r="C4" s="3">
        <v>1</v>
      </c>
      <c r="D4" s="62" t="s">
        <v>43</v>
      </c>
      <c r="E4" s="63"/>
      <c r="F4" s="63"/>
      <c r="G4" s="93"/>
      <c r="H4" s="3" t="s">
        <v>12</v>
      </c>
      <c r="I4" s="4" t="s">
        <v>13</v>
      </c>
      <c r="J4" s="1" t="s">
        <v>41</v>
      </c>
    </row>
    <row r="5" spans="1:10" ht="15.75" thickBot="1" x14ac:dyDescent="0.3">
      <c r="A5" s="5" t="s">
        <v>0</v>
      </c>
      <c r="B5" s="6" t="str">
        <f>"0x"&amp;DEC2HEX(6,2)</f>
        <v>0x06</v>
      </c>
      <c r="C5" s="6">
        <v>1</v>
      </c>
      <c r="D5" s="90" t="s">
        <v>43</v>
      </c>
      <c r="E5" s="91"/>
      <c r="F5" s="91"/>
      <c r="G5" s="92"/>
      <c r="H5" s="6" t="s">
        <v>12</v>
      </c>
      <c r="I5" s="7" t="s">
        <v>13</v>
      </c>
      <c r="J5" s="1" t="s">
        <v>42</v>
      </c>
    </row>
  </sheetData>
  <mergeCells count="5">
    <mergeCell ref="B1:G1"/>
    <mergeCell ref="D2:G2"/>
    <mergeCell ref="D3:G3"/>
    <mergeCell ref="D4:G4"/>
    <mergeCell ref="D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Command Set</vt:lpstr>
      <vt:lpstr>Sayfa1</vt:lpstr>
      <vt:lpstr>CPU ID</vt:lpstr>
      <vt:lpstr>Parallel Flash ID</vt:lpstr>
      <vt:lpstr>QSPI Flash ID</vt:lpstr>
      <vt:lpstr>Flash Layout</vt:lpstr>
      <vt:lpstr>JumpTo Application</vt:lpstr>
      <vt:lpstr>Restart The CPU</vt:lpstr>
      <vt:lpstr>Format ROM</vt:lpstr>
      <vt:lpstr>Sector Erase</vt:lpstr>
      <vt:lpstr>Download IROM</vt:lpstr>
      <vt:lpstr>Download DROM</vt:lpstr>
      <vt:lpstr>Upload IROM</vt:lpstr>
      <vt:lpstr>Upload DROM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Muhammet Yıldız</dc:creator>
  <cp:lastModifiedBy>Muhammet YILDIZ</cp:lastModifiedBy>
  <dcterms:created xsi:type="dcterms:W3CDTF">2020-09-21T10:56:06Z</dcterms:created>
  <dcterms:modified xsi:type="dcterms:W3CDTF">2021-03-18T15:49:07Z</dcterms:modified>
</cp:coreProperties>
</file>