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load/generator/"/>
    </mc:Choice>
  </mc:AlternateContent>
  <xr:revisionPtr revIDLastSave="0" documentId="13_ncr:1_{3B370ADB-0230-844C-8517-A0D055F91EEA}" xr6:coauthVersionLast="34" xr6:coauthVersionMax="34" xr10:uidLastSave="{00000000-0000-0000-0000-000000000000}"/>
  <bookViews>
    <workbookView xWindow="0" yWindow="0" windowWidth="28800" windowHeight="18000" firstSheet="1" activeTab="1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  <sheet name="基本统计信息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8" l="1"/>
  <c r="S13" i="8"/>
  <c r="S23" i="8"/>
  <c r="L15" i="8"/>
  <c r="L16" i="8"/>
  <c r="L17" i="8" s="1"/>
  <c r="L14" i="8"/>
  <c r="L13" i="8"/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3" i="8"/>
  <c r="W14" i="8"/>
  <c r="W17" i="8"/>
  <c r="N26" i="8"/>
  <c r="O26" i="8" s="1"/>
  <c r="O25" i="8"/>
  <c r="O23" i="8"/>
  <c r="S3" i="8"/>
  <c r="S6" i="8"/>
  <c r="S9" i="8"/>
  <c r="S5" i="8"/>
  <c r="S8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<sst xmlns="http://schemas.openxmlformats.org/spreadsheetml/2006/main" count="255" uniqueCount="144">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</sst>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tabSelected="1" zoomScale="158" workbookViewId="0">
      <pane ySplit="2" topLeftCell="A3" activePane="bottomLeft" state="frozen"/>
      <selection pane="bottomLeft" activeCell="J8" sqref="J8"/>
    </sheetView>
  </sheetViews>
  <sheetFormatPr baseColWidth="10" defaultColWidth="10.83203125" defaultRowHeight="16"/>
  <cols>
    <col min="1" max="1" width="10.83203125" style="11"/>
    <col min="2" max="16384" width="10.83203125" style="1"/>
  </cols>
  <sheetData>
    <row r="1" spans="1:10">
      <c r="A1" s="27"/>
      <c r="B1" s="36" t="s">
        <v>17</v>
      </c>
      <c r="C1" s="36"/>
      <c r="D1" s="36"/>
      <c r="E1" s="36"/>
      <c r="F1" s="36"/>
      <c r="G1" s="36"/>
      <c r="H1" s="36"/>
      <c r="I1" s="36"/>
      <c r="J1" s="36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36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36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36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36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36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36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36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36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36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7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7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7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7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7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7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7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7"/>
      <c r="B19" s="16">
        <v>18</v>
      </c>
      <c r="C19" s="26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7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7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36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36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36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36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7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7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7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L1" zoomScaleNormal="100" workbookViewId="0">
      <selection activeCell="W13" sqref="W13:W15"/>
    </sheetView>
  </sheetViews>
  <sheetFormatPr baseColWidth="10" defaultColWidth="10.83203125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39" t="s">
        <v>24</v>
      </c>
      <c r="B1" s="39"/>
      <c r="C1" s="39"/>
      <c r="D1" s="39"/>
      <c r="E1" s="39"/>
      <c r="F1" s="39"/>
      <c r="G1" s="39"/>
      <c r="H1" s="40"/>
      <c r="I1" s="36" t="s">
        <v>30</v>
      </c>
      <c r="J1" s="36"/>
      <c r="K1" s="36"/>
      <c r="L1" s="16"/>
      <c r="M1" s="36" t="s">
        <v>33</v>
      </c>
      <c r="N1" s="36"/>
      <c r="O1" s="36"/>
      <c r="Q1" s="36" t="s">
        <v>65</v>
      </c>
      <c r="R1" s="36"/>
      <c r="S1" s="36"/>
      <c r="U1" s="38" t="s">
        <v>59</v>
      </c>
      <c r="V1" s="38"/>
      <c r="W1" s="38"/>
      <c r="Y1" s="36" t="s">
        <v>70</v>
      </c>
      <c r="Z1" s="36"/>
      <c r="AA1" s="13"/>
    </row>
    <row r="2" spans="1:28" s="11" customFormat="1">
      <c r="A2" s="21" t="s">
        <v>13</v>
      </c>
      <c r="B2" s="23" t="s">
        <v>18</v>
      </c>
      <c r="C2" s="21" t="s">
        <v>19</v>
      </c>
      <c r="D2" s="23" t="s">
        <v>11</v>
      </c>
      <c r="E2" s="21" t="s">
        <v>10</v>
      </c>
      <c r="F2" s="23" t="s">
        <v>21</v>
      </c>
      <c r="G2" s="21" t="s">
        <v>23</v>
      </c>
      <c r="H2" s="23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2">
        <f>table详细统计!B3/table详细统计!$I3</f>
        <v>1</v>
      </c>
      <c r="B3" s="24">
        <f>table详细统计!C3/table详细统计!$I3</f>
        <v>0</v>
      </c>
      <c r="C3" s="22">
        <f>table详细统计!D3/table详细统计!$I3</f>
        <v>0</v>
      </c>
      <c r="D3" s="24">
        <f>table详细统计!E3/table详细统计!$I3</f>
        <v>0</v>
      </c>
      <c r="E3" s="22">
        <f>table详细统计!F3/table详细统计!$I3</f>
        <v>0</v>
      </c>
      <c r="F3" s="24">
        <f>table详细统计!G3/table详细统计!$I3</f>
        <v>0</v>
      </c>
      <c r="G3" s="22">
        <f>table详细统计!H3/table详细统计!$I3</f>
        <v>0</v>
      </c>
      <c r="H3" s="24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5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2">
        <f>table详细统计!B4/table详细统计!$I4</f>
        <v>0.625</v>
      </c>
      <c r="B4" s="24">
        <f>table详细统计!C4/table详细统计!$I4</f>
        <v>0.25</v>
      </c>
      <c r="C4" s="22">
        <f>table详细统计!D4/table详细统计!$I4</f>
        <v>0.125</v>
      </c>
      <c r="D4" s="24">
        <f>table详细统计!E4/table详细统计!$I4</f>
        <v>0</v>
      </c>
      <c r="E4" s="22">
        <f>table详细统计!F4/table详细统计!$I4</f>
        <v>0</v>
      </c>
      <c r="F4" s="24">
        <f>table详细统计!G4/table详细统计!$I4</f>
        <v>0</v>
      </c>
      <c r="G4" s="22">
        <f>table详细统计!H4/table详细统计!$I4</f>
        <v>0</v>
      </c>
      <c r="H4" s="24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5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2">
        <f>table详细统计!B5/table详细统计!$I5</f>
        <v>0.6</v>
      </c>
      <c r="B5" s="24">
        <f>table详细统计!C5/table详细统计!$I5</f>
        <v>0.2</v>
      </c>
      <c r="C5" s="22">
        <f>table详细统计!D5/table详细统计!$I5</f>
        <v>0.1</v>
      </c>
      <c r="D5" s="24">
        <f>table详细统计!E5/table详细统计!$I5</f>
        <v>0.1</v>
      </c>
      <c r="E5" s="22">
        <f>table详细统计!F5/table详细统计!$I5</f>
        <v>0</v>
      </c>
      <c r="F5" s="24">
        <f>table详细统计!G5/table详细统计!$I5</f>
        <v>0</v>
      </c>
      <c r="G5" s="22">
        <f>table详细统计!H5/table详细统计!$I5</f>
        <v>0</v>
      </c>
      <c r="H5" s="24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5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2">
        <f>table详细统计!B6/table详细统计!$I6</f>
        <v>0.4</v>
      </c>
      <c r="B6" s="24">
        <f>table详细统计!C6/table详细统计!$I6</f>
        <v>0.2</v>
      </c>
      <c r="C6" s="22">
        <f>table详细统计!D6/table详细统计!$I6</f>
        <v>0</v>
      </c>
      <c r="D6" s="24">
        <f>table详细统计!E6/table详细统计!$I6</f>
        <v>0</v>
      </c>
      <c r="E6" s="22">
        <f>table详细统计!F6/table详细统计!$I6</f>
        <v>0.4</v>
      </c>
      <c r="F6" s="24">
        <f>table详细统计!G6/table详细统计!$I6</f>
        <v>0</v>
      </c>
      <c r="G6" s="22">
        <f>table详细统计!H6/table详细统计!$I6</f>
        <v>0</v>
      </c>
      <c r="H6" s="24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5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2">
        <f>table详细统计!B7/table详细统计!$I7</f>
        <v>0.23529411764705882</v>
      </c>
      <c r="B7" s="24">
        <f>table详细统计!C7/table详细统计!$I7</f>
        <v>0.11764705882352941</v>
      </c>
      <c r="C7" s="22">
        <f>table详细统计!D7/table详细统计!$I7</f>
        <v>0</v>
      </c>
      <c r="D7" s="24">
        <f>table详细统计!E7/table详细统计!$I7</f>
        <v>0.58823529411764708</v>
      </c>
      <c r="E7" s="22">
        <f>table详细统计!F7/table详细统计!$I7</f>
        <v>5.8823529411764705E-2</v>
      </c>
      <c r="F7" s="24">
        <f>table详细统计!G7/table详细统计!$I7</f>
        <v>0</v>
      </c>
      <c r="G7" s="22">
        <f>table详细统计!H7/table详细统计!$I7</f>
        <v>0</v>
      </c>
      <c r="H7" s="24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5">
        <f>R7/R$9</f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2">
        <f>table详细统计!B8/table详细统计!$I8</f>
        <v>0.1111111111111111</v>
      </c>
      <c r="B8" s="24">
        <f>table详细统计!C8/table详细统计!$I8</f>
        <v>0.22222222222222221</v>
      </c>
      <c r="C8" s="22">
        <f>table详细统计!D8/table详细统计!$I8</f>
        <v>0</v>
      </c>
      <c r="D8" s="24">
        <f>table详细统计!E8/table详细统计!$I8</f>
        <v>0.22222222222222221</v>
      </c>
      <c r="E8" s="22">
        <f>table详细统计!F8/table详细统计!$I8</f>
        <v>0.44444444444444442</v>
      </c>
      <c r="F8" s="24">
        <f>table详细统计!G8/table详细统计!$I8</f>
        <v>0</v>
      </c>
      <c r="G8" s="22">
        <f>table详细统计!H8/table详细统计!$I8</f>
        <v>0</v>
      </c>
      <c r="H8" s="24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5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2">
        <f>table详细统计!B9/table详细统计!$I9</f>
        <v>0.27272727272727271</v>
      </c>
      <c r="B9" s="24">
        <f>table详细统计!C9/table详细统计!$I9</f>
        <v>0.18181818181818182</v>
      </c>
      <c r="C9" s="22">
        <f>table详细统计!D9/table详细统计!$I9</f>
        <v>0</v>
      </c>
      <c r="D9" s="24">
        <f>table详细统计!E9/table详细统计!$I9</f>
        <v>0.18181818181818182</v>
      </c>
      <c r="E9" s="22">
        <f>table详细统计!F9/table详细统计!$I9</f>
        <v>0.36363636363636365</v>
      </c>
      <c r="F9" s="24">
        <f>table详细统计!G9/table详细统计!$I9</f>
        <v>0</v>
      </c>
      <c r="G9" s="22">
        <f>table详细统计!H9/table详细统计!$I9</f>
        <v>0</v>
      </c>
      <c r="H9" s="24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5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2">
        <f>table详细统计!B10/table详细统计!$I10</f>
        <v>0.23809523809523808</v>
      </c>
      <c r="B10" s="24">
        <f>table详细统计!C10/table详细统计!$I10</f>
        <v>0.14285714285714285</v>
      </c>
      <c r="C10" s="22">
        <f>table详细统计!D10/table详细统计!$I10</f>
        <v>4.7619047619047616E-2</v>
      </c>
      <c r="D10" s="24">
        <f>table详细统计!E10/table详细统计!$I10</f>
        <v>0.23809523809523808</v>
      </c>
      <c r="E10" s="22">
        <f>table详细统计!F10/table详细统计!$I10</f>
        <v>0.2857142857142857</v>
      </c>
      <c r="F10" s="24">
        <f>table详细统计!G10/table详细统计!$I10</f>
        <v>4.7619047619047616E-2</v>
      </c>
      <c r="G10" s="22">
        <f>table详细统计!H10/table详细统计!$I10</f>
        <v>0</v>
      </c>
      <c r="H10" s="24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2">
        <f>table详细统计!B11/table详细统计!$I11</f>
        <v>0.625</v>
      </c>
      <c r="B11" s="24">
        <f>table详细统计!C11/table详细统计!$I11</f>
        <v>0.125</v>
      </c>
      <c r="C11" s="22">
        <f>table详细统计!D11/table详细统计!$I11</f>
        <v>0.125</v>
      </c>
      <c r="D11" s="24">
        <f>table详细统计!E11/table详细统计!$I11</f>
        <v>0</v>
      </c>
      <c r="E11" s="22">
        <f>table详细统计!F11/table详细统计!$I11</f>
        <v>0.125</v>
      </c>
      <c r="F11" s="24">
        <f>table详细统计!G11/table详细统计!$I11</f>
        <v>0</v>
      </c>
      <c r="G11" s="22">
        <f>table详细统计!H11/table详细统计!$I11</f>
        <v>0</v>
      </c>
      <c r="H11" s="24">
        <f t="shared" si="0"/>
        <v>1</v>
      </c>
      <c r="I11" s="38" t="s">
        <v>31</v>
      </c>
      <c r="J11" s="38"/>
      <c r="K11" s="38"/>
      <c r="L11" s="20"/>
      <c r="M11" s="38" t="s">
        <v>40</v>
      </c>
      <c r="N11" s="38"/>
      <c r="O11" s="38"/>
      <c r="Q11" s="36" t="s">
        <v>66</v>
      </c>
      <c r="R11" s="36"/>
      <c r="S11" s="36"/>
      <c r="U11" s="38" t="s">
        <v>64</v>
      </c>
      <c r="V11" s="38"/>
      <c r="W11" s="38"/>
      <c r="Y11" s="4"/>
      <c r="Z11" s="4"/>
      <c r="AA11" s="4"/>
      <c r="AB11" s="4"/>
    </row>
    <row r="12" spans="1:28" ht="21">
      <c r="A12" s="22">
        <f>table详细统计!B12/table详细统计!$I12</f>
        <v>0.5</v>
      </c>
      <c r="B12" s="24">
        <f>table详细统计!C12/table详细统计!$I12</f>
        <v>0</v>
      </c>
      <c r="C12" s="22">
        <f>table详细统计!D12/table详细统计!$I12</f>
        <v>0</v>
      </c>
      <c r="D12" s="24">
        <f>table详细统计!E12/table详细统计!$I12</f>
        <v>0</v>
      </c>
      <c r="E12" s="22">
        <f>table详细统计!F12/table详细统计!$I12</f>
        <v>0.47727272727272729</v>
      </c>
      <c r="F12" s="24">
        <f>table详细统计!G12/table详细统计!$I12</f>
        <v>2.2727272727272728E-2</v>
      </c>
      <c r="G12" s="22">
        <f>table详细统计!H12/table详细统计!$I12</f>
        <v>0</v>
      </c>
      <c r="H12" s="24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2">
        <f>table详细统计!B13/table详细统计!$I13</f>
        <v>0.92500000000000004</v>
      </c>
      <c r="B13" s="24">
        <f>table详细统计!C13/table详细统计!$I13</f>
        <v>0</v>
      </c>
      <c r="C13" s="22">
        <f>table详细统计!D13/table详细统计!$I13</f>
        <v>0.05</v>
      </c>
      <c r="D13" s="24">
        <f>table详细统计!E13/table详细统计!$I13</f>
        <v>0</v>
      </c>
      <c r="E13" s="22">
        <f>table详细统计!F13/table详细统计!$I13</f>
        <v>0</v>
      </c>
      <c r="F13" s="24">
        <f>table详细统计!G13/table详细统计!$I13</f>
        <v>2.5000000000000001E-2</v>
      </c>
      <c r="G13" s="22">
        <f>table详细统计!H13/table详细统计!$I13</f>
        <v>0</v>
      </c>
      <c r="H13" s="24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>
        <f>K13</f>
        <v>0.69230769230769229</v>
      </c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5">
        <f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2">
        <f>table详细统计!B14/table详细统计!$I14</f>
        <v>0.73076923076923073</v>
      </c>
      <c r="B14" s="24">
        <f>table详细统计!C14/table详细统计!$I14</f>
        <v>0</v>
      </c>
      <c r="C14" s="22">
        <f>table详细统计!D14/table详细统计!$I14</f>
        <v>0</v>
      </c>
      <c r="D14" s="24">
        <f>table详细统计!E14/table详细统计!$I14</f>
        <v>0</v>
      </c>
      <c r="E14" s="22">
        <f>table详细统计!F14/table详细统计!$I14</f>
        <v>0.15384615384615385</v>
      </c>
      <c r="F14" s="24">
        <f>table详细统计!G14/table详细统计!$I14</f>
        <v>0.11538461538461539</v>
      </c>
      <c r="G14" s="22">
        <f>table详细统计!H14/table详细统计!$I14</f>
        <v>0</v>
      </c>
      <c r="H14" s="24">
        <f t="shared" si="0"/>
        <v>1</v>
      </c>
      <c r="I14" s="20" t="s">
        <v>26</v>
      </c>
      <c r="J14" s="17">
        <v>1</v>
      </c>
      <c r="K14" s="20">
        <f t="shared" ref="K14:K19" si="4">J14/J$19</f>
        <v>3.8461538461538464E-2</v>
      </c>
      <c r="L14" s="20">
        <f>K14+L13</f>
        <v>0.73076923076923073</v>
      </c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5">N14/N$16</f>
        <v>0.30769230769230771</v>
      </c>
      <c r="Q14" s="16" t="s">
        <v>50</v>
      </c>
      <c r="R14" s="16">
        <v>3</v>
      </c>
      <c r="S14" s="25">
        <f t="shared" ref="S13:S19" si="6">R14/R$19</f>
        <v>0.14285714285714285</v>
      </c>
      <c r="U14" s="17">
        <v>1</v>
      </c>
      <c r="V14" s="17">
        <v>0</v>
      </c>
      <c r="W14" s="20">
        <f t="shared" ref="W14:W17" si="7">V14/V$18</f>
        <v>0</v>
      </c>
      <c r="Y14" s="4"/>
      <c r="Z14" s="4"/>
      <c r="AA14" s="4"/>
      <c r="AB14" s="4"/>
    </row>
    <row r="15" spans="1:28" ht="21">
      <c r="A15" s="22">
        <f>table详细统计!B15/table详细统计!$I15</f>
        <v>0.9285714285714286</v>
      </c>
      <c r="B15" s="24">
        <f>table详细统计!C15/table详细统计!$I15</f>
        <v>0</v>
      </c>
      <c r="C15" s="22">
        <f>table详细统计!D15/table详细统计!$I15</f>
        <v>0</v>
      </c>
      <c r="D15" s="24">
        <f>table详细统计!E15/table详细统计!$I15</f>
        <v>0</v>
      </c>
      <c r="E15" s="22">
        <f>table详细统计!F15/table详细统计!$I15</f>
        <v>0</v>
      </c>
      <c r="F15" s="24">
        <f>table详细统计!G15/table详细统计!$I15</f>
        <v>7.1428571428571425E-2</v>
      </c>
      <c r="G15" s="22">
        <f>table详细统计!H15/table详细统计!$I15</f>
        <v>0</v>
      </c>
      <c r="H15" s="24">
        <f t="shared" si="0"/>
        <v>1</v>
      </c>
      <c r="I15" s="20" t="s">
        <v>37</v>
      </c>
      <c r="J15" s="17">
        <v>4</v>
      </c>
      <c r="K15" s="20">
        <f t="shared" si="4"/>
        <v>0.15384615384615385</v>
      </c>
      <c r="L15" s="20">
        <f t="shared" ref="L15:L17" si="8">K15+L14</f>
        <v>0.88461538461538458</v>
      </c>
      <c r="M15" s="17" t="s">
        <v>41</v>
      </c>
      <c r="N15" s="17">
        <v>0</v>
      </c>
      <c r="O15" s="20">
        <f t="shared" si="5"/>
        <v>0</v>
      </c>
      <c r="Q15" s="16" t="s">
        <v>51</v>
      </c>
      <c r="R15" s="16">
        <v>0</v>
      </c>
      <c r="S15" s="25">
        <f t="shared" si="6"/>
        <v>0</v>
      </c>
      <c r="U15" s="17">
        <v>2</v>
      </c>
      <c r="V15" s="17">
        <v>7</v>
      </c>
      <c r="W15" s="20">
        <f t="shared" si="7"/>
        <v>0.36842105263157893</v>
      </c>
      <c r="X15" s="15" t="s">
        <v>143</v>
      </c>
      <c r="Y15" s="4"/>
      <c r="Z15" s="4"/>
      <c r="AA15" s="4"/>
      <c r="AB15" s="4"/>
    </row>
    <row r="16" spans="1:28" ht="21">
      <c r="A16" s="22">
        <f>table详细统计!B16/table详细统计!$I16</f>
        <v>0.5</v>
      </c>
      <c r="B16" s="24">
        <f>table详细统计!C16/table详细统计!$I16</f>
        <v>0</v>
      </c>
      <c r="C16" s="22">
        <f>table详细统计!D16/table详细统计!$I16</f>
        <v>0.2</v>
      </c>
      <c r="D16" s="24">
        <f>table详细统计!E16/table详细统计!$I16</f>
        <v>0</v>
      </c>
      <c r="E16" s="22">
        <f>table详细统计!F16/table详细统计!$I16</f>
        <v>0</v>
      </c>
      <c r="F16" s="24">
        <f>table详细统计!G16/table详细统计!$I16</f>
        <v>0.1</v>
      </c>
      <c r="G16" s="22">
        <f>table详细统计!H16/table详细统计!$I16</f>
        <v>0.2</v>
      </c>
      <c r="H16" s="24">
        <f t="shared" si="0"/>
        <v>1</v>
      </c>
      <c r="I16" s="20" t="s">
        <v>38</v>
      </c>
      <c r="J16" s="17">
        <v>1</v>
      </c>
      <c r="K16" s="20">
        <f t="shared" si="4"/>
        <v>3.8461538461538464E-2</v>
      </c>
      <c r="L16" s="20">
        <f t="shared" si="8"/>
        <v>0.92307692307692302</v>
      </c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5">
        <f t="shared" si="6"/>
        <v>4.7619047619047616E-2</v>
      </c>
      <c r="U16" s="17">
        <v>3</v>
      </c>
      <c r="V16" s="17">
        <v>0</v>
      </c>
      <c r="W16" s="20">
        <f t="shared" si="7"/>
        <v>0</v>
      </c>
      <c r="Y16" s="4"/>
      <c r="Z16" s="4"/>
      <c r="AA16" s="4"/>
      <c r="AB16" s="4"/>
    </row>
    <row r="17" spans="1:28" ht="21">
      <c r="A17" s="22">
        <f>table详细统计!B17/table详细统计!$I17</f>
        <v>0.25</v>
      </c>
      <c r="B17" s="24">
        <f>table详细统计!C17/table详细统计!$I17</f>
        <v>0</v>
      </c>
      <c r="C17" s="22">
        <f>table详细统计!D17/table详细统计!$I17</f>
        <v>0</v>
      </c>
      <c r="D17" s="24">
        <f>table详细统计!E17/table详细统计!$I17</f>
        <v>0</v>
      </c>
      <c r="E17" s="22">
        <f>table详细统计!F17/table详细统计!$I17</f>
        <v>0.75</v>
      </c>
      <c r="F17" s="24">
        <f>table详细统计!G17/table详细统计!$I17</f>
        <v>0</v>
      </c>
      <c r="G17" s="22">
        <f>table详细统计!H17/table详细统计!$I17</f>
        <v>0</v>
      </c>
      <c r="H17" s="24">
        <f t="shared" si="0"/>
        <v>1</v>
      </c>
      <c r="I17" s="20" t="s">
        <v>39</v>
      </c>
      <c r="J17" s="17">
        <v>2</v>
      </c>
      <c r="K17" s="20">
        <f t="shared" si="4"/>
        <v>7.6923076923076927E-2</v>
      </c>
      <c r="L17" s="20">
        <f t="shared" si="8"/>
        <v>1</v>
      </c>
      <c r="M17" s="17"/>
      <c r="N17" s="17"/>
      <c r="O17" s="20"/>
      <c r="Q17" s="16" t="s">
        <v>57</v>
      </c>
      <c r="R17" s="16">
        <v>12</v>
      </c>
      <c r="S17" s="25">
        <f t="shared" si="6"/>
        <v>0.5714285714285714</v>
      </c>
      <c r="U17" s="17">
        <v>4</v>
      </c>
      <c r="V17" s="17">
        <v>3</v>
      </c>
      <c r="W17" s="20">
        <f t="shared" si="7"/>
        <v>0.15789473684210525</v>
      </c>
      <c r="Y17" s="4"/>
      <c r="Z17" s="4"/>
      <c r="AA17" s="4"/>
      <c r="AB17" s="4"/>
    </row>
    <row r="18" spans="1:28" ht="21">
      <c r="A18" s="22">
        <f>table详细统计!B18/table详细统计!$I18</f>
        <v>0.66666666666666663</v>
      </c>
      <c r="B18" s="24">
        <f>table详细统计!C18/table详细统计!$I18</f>
        <v>0</v>
      </c>
      <c r="C18" s="22">
        <f>table详细统计!D18/table详细统计!$I18</f>
        <v>0</v>
      </c>
      <c r="D18" s="24">
        <f>table详细统计!E18/table详细统计!$I18</f>
        <v>0</v>
      </c>
      <c r="E18" s="22">
        <f>table详细统计!F18/table详细统计!$I18</f>
        <v>0</v>
      </c>
      <c r="F18" s="24">
        <f>table详细统计!G18/table详细统计!$I18</f>
        <v>0.33333333333333331</v>
      </c>
      <c r="G18" s="22">
        <f>table详细统计!H18/table详细统计!$I18</f>
        <v>0</v>
      </c>
      <c r="H18" s="24">
        <f t="shared" si="0"/>
        <v>1</v>
      </c>
      <c r="I18" s="20" t="s">
        <v>42</v>
      </c>
      <c r="J18" s="17">
        <v>0</v>
      </c>
      <c r="K18" s="20">
        <f t="shared" si="4"/>
        <v>0</v>
      </c>
      <c r="L18" s="20"/>
      <c r="M18" s="17"/>
      <c r="N18" s="17"/>
      <c r="O18" s="20"/>
      <c r="Q18" s="16" t="s">
        <v>58</v>
      </c>
      <c r="R18" s="16">
        <v>0</v>
      </c>
      <c r="S18" s="25">
        <f t="shared" si="6"/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2">
        <f>table详细统计!B19/table详细统计!$I19</f>
        <v>0.78260869565217395</v>
      </c>
      <c r="B19" s="24">
        <f>table详细统计!C19/table详细统计!$I19</f>
        <v>0</v>
      </c>
      <c r="C19" s="22">
        <f>table详细统计!D19/table详细统计!$I19</f>
        <v>0</v>
      </c>
      <c r="D19" s="24">
        <f>table详细统计!E19/table详细统计!$I19</f>
        <v>0</v>
      </c>
      <c r="E19" s="22">
        <f>table详细统计!F19/table详细统计!$I19</f>
        <v>0.21739130434782608</v>
      </c>
      <c r="F19" s="24">
        <f>table详细统计!G19/table详细统计!$I19</f>
        <v>0</v>
      </c>
      <c r="G19" s="22">
        <f>table详细统计!H19/table详细统计!$I19</f>
        <v>0</v>
      </c>
      <c r="H19" s="24">
        <f t="shared" si="0"/>
        <v>1</v>
      </c>
      <c r="I19" s="20"/>
      <c r="J19" s="17">
        <f>SUM(J13:J18)</f>
        <v>26</v>
      </c>
      <c r="K19" s="20">
        <f t="shared" si="4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5">
        <f t="shared" si="6"/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2">
        <f>table详细统计!B20/table详细统计!$I20</f>
        <v>0.81818181818181823</v>
      </c>
      <c r="B20" s="24">
        <f>table详细统计!C20/table详细统计!$I20</f>
        <v>0</v>
      </c>
      <c r="C20" s="22">
        <f>table详细统计!D20/table详细统计!$I20</f>
        <v>0</v>
      </c>
      <c r="D20" s="24">
        <f>table详细统计!E20/table详细统计!$I20</f>
        <v>0</v>
      </c>
      <c r="E20" s="22">
        <f>table详细统计!F20/table详细统计!$I20</f>
        <v>0.18181818181818182</v>
      </c>
      <c r="F20" s="24">
        <f>table详细统计!G20/table详细统计!$I20</f>
        <v>0</v>
      </c>
      <c r="G20" s="22">
        <f>table详细统计!H20/table详细统计!$I20</f>
        <v>0</v>
      </c>
      <c r="H20" s="24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2">
        <f>table详细统计!B21/table详细统计!$I21</f>
        <v>0.33333333333333331</v>
      </c>
      <c r="B21" s="24">
        <f>table详细统计!C21/table详细统计!$I21</f>
        <v>0</v>
      </c>
      <c r="C21" s="22">
        <f>table详细统计!D21/table详细统计!$I21</f>
        <v>0</v>
      </c>
      <c r="D21" s="24">
        <f>table详细统计!E21/table详细统计!$I21</f>
        <v>0</v>
      </c>
      <c r="E21" s="22">
        <f>table详细统计!F21/table详细统计!$I21</f>
        <v>0.66666666666666663</v>
      </c>
      <c r="F21" s="24">
        <f>table详细统计!G21/table详细统计!$I21</f>
        <v>0</v>
      </c>
      <c r="G21" s="22">
        <f>table详细统计!H21/table详细统计!$I21</f>
        <v>0</v>
      </c>
      <c r="H21" s="24">
        <f t="shared" si="0"/>
        <v>1</v>
      </c>
      <c r="I21" s="38" t="s">
        <v>32</v>
      </c>
      <c r="J21" s="38"/>
      <c r="K21" s="38"/>
      <c r="L21" s="20"/>
      <c r="M21" s="38" t="s">
        <v>48</v>
      </c>
      <c r="N21" s="38"/>
      <c r="O21" s="38"/>
      <c r="Q21" s="38" t="s">
        <v>72</v>
      </c>
      <c r="R21" s="38"/>
      <c r="S21" s="38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2">
        <f>table详细统计!B22/table详细统计!$I22</f>
        <v>0.66666666666666663</v>
      </c>
      <c r="B22" s="24">
        <f>table详细统计!C22/table详细统计!$I22</f>
        <v>0</v>
      </c>
      <c r="C22" s="22">
        <f>table详细统计!D22/table详细统计!$I22</f>
        <v>0</v>
      </c>
      <c r="D22" s="24">
        <f>table详细统计!E22/table详细统计!$I22</f>
        <v>0</v>
      </c>
      <c r="E22" s="22">
        <f>table详细统计!F22/table详细统计!$I22</f>
        <v>0.33333333333333331</v>
      </c>
      <c r="F22" s="24">
        <f>table详细统计!G22/table详细统计!$I22</f>
        <v>0</v>
      </c>
      <c r="G22" s="22">
        <f>table详细统计!H22/table详细统计!$I22</f>
        <v>0</v>
      </c>
      <c r="H22" s="24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2">
        <f>table详细统计!B23/table详细统计!$I23</f>
        <v>0.97058823529411764</v>
      </c>
      <c r="B23" s="24">
        <f>table详细统计!C23/table详细统计!$I23</f>
        <v>0</v>
      </c>
      <c r="C23" s="22">
        <f>table详细统计!D23/table详细统计!$I23</f>
        <v>0</v>
      </c>
      <c r="D23" s="24">
        <f>table详细统计!E23/table详细统计!$I23</f>
        <v>0</v>
      </c>
      <c r="E23" s="22">
        <f>table详细统计!F23/table详细统计!$I23</f>
        <v>2.9411764705882353E-2</v>
      </c>
      <c r="F23" s="24">
        <f>table详细统计!G23/table详细统计!$I23</f>
        <v>0</v>
      </c>
      <c r="G23" s="22">
        <f>table详细统计!H23/table详细统计!$I23</f>
        <v>0</v>
      </c>
      <c r="H23" s="24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2">
        <f>table详细统计!B24/table详细统计!$I24</f>
        <v>0.83333333333333337</v>
      </c>
      <c r="B24" s="24">
        <f>table详细统计!C24/table详细统计!$I24</f>
        <v>0</v>
      </c>
      <c r="C24" s="22">
        <f>table详细统计!D24/table详细统计!$I24</f>
        <v>0</v>
      </c>
      <c r="D24" s="24">
        <f>table详细统计!E24/table详细统计!$I24</f>
        <v>0</v>
      </c>
      <c r="E24" s="22">
        <f>table详细统计!F24/table详细统计!$I24</f>
        <v>0.16666666666666666</v>
      </c>
      <c r="F24" s="24">
        <f>table详细统计!G24/table详细统计!$I24</f>
        <v>0</v>
      </c>
      <c r="G24" s="22">
        <f>table详细统计!H24/table详细统计!$I24</f>
        <v>0</v>
      </c>
      <c r="H24" s="24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9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10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2">
        <f>table详细统计!B25/table详细统计!$I25</f>
        <v>0.8</v>
      </c>
      <c r="B25" s="24">
        <f>table详细统计!C25/table详细统计!$I25</f>
        <v>0</v>
      </c>
      <c r="C25" s="22">
        <f>table详细统计!D25/table详细统计!$I25</f>
        <v>0</v>
      </c>
      <c r="D25" s="24">
        <f>table详细统计!E25/table详细统计!$I25</f>
        <v>0</v>
      </c>
      <c r="E25" s="22">
        <f>table详细统计!F25/table详细统计!$I25</f>
        <v>0.2</v>
      </c>
      <c r="F25" s="24">
        <f>table详细统计!G25/table详细统计!$I25</f>
        <v>0</v>
      </c>
      <c r="G25" s="22">
        <f>table详细统计!H25/table详细统计!$I25</f>
        <v>0</v>
      </c>
      <c r="H25" s="24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9"/>
        <v>7.6923076923076927E-2</v>
      </c>
      <c r="Q25" s="17">
        <v>2</v>
      </c>
      <c r="R25" s="17">
        <f>COUNTIF(table详细统计!G4:G29,Q25)</f>
        <v>0</v>
      </c>
      <c r="S25" s="20">
        <f t="shared" si="10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2">
        <f>table详细统计!B26/table详细统计!$I26</f>
        <v>0.5</v>
      </c>
      <c r="B26" s="24">
        <f>table详细统计!C26/table详细统计!$I26</f>
        <v>0</v>
      </c>
      <c r="C26" s="22">
        <f>table详细统计!D26/table详细统计!$I26</f>
        <v>0</v>
      </c>
      <c r="D26" s="24">
        <f>table详细统计!E26/table详细统计!$I26</f>
        <v>0</v>
      </c>
      <c r="E26" s="22">
        <f>table详细统计!F26/table详细统计!$I26</f>
        <v>0</v>
      </c>
      <c r="F26" s="24">
        <f>table详细统计!G26/table详细统计!$I26</f>
        <v>0.5</v>
      </c>
      <c r="G26" s="22">
        <f>table详细统计!H26/table详细统计!$I26</f>
        <v>0</v>
      </c>
      <c r="H26" s="24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9"/>
        <v>1</v>
      </c>
      <c r="Q26" s="17">
        <v>3</v>
      </c>
      <c r="R26" s="17">
        <f>COUNTIF(table详细统计!G5:G30,Q26)</f>
        <v>1</v>
      </c>
      <c r="S26" s="20">
        <f t="shared" si="10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2">
        <f>table详细统计!B27/table详细统计!$I27</f>
        <v>0.5</v>
      </c>
      <c r="B27" s="24">
        <f>table详细统计!C27/table详细统计!$I27</f>
        <v>0</v>
      </c>
      <c r="C27" s="22">
        <f>table详细统计!D27/table详细统计!$I27</f>
        <v>0</v>
      </c>
      <c r="D27" s="24">
        <f>table详细统计!E27/table详细统计!$I27</f>
        <v>0</v>
      </c>
      <c r="E27" s="22">
        <f>table详细统计!F27/table详细统计!$I27</f>
        <v>0</v>
      </c>
      <c r="F27" s="24">
        <f>table详细统计!G27/table详细统计!$I27</f>
        <v>0.5</v>
      </c>
      <c r="G27" s="22">
        <f>table详细统计!H27/table详细统计!$I27</f>
        <v>0</v>
      </c>
      <c r="H27" s="24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2">
        <f>table详细统计!B28/table详细统计!$I28</f>
        <v>0.5</v>
      </c>
      <c r="B28" s="24">
        <f>table详细统计!C28/table详细统计!$I28</f>
        <v>0</v>
      </c>
      <c r="C28" s="22">
        <f>table详细统计!D28/table详细统计!$I28</f>
        <v>0</v>
      </c>
      <c r="D28" s="24">
        <f>table详细统计!E28/table详细统计!$I28</f>
        <v>0</v>
      </c>
      <c r="E28" s="22">
        <f>table详细统计!F28/table详细统计!$I28</f>
        <v>0.5</v>
      </c>
      <c r="F28" s="24">
        <f>table详细统计!G28/table详细统计!$I28</f>
        <v>0</v>
      </c>
      <c r="G28" s="22">
        <f>table详细统计!H28/table详细统计!$I28</f>
        <v>0</v>
      </c>
      <c r="H28" s="24">
        <f t="shared" si="0"/>
        <v>1</v>
      </c>
      <c r="K28" s="15"/>
    </row>
    <row r="29" spans="1:28">
      <c r="K29" s="15"/>
    </row>
  </sheetData>
  <mergeCells count="13">
    <mergeCell ref="A1:H1"/>
    <mergeCell ref="I21:K21"/>
    <mergeCell ref="I1:K1"/>
    <mergeCell ref="I11:K11"/>
    <mergeCell ref="M1:O1"/>
    <mergeCell ref="M11:O11"/>
    <mergeCell ref="M21:O21"/>
    <mergeCell ref="Y1:Z1"/>
    <mergeCell ref="Q21:S21"/>
    <mergeCell ref="Q1:S1"/>
    <mergeCell ref="Q11:S11"/>
    <mergeCell ref="U1:W1"/>
    <mergeCell ref="U11:W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59"/>
  <sheetViews>
    <sheetView zoomScale="125" zoomScaleNormal="13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W66" sqref="AW66"/>
    </sheetView>
  </sheetViews>
  <sheetFormatPr baseColWidth="10" defaultColWidth="10.83203125" defaultRowHeight="16"/>
  <cols>
    <col min="1" max="1" width="10.83203125" style="28"/>
    <col min="2" max="2" width="28.83203125" style="11" bestFit="1" customWidth="1"/>
    <col min="3" max="7" width="10.83203125" style="11"/>
    <col min="8" max="9" width="10.83203125" style="15"/>
    <col min="10" max="10" width="10.83203125" style="14"/>
    <col min="11" max="11" width="10.83203125" style="11"/>
    <col min="12" max="12" width="13.6640625" style="11" bestFit="1" customWidth="1"/>
    <col min="13" max="13" width="12.83203125" style="11" bestFit="1" customWidth="1"/>
    <col min="14" max="14" width="11.1640625" style="11" bestFit="1" customWidth="1"/>
    <col min="15" max="15" width="38.33203125" style="11" bestFit="1" customWidth="1"/>
    <col min="16" max="19" width="25.33203125" style="28" customWidth="1"/>
    <col min="20" max="20" width="15.33203125" style="11" bestFit="1" customWidth="1"/>
    <col min="21" max="21" width="10.83203125" style="11"/>
    <col min="22" max="22" width="13.6640625" style="11" bestFit="1" customWidth="1"/>
    <col min="23" max="23" width="12.83203125" style="11" bestFit="1" customWidth="1"/>
    <col min="24" max="25" width="10.83203125" style="11"/>
    <col min="26" max="26" width="10.83203125" style="28"/>
    <col min="27" max="27" width="4.33203125" style="11" bestFit="1" customWidth="1"/>
    <col min="28" max="28" width="13.6640625" style="11" bestFit="1" customWidth="1"/>
    <col min="29" max="29" width="12.83203125" style="11" bestFit="1" customWidth="1"/>
    <col min="30" max="30" width="10.83203125" style="11"/>
    <col min="31" max="31" width="25.33203125" style="11" bestFit="1" customWidth="1"/>
    <col min="32" max="32" width="4" style="28" bestFit="1" customWidth="1"/>
    <col min="33" max="33" width="4" style="11" bestFit="1" customWidth="1"/>
    <col min="34" max="34" width="24.5" style="11" bestFit="1" customWidth="1"/>
    <col min="35" max="16384" width="10.83203125" style="11"/>
  </cols>
  <sheetData>
    <row r="1" spans="1:34">
      <c r="B1" s="41" t="s">
        <v>77</v>
      </c>
      <c r="C1" s="41"/>
      <c r="D1" s="41"/>
      <c r="E1" s="41"/>
      <c r="F1" s="41"/>
      <c r="G1" s="41"/>
      <c r="J1" s="41" t="s">
        <v>82</v>
      </c>
      <c r="K1" s="41"/>
      <c r="L1" s="41"/>
      <c r="M1" s="41"/>
      <c r="N1" s="41"/>
      <c r="O1" s="41"/>
      <c r="P1" s="41"/>
      <c r="Q1" s="41"/>
      <c r="T1" s="41" t="s">
        <v>83</v>
      </c>
      <c r="U1" s="41"/>
      <c r="V1" s="41"/>
      <c r="W1" s="41"/>
      <c r="X1" s="41"/>
      <c r="AA1" s="41" t="s">
        <v>84</v>
      </c>
      <c r="AB1" s="41"/>
      <c r="AC1" s="41"/>
      <c r="AD1" s="41"/>
      <c r="AE1" s="41"/>
      <c r="AH1" s="11" t="s">
        <v>85</v>
      </c>
    </row>
    <row r="2" spans="1:34">
      <c r="B2" s="28"/>
      <c r="C2" s="28" t="s">
        <v>73</v>
      </c>
      <c r="D2" s="28" t="s">
        <v>74</v>
      </c>
      <c r="E2" s="28" t="s">
        <v>75</v>
      </c>
      <c r="F2" s="28" t="s">
        <v>76</v>
      </c>
      <c r="G2" s="28" t="s">
        <v>20</v>
      </c>
      <c r="H2" s="15" t="s">
        <v>86</v>
      </c>
      <c r="J2" s="41" t="s">
        <v>80</v>
      </c>
      <c r="K2" s="41"/>
      <c r="L2" s="41"/>
      <c r="M2" s="41"/>
      <c r="N2" s="41"/>
      <c r="O2" s="41" t="s">
        <v>81</v>
      </c>
      <c r="P2" s="41" t="s">
        <v>118</v>
      </c>
      <c r="Q2" s="41" t="s">
        <v>119</v>
      </c>
      <c r="R2" s="41" t="s">
        <v>123</v>
      </c>
      <c r="T2" s="11" t="s">
        <v>22</v>
      </c>
      <c r="U2" s="11" t="s">
        <v>13</v>
      </c>
      <c r="V2" s="11" t="s">
        <v>79</v>
      </c>
      <c r="W2" s="11" t="s">
        <v>78</v>
      </c>
      <c r="X2" s="11" t="s">
        <v>19</v>
      </c>
      <c r="Y2" s="11" t="s">
        <v>113</v>
      </c>
      <c r="AA2" s="41" t="s">
        <v>80</v>
      </c>
      <c r="AB2" s="41"/>
      <c r="AC2" s="41"/>
      <c r="AD2" s="41"/>
      <c r="AE2" s="41" t="s">
        <v>81</v>
      </c>
      <c r="AF2" s="41" t="s">
        <v>112</v>
      </c>
      <c r="AG2" s="41" t="s">
        <v>116</v>
      </c>
      <c r="AH2" s="11" t="s">
        <v>122</v>
      </c>
    </row>
    <row r="3" spans="1:34">
      <c r="A3" s="41" t="s">
        <v>67</v>
      </c>
      <c r="B3" s="28" t="s">
        <v>87</v>
      </c>
      <c r="C3" s="28">
        <v>23</v>
      </c>
      <c r="D3" s="28">
        <v>11</v>
      </c>
      <c r="E3" s="28">
        <v>12</v>
      </c>
      <c r="F3" s="28"/>
      <c r="G3" s="28">
        <f>SUM(C3:F3)</f>
        <v>46</v>
      </c>
      <c r="H3" s="15">
        <v>0.45</v>
      </c>
      <c r="J3" s="14" t="s">
        <v>126</v>
      </c>
      <c r="K3" s="28" t="s">
        <v>13</v>
      </c>
      <c r="L3" s="28" t="s">
        <v>79</v>
      </c>
      <c r="M3" s="28" t="s">
        <v>78</v>
      </c>
      <c r="N3" s="28" t="s">
        <v>19</v>
      </c>
      <c r="O3" s="41"/>
      <c r="P3" s="41"/>
      <c r="Q3" s="41"/>
      <c r="R3" s="41"/>
      <c r="T3" s="11">
        <v>3</v>
      </c>
      <c r="Y3" s="11" t="s">
        <v>114</v>
      </c>
      <c r="AA3" s="11" t="s">
        <v>13</v>
      </c>
      <c r="AB3" s="11" t="s">
        <v>79</v>
      </c>
      <c r="AC3" s="11" t="s">
        <v>78</v>
      </c>
      <c r="AD3" s="11" t="s">
        <v>19</v>
      </c>
      <c r="AE3" s="41"/>
      <c r="AF3" s="41"/>
      <c r="AG3" s="41"/>
      <c r="AH3" s="11" t="s">
        <v>122</v>
      </c>
    </row>
    <row r="4" spans="1:34">
      <c r="A4" s="41"/>
      <c r="B4" s="41" t="s">
        <v>88</v>
      </c>
      <c r="C4" s="28">
        <v>3</v>
      </c>
      <c r="D4" s="28">
        <v>3</v>
      </c>
      <c r="E4" s="28">
        <v>1</v>
      </c>
      <c r="F4" s="28"/>
      <c r="G4" s="28">
        <f t="shared" ref="G4:G8" si="0">SUM(C4:F4)</f>
        <v>7</v>
      </c>
      <c r="H4" s="42">
        <v>0.43</v>
      </c>
      <c r="K4" s="28"/>
      <c r="L4" s="28">
        <v>1</v>
      </c>
      <c r="M4" s="28">
        <v>2</v>
      </c>
      <c r="N4" s="28"/>
      <c r="O4" s="28"/>
      <c r="T4" s="11">
        <v>3</v>
      </c>
      <c r="U4" s="11">
        <v>1</v>
      </c>
      <c r="V4" s="11">
        <v>2</v>
      </c>
      <c r="X4" s="11">
        <v>1</v>
      </c>
      <c r="Y4" s="11" t="s">
        <v>115</v>
      </c>
      <c r="AA4" s="11">
        <v>1</v>
      </c>
      <c r="AF4" s="28">
        <v>1</v>
      </c>
      <c r="AH4" s="11" t="s">
        <v>122</v>
      </c>
    </row>
    <row r="5" spans="1:34">
      <c r="A5" s="41"/>
      <c r="B5" s="41"/>
      <c r="C5" s="28">
        <v>5</v>
      </c>
      <c r="D5" s="28">
        <v>3</v>
      </c>
      <c r="E5" s="28">
        <v>1</v>
      </c>
      <c r="F5" s="28"/>
      <c r="G5" s="28">
        <f t="shared" si="0"/>
        <v>9</v>
      </c>
      <c r="H5" s="42"/>
      <c r="K5" s="28"/>
      <c r="L5" s="28">
        <v>1</v>
      </c>
      <c r="M5" s="28"/>
      <c r="N5" s="28"/>
      <c r="O5" s="28"/>
      <c r="T5" s="11">
        <v>4</v>
      </c>
      <c r="U5" s="11">
        <v>2</v>
      </c>
      <c r="V5" s="11">
        <v>2</v>
      </c>
      <c r="W5" s="11">
        <v>1</v>
      </c>
      <c r="Y5" s="11" t="s">
        <v>115</v>
      </c>
      <c r="AA5" s="11">
        <v>2</v>
      </c>
      <c r="AB5" s="11">
        <v>2</v>
      </c>
      <c r="AF5" s="28">
        <v>3</v>
      </c>
      <c r="AG5" s="11">
        <v>1</v>
      </c>
    </row>
    <row r="6" spans="1:34">
      <c r="A6" s="41"/>
      <c r="B6" s="41" t="s">
        <v>89</v>
      </c>
      <c r="C6" s="28">
        <v>12</v>
      </c>
      <c r="D6" s="28"/>
      <c r="E6" s="28"/>
      <c r="F6" s="28"/>
      <c r="G6" s="28">
        <f t="shared" si="0"/>
        <v>12</v>
      </c>
      <c r="H6" s="42">
        <v>0.04</v>
      </c>
      <c r="K6" s="28">
        <v>1</v>
      </c>
      <c r="L6" s="28">
        <v>1</v>
      </c>
      <c r="M6" s="28"/>
      <c r="N6" s="28"/>
      <c r="O6" s="28"/>
      <c r="T6" s="11" t="s">
        <v>117</v>
      </c>
      <c r="U6" s="11">
        <v>5</v>
      </c>
      <c r="V6" s="11">
        <v>1</v>
      </c>
      <c r="W6" s="11">
        <v>1</v>
      </c>
      <c r="X6" s="11">
        <v>1</v>
      </c>
      <c r="Y6" s="11" t="s">
        <v>114</v>
      </c>
      <c r="AB6" s="11">
        <v>1</v>
      </c>
      <c r="AF6" s="28">
        <v>1</v>
      </c>
    </row>
    <row r="7" spans="1:34">
      <c r="A7" s="41"/>
      <c r="B7" s="41"/>
      <c r="C7" s="28">
        <v>14</v>
      </c>
      <c r="D7" s="28"/>
      <c r="E7" s="28"/>
      <c r="F7" s="28"/>
      <c r="G7" s="28">
        <f t="shared" si="0"/>
        <v>14</v>
      </c>
      <c r="H7" s="42"/>
      <c r="K7" s="28"/>
      <c r="L7" s="28">
        <v>1</v>
      </c>
      <c r="M7" s="28">
        <v>2</v>
      </c>
      <c r="N7" s="28"/>
      <c r="O7" s="28"/>
      <c r="T7" s="11">
        <v>4</v>
      </c>
      <c r="W7" s="11">
        <v>1</v>
      </c>
      <c r="Y7" s="11" t="s">
        <v>114</v>
      </c>
      <c r="AB7" s="11">
        <v>1</v>
      </c>
      <c r="AF7" s="28">
        <v>1</v>
      </c>
    </row>
    <row r="8" spans="1:34">
      <c r="A8" s="41"/>
      <c r="B8" s="28" t="s">
        <v>90</v>
      </c>
      <c r="C8" s="28">
        <v>12</v>
      </c>
      <c r="D8" s="28">
        <v>12</v>
      </c>
      <c r="E8" s="28"/>
      <c r="F8" s="28">
        <v>1</v>
      </c>
      <c r="G8" s="28">
        <f t="shared" si="0"/>
        <v>25</v>
      </c>
      <c r="H8" s="15">
        <v>0.04</v>
      </c>
      <c r="K8" s="28"/>
      <c r="L8" s="28">
        <v>1</v>
      </c>
      <c r="M8" s="28">
        <v>11</v>
      </c>
      <c r="N8" s="28"/>
      <c r="O8" s="28"/>
      <c r="T8" s="11">
        <v>3</v>
      </c>
      <c r="U8" s="11">
        <v>10</v>
      </c>
      <c r="V8" s="11">
        <v>1</v>
      </c>
      <c r="Y8" s="11" t="s">
        <v>114</v>
      </c>
      <c r="AA8" s="11">
        <v>1</v>
      </c>
      <c r="AB8" s="11">
        <v>2</v>
      </c>
      <c r="AC8" s="11">
        <v>1</v>
      </c>
      <c r="AG8" s="11">
        <v>4</v>
      </c>
    </row>
    <row r="9" spans="1:34">
      <c r="A9" s="41"/>
      <c r="B9" s="28" t="s">
        <v>91</v>
      </c>
      <c r="C9" s="28">
        <v>401</v>
      </c>
      <c r="D9" s="28"/>
      <c r="E9" s="28"/>
      <c r="F9" s="28"/>
      <c r="G9" s="28"/>
      <c r="H9" s="15">
        <v>0.04</v>
      </c>
      <c r="K9" s="28"/>
      <c r="L9" s="28"/>
      <c r="M9" s="28">
        <v>6</v>
      </c>
      <c r="N9" s="28"/>
      <c r="O9" s="28"/>
      <c r="AA9" s="11">
        <v>1</v>
      </c>
      <c r="AB9" s="11">
        <v>2</v>
      </c>
      <c r="AG9" s="11">
        <v>3</v>
      </c>
    </row>
    <row r="10" spans="1:34">
      <c r="A10" s="41" t="s">
        <v>68</v>
      </c>
      <c r="B10" s="28" t="s">
        <v>92</v>
      </c>
      <c r="C10" s="28">
        <v>1</v>
      </c>
      <c r="D10" s="28"/>
      <c r="E10" s="28"/>
      <c r="F10" s="28"/>
      <c r="G10" s="28"/>
      <c r="H10" s="15">
        <v>0.35</v>
      </c>
      <c r="K10" s="28"/>
      <c r="L10" s="28"/>
      <c r="M10" s="28">
        <v>6</v>
      </c>
      <c r="N10" s="28"/>
      <c r="O10" s="28"/>
      <c r="AA10" s="11">
        <v>1</v>
      </c>
      <c r="AG10" s="11">
        <v>1</v>
      </c>
    </row>
    <row r="11" spans="1:34">
      <c r="A11" s="41"/>
      <c r="B11" s="28" t="s">
        <v>93</v>
      </c>
      <c r="C11" s="28">
        <v>1</v>
      </c>
      <c r="D11" s="28"/>
      <c r="E11" s="28"/>
      <c r="F11" s="28"/>
      <c r="G11" s="28"/>
      <c r="H11" s="15">
        <v>0.1</v>
      </c>
      <c r="K11" s="28">
        <v>1</v>
      </c>
      <c r="L11" s="28">
        <v>4</v>
      </c>
      <c r="M11" s="28">
        <f>5+5</f>
        <v>10</v>
      </c>
      <c r="N11" s="28">
        <v>1</v>
      </c>
      <c r="O11" s="28" t="s">
        <v>130</v>
      </c>
      <c r="AD11" s="11">
        <v>1</v>
      </c>
      <c r="AG11" s="11">
        <v>1</v>
      </c>
    </row>
    <row r="12" spans="1:34">
      <c r="A12" s="41"/>
      <c r="B12" s="28" t="s">
        <v>94</v>
      </c>
      <c r="C12" s="28">
        <v>1</v>
      </c>
      <c r="D12" s="28"/>
      <c r="E12" s="28"/>
      <c r="F12" s="28"/>
      <c r="G12" s="28"/>
      <c r="H12" s="15">
        <v>0.35</v>
      </c>
      <c r="K12" s="28"/>
      <c r="L12" s="28"/>
      <c r="M12" s="28">
        <v>1</v>
      </c>
      <c r="N12" s="28"/>
      <c r="O12" s="28"/>
      <c r="AA12" s="11">
        <v>1</v>
      </c>
      <c r="AB12" s="11">
        <v>1</v>
      </c>
      <c r="AF12" s="28">
        <v>2</v>
      </c>
    </row>
    <row r="13" spans="1:34">
      <c r="A13" s="41"/>
      <c r="B13" s="28" t="s">
        <v>95</v>
      </c>
      <c r="C13" s="28"/>
      <c r="D13" s="28">
        <v>2</v>
      </c>
      <c r="E13" s="28"/>
      <c r="F13" s="28"/>
      <c r="G13" s="28"/>
      <c r="H13" s="15">
        <v>0.02</v>
      </c>
      <c r="K13" s="28">
        <v>2</v>
      </c>
      <c r="L13" s="28">
        <v>4</v>
      </c>
      <c r="M13" s="28">
        <v>9</v>
      </c>
      <c r="N13" s="28">
        <v>1</v>
      </c>
      <c r="O13" s="28" t="s">
        <v>129</v>
      </c>
      <c r="P13" s="28" t="s">
        <v>11</v>
      </c>
      <c r="AA13" s="11">
        <v>1</v>
      </c>
      <c r="AG13" s="11">
        <v>1</v>
      </c>
    </row>
    <row r="14" spans="1:34">
      <c r="A14" s="41"/>
      <c r="B14" s="28" t="s">
        <v>96</v>
      </c>
      <c r="C14" s="28"/>
      <c r="D14" s="28">
        <v>1</v>
      </c>
      <c r="E14" s="28"/>
      <c r="F14" s="28"/>
      <c r="G14" s="28"/>
      <c r="H14" s="15">
        <v>0.14000000000000001</v>
      </c>
      <c r="K14" s="28">
        <v>2</v>
      </c>
      <c r="L14" s="28"/>
      <c r="M14" s="28"/>
      <c r="N14" s="28">
        <v>1</v>
      </c>
      <c r="O14" s="28" t="s">
        <v>121</v>
      </c>
      <c r="P14" s="28" t="s">
        <v>13</v>
      </c>
      <c r="Q14" s="28">
        <v>1</v>
      </c>
      <c r="AA14" s="11">
        <v>1</v>
      </c>
      <c r="AG14" s="11">
        <v>1</v>
      </c>
    </row>
    <row r="15" spans="1:34">
      <c r="A15" s="41"/>
      <c r="B15" s="28" t="s">
        <v>97</v>
      </c>
      <c r="C15" s="28">
        <v>2</v>
      </c>
      <c r="D15" s="28"/>
      <c r="E15" s="28">
        <v>1</v>
      </c>
      <c r="F15" s="28"/>
      <c r="G15" s="28"/>
      <c r="H15" s="15">
        <v>0.02</v>
      </c>
      <c r="K15" s="28">
        <v>2</v>
      </c>
      <c r="L15" s="28">
        <v>2</v>
      </c>
      <c r="M15" s="28"/>
      <c r="N15" s="28">
        <v>1</v>
      </c>
      <c r="O15" s="28" t="s">
        <v>120</v>
      </c>
      <c r="AA15" s="11">
        <v>1</v>
      </c>
      <c r="AG15" s="11">
        <v>1</v>
      </c>
    </row>
    <row r="16" spans="1:34">
      <c r="A16" s="41"/>
      <c r="B16" s="28" t="s">
        <v>98</v>
      </c>
      <c r="C16" s="28">
        <v>1</v>
      </c>
      <c r="D16" s="28"/>
      <c r="E16" s="28"/>
      <c r="F16" s="28">
        <v>1</v>
      </c>
      <c r="G16" s="28"/>
      <c r="H16" s="15">
        <v>0.02</v>
      </c>
      <c r="K16" s="28">
        <v>1</v>
      </c>
      <c r="L16" s="28"/>
      <c r="M16" s="28"/>
      <c r="N16" s="28"/>
      <c r="O16" s="28" t="s">
        <v>120</v>
      </c>
      <c r="P16" s="28" t="s">
        <v>13</v>
      </c>
      <c r="Q16" s="28">
        <v>1</v>
      </c>
      <c r="AB16" s="11">
        <v>1</v>
      </c>
      <c r="AF16" s="28">
        <v>1</v>
      </c>
    </row>
    <row r="17" spans="1:33" s="28" customFormat="1">
      <c r="A17" s="41" t="s">
        <v>104</v>
      </c>
      <c r="B17" s="28" t="s">
        <v>99</v>
      </c>
      <c r="C17" s="28">
        <v>3</v>
      </c>
      <c r="H17" s="15">
        <v>0.15</v>
      </c>
      <c r="I17" s="15"/>
      <c r="J17" s="14"/>
      <c r="K17" s="28">
        <v>1</v>
      </c>
      <c r="L17" s="29"/>
      <c r="AB17" s="28">
        <v>1</v>
      </c>
      <c r="AF17" s="28">
        <v>1</v>
      </c>
    </row>
    <row r="18" spans="1:33">
      <c r="A18" s="41"/>
      <c r="B18" s="28" t="s">
        <v>101</v>
      </c>
      <c r="C18" s="28">
        <v>1</v>
      </c>
      <c r="D18" s="28">
        <v>1</v>
      </c>
      <c r="E18" s="28"/>
      <c r="F18" s="28"/>
      <c r="G18" s="28"/>
      <c r="H18" s="15">
        <v>0.15</v>
      </c>
      <c r="K18" s="28"/>
      <c r="L18" s="28">
        <v>1</v>
      </c>
      <c r="M18" s="28"/>
      <c r="N18" s="28"/>
      <c r="O18" s="28" t="s">
        <v>120</v>
      </c>
      <c r="R18" s="28" t="s">
        <v>124</v>
      </c>
      <c r="AB18" s="11">
        <v>1</v>
      </c>
      <c r="AF18" s="28">
        <v>1</v>
      </c>
    </row>
    <row r="19" spans="1:33">
      <c r="A19" s="41"/>
      <c r="B19" s="28" t="s">
        <v>102</v>
      </c>
      <c r="C19" s="28">
        <v>2</v>
      </c>
      <c r="D19" s="28">
        <v>1</v>
      </c>
      <c r="E19" s="28"/>
      <c r="F19" s="28"/>
      <c r="G19" s="28"/>
      <c r="H19" s="15">
        <v>0.15</v>
      </c>
      <c r="K19" s="28">
        <v>1</v>
      </c>
      <c r="L19" s="28"/>
      <c r="M19" s="28"/>
      <c r="N19" s="28"/>
      <c r="O19" s="28"/>
      <c r="AB19" s="11">
        <v>1</v>
      </c>
      <c r="AF19" s="28">
        <v>1</v>
      </c>
    </row>
    <row r="20" spans="1:33" s="28" customFormat="1" ht="64">
      <c r="A20" s="41"/>
      <c r="B20" s="28" t="s">
        <v>111</v>
      </c>
      <c r="C20" s="28">
        <v>3</v>
      </c>
      <c r="D20" s="28">
        <v>2</v>
      </c>
      <c r="H20" s="15">
        <v>0.25</v>
      </c>
      <c r="I20" s="15"/>
      <c r="J20" s="34"/>
      <c r="K20" s="31">
        <v>1</v>
      </c>
      <c r="L20" s="31"/>
      <c r="M20" s="31"/>
      <c r="N20" s="31"/>
      <c r="O20" s="32" t="s">
        <v>135</v>
      </c>
      <c r="P20" s="31"/>
      <c r="Q20" s="31"/>
      <c r="R20" s="31" t="s">
        <v>125</v>
      </c>
      <c r="AB20" s="28">
        <v>1</v>
      </c>
      <c r="AG20" s="28">
        <v>1</v>
      </c>
    </row>
    <row r="21" spans="1:33">
      <c r="A21" s="41"/>
      <c r="B21" s="28" t="s">
        <v>100</v>
      </c>
      <c r="C21" s="28">
        <v>4</v>
      </c>
      <c r="D21" s="28">
        <v>2</v>
      </c>
      <c r="E21" s="28"/>
      <c r="F21" s="28"/>
      <c r="G21" s="28"/>
      <c r="H21" s="15">
        <v>0.15</v>
      </c>
      <c r="J21" s="14">
        <v>1</v>
      </c>
      <c r="K21" s="12">
        <v>33</v>
      </c>
      <c r="L21" s="12"/>
      <c r="M21" s="33">
        <v>1</v>
      </c>
      <c r="N21" s="33"/>
      <c r="O21" s="28"/>
      <c r="AB21" s="11">
        <v>1</v>
      </c>
      <c r="AF21" s="28">
        <v>1</v>
      </c>
    </row>
    <row r="22" spans="1:33" ht="64">
      <c r="A22" s="41"/>
      <c r="B22" s="28" t="s">
        <v>103</v>
      </c>
      <c r="C22" s="28">
        <v>3</v>
      </c>
      <c r="D22" s="28">
        <v>1</v>
      </c>
      <c r="E22" s="28"/>
      <c r="F22" s="28"/>
      <c r="G22" s="28"/>
      <c r="H22" s="15">
        <v>0.15</v>
      </c>
      <c r="K22" s="28"/>
      <c r="L22" s="28"/>
      <c r="M22" s="28">
        <v>1</v>
      </c>
      <c r="N22" s="28"/>
      <c r="O22" s="30" t="s">
        <v>127</v>
      </c>
      <c r="AA22" s="11">
        <v>1</v>
      </c>
      <c r="AF22" s="28">
        <v>1</v>
      </c>
    </row>
    <row r="23" spans="1:33">
      <c r="A23" s="41" t="s">
        <v>7</v>
      </c>
      <c r="B23" s="28" t="s">
        <v>105</v>
      </c>
      <c r="C23" s="28">
        <v>2</v>
      </c>
      <c r="D23" s="28">
        <v>3</v>
      </c>
      <c r="E23" s="28"/>
      <c r="F23" s="28">
        <v>1</v>
      </c>
      <c r="G23" s="28"/>
      <c r="H23" s="15">
        <v>0.1</v>
      </c>
      <c r="K23" s="28">
        <v>2</v>
      </c>
      <c r="L23" s="28"/>
      <c r="M23" s="28">
        <v>2</v>
      </c>
      <c r="N23" s="28"/>
      <c r="O23" s="28"/>
      <c r="AA23" s="11">
        <v>3</v>
      </c>
      <c r="AB23" s="11">
        <v>1</v>
      </c>
      <c r="AF23" s="28">
        <v>3</v>
      </c>
      <c r="AG23" s="11">
        <v>1</v>
      </c>
    </row>
    <row r="24" spans="1:33" ht="32">
      <c r="A24" s="41"/>
      <c r="B24" s="28" t="s">
        <v>106</v>
      </c>
      <c r="C24" s="28">
        <v>3</v>
      </c>
      <c r="D24" s="28"/>
      <c r="E24" s="28"/>
      <c r="F24" s="28"/>
      <c r="G24" s="28"/>
      <c r="H24" s="15">
        <v>0.1</v>
      </c>
      <c r="K24" s="14">
        <v>1</v>
      </c>
      <c r="L24" s="28"/>
      <c r="M24" s="28"/>
      <c r="N24" s="28"/>
      <c r="O24" s="30" t="s">
        <v>128</v>
      </c>
      <c r="AA24" s="11">
        <v>1</v>
      </c>
      <c r="AF24" s="28">
        <v>1</v>
      </c>
    </row>
    <row r="25" spans="1:33" ht="32">
      <c r="A25" s="41"/>
      <c r="B25" s="28" t="s">
        <v>107</v>
      </c>
      <c r="C25" s="28">
        <v>2</v>
      </c>
      <c r="D25" s="28"/>
      <c r="E25" s="28"/>
      <c r="F25" s="28"/>
      <c r="G25" s="28"/>
      <c r="H25" s="15">
        <v>0.35</v>
      </c>
      <c r="K25" s="14">
        <v>1</v>
      </c>
      <c r="L25" s="28"/>
      <c r="M25" s="28"/>
      <c r="N25" s="28"/>
      <c r="O25" s="30" t="s">
        <v>128</v>
      </c>
      <c r="AA25" s="11">
        <v>1</v>
      </c>
      <c r="AF25" s="28">
        <v>1</v>
      </c>
    </row>
    <row r="26" spans="1:33">
      <c r="A26" s="41"/>
      <c r="B26" s="28" t="s">
        <v>108</v>
      </c>
      <c r="C26" s="28">
        <v>4</v>
      </c>
      <c r="D26" s="28">
        <v>3</v>
      </c>
      <c r="E26" s="28">
        <v>1</v>
      </c>
      <c r="F26" s="28"/>
      <c r="G26" s="28"/>
      <c r="H26" s="15">
        <v>0.2</v>
      </c>
      <c r="K26" s="28">
        <v>1</v>
      </c>
      <c r="L26" s="28"/>
      <c r="M26" s="28"/>
      <c r="N26" s="28"/>
      <c r="O26" s="28" t="s">
        <v>120</v>
      </c>
      <c r="AA26" s="11">
        <v>6</v>
      </c>
      <c r="AF26" s="28">
        <v>2</v>
      </c>
      <c r="AG26" s="11">
        <v>4</v>
      </c>
    </row>
    <row r="27" spans="1:33" ht="32">
      <c r="A27" s="41"/>
      <c r="B27" s="28" t="s">
        <v>109</v>
      </c>
      <c r="C27" s="28">
        <v>4</v>
      </c>
      <c r="D27" s="28">
        <v>2</v>
      </c>
      <c r="E27" s="28"/>
      <c r="F27" s="28"/>
      <c r="G27" s="28"/>
      <c r="H27" s="15">
        <v>0.1</v>
      </c>
      <c r="K27" s="28">
        <v>1</v>
      </c>
      <c r="L27" s="28"/>
      <c r="M27" s="28"/>
      <c r="N27" s="28"/>
      <c r="O27" s="30" t="s">
        <v>128</v>
      </c>
      <c r="AA27" s="11">
        <v>5</v>
      </c>
      <c r="AF27" s="28">
        <v>1</v>
      </c>
      <c r="AG27" s="11">
        <v>4</v>
      </c>
    </row>
    <row r="28" spans="1:33" ht="32">
      <c r="A28" s="41"/>
      <c r="B28" s="28" t="s">
        <v>110</v>
      </c>
      <c r="C28" s="28">
        <v>2</v>
      </c>
      <c r="D28" s="28">
        <v>1</v>
      </c>
      <c r="E28" s="28"/>
      <c r="F28" s="28"/>
      <c r="G28" s="28"/>
      <c r="H28" s="15">
        <v>0.15</v>
      </c>
      <c r="J28" s="35">
        <v>1</v>
      </c>
      <c r="K28" s="33">
        <v>1</v>
      </c>
      <c r="L28" s="33"/>
      <c r="M28" s="33">
        <v>1</v>
      </c>
      <c r="N28" s="33"/>
      <c r="O28" s="30" t="s">
        <v>128</v>
      </c>
      <c r="P28" s="33"/>
      <c r="Q28" s="33"/>
      <c r="R28" s="33"/>
      <c r="AA28" s="11">
        <v>2</v>
      </c>
      <c r="AG28" s="11">
        <v>2</v>
      </c>
    </row>
    <row r="29" spans="1:33">
      <c r="A29" s="41"/>
      <c r="B29" s="28"/>
      <c r="C29" s="28"/>
      <c r="D29" s="28"/>
      <c r="E29" s="28"/>
      <c r="F29" s="28"/>
      <c r="G29" s="28"/>
      <c r="K29" s="28"/>
      <c r="L29" s="28">
        <v>1</v>
      </c>
      <c r="M29" s="28"/>
      <c r="N29" s="28"/>
      <c r="O29" s="28"/>
      <c r="AA29" s="11">
        <v>2</v>
      </c>
      <c r="AG29" s="11">
        <v>2</v>
      </c>
    </row>
    <row r="30" spans="1:33">
      <c r="B30" s="28"/>
      <c r="C30" s="28"/>
      <c r="D30" s="28"/>
      <c r="E30" s="28"/>
      <c r="F30" s="28"/>
      <c r="G30" s="28"/>
      <c r="K30" s="28"/>
      <c r="L30" s="28">
        <v>1</v>
      </c>
      <c r="M30" s="28"/>
      <c r="N30" s="28"/>
      <c r="O30" s="28"/>
      <c r="AA30" s="11">
        <v>2</v>
      </c>
      <c r="AG30" s="11">
        <v>2</v>
      </c>
    </row>
    <row r="31" spans="1:33" ht="32">
      <c r="B31" s="28"/>
      <c r="C31" s="28"/>
      <c r="D31" s="28"/>
      <c r="E31" s="28"/>
      <c r="F31" s="28"/>
      <c r="G31" s="28"/>
      <c r="J31" s="14">
        <v>1</v>
      </c>
      <c r="K31" s="28">
        <v>1</v>
      </c>
      <c r="L31" s="28"/>
      <c r="M31" s="28">
        <v>1</v>
      </c>
      <c r="N31" s="28"/>
      <c r="O31" s="30" t="s">
        <v>128</v>
      </c>
    </row>
    <row r="32" spans="1:33" ht="32">
      <c r="J32" s="14">
        <v>1</v>
      </c>
      <c r="K32" s="11">
        <v>1</v>
      </c>
      <c r="M32" s="11">
        <v>1</v>
      </c>
      <c r="O32" s="30" t="s">
        <v>128</v>
      </c>
    </row>
    <row r="33" spans="10:18">
      <c r="L33" s="11">
        <v>1</v>
      </c>
    </row>
    <row r="34" spans="10:18" ht="32">
      <c r="J34" s="14">
        <v>1</v>
      </c>
      <c r="K34" s="11">
        <v>1</v>
      </c>
      <c r="M34" s="11">
        <v>1</v>
      </c>
      <c r="O34" s="30" t="s">
        <v>128</v>
      </c>
    </row>
    <row r="35" spans="10:18">
      <c r="L35" s="11">
        <v>1</v>
      </c>
    </row>
    <row r="36" spans="10:18">
      <c r="J36" s="14">
        <v>1</v>
      </c>
      <c r="K36" s="11">
        <v>1</v>
      </c>
      <c r="M36" s="11">
        <v>1</v>
      </c>
    </row>
    <row r="37" spans="10:18">
      <c r="L37" s="11">
        <v>1</v>
      </c>
    </row>
    <row r="38" spans="10:18">
      <c r="L38" s="11">
        <v>1</v>
      </c>
    </row>
    <row r="39" spans="10:18" ht="32">
      <c r="J39" s="14">
        <v>1</v>
      </c>
      <c r="K39" s="11">
        <v>1</v>
      </c>
      <c r="M39" s="11">
        <v>1</v>
      </c>
      <c r="O39" s="30" t="s">
        <v>128</v>
      </c>
    </row>
    <row r="40" spans="10:18">
      <c r="L40" s="11">
        <v>1</v>
      </c>
    </row>
    <row r="41" spans="10:18">
      <c r="J41" s="34"/>
      <c r="K41" s="31"/>
      <c r="L41" s="31">
        <v>1</v>
      </c>
      <c r="M41" s="31"/>
      <c r="N41" s="31"/>
      <c r="O41" s="31"/>
      <c r="P41" s="31"/>
      <c r="Q41" s="31"/>
      <c r="R41" s="31"/>
    </row>
    <row r="42" spans="10:18" ht="32">
      <c r="K42" s="11">
        <v>1</v>
      </c>
      <c r="O42" s="30" t="s">
        <v>131</v>
      </c>
    </row>
    <row r="43" spans="10:18" ht="48">
      <c r="K43" s="11">
        <v>2</v>
      </c>
      <c r="O43" s="30" t="s">
        <v>134</v>
      </c>
    </row>
    <row r="44" spans="10:18" ht="32">
      <c r="K44" s="11">
        <v>7</v>
      </c>
      <c r="L44" s="11">
        <v>1</v>
      </c>
      <c r="M44" s="11">
        <v>4</v>
      </c>
      <c r="O44" s="30" t="s">
        <v>133</v>
      </c>
    </row>
    <row r="45" spans="10:18">
      <c r="J45" s="14">
        <v>1</v>
      </c>
      <c r="K45" s="11">
        <v>2</v>
      </c>
      <c r="L45" s="11">
        <v>1</v>
      </c>
      <c r="O45" s="11" t="s">
        <v>132</v>
      </c>
      <c r="P45" s="28" t="s">
        <v>21</v>
      </c>
    </row>
    <row r="46" spans="10:18">
      <c r="K46" s="11">
        <v>1</v>
      </c>
      <c r="L46" s="11">
        <v>2</v>
      </c>
      <c r="M46" s="11">
        <v>6</v>
      </c>
      <c r="O46" s="11" t="s">
        <v>136</v>
      </c>
    </row>
    <row r="47" spans="10:18" ht="48">
      <c r="K47" s="11">
        <v>7</v>
      </c>
      <c r="M47" s="11">
        <v>1</v>
      </c>
      <c r="N47" s="11">
        <v>2</v>
      </c>
      <c r="O47" s="30" t="s">
        <v>137</v>
      </c>
    </row>
    <row r="48" spans="10:18">
      <c r="K48" s="11">
        <v>3</v>
      </c>
      <c r="L48" s="11">
        <v>1</v>
      </c>
      <c r="R48" s="28" t="s">
        <v>138</v>
      </c>
    </row>
    <row r="49" spans="10:15">
      <c r="K49" s="11">
        <v>3</v>
      </c>
      <c r="O49" s="11" t="s">
        <v>139</v>
      </c>
    </row>
    <row r="50" spans="10:15">
      <c r="J50" s="14">
        <v>1</v>
      </c>
      <c r="K50" s="11">
        <v>20</v>
      </c>
      <c r="M50" s="11">
        <v>4</v>
      </c>
      <c r="O50" s="11" t="s">
        <v>140</v>
      </c>
    </row>
    <row r="51" spans="10:15">
      <c r="K51" s="11">
        <v>1</v>
      </c>
      <c r="L51" s="11">
        <v>1</v>
      </c>
      <c r="M51" s="11">
        <v>1</v>
      </c>
    </row>
    <row r="52" spans="10:15">
      <c r="K52" s="11">
        <v>1</v>
      </c>
      <c r="O52" s="11" t="s">
        <v>141</v>
      </c>
    </row>
    <row r="53" spans="10:15">
      <c r="K53" s="11">
        <v>1</v>
      </c>
      <c r="O53" s="11" t="s">
        <v>142</v>
      </c>
    </row>
    <row r="54" spans="10:15" ht="32">
      <c r="K54" s="11">
        <v>1</v>
      </c>
      <c r="O54" s="30" t="s">
        <v>131</v>
      </c>
    </row>
    <row r="55" spans="10:15">
      <c r="J55" s="14">
        <v>1</v>
      </c>
      <c r="K55" s="11">
        <v>22</v>
      </c>
      <c r="L55" s="11">
        <v>1</v>
      </c>
      <c r="M55" s="11">
        <v>21</v>
      </c>
    </row>
    <row r="56" spans="10:15">
      <c r="J56" s="14">
        <v>2</v>
      </c>
      <c r="O56" s="11" t="s">
        <v>140</v>
      </c>
    </row>
    <row r="57" spans="10:15">
      <c r="J57" s="14">
        <v>1</v>
      </c>
      <c r="K57" s="11">
        <v>18</v>
      </c>
      <c r="M57" s="11">
        <v>5</v>
      </c>
      <c r="O57" s="11" t="s">
        <v>120</v>
      </c>
    </row>
    <row r="58" spans="10:15">
      <c r="K58" s="11">
        <v>1</v>
      </c>
      <c r="O58" s="28" t="s">
        <v>141</v>
      </c>
    </row>
    <row r="59" spans="10:15">
      <c r="K59" s="11">
        <v>1</v>
      </c>
      <c r="O59" s="28" t="s">
        <v>142</v>
      </c>
    </row>
  </sheetData>
  <mergeCells count="21">
    <mergeCell ref="A3:A9"/>
    <mergeCell ref="A10:A16"/>
    <mergeCell ref="A17:A22"/>
    <mergeCell ref="A23:A29"/>
    <mergeCell ref="AG2:AG3"/>
    <mergeCell ref="AF2:AF3"/>
    <mergeCell ref="P2:P3"/>
    <mergeCell ref="Q2:Q3"/>
    <mergeCell ref="R2:R3"/>
    <mergeCell ref="B4:B5"/>
    <mergeCell ref="B6:B7"/>
    <mergeCell ref="H4:H5"/>
    <mergeCell ref="H6:H7"/>
    <mergeCell ref="J2:N2"/>
    <mergeCell ref="AA1:AE1"/>
    <mergeCell ref="AA2:AD2"/>
    <mergeCell ref="AE2:AE3"/>
    <mergeCell ref="B1:G1"/>
    <mergeCell ref="O2:O3"/>
    <mergeCell ref="T1:X1"/>
    <mergeCell ref="J1:Q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ColWidth="10.83203125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table详细统计</vt:lpstr>
      <vt:lpstr>table统计分析</vt:lpstr>
      <vt:lpstr>负载模板详细统计</vt:lpstr>
      <vt:lpstr>基本统计信息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2018-07-25T02:48:07Z</dcterms:modified>
</cp:coreProperties>
</file>