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l\Desktop\"/>
    </mc:Choice>
  </mc:AlternateContent>
  <xr:revisionPtr revIDLastSave="0" documentId="13_ncr:1_{8877AD52-C5A3-4DD2-AFE8-2E5AA22E2FF6}" xr6:coauthVersionLast="40" xr6:coauthVersionMax="40" xr10:uidLastSave="{00000000-0000-0000-0000-000000000000}"/>
  <bookViews>
    <workbookView xWindow="0" yWindow="0" windowWidth="14790" windowHeight="7860" xr2:uid="{F61EC569-9DF9-42C4-A15F-9988818CA7A5}"/>
  </bookViews>
  <sheets>
    <sheet name="Sheet1" sheetId="1" r:id="rId1"/>
  </sheets>
  <definedNames>
    <definedName name="solver_adj" localSheetId="0" hidden="1">Sheet1!$B$5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Sheet1!$F$12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F1" i="1"/>
  <c r="F4" i="1" s="1"/>
  <c r="F21" i="1" s="1"/>
  <c r="F5" i="1" l="1"/>
  <c r="F22" i="1" s="1"/>
  <c r="F2" i="1"/>
  <c r="F15" i="1" l="1"/>
  <c r="F23" i="1" s="1"/>
  <c r="F9" i="1"/>
  <c r="F24" i="1" l="1"/>
  <c r="F11" i="1"/>
  <c r="F10" i="1"/>
  <c r="F12" i="1" l="1"/>
  <c r="F16" i="1"/>
  <c r="F18" i="1" s="1"/>
  <c r="F13" i="1"/>
  <c r="F17" i="1"/>
  <c r="F19" i="1" s="1"/>
</calcChain>
</file>

<file path=xl/sharedStrings.xml><?xml version="1.0" encoding="utf-8"?>
<sst xmlns="http://schemas.openxmlformats.org/spreadsheetml/2006/main" count="45" uniqueCount="45">
  <si>
    <t>contract par</t>
  </si>
  <si>
    <t>lev</t>
  </si>
  <si>
    <t>open</t>
  </si>
  <si>
    <t>close</t>
  </si>
  <si>
    <t>amount</t>
  </si>
  <si>
    <t>contract amount</t>
  </si>
  <si>
    <t>required margin</t>
  </si>
  <si>
    <t>contract_amount*contract_par/open/leverage'</t>
  </si>
  <si>
    <t>open_amount*open_price/contract_par'</t>
  </si>
  <si>
    <t>profit</t>
  </si>
  <si>
    <t>long profit</t>
  </si>
  <si>
    <t>short profit</t>
  </si>
  <si>
    <t>contract_par*(1/close - 1/open)*contract_amount</t>
  </si>
  <si>
    <t>contract_par*(1/open - 1/close)*contract_amount'</t>
  </si>
  <si>
    <t>contract chg pct</t>
  </si>
  <si>
    <t>(close - open)/open'</t>
  </si>
  <si>
    <t>EOS amount</t>
  </si>
  <si>
    <t>initial investment (eos)</t>
  </si>
  <si>
    <t>after long （eos）</t>
  </si>
  <si>
    <t>after short (eos)</t>
  </si>
  <si>
    <t>long: eos amount exchange pct(%)</t>
  </si>
  <si>
    <t>short: eos amount exchange pct(%)</t>
  </si>
  <si>
    <t>margin requirement</t>
  </si>
  <si>
    <t>initial investment + long profit</t>
  </si>
  <si>
    <t>initial investment +short profit</t>
  </si>
  <si>
    <t>(coin amount after long- initial amount)/initial amount</t>
  </si>
  <si>
    <t>(coin amount after short - initial amount)/ initial amount</t>
  </si>
  <si>
    <t>initial investment (usd)</t>
  </si>
  <si>
    <t>after long （usd）</t>
  </si>
  <si>
    <t>after short (usd)</t>
  </si>
  <si>
    <t>long: usd exchange pct(%)</t>
  </si>
  <si>
    <t>short: usd exchange pct(%)</t>
  </si>
  <si>
    <t>USD amount</t>
  </si>
  <si>
    <t>required margin * open</t>
  </si>
  <si>
    <t>after long(eos) * close</t>
  </si>
  <si>
    <t>after short(eos) * close</t>
  </si>
  <si>
    <t>(usd after long - initial invest usd)/initial usd</t>
  </si>
  <si>
    <t>(usd after short - initial invest usd)/initial usd</t>
  </si>
  <si>
    <t>USD earn</t>
  </si>
  <si>
    <t>short earn usd</t>
  </si>
  <si>
    <t>long earn usd</t>
  </si>
  <si>
    <t>long profit(eos) * close</t>
  </si>
  <si>
    <t>short profit(eos) * close</t>
  </si>
  <si>
    <t>long profit usd / initial invest usd</t>
  </si>
  <si>
    <t xml:space="preserve">short profit usd / initial invest usd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</si>
</sst>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%"/>
    <numFmt numFmtId="166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165" fontId="0" fillId="0" borderId="0" xfId="0" applyNumberFormat="1"/>
    <xf numFmtId="164" fontId="0" fillId="0" borderId="0" xfId="1" applyNumberFormat="1" applyFont="1"/>
    <xf numFmtId="166" fontId="0" fillId="0" borderId="0" xfId="0" applyNumberFormat="1"/>
    <xf numFmtId="165" fontId="0" fillId="0" borderId="0" xfId="1" applyNumberFormat="1" applyFont="1"/>
    <xf numFmtId="0" fontId="0" fillId="2" borderId="0" xfId="0" applyFill="1" applyAlignment="1">
      <alignment horizontal="center" vertic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F2CE-DB0B-4BF9-8990-79C360927A60}">
  <dimension ref="A1:F24"/>
  <sheetViews>
    <sheetView tabSelected="1" workbookViewId="0">
      <selection activeCell="F12" sqref="F12"/>
    </sheetView>
  </sheetViews>
  <sheetFormatPr defaultRowHeight="15" x14ac:dyDescent="0.25"/>
  <cols>
    <col min="1" max="1" width="11.42578125" bestFit="1" customWidth="1"/>
    <col min="2" max="2" width="7" bestFit="1" customWidth="1"/>
    <col min="3" max="3" width="11.7109375" bestFit="1" customWidth="1"/>
    <col min="4" max="4" width="32.7109375" bestFit="1" customWidth="1"/>
    <col min="5" max="5" width="52.28515625" bestFit="1" customWidth="1"/>
    <col min="6" max="6" width="10.28515625" bestFit="1" customWidth="1"/>
  </cols>
  <sheetData>
    <row r="1" spans="1:6" x14ac:dyDescent="0.25">
      <c r="A1" t="s">
        <v>0</v>
      </c>
      <c r="B1">
        <v>10</v>
      </c>
      <c r="D1" t="s">
        <v>5</v>
      </c>
      <c r="E1" s="1" t="s">
        <v>8</v>
      </c>
      <c r="F1">
        <f>INT( $B$6*$B$4/$B$1)</f>
        <v>8</v>
      </c>
    </row>
    <row r="2" spans="1:6" x14ac:dyDescent="0.25">
      <c r="A2" t="s">
        <v>1</v>
      </c>
      <c r="B2">
        <v>3</v>
      </c>
      <c r="D2" t="s">
        <v>6</v>
      </c>
      <c r="E2" s="1" t="s">
        <v>7</v>
      </c>
      <c r="F2">
        <f>$F$1*$B$1/$B$4/$B$2</f>
        <v>10.449320794148379</v>
      </c>
    </row>
    <row r="4" spans="1:6" x14ac:dyDescent="0.25">
      <c r="A4" t="s">
        <v>2</v>
      </c>
      <c r="B4">
        <v>2.552</v>
      </c>
      <c r="C4" s="6" t="s">
        <v>9</v>
      </c>
      <c r="D4" t="s">
        <v>10</v>
      </c>
      <c r="E4" s="1" t="s">
        <v>13</v>
      </c>
      <c r="F4" s="4">
        <f>$B$1*(1/$B$4-1/$B$5)*$F$1</f>
        <v>3.1349625562712502</v>
      </c>
    </row>
    <row r="5" spans="1:6" x14ac:dyDescent="0.25">
      <c r="A5" t="s">
        <v>3</v>
      </c>
      <c r="B5">
        <v>2.8355722713960407</v>
      </c>
      <c r="C5" s="6"/>
      <c r="D5" t="s">
        <v>11</v>
      </c>
      <c r="E5" s="1" t="s">
        <v>12</v>
      </c>
      <c r="F5" s="4">
        <f>$B$1*(1/$B$5-1/$B$4)*$F$1</f>
        <v>-3.1349625562712502</v>
      </c>
    </row>
    <row r="6" spans="1:6" x14ac:dyDescent="0.25">
      <c r="A6" t="s">
        <v>4</v>
      </c>
      <c r="B6">
        <v>32</v>
      </c>
    </row>
    <row r="7" spans="1:6" x14ac:dyDescent="0.25">
      <c r="D7" t="s">
        <v>14</v>
      </c>
      <c r="E7" s="1" t="s">
        <v>15</v>
      </c>
      <c r="F7" s="2">
        <f>($B$5-$B$4)/$B$4</f>
        <v>0.11111766120534509</v>
      </c>
    </row>
    <row r="9" spans="1:6" x14ac:dyDescent="0.25">
      <c r="C9" s="6" t="s">
        <v>16</v>
      </c>
      <c r="D9" t="s">
        <v>17</v>
      </c>
      <c r="E9" t="s">
        <v>22</v>
      </c>
      <c r="F9">
        <f>$F$2</f>
        <v>10.449320794148379</v>
      </c>
    </row>
    <row r="10" spans="1:6" x14ac:dyDescent="0.25">
      <c r="C10" s="6"/>
      <c r="D10" t="s">
        <v>18</v>
      </c>
      <c r="E10" t="s">
        <v>23</v>
      </c>
      <c r="F10">
        <f>$F$9+$F$4</f>
        <v>13.584283350419629</v>
      </c>
    </row>
    <row r="11" spans="1:6" x14ac:dyDescent="0.25">
      <c r="C11" s="6"/>
      <c r="D11" t="s">
        <v>19</v>
      </c>
      <c r="E11" t="s">
        <v>24</v>
      </c>
      <c r="F11">
        <f>$F$9+$F$5</f>
        <v>7.314358237877129</v>
      </c>
    </row>
    <row r="12" spans="1:6" x14ac:dyDescent="0.25">
      <c r="C12" s="6"/>
      <c r="D12" t="s">
        <v>20</v>
      </c>
      <c r="E12" t="s">
        <v>25</v>
      </c>
      <c r="F12" s="3">
        <f>($F$10-$F$9)/$F$9</f>
        <v>0.30001591663515859</v>
      </c>
    </row>
    <row r="13" spans="1:6" x14ac:dyDescent="0.25">
      <c r="C13" s="6"/>
      <c r="D13" t="s">
        <v>21</v>
      </c>
      <c r="E13" t="s">
        <v>26</v>
      </c>
      <c r="F13" s="3">
        <f>($F$11-$F$9)/$F$9</f>
        <v>-0.3000159166351587</v>
      </c>
    </row>
    <row r="15" spans="1:6" x14ac:dyDescent="0.25">
      <c r="C15" s="6" t="s">
        <v>32</v>
      </c>
      <c r="D15" t="s">
        <v>27</v>
      </c>
      <c r="E15" t="s">
        <v>33</v>
      </c>
      <c r="F15">
        <f>$F$2*$B$4</f>
        <v>26.666666666666664</v>
      </c>
    </row>
    <row r="16" spans="1:6" x14ac:dyDescent="0.25">
      <c r="C16" s="6"/>
      <c r="D16" t="s">
        <v>28</v>
      </c>
      <c r="E16" t="s">
        <v>34</v>
      </c>
      <c r="F16">
        <f>$F$10 * $B$5</f>
        <v>38.519217195236806</v>
      </c>
    </row>
    <row r="17" spans="3:6" x14ac:dyDescent="0.25">
      <c r="C17" s="6"/>
      <c r="D17" t="s">
        <v>29</v>
      </c>
      <c r="E17" t="s">
        <v>35</v>
      </c>
      <c r="F17">
        <f>$F$11* B5</f>
        <v>20.740391402381594</v>
      </c>
    </row>
    <row r="18" spans="3:6" x14ac:dyDescent="0.25">
      <c r="C18" s="6"/>
      <c r="D18" t="s">
        <v>30</v>
      </c>
      <c r="E18" t="s">
        <v>36</v>
      </c>
      <c r="F18" s="5">
        <f>($F$16-$F$15)/$F$15</f>
        <v>0.44447064482138032</v>
      </c>
    </row>
    <row r="19" spans="3:6" x14ac:dyDescent="0.25">
      <c r="C19" s="6"/>
      <c r="D19" t="s">
        <v>31</v>
      </c>
      <c r="E19" t="s">
        <v>37</v>
      </c>
      <c r="F19" s="5">
        <f>($F$17-$F$15)/$F$15</f>
        <v>-0.22223532241069016</v>
      </c>
    </row>
    <row r="21" spans="3:6" x14ac:dyDescent="0.25">
      <c r="C21" s="6" t="s">
        <v>38</v>
      </c>
      <c r="D21" t="s">
        <v>40</v>
      </c>
      <c r="E21" t="s">
        <v>41</v>
      </c>
      <c r="F21">
        <f>$F$4*B5</f>
        <v>8.8894128964276078</v>
      </c>
    </row>
    <row r="22" spans="3:6" x14ac:dyDescent="0.25">
      <c r="C22" s="6"/>
      <c r="D22" t="s">
        <v>39</v>
      </c>
      <c r="E22" t="s">
        <v>42</v>
      </c>
      <c r="F22">
        <f>F5*B5</f>
        <v>-8.8894128964276078</v>
      </c>
    </row>
    <row r="23" spans="3:6" x14ac:dyDescent="0.25">
      <c r="C23" s="6"/>
      <c r="E23" t="s">
        <v>43</v>
      </c>
      <c r="F23" s="5">
        <f xml:space="preserve"> $F$21/F15</f>
        <v>0.33335298361603533</v>
      </c>
    </row>
    <row r="24" spans="3:6" x14ac:dyDescent="0.25">
      <c r="C24" s="6"/>
      <c r="E24" t="s">
        <v>44</v>
      </c>
      <c r="F24" s="5">
        <f xml:space="preserve"> F22/F15</f>
        <v>-0.33335298361603533</v>
      </c>
    </row>
  </sheetData>
  <mergeCells count="4">
    <mergeCell ref="C4:C5"/>
    <mergeCell ref="C9:C13"/>
    <mergeCell ref="C15:C19"/>
    <mergeCell ref="C21:C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</dc:creator>
  <cp:lastModifiedBy>yl</cp:lastModifiedBy>
  <dcterms:created xsi:type="dcterms:W3CDTF">2018-12-16T03:06:24Z</dcterms:created>
  <dcterms:modified xsi:type="dcterms:W3CDTF">2018-12-22T10:07:19Z</dcterms:modified>
</cp:coreProperties>
</file>