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an.Liu\Desktop\Bioinformatics done locally\Seal Scat Analysis\"/>
    </mc:Choice>
  </mc:AlternateContent>
  <bookViews>
    <workbookView xWindow="0" yWindow="0" windowWidth="23010" windowHeight="8310" activeTab="1"/>
  </bookViews>
  <sheets>
    <sheet name="Taxonomy list" sheetId="1" r:id="rId1"/>
    <sheet name="Delete 0s" sheetId="6" r:id="rId2"/>
    <sheet name="Sheet1" sheetId="5" r:id="rId3"/>
    <sheet name="Taxonomy summary" sheetId="2" r:id="rId4"/>
    <sheet name="Miseq vs Nextseq" sheetId="3" r:id="rId5"/>
    <sheet name="Labeling confusion" sheetId="4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77" i="6" l="1"/>
  <c r="F577" i="6"/>
  <c r="G577" i="6"/>
  <c r="H577" i="6"/>
  <c r="I577" i="6"/>
  <c r="J577" i="6"/>
  <c r="K577" i="6"/>
  <c r="L577" i="6"/>
  <c r="M577" i="6"/>
  <c r="N577" i="6"/>
  <c r="O577" i="6"/>
  <c r="P577" i="6"/>
  <c r="Q577" i="6"/>
  <c r="R577" i="6"/>
  <c r="S577" i="6"/>
  <c r="T577" i="6"/>
  <c r="U577" i="6"/>
  <c r="D577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E340" i="6"/>
  <c r="F340" i="6"/>
  <c r="G340" i="6"/>
  <c r="H340" i="6"/>
  <c r="I340" i="6"/>
  <c r="J340" i="6"/>
  <c r="K340" i="6"/>
  <c r="L340" i="6"/>
  <c r="M340" i="6"/>
  <c r="N340" i="6"/>
  <c r="O340" i="6"/>
  <c r="P340" i="6"/>
  <c r="Q340" i="6"/>
  <c r="R340" i="6"/>
  <c r="S340" i="6"/>
  <c r="T340" i="6"/>
  <c r="U340" i="6"/>
  <c r="E341" i="6"/>
  <c r="F341" i="6"/>
  <c r="G341" i="6"/>
  <c r="H341" i="6"/>
  <c r="I341" i="6"/>
  <c r="J341" i="6"/>
  <c r="K341" i="6"/>
  <c r="L341" i="6"/>
  <c r="M341" i="6"/>
  <c r="N341" i="6"/>
  <c r="O341" i="6"/>
  <c r="P341" i="6"/>
  <c r="Q341" i="6"/>
  <c r="R341" i="6"/>
  <c r="S341" i="6"/>
  <c r="T341" i="6"/>
  <c r="U341" i="6"/>
  <c r="E342" i="6"/>
  <c r="F342" i="6"/>
  <c r="G342" i="6"/>
  <c r="H342" i="6"/>
  <c r="I342" i="6"/>
  <c r="J342" i="6"/>
  <c r="K342" i="6"/>
  <c r="L342" i="6"/>
  <c r="M342" i="6"/>
  <c r="N342" i="6"/>
  <c r="O342" i="6"/>
  <c r="P342" i="6"/>
  <c r="Q342" i="6"/>
  <c r="R342" i="6"/>
  <c r="S342" i="6"/>
  <c r="T342" i="6"/>
  <c r="U342" i="6"/>
  <c r="E343" i="6"/>
  <c r="F343" i="6"/>
  <c r="G343" i="6"/>
  <c r="H343" i="6"/>
  <c r="I343" i="6"/>
  <c r="J343" i="6"/>
  <c r="K343" i="6"/>
  <c r="L343" i="6"/>
  <c r="M343" i="6"/>
  <c r="N343" i="6"/>
  <c r="O343" i="6"/>
  <c r="P343" i="6"/>
  <c r="Q343" i="6"/>
  <c r="R343" i="6"/>
  <c r="S343" i="6"/>
  <c r="T343" i="6"/>
  <c r="U343" i="6"/>
  <c r="E344" i="6"/>
  <c r="F344" i="6"/>
  <c r="G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E345" i="6"/>
  <c r="F345" i="6"/>
  <c r="G345" i="6"/>
  <c r="H345" i="6"/>
  <c r="I345" i="6"/>
  <c r="J345" i="6"/>
  <c r="K345" i="6"/>
  <c r="L345" i="6"/>
  <c r="M345" i="6"/>
  <c r="N345" i="6"/>
  <c r="O345" i="6"/>
  <c r="P345" i="6"/>
  <c r="Q345" i="6"/>
  <c r="R345" i="6"/>
  <c r="S345" i="6"/>
  <c r="T345" i="6"/>
  <c r="U345" i="6"/>
  <c r="E346" i="6"/>
  <c r="F346" i="6"/>
  <c r="G346" i="6"/>
  <c r="H346" i="6"/>
  <c r="I346" i="6"/>
  <c r="J346" i="6"/>
  <c r="K346" i="6"/>
  <c r="L346" i="6"/>
  <c r="M346" i="6"/>
  <c r="N346" i="6"/>
  <c r="O346" i="6"/>
  <c r="P346" i="6"/>
  <c r="Q346" i="6"/>
  <c r="R346" i="6"/>
  <c r="S346" i="6"/>
  <c r="T346" i="6"/>
  <c r="U346" i="6"/>
  <c r="E347" i="6"/>
  <c r="F347" i="6"/>
  <c r="G347" i="6"/>
  <c r="H347" i="6"/>
  <c r="I347" i="6"/>
  <c r="J347" i="6"/>
  <c r="K347" i="6"/>
  <c r="L347" i="6"/>
  <c r="M347" i="6"/>
  <c r="N347" i="6"/>
  <c r="O347" i="6"/>
  <c r="P347" i="6"/>
  <c r="Q347" i="6"/>
  <c r="R347" i="6"/>
  <c r="S347" i="6"/>
  <c r="T347" i="6"/>
  <c r="U347" i="6"/>
  <c r="E348" i="6"/>
  <c r="F348" i="6"/>
  <c r="G348" i="6"/>
  <c r="H348" i="6"/>
  <c r="I348" i="6"/>
  <c r="J348" i="6"/>
  <c r="K348" i="6"/>
  <c r="L348" i="6"/>
  <c r="M348" i="6"/>
  <c r="N348" i="6"/>
  <c r="O348" i="6"/>
  <c r="P348" i="6"/>
  <c r="Q348" i="6"/>
  <c r="R348" i="6"/>
  <c r="S348" i="6"/>
  <c r="T348" i="6"/>
  <c r="U348" i="6"/>
  <c r="E349" i="6"/>
  <c r="F349" i="6"/>
  <c r="G349" i="6"/>
  <c r="H349" i="6"/>
  <c r="I349" i="6"/>
  <c r="J349" i="6"/>
  <c r="K349" i="6"/>
  <c r="L349" i="6"/>
  <c r="M349" i="6"/>
  <c r="N349" i="6"/>
  <c r="O349" i="6"/>
  <c r="P349" i="6"/>
  <c r="Q349" i="6"/>
  <c r="R349" i="6"/>
  <c r="S349" i="6"/>
  <c r="T349" i="6"/>
  <c r="U349" i="6"/>
  <c r="E350" i="6"/>
  <c r="F350" i="6"/>
  <c r="G350" i="6"/>
  <c r="H350" i="6"/>
  <c r="I350" i="6"/>
  <c r="J350" i="6"/>
  <c r="K350" i="6"/>
  <c r="L350" i="6"/>
  <c r="M350" i="6"/>
  <c r="N350" i="6"/>
  <c r="O350" i="6"/>
  <c r="P350" i="6"/>
  <c r="Q350" i="6"/>
  <c r="R350" i="6"/>
  <c r="S350" i="6"/>
  <c r="T350" i="6"/>
  <c r="U350" i="6"/>
  <c r="E351" i="6"/>
  <c r="F351" i="6"/>
  <c r="G351" i="6"/>
  <c r="H351" i="6"/>
  <c r="I351" i="6"/>
  <c r="J351" i="6"/>
  <c r="K351" i="6"/>
  <c r="L351" i="6"/>
  <c r="M351" i="6"/>
  <c r="N351" i="6"/>
  <c r="O351" i="6"/>
  <c r="P351" i="6"/>
  <c r="Q351" i="6"/>
  <c r="R351" i="6"/>
  <c r="S351" i="6"/>
  <c r="T351" i="6"/>
  <c r="U351" i="6"/>
  <c r="E352" i="6"/>
  <c r="F352" i="6"/>
  <c r="G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E353" i="6"/>
  <c r="F353" i="6"/>
  <c r="G353" i="6"/>
  <c r="H353" i="6"/>
  <c r="I353" i="6"/>
  <c r="J353" i="6"/>
  <c r="K353" i="6"/>
  <c r="L353" i="6"/>
  <c r="M353" i="6"/>
  <c r="N353" i="6"/>
  <c r="O353" i="6"/>
  <c r="P353" i="6"/>
  <c r="Q353" i="6"/>
  <c r="R353" i="6"/>
  <c r="S353" i="6"/>
  <c r="T353" i="6"/>
  <c r="U353" i="6"/>
  <c r="E354" i="6"/>
  <c r="F354" i="6"/>
  <c r="G354" i="6"/>
  <c r="H354" i="6"/>
  <c r="I354" i="6"/>
  <c r="J354" i="6"/>
  <c r="K354" i="6"/>
  <c r="L354" i="6"/>
  <c r="M354" i="6"/>
  <c r="N354" i="6"/>
  <c r="O354" i="6"/>
  <c r="P354" i="6"/>
  <c r="Q354" i="6"/>
  <c r="R354" i="6"/>
  <c r="S354" i="6"/>
  <c r="T354" i="6"/>
  <c r="U354" i="6"/>
  <c r="E355" i="6"/>
  <c r="F355" i="6"/>
  <c r="G355" i="6"/>
  <c r="H355" i="6"/>
  <c r="I355" i="6"/>
  <c r="J355" i="6"/>
  <c r="K355" i="6"/>
  <c r="L355" i="6"/>
  <c r="M355" i="6"/>
  <c r="N355" i="6"/>
  <c r="O355" i="6"/>
  <c r="P355" i="6"/>
  <c r="Q355" i="6"/>
  <c r="R355" i="6"/>
  <c r="S355" i="6"/>
  <c r="T355" i="6"/>
  <c r="U355" i="6"/>
  <c r="E356" i="6"/>
  <c r="F356" i="6"/>
  <c r="G356" i="6"/>
  <c r="H356" i="6"/>
  <c r="I356" i="6"/>
  <c r="J356" i="6"/>
  <c r="K356" i="6"/>
  <c r="L356" i="6"/>
  <c r="M356" i="6"/>
  <c r="N356" i="6"/>
  <c r="O356" i="6"/>
  <c r="P356" i="6"/>
  <c r="Q356" i="6"/>
  <c r="R356" i="6"/>
  <c r="S356" i="6"/>
  <c r="T356" i="6"/>
  <c r="U356" i="6"/>
  <c r="E357" i="6"/>
  <c r="F357" i="6"/>
  <c r="G357" i="6"/>
  <c r="H357" i="6"/>
  <c r="I357" i="6"/>
  <c r="J357" i="6"/>
  <c r="K357" i="6"/>
  <c r="L357" i="6"/>
  <c r="M357" i="6"/>
  <c r="N357" i="6"/>
  <c r="O357" i="6"/>
  <c r="P357" i="6"/>
  <c r="Q357" i="6"/>
  <c r="R357" i="6"/>
  <c r="S357" i="6"/>
  <c r="T357" i="6"/>
  <c r="U357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E359" i="6"/>
  <c r="F359" i="6"/>
  <c r="G359" i="6"/>
  <c r="H359" i="6"/>
  <c r="I359" i="6"/>
  <c r="J359" i="6"/>
  <c r="K359" i="6"/>
  <c r="L359" i="6"/>
  <c r="M359" i="6"/>
  <c r="N359" i="6"/>
  <c r="O359" i="6"/>
  <c r="P359" i="6"/>
  <c r="Q359" i="6"/>
  <c r="R359" i="6"/>
  <c r="S359" i="6"/>
  <c r="T359" i="6"/>
  <c r="U359" i="6"/>
  <c r="E360" i="6"/>
  <c r="F360" i="6"/>
  <c r="G360" i="6"/>
  <c r="H360" i="6"/>
  <c r="I360" i="6"/>
  <c r="J360" i="6"/>
  <c r="K360" i="6"/>
  <c r="L360" i="6"/>
  <c r="M360" i="6"/>
  <c r="N360" i="6"/>
  <c r="O360" i="6"/>
  <c r="P360" i="6"/>
  <c r="Q360" i="6"/>
  <c r="R360" i="6"/>
  <c r="S360" i="6"/>
  <c r="T360" i="6"/>
  <c r="U360" i="6"/>
  <c r="E361" i="6"/>
  <c r="F361" i="6"/>
  <c r="G361" i="6"/>
  <c r="H361" i="6"/>
  <c r="I361" i="6"/>
  <c r="J361" i="6"/>
  <c r="K361" i="6"/>
  <c r="L361" i="6"/>
  <c r="M361" i="6"/>
  <c r="N361" i="6"/>
  <c r="O361" i="6"/>
  <c r="P361" i="6"/>
  <c r="Q361" i="6"/>
  <c r="R361" i="6"/>
  <c r="S361" i="6"/>
  <c r="T361" i="6"/>
  <c r="U361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E363" i="6"/>
  <c r="F363" i="6"/>
  <c r="G363" i="6"/>
  <c r="H363" i="6"/>
  <c r="I363" i="6"/>
  <c r="J363" i="6"/>
  <c r="K363" i="6"/>
  <c r="L363" i="6"/>
  <c r="M363" i="6"/>
  <c r="N363" i="6"/>
  <c r="O363" i="6"/>
  <c r="P363" i="6"/>
  <c r="Q363" i="6"/>
  <c r="R363" i="6"/>
  <c r="S363" i="6"/>
  <c r="T363" i="6"/>
  <c r="U363" i="6"/>
  <c r="E364" i="6"/>
  <c r="F364" i="6"/>
  <c r="G364" i="6"/>
  <c r="H364" i="6"/>
  <c r="I364" i="6"/>
  <c r="J364" i="6"/>
  <c r="K364" i="6"/>
  <c r="L364" i="6"/>
  <c r="M364" i="6"/>
  <c r="N364" i="6"/>
  <c r="O364" i="6"/>
  <c r="P364" i="6"/>
  <c r="Q364" i="6"/>
  <c r="R364" i="6"/>
  <c r="S364" i="6"/>
  <c r="T364" i="6"/>
  <c r="U364" i="6"/>
  <c r="E365" i="6"/>
  <c r="F365" i="6"/>
  <c r="G365" i="6"/>
  <c r="H365" i="6"/>
  <c r="I365" i="6"/>
  <c r="J365" i="6"/>
  <c r="K365" i="6"/>
  <c r="L365" i="6"/>
  <c r="M365" i="6"/>
  <c r="N365" i="6"/>
  <c r="O365" i="6"/>
  <c r="P365" i="6"/>
  <c r="Q365" i="6"/>
  <c r="R365" i="6"/>
  <c r="S365" i="6"/>
  <c r="T365" i="6"/>
  <c r="U365" i="6"/>
  <c r="E366" i="6"/>
  <c r="F366" i="6"/>
  <c r="G366" i="6"/>
  <c r="H366" i="6"/>
  <c r="I366" i="6"/>
  <c r="J366" i="6"/>
  <c r="K366" i="6"/>
  <c r="L366" i="6"/>
  <c r="M366" i="6"/>
  <c r="N366" i="6"/>
  <c r="O366" i="6"/>
  <c r="P366" i="6"/>
  <c r="Q366" i="6"/>
  <c r="R366" i="6"/>
  <c r="S366" i="6"/>
  <c r="T366" i="6"/>
  <c r="U366" i="6"/>
  <c r="E367" i="6"/>
  <c r="F367" i="6"/>
  <c r="G367" i="6"/>
  <c r="H367" i="6"/>
  <c r="I367" i="6"/>
  <c r="J367" i="6"/>
  <c r="K367" i="6"/>
  <c r="L367" i="6"/>
  <c r="M367" i="6"/>
  <c r="N367" i="6"/>
  <c r="O367" i="6"/>
  <c r="P367" i="6"/>
  <c r="Q367" i="6"/>
  <c r="R367" i="6"/>
  <c r="S367" i="6"/>
  <c r="T367" i="6"/>
  <c r="U367" i="6"/>
  <c r="E368" i="6"/>
  <c r="F368" i="6"/>
  <c r="G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E369" i="6"/>
  <c r="F369" i="6"/>
  <c r="G369" i="6"/>
  <c r="H369" i="6"/>
  <c r="I369" i="6"/>
  <c r="J369" i="6"/>
  <c r="K369" i="6"/>
  <c r="L369" i="6"/>
  <c r="M369" i="6"/>
  <c r="N369" i="6"/>
  <c r="O369" i="6"/>
  <c r="P369" i="6"/>
  <c r="Q369" i="6"/>
  <c r="R369" i="6"/>
  <c r="S369" i="6"/>
  <c r="T369" i="6"/>
  <c r="U369" i="6"/>
  <c r="E370" i="6"/>
  <c r="F370" i="6"/>
  <c r="G370" i="6"/>
  <c r="H370" i="6"/>
  <c r="I370" i="6"/>
  <c r="J370" i="6"/>
  <c r="K370" i="6"/>
  <c r="L370" i="6"/>
  <c r="M370" i="6"/>
  <c r="N370" i="6"/>
  <c r="O370" i="6"/>
  <c r="P370" i="6"/>
  <c r="Q370" i="6"/>
  <c r="R370" i="6"/>
  <c r="S370" i="6"/>
  <c r="T370" i="6"/>
  <c r="U370" i="6"/>
  <c r="E371" i="6"/>
  <c r="F371" i="6"/>
  <c r="G371" i="6"/>
  <c r="H371" i="6"/>
  <c r="I371" i="6"/>
  <c r="J371" i="6"/>
  <c r="K371" i="6"/>
  <c r="L371" i="6"/>
  <c r="M371" i="6"/>
  <c r="N371" i="6"/>
  <c r="O371" i="6"/>
  <c r="P371" i="6"/>
  <c r="Q371" i="6"/>
  <c r="R371" i="6"/>
  <c r="S371" i="6"/>
  <c r="T371" i="6"/>
  <c r="U371" i="6"/>
  <c r="E372" i="6"/>
  <c r="F372" i="6"/>
  <c r="G372" i="6"/>
  <c r="H372" i="6"/>
  <c r="I372" i="6"/>
  <c r="J372" i="6"/>
  <c r="K372" i="6"/>
  <c r="L372" i="6"/>
  <c r="M372" i="6"/>
  <c r="N372" i="6"/>
  <c r="O372" i="6"/>
  <c r="P372" i="6"/>
  <c r="Q372" i="6"/>
  <c r="R372" i="6"/>
  <c r="S372" i="6"/>
  <c r="T372" i="6"/>
  <c r="U372" i="6"/>
  <c r="E373" i="6"/>
  <c r="F373" i="6"/>
  <c r="G373" i="6"/>
  <c r="H373" i="6"/>
  <c r="I373" i="6"/>
  <c r="J373" i="6"/>
  <c r="K373" i="6"/>
  <c r="L373" i="6"/>
  <c r="M373" i="6"/>
  <c r="N373" i="6"/>
  <c r="O373" i="6"/>
  <c r="P373" i="6"/>
  <c r="Q373" i="6"/>
  <c r="R373" i="6"/>
  <c r="S373" i="6"/>
  <c r="T373" i="6"/>
  <c r="U373" i="6"/>
  <c r="E374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E375" i="6"/>
  <c r="F375" i="6"/>
  <c r="G375" i="6"/>
  <c r="H375" i="6"/>
  <c r="I375" i="6"/>
  <c r="J375" i="6"/>
  <c r="K375" i="6"/>
  <c r="L375" i="6"/>
  <c r="M375" i="6"/>
  <c r="N375" i="6"/>
  <c r="O375" i="6"/>
  <c r="P375" i="6"/>
  <c r="Q375" i="6"/>
  <c r="R375" i="6"/>
  <c r="S375" i="6"/>
  <c r="T375" i="6"/>
  <c r="U375" i="6"/>
  <c r="E376" i="6"/>
  <c r="F376" i="6"/>
  <c r="G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E377" i="6"/>
  <c r="F377" i="6"/>
  <c r="G377" i="6"/>
  <c r="H377" i="6"/>
  <c r="I377" i="6"/>
  <c r="J377" i="6"/>
  <c r="K377" i="6"/>
  <c r="L377" i="6"/>
  <c r="M377" i="6"/>
  <c r="N377" i="6"/>
  <c r="O377" i="6"/>
  <c r="P377" i="6"/>
  <c r="Q377" i="6"/>
  <c r="R377" i="6"/>
  <c r="S377" i="6"/>
  <c r="T377" i="6"/>
  <c r="U377" i="6"/>
  <c r="E378" i="6"/>
  <c r="F378" i="6"/>
  <c r="G378" i="6"/>
  <c r="H378" i="6"/>
  <c r="I378" i="6"/>
  <c r="J378" i="6"/>
  <c r="K378" i="6"/>
  <c r="L378" i="6"/>
  <c r="M378" i="6"/>
  <c r="N378" i="6"/>
  <c r="O378" i="6"/>
  <c r="P378" i="6"/>
  <c r="Q378" i="6"/>
  <c r="R378" i="6"/>
  <c r="S378" i="6"/>
  <c r="T378" i="6"/>
  <c r="U378" i="6"/>
  <c r="E379" i="6"/>
  <c r="F379" i="6"/>
  <c r="G379" i="6"/>
  <c r="H379" i="6"/>
  <c r="I379" i="6"/>
  <c r="J379" i="6"/>
  <c r="K379" i="6"/>
  <c r="L379" i="6"/>
  <c r="M379" i="6"/>
  <c r="N379" i="6"/>
  <c r="O379" i="6"/>
  <c r="P379" i="6"/>
  <c r="Q379" i="6"/>
  <c r="R379" i="6"/>
  <c r="S379" i="6"/>
  <c r="T379" i="6"/>
  <c r="U379" i="6"/>
  <c r="E380" i="6"/>
  <c r="F380" i="6"/>
  <c r="G380" i="6"/>
  <c r="H380" i="6"/>
  <c r="I380" i="6"/>
  <c r="J380" i="6"/>
  <c r="K380" i="6"/>
  <c r="L380" i="6"/>
  <c r="M380" i="6"/>
  <c r="N380" i="6"/>
  <c r="O380" i="6"/>
  <c r="P380" i="6"/>
  <c r="Q380" i="6"/>
  <c r="R380" i="6"/>
  <c r="S380" i="6"/>
  <c r="T380" i="6"/>
  <c r="U380" i="6"/>
  <c r="E381" i="6"/>
  <c r="F381" i="6"/>
  <c r="G381" i="6"/>
  <c r="H381" i="6"/>
  <c r="I381" i="6"/>
  <c r="J381" i="6"/>
  <c r="K381" i="6"/>
  <c r="L381" i="6"/>
  <c r="M381" i="6"/>
  <c r="N381" i="6"/>
  <c r="O381" i="6"/>
  <c r="P381" i="6"/>
  <c r="Q381" i="6"/>
  <c r="R381" i="6"/>
  <c r="S381" i="6"/>
  <c r="T381" i="6"/>
  <c r="U381" i="6"/>
  <c r="E382" i="6"/>
  <c r="F382" i="6"/>
  <c r="G382" i="6"/>
  <c r="H382" i="6"/>
  <c r="I382" i="6"/>
  <c r="J382" i="6"/>
  <c r="K382" i="6"/>
  <c r="L382" i="6"/>
  <c r="M382" i="6"/>
  <c r="N382" i="6"/>
  <c r="O382" i="6"/>
  <c r="P382" i="6"/>
  <c r="Q382" i="6"/>
  <c r="R382" i="6"/>
  <c r="S382" i="6"/>
  <c r="T382" i="6"/>
  <c r="U382" i="6"/>
  <c r="E383" i="6"/>
  <c r="F383" i="6"/>
  <c r="G383" i="6"/>
  <c r="H383" i="6"/>
  <c r="I383" i="6"/>
  <c r="J383" i="6"/>
  <c r="K383" i="6"/>
  <c r="L383" i="6"/>
  <c r="M383" i="6"/>
  <c r="N383" i="6"/>
  <c r="O383" i="6"/>
  <c r="P383" i="6"/>
  <c r="Q383" i="6"/>
  <c r="R383" i="6"/>
  <c r="S383" i="6"/>
  <c r="T383" i="6"/>
  <c r="U383" i="6"/>
  <c r="E384" i="6"/>
  <c r="F384" i="6"/>
  <c r="G384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E385" i="6"/>
  <c r="F385" i="6"/>
  <c r="G385" i="6"/>
  <c r="H385" i="6"/>
  <c r="I385" i="6"/>
  <c r="J385" i="6"/>
  <c r="K385" i="6"/>
  <c r="L385" i="6"/>
  <c r="M385" i="6"/>
  <c r="N385" i="6"/>
  <c r="O385" i="6"/>
  <c r="P385" i="6"/>
  <c r="Q385" i="6"/>
  <c r="R385" i="6"/>
  <c r="S385" i="6"/>
  <c r="T385" i="6"/>
  <c r="U385" i="6"/>
  <c r="E386" i="6"/>
  <c r="F386" i="6"/>
  <c r="G386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E387" i="6"/>
  <c r="F387" i="6"/>
  <c r="G387" i="6"/>
  <c r="H387" i="6"/>
  <c r="I387" i="6"/>
  <c r="J387" i="6"/>
  <c r="K387" i="6"/>
  <c r="L387" i="6"/>
  <c r="M387" i="6"/>
  <c r="N387" i="6"/>
  <c r="O387" i="6"/>
  <c r="P387" i="6"/>
  <c r="Q387" i="6"/>
  <c r="R387" i="6"/>
  <c r="S387" i="6"/>
  <c r="T387" i="6"/>
  <c r="U387" i="6"/>
  <c r="E388" i="6"/>
  <c r="F388" i="6"/>
  <c r="G388" i="6"/>
  <c r="H388" i="6"/>
  <c r="I388" i="6"/>
  <c r="J388" i="6"/>
  <c r="K388" i="6"/>
  <c r="L388" i="6"/>
  <c r="M388" i="6"/>
  <c r="N388" i="6"/>
  <c r="O388" i="6"/>
  <c r="P388" i="6"/>
  <c r="Q388" i="6"/>
  <c r="R388" i="6"/>
  <c r="S388" i="6"/>
  <c r="T388" i="6"/>
  <c r="U388" i="6"/>
  <c r="E389" i="6"/>
  <c r="F389" i="6"/>
  <c r="G389" i="6"/>
  <c r="H389" i="6"/>
  <c r="I389" i="6"/>
  <c r="J389" i="6"/>
  <c r="K389" i="6"/>
  <c r="L389" i="6"/>
  <c r="M389" i="6"/>
  <c r="N389" i="6"/>
  <c r="O389" i="6"/>
  <c r="P389" i="6"/>
  <c r="Q389" i="6"/>
  <c r="R389" i="6"/>
  <c r="S389" i="6"/>
  <c r="T389" i="6"/>
  <c r="U389" i="6"/>
  <c r="E390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E391" i="6"/>
  <c r="F391" i="6"/>
  <c r="G391" i="6"/>
  <c r="H391" i="6"/>
  <c r="I391" i="6"/>
  <c r="J391" i="6"/>
  <c r="K391" i="6"/>
  <c r="L391" i="6"/>
  <c r="M391" i="6"/>
  <c r="N391" i="6"/>
  <c r="O391" i="6"/>
  <c r="P391" i="6"/>
  <c r="Q391" i="6"/>
  <c r="R391" i="6"/>
  <c r="S391" i="6"/>
  <c r="T391" i="6"/>
  <c r="U391" i="6"/>
  <c r="E392" i="6"/>
  <c r="F392" i="6"/>
  <c r="G392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E393" i="6"/>
  <c r="F393" i="6"/>
  <c r="G393" i="6"/>
  <c r="H393" i="6"/>
  <c r="I393" i="6"/>
  <c r="J393" i="6"/>
  <c r="K393" i="6"/>
  <c r="L393" i="6"/>
  <c r="M393" i="6"/>
  <c r="N393" i="6"/>
  <c r="O393" i="6"/>
  <c r="P393" i="6"/>
  <c r="Q393" i="6"/>
  <c r="R393" i="6"/>
  <c r="S393" i="6"/>
  <c r="T393" i="6"/>
  <c r="U393" i="6"/>
  <c r="E394" i="6"/>
  <c r="F394" i="6"/>
  <c r="G394" i="6"/>
  <c r="H394" i="6"/>
  <c r="I394" i="6"/>
  <c r="J394" i="6"/>
  <c r="K394" i="6"/>
  <c r="L394" i="6"/>
  <c r="M394" i="6"/>
  <c r="N394" i="6"/>
  <c r="O394" i="6"/>
  <c r="P394" i="6"/>
  <c r="Q394" i="6"/>
  <c r="R394" i="6"/>
  <c r="S394" i="6"/>
  <c r="T394" i="6"/>
  <c r="U394" i="6"/>
  <c r="E395" i="6"/>
  <c r="F395" i="6"/>
  <c r="G395" i="6"/>
  <c r="H395" i="6"/>
  <c r="I395" i="6"/>
  <c r="J395" i="6"/>
  <c r="K395" i="6"/>
  <c r="L395" i="6"/>
  <c r="M395" i="6"/>
  <c r="N395" i="6"/>
  <c r="O395" i="6"/>
  <c r="P395" i="6"/>
  <c r="Q395" i="6"/>
  <c r="R395" i="6"/>
  <c r="S395" i="6"/>
  <c r="T395" i="6"/>
  <c r="U395" i="6"/>
  <c r="E396" i="6"/>
  <c r="F396" i="6"/>
  <c r="G396" i="6"/>
  <c r="H396" i="6"/>
  <c r="I396" i="6"/>
  <c r="J396" i="6"/>
  <c r="K396" i="6"/>
  <c r="L396" i="6"/>
  <c r="M396" i="6"/>
  <c r="N396" i="6"/>
  <c r="O396" i="6"/>
  <c r="P396" i="6"/>
  <c r="Q396" i="6"/>
  <c r="R396" i="6"/>
  <c r="S396" i="6"/>
  <c r="T396" i="6"/>
  <c r="U396" i="6"/>
  <c r="E397" i="6"/>
  <c r="F397" i="6"/>
  <c r="G397" i="6"/>
  <c r="H397" i="6"/>
  <c r="I397" i="6"/>
  <c r="J397" i="6"/>
  <c r="K397" i="6"/>
  <c r="L397" i="6"/>
  <c r="M397" i="6"/>
  <c r="N397" i="6"/>
  <c r="O397" i="6"/>
  <c r="P397" i="6"/>
  <c r="Q397" i="6"/>
  <c r="R397" i="6"/>
  <c r="S397" i="6"/>
  <c r="T397" i="6"/>
  <c r="U397" i="6"/>
  <c r="E398" i="6"/>
  <c r="F398" i="6"/>
  <c r="G398" i="6"/>
  <c r="H398" i="6"/>
  <c r="I398" i="6"/>
  <c r="J398" i="6"/>
  <c r="K398" i="6"/>
  <c r="L398" i="6"/>
  <c r="M398" i="6"/>
  <c r="N398" i="6"/>
  <c r="O398" i="6"/>
  <c r="P398" i="6"/>
  <c r="Q398" i="6"/>
  <c r="R398" i="6"/>
  <c r="S398" i="6"/>
  <c r="T398" i="6"/>
  <c r="U398" i="6"/>
  <c r="E399" i="6"/>
  <c r="F399" i="6"/>
  <c r="G399" i="6"/>
  <c r="H399" i="6"/>
  <c r="I399" i="6"/>
  <c r="J399" i="6"/>
  <c r="K399" i="6"/>
  <c r="L399" i="6"/>
  <c r="M399" i="6"/>
  <c r="N399" i="6"/>
  <c r="O399" i="6"/>
  <c r="P399" i="6"/>
  <c r="Q399" i="6"/>
  <c r="R399" i="6"/>
  <c r="S399" i="6"/>
  <c r="T399" i="6"/>
  <c r="U399" i="6"/>
  <c r="E400" i="6"/>
  <c r="F400" i="6"/>
  <c r="G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E401" i="6"/>
  <c r="F401" i="6"/>
  <c r="G401" i="6"/>
  <c r="H401" i="6"/>
  <c r="I401" i="6"/>
  <c r="J401" i="6"/>
  <c r="K401" i="6"/>
  <c r="L401" i="6"/>
  <c r="M401" i="6"/>
  <c r="N401" i="6"/>
  <c r="O401" i="6"/>
  <c r="P401" i="6"/>
  <c r="Q401" i="6"/>
  <c r="R401" i="6"/>
  <c r="S401" i="6"/>
  <c r="T401" i="6"/>
  <c r="U401" i="6"/>
  <c r="E402" i="6"/>
  <c r="F402" i="6"/>
  <c r="G402" i="6"/>
  <c r="H402" i="6"/>
  <c r="I402" i="6"/>
  <c r="J402" i="6"/>
  <c r="K402" i="6"/>
  <c r="L402" i="6"/>
  <c r="M402" i="6"/>
  <c r="N402" i="6"/>
  <c r="O402" i="6"/>
  <c r="P402" i="6"/>
  <c r="Q402" i="6"/>
  <c r="R402" i="6"/>
  <c r="S402" i="6"/>
  <c r="T402" i="6"/>
  <c r="U402" i="6"/>
  <c r="E403" i="6"/>
  <c r="F403" i="6"/>
  <c r="G403" i="6"/>
  <c r="H403" i="6"/>
  <c r="I403" i="6"/>
  <c r="J403" i="6"/>
  <c r="K403" i="6"/>
  <c r="L403" i="6"/>
  <c r="M403" i="6"/>
  <c r="N403" i="6"/>
  <c r="O403" i="6"/>
  <c r="P403" i="6"/>
  <c r="Q403" i="6"/>
  <c r="R403" i="6"/>
  <c r="S403" i="6"/>
  <c r="T403" i="6"/>
  <c r="U403" i="6"/>
  <c r="E404" i="6"/>
  <c r="F404" i="6"/>
  <c r="G404" i="6"/>
  <c r="H404" i="6"/>
  <c r="I404" i="6"/>
  <c r="J404" i="6"/>
  <c r="K404" i="6"/>
  <c r="L404" i="6"/>
  <c r="M404" i="6"/>
  <c r="N404" i="6"/>
  <c r="O404" i="6"/>
  <c r="P404" i="6"/>
  <c r="Q404" i="6"/>
  <c r="R404" i="6"/>
  <c r="S404" i="6"/>
  <c r="T404" i="6"/>
  <c r="U404" i="6"/>
  <c r="E405" i="6"/>
  <c r="F405" i="6"/>
  <c r="G405" i="6"/>
  <c r="H405" i="6"/>
  <c r="I405" i="6"/>
  <c r="J405" i="6"/>
  <c r="K405" i="6"/>
  <c r="L405" i="6"/>
  <c r="M405" i="6"/>
  <c r="N405" i="6"/>
  <c r="O405" i="6"/>
  <c r="P405" i="6"/>
  <c r="Q405" i="6"/>
  <c r="R405" i="6"/>
  <c r="S405" i="6"/>
  <c r="T405" i="6"/>
  <c r="U405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E407" i="6"/>
  <c r="F407" i="6"/>
  <c r="G407" i="6"/>
  <c r="H407" i="6"/>
  <c r="I407" i="6"/>
  <c r="J407" i="6"/>
  <c r="K407" i="6"/>
  <c r="L407" i="6"/>
  <c r="M407" i="6"/>
  <c r="N407" i="6"/>
  <c r="O407" i="6"/>
  <c r="P407" i="6"/>
  <c r="Q407" i="6"/>
  <c r="R407" i="6"/>
  <c r="S407" i="6"/>
  <c r="T407" i="6"/>
  <c r="U407" i="6"/>
  <c r="E408" i="6"/>
  <c r="F408" i="6"/>
  <c r="G408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E409" i="6"/>
  <c r="F409" i="6"/>
  <c r="G409" i="6"/>
  <c r="H409" i="6"/>
  <c r="I409" i="6"/>
  <c r="J409" i="6"/>
  <c r="K409" i="6"/>
  <c r="L409" i="6"/>
  <c r="M409" i="6"/>
  <c r="N409" i="6"/>
  <c r="O409" i="6"/>
  <c r="P409" i="6"/>
  <c r="Q409" i="6"/>
  <c r="R409" i="6"/>
  <c r="S409" i="6"/>
  <c r="T409" i="6"/>
  <c r="U409" i="6"/>
  <c r="E410" i="6"/>
  <c r="F410" i="6"/>
  <c r="G410" i="6"/>
  <c r="H410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U410" i="6"/>
  <c r="E411" i="6"/>
  <c r="F411" i="6"/>
  <c r="G411" i="6"/>
  <c r="H411" i="6"/>
  <c r="I411" i="6"/>
  <c r="J411" i="6"/>
  <c r="K411" i="6"/>
  <c r="L411" i="6"/>
  <c r="M411" i="6"/>
  <c r="N411" i="6"/>
  <c r="O411" i="6"/>
  <c r="P411" i="6"/>
  <c r="Q411" i="6"/>
  <c r="R411" i="6"/>
  <c r="S411" i="6"/>
  <c r="T411" i="6"/>
  <c r="U411" i="6"/>
  <c r="E412" i="6"/>
  <c r="F412" i="6"/>
  <c r="G412" i="6"/>
  <c r="H412" i="6"/>
  <c r="I412" i="6"/>
  <c r="J412" i="6"/>
  <c r="K412" i="6"/>
  <c r="L412" i="6"/>
  <c r="M412" i="6"/>
  <c r="N412" i="6"/>
  <c r="O412" i="6"/>
  <c r="P412" i="6"/>
  <c r="Q412" i="6"/>
  <c r="R412" i="6"/>
  <c r="S412" i="6"/>
  <c r="T412" i="6"/>
  <c r="U412" i="6"/>
  <c r="E413" i="6"/>
  <c r="F413" i="6"/>
  <c r="G413" i="6"/>
  <c r="H413" i="6"/>
  <c r="I413" i="6"/>
  <c r="J413" i="6"/>
  <c r="K413" i="6"/>
  <c r="L413" i="6"/>
  <c r="M413" i="6"/>
  <c r="N413" i="6"/>
  <c r="O413" i="6"/>
  <c r="P413" i="6"/>
  <c r="Q413" i="6"/>
  <c r="R413" i="6"/>
  <c r="S413" i="6"/>
  <c r="T413" i="6"/>
  <c r="U413" i="6"/>
  <c r="E414" i="6"/>
  <c r="F414" i="6"/>
  <c r="G414" i="6"/>
  <c r="H414" i="6"/>
  <c r="I414" i="6"/>
  <c r="J414" i="6"/>
  <c r="K414" i="6"/>
  <c r="L414" i="6"/>
  <c r="M414" i="6"/>
  <c r="N414" i="6"/>
  <c r="O414" i="6"/>
  <c r="P414" i="6"/>
  <c r="Q414" i="6"/>
  <c r="R414" i="6"/>
  <c r="S414" i="6"/>
  <c r="T414" i="6"/>
  <c r="U414" i="6"/>
  <c r="E415" i="6"/>
  <c r="F415" i="6"/>
  <c r="G415" i="6"/>
  <c r="H415" i="6"/>
  <c r="I415" i="6"/>
  <c r="J415" i="6"/>
  <c r="K415" i="6"/>
  <c r="L415" i="6"/>
  <c r="M415" i="6"/>
  <c r="N415" i="6"/>
  <c r="O415" i="6"/>
  <c r="P415" i="6"/>
  <c r="Q415" i="6"/>
  <c r="R415" i="6"/>
  <c r="S415" i="6"/>
  <c r="T415" i="6"/>
  <c r="U415" i="6"/>
  <c r="E416" i="6"/>
  <c r="F416" i="6"/>
  <c r="G416" i="6"/>
  <c r="H416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U416" i="6"/>
  <c r="E417" i="6"/>
  <c r="F417" i="6"/>
  <c r="G417" i="6"/>
  <c r="H417" i="6"/>
  <c r="I417" i="6"/>
  <c r="J417" i="6"/>
  <c r="K417" i="6"/>
  <c r="L417" i="6"/>
  <c r="M417" i="6"/>
  <c r="N417" i="6"/>
  <c r="O417" i="6"/>
  <c r="P417" i="6"/>
  <c r="Q417" i="6"/>
  <c r="R417" i="6"/>
  <c r="S417" i="6"/>
  <c r="T417" i="6"/>
  <c r="U417" i="6"/>
  <c r="E418" i="6"/>
  <c r="F418" i="6"/>
  <c r="G418" i="6"/>
  <c r="H418" i="6"/>
  <c r="I418" i="6"/>
  <c r="J418" i="6"/>
  <c r="K418" i="6"/>
  <c r="L418" i="6"/>
  <c r="M418" i="6"/>
  <c r="N418" i="6"/>
  <c r="O418" i="6"/>
  <c r="P418" i="6"/>
  <c r="Q418" i="6"/>
  <c r="R418" i="6"/>
  <c r="S418" i="6"/>
  <c r="T418" i="6"/>
  <c r="U418" i="6"/>
  <c r="E419" i="6"/>
  <c r="F419" i="6"/>
  <c r="G419" i="6"/>
  <c r="H419" i="6"/>
  <c r="I419" i="6"/>
  <c r="J419" i="6"/>
  <c r="K419" i="6"/>
  <c r="L419" i="6"/>
  <c r="M419" i="6"/>
  <c r="N419" i="6"/>
  <c r="O419" i="6"/>
  <c r="P419" i="6"/>
  <c r="Q419" i="6"/>
  <c r="R419" i="6"/>
  <c r="S419" i="6"/>
  <c r="T419" i="6"/>
  <c r="U419" i="6"/>
  <c r="E420" i="6"/>
  <c r="F420" i="6"/>
  <c r="G420" i="6"/>
  <c r="H420" i="6"/>
  <c r="I420" i="6"/>
  <c r="J420" i="6"/>
  <c r="K420" i="6"/>
  <c r="L420" i="6"/>
  <c r="M420" i="6"/>
  <c r="N420" i="6"/>
  <c r="O420" i="6"/>
  <c r="P420" i="6"/>
  <c r="Q420" i="6"/>
  <c r="R420" i="6"/>
  <c r="S420" i="6"/>
  <c r="T420" i="6"/>
  <c r="U420" i="6"/>
  <c r="E421" i="6"/>
  <c r="F421" i="6"/>
  <c r="G421" i="6"/>
  <c r="H421" i="6"/>
  <c r="I421" i="6"/>
  <c r="J421" i="6"/>
  <c r="K421" i="6"/>
  <c r="L421" i="6"/>
  <c r="M421" i="6"/>
  <c r="N421" i="6"/>
  <c r="O421" i="6"/>
  <c r="P421" i="6"/>
  <c r="Q421" i="6"/>
  <c r="R421" i="6"/>
  <c r="S421" i="6"/>
  <c r="T421" i="6"/>
  <c r="U421" i="6"/>
  <c r="E422" i="6"/>
  <c r="F422" i="6"/>
  <c r="G422" i="6"/>
  <c r="H422" i="6"/>
  <c r="I422" i="6"/>
  <c r="J422" i="6"/>
  <c r="K422" i="6"/>
  <c r="L422" i="6"/>
  <c r="M422" i="6"/>
  <c r="N422" i="6"/>
  <c r="O422" i="6"/>
  <c r="P422" i="6"/>
  <c r="Q422" i="6"/>
  <c r="R422" i="6"/>
  <c r="S422" i="6"/>
  <c r="T422" i="6"/>
  <c r="U422" i="6"/>
  <c r="E423" i="6"/>
  <c r="F423" i="6"/>
  <c r="G423" i="6"/>
  <c r="H423" i="6"/>
  <c r="I423" i="6"/>
  <c r="J423" i="6"/>
  <c r="K423" i="6"/>
  <c r="L423" i="6"/>
  <c r="M423" i="6"/>
  <c r="N423" i="6"/>
  <c r="O423" i="6"/>
  <c r="P423" i="6"/>
  <c r="Q423" i="6"/>
  <c r="R423" i="6"/>
  <c r="S423" i="6"/>
  <c r="T423" i="6"/>
  <c r="U423" i="6"/>
  <c r="E424" i="6"/>
  <c r="F424" i="6"/>
  <c r="G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E425" i="6"/>
  <c r="F425" i="6"/>
  <c r="G425" i="6"/>
  <c r="H425" i="6"/>
  <c r="I425" i="6"/>
  <c r="J425" i="6"/>
  <c r="K425" i="6"/>
  <c r="L425" i="6"/>
  <c r="M425" i="6"/>
  <c r="N425" i="6"/>
  <c r="O425" i="6"/>
  <c r="P425" i="6"/>
  <c r="Q425" i="6"/>
  <c r="R425" i="6"/>
  <c r="S425" i="6"/>
  <c r="T425" i="6"/>
  <c r="U425" i="6"/>
  <c r="E426" i="6"/>
  <c r="F426" i="6"/>
  <c r="G426" i="6"/>
  <c r="H426" i="6"/>
  <c r="I426" i="6"/>
  <c r="J426" i="6"/>
  <c r="K426" i="6"/>
  <c r="L426" i="6"/>
  <c r="M426" i="6"/>
  <c r="N426" i="6"/>
  <c r="O426" i="6"/>
  <c r="P426" i="6"/>
  <c r="Q426" i="6"/>
  <c r="R426" i="6"/>
  <c r="S426" i="6"/>
  <c r="T426" i="6"/>
  <c r="U426" i="6"/>
  <c r="E427" i="6"/>
  <c r="F427" i="6"/>
  <c r="G427" i="6"/>
  <c r="H427" i="6"/>
  <c r="I427" i="6"/>
  <c r="J427" i="6"/>
  <c r="K427" i="6"/>
  <c r="L427" i="6"/>
  <c r="M427" i="6"/>
  <c r="N427" i="6"/>
  <c r="O427" i="6"/>
  <c r="P427" i="6"/>
  <c r="Q427" i="6"/>
  <c r="R427" i="6"/>
  <c r="S427" i="6"/>
  <c r="T427" i="6"/>
  <c r="U427" i="6"/>
  <c r="E428" i="6"/>
  <c r="F428" i="6"/>
  <c r="G428" i="6"/>
  <c r="H428" i="6"/>
  <c r="I428" i="6"/>
  <c r="J428" i="6"/>
  <c r="K428" i="6"/>
  <c r="L428" i="6"/>
  <c r="M428" i="6"/>
  <c r="N428" i="6"/>
  <c r="O428" i="6"/>
  <c r="P428" i="6"/>
  <c r="Q428" i="6"/>
  <c r="R428" i="6"/>
  <c r="S428" i="6"/>
  <c r="T428" i="6"/>
  <c r="U428" i="6"/>
  <c r="E429" i="6"/>
  <c r="F429" i="6"/>
  <c r="G429" i="6"/>
  <c r="H429" i="6"/>
  <c r="I429" i="6"/>
  <c r="J429" i="6"/>
  <c r="K429" i="6"/>
  <c r="L429" i="6"/>
  <c r="M429" i="6"/>
  <c r="N429" i="6"/>
  <c r="O429" i="6"/>
  <c r="P429" i="6"/>
  <c r="Q429" i="6"/>
  <c r="R429" i="6"/>
  <c r="S429" i="6"/>
  <c r="T429" i="6"/>
  <c r="U429" i="6"/>
  <c r="E430" i="6"/>
  <c r="F430" i="6"/>
  <c r="G430" i="6"/>
  <c r="H430" i="6"/>
  <c r="I430" i="6"/>
  <c r="J430" i="6"/>
  <c r="K430" i="6"/>
  <c r="L430" i="6"/>
  <c r="M430" i="6"/>
  <c r="N430" i="6"/>
  <c r="O430" i="6"/>
  <c r="P430" i="6"/>
  <c r="Q430" i="6"/>
  <c r="R430" i="6"/>
  <c r="S430" i="6"/>
  <c r="T430" i="6"/>
  <c r="U430" i="6"/>
  <c r="E431" i="6"/>
  <c r="F431" i="6"/>
  <c r="G431" i="6"/>
  <c r="H431" i="6"/>
  <c r="I431" i="6"/>
  <c r="J431" i="6"/>
  <c r="K431" i="6"/>
  <c r="L431" i="6"/>
  <c r="M431" i="6"/>
  <c r="N431" i="6"/>
  <c r="O431" i="6"/>
  <c r="P431" i="6"/>
  <c r="Q431" i="6"/>
  <c r="R431" i="6"/>
  <c r="S431" i="6"/>
  <c r="T431" i="6"/>
  <c r="U431" i="6"/>
  <c r="E432" i="6"/>
  <c r="F432" i="6"/>
  <c r="G432" i="6"/>
  <c r="H432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U432" i="6"/>
  <c r="E433" i="6"/>
  <c r="F433" i="6"/>
  <c r="G433" i="6"/>
  <c r="H433" i="6"/>
  <c r="I433" i="6"/>
  <c r="J433" i="6"/>
  <c r="K433" i="6"/>
  <c r="L433" i="6"/>
  <c r="M433" i="6"/>
  <c r="N433" i="6"/>
  <c r="O433" i="6"/>
  <c r="P433" i="6"/>
  <c r="Q433" i="6"/>
  <c r="R433" i="6"/>
  <c r="S433" i="6"/>
  <c r="T433" i="6"/>
  <c r="U433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E435" i="6"/>
  <c r="F435" i="6"/>
  <c r="G435" i="6"/>
  <c r="H435" i="6"/>
  <c r="I435" i="6"/>
  <c r="J435" i="6"/>
  <c r="K435" i="6"/>
  <c r="L435" i="6"/>
  <c r="M435" i="6"/>
  <c r="N435" i="6"/>
  <c r="O435" i="6"/>
  <c r="P435" i="6"/>
  <c r="Q435" i="6"/>
  <c r="R435" i="6"/>
  <c r="S435" i="6"/>
  <c r="T435" i="6"/>
  <c r="U435" i="6"/>
  <c r="E436" i="6"/>
  <c r="F436" i="6"/>
  <c r="G436" i="6"/>
  <c r="H436" i="6"/>
  <c r="I436" i="6"/>
  <c r="J436" i="6"/>
  <c r="K436" i="6"/>
  <c r="L436" i="6"/>
  <c r="M436" i="6"/>
  <c r="N436" i="6"/>
  <c r="O436" i="6"/>
  <c r="P436" i="6"/>
  <c r="Q436" i="6"/>
  <c r="R436" i="6"/>
  <c r="S436" i="6"/>
  <c r="T436" i="6"/>
  <c r="U436" i="6"/>
  <c r="E437" i="6"/>
  <c r="F437" i="6"/>
  <c r="G437" i="6"/>
  <c r="H437" i="6"/>
  <c r="I437" i="6"/>
  <c r="J437" i="6"/>
  <c r="K437" i="6"/>
  <c r="L437" i="6"/>
  <c r="M437" i="6"/>
  <c r="N437" i="6"/>
  <c r="O437" i="6"/>
  <c r="P437" i="6"/>
  <c r="Q437" i="6"/>
  <c r="R437" i="6"/>
  <c r="S437" i="6"/>
  <c r="T437" i="6"/>
  <c r="U437" i="6"/>
  <c r="E438" i="6"/>
  <c r="F438" i="6"/>
  <c r="G438" i="6"/>
  <c r="H438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U438" i="6"/>
  <c r="E439" i="6"/>
  <c r="F439" i="6"/>
  <c r="G439" i="6"/>
  <c r="H439" i="6"/>
  <c r="I439" i="6"/>
  <c r="J439" i="6"/>
  <c r="K439" i="6"/>
  <c r="L439" i="6"/>
  <c r="M439" i="6"/>
  <c r="N439" i="6"/>
  <c r="O439" i="6"/>
  <c r="P439" i="6"/>
  <c r="Q439" i="6"/>
  <c r="R439" i="6"/>
  <c r="S439" i="6"/>
  <c r="T439" i="6"/>
  <c r="U439" i="6"/>
  <c r="E440" i="6"/>
  <c r="F440" i="6"/>
  <c r="G440" i="6"/>
  <c r="H440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U440" i="6"/>
  <c r="E441" i="6"/>
  <c r="F441" i="6"/>
  <c r="G441" i="6"/>
  <c r="H441" i="6"/>
  <c r="I441" i="6"/>
  <c r="J441" i="6"/>
  <c r="K441" i="6"/>
  <c r="L441" i="6"/>
  <c r="M441" i="6"/>
  <c r="N441" i="6"/>
  <c r="O441" i="6"/>
  <c r="P441" i="6"/>
  <c r="Q441" i="6"/>
  <c r="R441" i="6"/>
  <c r="S441" i="6"/>
  <c r="T441" i="6"/>
  <c r="U441" i="6"/>
  <c r="E442" i="6"/>
  <c r="F442" i="6"/>
  <c r="G442" i="6"/>
  <c r="H442" i="6"/>
  <c r="I442" i="6"/>
  <c r="J442" i="6"/>
  <c r="K442" i="6"/>
  <c r="L442" i="6"/>
  <c r="M442" i="6"/>
  <c r="N442" i="6"/>
  <c r="O442" i="6"/>
  <c r="P442" i="6"/>
  <c r="Q442" i="6"/>
  <c r="R442" i="6"/>
  <c r="S442" i="6"/>
  <c r="T442" i="6"/>
  <c r="U442" i="6"/>
  <c r="E443" i="6"/>
  <c r="F443" i="6"/>
  <c r="G443" i="6"/>
  <c r="H443" i="6"/>
  <c r="I443" i="6"/>
  <c r="J443" i="6"/>
  <c r="K443" i="6"/>
  <c r="L443" i="6"/>
  <c r="M443" i="6"/>
  <c r="N443" i="6"/>
  <c r="O443" i="6"/>
  <c r="P443" i="6"/>
  <c r="Q443" i="6"/>
  <c r="R443" i="6"/>
  <c r="S443" i="6"/>
  <c r="T443" i="6"/>
  <c r="U443" i="6"/>
  <c r="E444" i="6"/>
  <c r="F444" i="6"/>
  <c r="G444" i="6"/>
  <c r="H444" i="6"/>
  <c r="I444" i="6"/>
  <c r="J444" i="6"/>
  <c r="K444" i="6"/>
  <c r="L444" i="6"/>
  <c r="M444" i="6"/>
  <c r="N444" i="6"/>
  <c r="O444" i="6"/>
  <c r="P444" i="6"/>
  <c r="Q444" i="6"/>
  <c r="R444" i="6"/>
  <c r="S444" i="6"/>
  <c r="T444" i="6"/>
  <c r="U444" i="6"/>
  <c r="E445" i="6"/>
  <c r="F445" i="6"/>
  <c r="G445" i="6"/>
  <c r="H445" i="6"/>
  <c r="I445" i="6"/>
  <c r="J445" i="6"/>
  <c r="K445" i="6"/>
  <c r="L445" i="6"/>
  <c r="M445" i="6"/>
  <c r="N445" i="6"/>
  <c r="O445" i="6"/>
  <c r="P445" i="6"/>
  <c r="Q445" i="6"/>
  <c r="R445" i="6"/>
  <c r="S445" i="6"/>
  <c r="T445" i="6"/>
  <c r="U445" i="6"/>
  <c r="E446" i="6"/>
  <c r="F446" i="6"/>
  <c r="G446" i="6"/>
  <c r="H446" i="6"/>
  <c r="I446" i="6"/>
  <c r="J446" i="6"/>
  <c r="K446" i="6"/>
  <c r="L446" i="6"/>
  <c r="M446" i="6"/>
  <c r="N446" i="6"/>
  <c r="O446" i="6"/>
  <c r="P446" i="6"/>
  <c r="Q446" i="6"/>
  <c r="R446" i="6"/>
  <c r="S446" i="6"/>
  <c r="T446" i="6"/>
  <c r="U446" i="6"/>
  <c r="E447" i="6"/>
  <c r="F447" i="6"/>
  <c r="G447" i="6"/>
  <c r="H447" i="6"/>
  <c r="I447" i="6"/>
  <c r="J447" i="6"/>
  <c r="K447" i="6"/>
  <c r="L447" i="6"/>
  <c r="M447" i="6"/>
  <c r="N447" i="6"/>
  <c r="O447" i="6"/>
  <c r="P447" i="6"/>
  <c r="Q447" i="6"/>
  <c r="R447" i="6"/>
  <c r="S447" i="6"/>
  <c r="T447" i="6"/>
  <c r="U447" i="6"/>
  <c r="E448" i="6"/>
  <c r="F448" i="6"/>
  <c r="G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E449" i="6"/>
  <c r="F449" i="6"/>
  <c r="G449" i="6"/>
  <c r="H449" i="6"/>
  <c r="I449" i="6"/>
  <c r="J449" i="6"/>
  <c r="K449" i="6"/>
  <c r="L449" i="6"/>
  <c r="M449" i="6"/>
  <c r="N449" i="6"/>
  <c r="O449" i="6"/>
  <c r="P449" i="6"/>
  <c r="Q449" i="6"/>
  <c r="R449" i="6"/>
  <c r="S449" i="6"/>
  <c r="T449" i="6"/>
  <c r="U449" i="6"/>
  <c r="E450" i="6"/>
  <c r="F450" i="6"/>
  <c r="G450" i="6"/>
  <c r="H450" i="6"/>
  <c r="I450" i="6"/>
  <c r="J450" i="6"/>
  <c r="K450" i="6"/>
  <c r="L450" i="6"/>
  <c r="M450" i="6"/>
  <c r="N450" i="6"/>
  <c r="O450" i="6"/>
  <c r="P450" i="6"/>
  <c r="Q450" i="6"/>
  <c r="R450" i="6"/>
  <c r="S450" i="6"/>
  <c r="T450" i="6"/>
  <c r="U450" i="6"/>
  <c r="E451" i="6"/>
  <c r="F451" i="6"/>
  <c r="G451" i="6"/>
  <c r="H451" i="6"/>
  <c r="I451" i="6"/>
  <c r="J451" i="6"/>
  <c r="K451" i="6"/>
  <c r="L451" i="6"/>
  <c r="M451" i="6"/>
  <c r="N451" i="6"/>
  <c r="O451" i="6"/>
  <c r="P451" i="6"/>
  <c r="Q451" i="6"/>
  <c r="R451" i="6"/>
  <c r="S451" i="6"/>
  <c r="T451" i="6"/>
  <c r="U451" i="6"/>
  <c r="E452" i="6"/>
  <c r="F452" i="6"/>
  <c r="G452" i="6"/>
  <c r="H452" i="6"/>
  <c r="I452" i="6"/>
  <c r="J452" i="6"/>
  <c r="K452" i="6"/>
  <c r="L452" i="6"/>
  <c r="M452" i="6"/>
  <c r="N452" i="6"/>
  <c r="O452" i="6"/>
  <c r="P452" i="6"/>
  <c r="Q452" i="6"/>
  <c r="R452" i="6"/>
  <c r="S452" i="6"/>
  <c r="T452" i="6"/>
  <c r="U452" i="6"/>
  <c r="E453" i="6"/>
  <c r="F453" i="6"/>
  <c r="G453" i="6"/>
  <c r="H453" i="6"/>
  <c r="I453" i="6"/>
  <c r="J453" i="6"/>
  <c r="K453" i="6"/>
  <c r="L453" i="6"/>
  <c r="M453" i="6"/>
  <c r="N453" i="6"/>
  <c r="O453" i="6"/>
  <c r="P453" i="6"/>
  <c r="Q453" i="6"/>
  <c r="R453" i="6"/>
  <c r="S453" i="6"/>
  <c r="T453" i="6"/>
  <c r="U453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E455" i="6"/>
  <c r="F455" i="6"/>
  <c r="G455" i="6"/>
  <c r="H455" i="6"/>
  <c r="I455" i="6"/>
  <c r="J455" i="6"/>
  <c r="K455" i="6"/>
  <c r="L455" i="6"/>
  <c r="M455" i="6"/>
  <c r="N455" i="6"/>
  <c r="O455" i="6"/>
  <c r="P455" i="6"/>
  <c r="Q455" i="6"/>
  <c r="R455" i="6"/>
  <c r="S455" i="6"/>
  <c r="T455" i="6"/>
  <c r="U455" i="6"/>
  <c r="E456" i="6"/>
  <c r="F456" i="6"/>
  <c r="G456" i="6"/>
  <c r="H456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U456" i="6"/>
  <c r="E457" i="6"/>
  <c r="F457" i="6"/>
  <c r="G457" i="6"/>
  <c r="H457" i="6"/>
  <c r="I457" i="6"/>
  <c r="J457" i="6"/>
  <c r="K457" i="6"/>
  <c r="L457" i="6"/>
  <c r="M457" i="6"/>
  <c r="N457" i="6"/>
  <c r="O457" i="6"/>
  <c r="P457" i="6"/>
  <c r="Q457" i="6"/>
  <c r="R457" i="6"/>
  <c r="S457" i="6"/>
  <c r="T457" i="6"/>
  <c r="U457" i="6"/>
  <c r="E458" i="6"/>
  <c r="F458" i="6"/>
  <c r="G458" i="6"/>
  <c r="H458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U458" i="6"/>
  <c r="E459" i="6"/>
  <c r="F459" i="6"/>
  <c r="G459" i="6"/>
  <c r="H459" i="6"/>
  <c r="I459" i="6"/>
  <c r="J459" i="6"/>
  <c r="K459" i="6"/>
  <c r="L459" i="6"/>
  <c r="M459" i="6"/>
  <c r="N459" i="6"/>
  <c r="O459" i="6"/>
  <c r="P459" i="6"/>
  <c r="Q459" i="6"/>
  <c r="R459" i="6"/>
  <c r="S459" i="6"/>
  <c r="T459" i="6"/>
  <c r="U459" i="6"/>
  <c r="E460" i="6"/>
  <c r="F460" i="6"/>
  <c r="G460" i="6"/>
  <c r="H460" i="6"/>
  <c r="I460" i="6"/>
  <c r="J460" i="6"/>
  <c r="K460" i="6"/>
  <c r="L460" i="6"/>
  <c r="M460" i="6"/>
  <c r="N460" i="6"/>
  <c r="O460" i="6"/>
  <c r="P460" i="6"/>
  <c r="Q460" i="6"/>
  <c r="R460" i="6"/>
  <c r="S460" i="6"/>
  <c r="T460" i="6"/>
  <c r="U460" i="6"/>
  <c r="E461" i="6"/>
  <c r="F461" i="6"/>
  <c r="G461" i="6"/>
  <c r="H461" i="6"/>
  <c r="I461" i="6"/>
  <c r="J461" i="6"/>
  <c r="K461" i="6"/>
  <c r="L461" i="6"/>
  <c r="M461" i="6"/>
  <c r="N461" i="6"/>
  <c r="O461" i="6"/>
  <c r="P461" i="6"/>
  <c r="Q461" i="6"/>
  <c r="R461" i="6"/>
  <c r="S461" i="6"/>
  <c r="T461" i="6"/>
  <c r="U461" i="6"/>
  <c r="E462" i="6"/>
  <c r="F462" i="6"/>
  <c r="G462" i="6"/>
  <c r="H462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U462" i="6"/>
  <c r="E463" i="6"/>
  <c r="F463" i="6"/>
  <c r="G463" i="6"/>
  <c r="H463" i="6"/>
  <c r="I463" i="6"/>
  <c r="J463" i="6"/>
  <c r="K463" i="6"/>
  <c r="L463" i="6"/>
  <c r="M463" i="6"/>
  <c r="N463" i="6"/>
  <c r="O463" i="6"/>
  <c r="P463" i="6"/>
  <c r="Q463" i="6"/>
  <c r="R463" i="6"/>
  <c r="S463" i="6"/>
  <c r="T463" i="6"/>
  <c r="U463" i="6"/>
  <c r="E464" i="6"/>
  <c r="F464" i="6"/>
  <c r="G464" i="6"/>
  <c r="H464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U464" i="6"/>
  <c r="E465" i="6"/>
  <c r="F465" i="6"/>
  <c r="G465" i="6"/>
  <c r="H465" i="6"/>
  <c r="I465" i="6"/>
  <c r="J465" i="6"/>
  <c r="K465" i="6"/>
  <c r="L465" i="6"/>
  <c r="M465" i="6"/>
  <c r="N465" i="6"/>
  <c r="O465" i="6"/>
  <c r="P465" i="6"/>
  <c r="Q465" i="6"/>
  <c r="R465" i="6"/>
  <c r="S465" i="6"/>
  <c r="T465" i="6"/>
  <c r="U465" i="6"/>
  <c r="E466" i="6"/>
  <c r="F466" i="6"/>
  <c r="G466" i="6"/>
  <c r="H466" i="6"/>
  <c r="I466" i="6"/>
  <c r="J466" i="6"/>
  <c r="K466" i="6"/>
  <c r="L466" i="6"/>
  <c r="M466" i="6"/>
  <c r="N466" i="6"/>
  <c r="O466" i="6"/>
  <c r="P466" i="6"/>
  <c r="Q466" i="6"/>
  <c r="R466" i="6"/>
  <c r="S466" i="6"/>
  <c r="T466" i="6"/>
  <c r="U466" i="6"/>
  <c r="E467" i="6"/>
  <c r="F467" i="6"/>
  <c r="G467" i="6"/>
  <c r="H467" i="6"/>
  <c r="I467" i="6"/>
  <c r="J467" i="6"/>
  <c r="K467" i="6"/>
  <c r="L467" i="6"/>
  <c r="M467" i="6"/>
  <c r="N467" i="6"/>
  <c r="O467" i="6"/>
  <c r="P467" i="6"/>
  <c r="Q467" i="6"/>
  <c r="R467" i="6"/>
  <c r="S467" i="6"/>
  <c r="T467" i="6"/>
  <c r="U467" i="6"/>
  <c r="E468" i="6"/>
  <c r="F468" i="6"/>
  <c r="G468" i="6"/>
  <c r="H468" i="6"/>
  <c r="I468" i="6"/>
  <c r="J468" i="6"/>
  <c r="K468" i="6"/>
  <c r="L468" i="6"/>
  <c r="M468" i="6"/>
  <c r="N468" i="6"/>
  <c r="O468" i="6"/>
  <c r="P468" i="6"/>
  <c r="Q468" i="6"/>
  <c r="R468" i="6"/>
  <c r="S468" i="6"/>
  <c r="T468" i="6"/>
  <c r="U468" i="6"/>
  <c r="E469" i="6"/>
  <c r="F469" i="6"/>
  <c r="G469" i="6"/>
  <c r="H469" i="6"/>
  <c r="I469" i="6"/>
  <c r="J469" i="6"/>
  <c r="K469" i="6"/>
  <c r="L469" i="6"/>
  <c r="M469" i="6"/>
  <c r="N469" i="6"/>
  <c r="O469" i="6"/>
  <c r="P469" i="6"/>
  <c r="Q469" i="6"/>
  <c r="R469" i="6"/>
  <c r="S469" i="6"/>
  <c r="T469" i="6"/>
  <c r="U469" i="6"/>
  <c r="E470" i="6"/>
  <c r="F470" i="6"/>
  <c r="G470" i="6"/>
  <c r="H470" i="6"/>
  <c r="I470" i="6"/>
  <c r="J470" i="6"/>
  <c r="K470" i="6"/>
  <c r="L470" i="6"/>
  <c r="M470" i="6"/>
  <c r="N470" i="6"/>
  <c r="O470" i="6"/>
  <c r="P470" i="6"/>
  <c r="Q470" i="6"/>
  <c r="R470" i="6"/>
  <c r="S470" i="6"/>
  <c r="T470" i="6"/>
  <c r="U470" i="6"/>
  <c r="E471" i="6"/>
  <c r="F471" i="6"/>
  <c r="G471" i="6"/>
  <c r="H471" i="6"/>
  <c r="I471" i="6"/>
  <c r="J471" i="6"/>
  <c r="K471" i="6"/>
  <c r="L471" i="6"/>
  <c r="M471" i="6"/>
  <c r="N471" i="6"/>
  <c r="O471" i="6"/>
  <c r="P471" i="6"/>
  <c r="Q471" i="6"/>
  <c r="R471" i="6"/>
  <c r="S471" i="6"/>
  <c r="T471" i="6"/>
  <c r="U471" i="6"/>
  <c r="E472" i="6"/>
  <c r="F472" i="6"/>
  <c r="G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E473" i="6"/>
  <c r="F473" i="6"/>
  <c r="G473" i="6"/>
  <c r="H473" i="6"/>
  <c r="I473" i="6"/>
  <c r="J473" i="6"/>
  <c r="K473" i="6"/>
  <c r="L473" i="6"/>
  <c r="M473" i="6"/>
  <c r="N473" i="6"/>
  <c r="O473" i="6"/>
  <c r="P473" i="6"/>
  <c r="Q473" i="6"/>
  <c r="R473" i="6"/>
  <c r="S473" i="6"/>
  <c r="T473" i="6"/>
  <c r="U473" i="6"/>
  <c r="E474" i="6"/>
  <c r="F474" i="6"/>
  <c r="G474" i="6"/>
  <c r="H474" i="6"/>
  <c r="I474" i="6"/>
  <c r="J474" i="6"/>
  <c r="K474" i="6"/>
  <c r="L474" i="6"/>
  <c r="M474" i="6"/>
  <c r="N474" i="6"/>
  <c r="O474" i="6"/>
  <c r="P474" i="6"/>
  <c r="Q474" i="6"/>
  <c r="R474" i="6"/>
  <c r="S474" i="6"/>
  <c r="T474" i="6"/>
  <c r="U474" i="6"/>
  <c r="E475" i="6"/>
  <c r="F475" i="6"/>
  <c r="G475" i="6"/>
  <c r="H475" i="6"/>
  <c r="I475" i="6"/>
  <c r="J475" i="6"/>
  <c r="K475" i="6"/>
  <c r="L475" i="6"/>
  <c r="M475" i="6"/>
  <c r="N475" i="6"/>
  <c r="O475" i="6"/>
  <c r="P475" i="6"/>
  <c r="Q475" i="6"/>
  <c r="R475" i="6"/>
  <c r="S475" i="6"/>
  <c r="T475" i="6"/>
  <c r="U475" i="6"/>
  <c r="E476" i="6"/>
  <c r="F476" i="6"/>
  <c r="G476" i="6"/>
  <c r="H476" i="6"/>
  <c r="I476" i="6"/>
  <c r="J476" i="6"/>
  <c r="K476" i="6"/>
  <c r="L476" i="6"/>
  <c r="M476" i="6"/>
  <c r="N476" i="6"/>
  <c r="O476" i="6"/>
  <c r="P476" i="6"/>
  <c r="Q476" i="6"/>
  <c r="R476" i="6"/>
  <c r="S476" i="6"/>
  <c r="T476" i="6"/>
  <c r="U476" i="6"/>
  <c r="E477" i="6"/>
  <c r="F477" i="6"/>
  <c r="G477" i="6"/>
  <c r="H477" i="6"/>
  <c r="I477" i="6"/>
  <c r="J477" i="6"/>
  <c r="K477" i="6"/>
  <c r="L477" i="6"/>
  <c r="M477" i="6"/>
  <c r="N477" i="6"/>
  <c r="O477" i="6"/>
  <c r="P477" i="6"/>
  <c r="Q477" i="6"/>
  <c r="R477" i="6"/>
  <c r="S477" i="6"/>
  <c r="T477" i="6"/>
  <c r="U477" i="6"/>
  <c r="E478" i="6"/>
  <c r="F478" i="6"/>
  <c r="G478" i="6"/>
  <c r="H478" i="6"/>
  <c r="I478" i="6"/>
  <c r="J478" i="6"/>
  <c r="K478" i="6"/>
  <c r="L478" i="6"/>
  <c r="M478" i="6"/>
  <c r="N478" i="6"/>
  <c r="O478" i="6"/>
  <c r="P478" i="6"/>
  <c r="Q478" i="6"/>
  <c r="R478" i="6"/>
  <c r="S478" i="6"/>
  <c r="T478" i="6"/>
  <c r="U478" i="6"/>
  <c r="E479" i="6"/>
  <c r="F479" i="6"/>
  <c r="G479" i="6"/>
  <c r="H479" i="6"/>
  <c r="I479" i="6"/>
  <c r="J479" i="6"/>
  <c r="K479" i="6"/>
  <c r="L479" i="6"/>
  <c r="M479" i="6"/>
  <c r="N479" i="6"/>
  <c r="O479" i="6"/>
  <c r="P479" i="6"/>
  <c r="Q479" i="6"/>
  <c r="R479" i="6"/>
  <c r="S479" i="6"/>
  <c r="T479" i="6"/>
  <c r="U479" i="6"/>
  <c r="E480" i="6"/>
  <c r="F480" i="6"/>
  <c r="G480" i="6"/>
  <c r="H480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U480" i="6"/>
  <c r="E481" i="6"/>
  <c r="F481" i="6"/>
  <c r="G481" i="6"/>
  <c r="H481" i="6"/>
  <c r="I481" i="6"/>
  <c r="J481" i="6"/>
  <c r="K481" i="6"/>
  <c r="L481" i="6"/>
  <c r="M481" i="6"/>
  <c r="N481" i="6"/>
  <c r="O481" i="6"/>
  <c r="P481" i="6"/>
  <c r="Q481" i="6"/>
  <c r="R481" i="6"/>
  <c r="S481" i="6"/>
  <c r="T481" i="6"/>
  <c r="U481" i="6"/>
  <c r="E482" i="6"/>
  <c r="F482" i="6"/>
  <c r="G482" i="6"/>
  <c r="H482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U482" i="6"/>
  <c r="E483" i="6"/>
  <c r="F483" i="6"/>
  <c r="G483" i="6"/>
  <c r="H483" i="6"/>
  <c r="I483" i="6"/>
  <c r="J483" i="6"/>
  <c r="K483" i="6"/>
  <c r="L483" i="6"/>
  <c r="M483" i="6"/>
  <c r="N483" i="6"/>
  <c r="O483" i="6"/>
  <c r="P483" i="6"/>
  <c r="Q483" i="6"/>
  <c r="R483" i="6"/>
  <c r="S483" i="6"/>
  <c r="T483" i="6"/>
  <c r="U483" i="6"/>
  <c r="E484" i="6"/>
  <c r="F484" i="6"/>
  <c r="G484" i="6"/>
  <c r="H484" i="6"/>
  <c r="I484" i="6"/>
  <c r="J484" i="6"/>
  <c r="K484" i="6"/>
  <c r="L484" i="6"/>
  <c r="M484" i="6"/>
  <c r="N484" i="6"/>
  <c r="O484" i="6"/>
  <c r="P484" i="6"/>
  <c r="Q484" i="6"/>
  <c r="R484" i="6"/>
  <c r="S484" i="6"/>
  <c r="T484" i="6"/>
  <c r="U484" i="6"/>
  <c r="E485" i="6"/>
  <c r="F485" i="6"/>
  <c r="G485" i="6"/>
  <c r="H485" i="6"/>
  <c r="I485" i="6"/>
  <c r="J485" i="6"/>
  <c r="K485" i="6"/>
  <c r="L485" i="6"/>
  <c r="M485" i="6"/>
  <c r="N485" i="6"/>
  <c r="O485" i="6"/>
  <c r="P485" i="6"/>
  <c r="Q485" i="6"/>
  <c r="R485" i="6"/>
  <c r="S485" i="6"/>
  <c r="T485" i="6"/>
  <c r="U485" i="6"/>
  <c r="E486" i="6"/>
  <c r="F486" i="6"/>
  <c r="G486" i="6"/>
  <c r="H486" i="6"/>
  <c r="I486" i="6"/>
  <c r="J486" i="6"/>
  <c r="K486" i="6"/>
  <c r="L486" i="6"/>
  <c r="M486" i="6"/>
  <c r="N486" i="6"/>
  <c r="O486" i="6"/>
  <c r="P486" i="6"/>
  <c r="Q486" i="6"/>
  <c r="R486" i="6"/>
  <c r="S486" i="6"/>
  <c r="T486" i="6"/>
  <c r="U486" i="6"/>
  <c r="E487" i="6"/>
  <c r="F487" i="6"/>
  <c r="G487" i="6"/>
  <c r="H487" i="6"/>
  <c r="I487" i="6"/>
  <c r="J487" i="6"/>
  <c r="K487" i="6"/>
  <c r="L487" i="6"/>
  <c r="M487" i="6"/>
  <c r="N487" i="6"/>
  <c r="O487" i="6"/>
  <c r="P487" i="6"/>
  <c r="Q487" i="6"/>
  <c r="R487" i="6"/>
  <c r="S487" i="6"/>
  <c r="T487" i="6"/>
  <c r="U487" i="6"/>
  <c r="E488" i="6"/>
  <c r="F488" i="6"/>
  <c r="G488" i="6"/>
  <c r="H488" i="6"/>
  <c r="I488" i="6"/>
  <c r="J488" i="6"/>
  <c r="K488" i="6"/>
  <c r="L488" i="6"/>
  <c r="M488" i="6"/>
  <c r="N488" i="6"/>
  <c r="O488" i="6"/>
  <c r="P488" i="6"/>
  <c r="Q488" i="6"/>
  <c r="R488" i="6"/>
  <c r="S488" i="6"/>
  <c r="T488" i="6"/>
  <c r="U488" i="6"/>
  <c r="E489" i="6"/>
  <c r="F489" i="6"/>
  <c r="G489" i="6"/>
  <c r="H489" i="6"/>
  <c r="I489" i="6"/>
  <c r="J489" i="6"/>
  <c r="K489" i="6"/>
  <c r="L489" i="6"/>
  <c r="M489" i="6"/>
  <c r="N489" i="6"/>
  <c r="O489" i="6"/>
  <c r="P489" i="6"/>
  <c r="Q489" i="6"/>
  <c r="R489" i="6"/>
  <c r="S489" i="6"/>
  <c r="T489" i="6"/>
  <c r="U489" i="6"/>
  <c r="E490" i="6"/>
  <c r="F490" i="6"/>
  <c r="G490" i="6"/>
  <c r="H490" i="6"/>
  <c r="I490" i="6"/>
  <c r="J490" i="6"/>
  <c r="K490" i="6"/>
  <c r="L490" i="6"/>
  <c r="M490" i="6"/>
  <c r="N490" i="6"/>
  <c r="O490" i="6"/>
  <c r="P490" i="6"/>
  <c r="Q490" i="6"/>
  <c r="R490" i="6"/>
  <c r="S490" i="6"/>
  <c r="T490" i="6"/>
  <c r="U490" i="6"/>
  <c r="E491" i="6"/>
  <c r="F491" i="6"/>
  <c r="G491" i="6"/>
  <c r="H491" i="6"/>
  <c r="I491" i="6"/>
  <c r="J491" i="6"/>
  <c r="K491" i="6"/>
  <c r="L491" i="6"/>
  <c r="M491" i="6"/>
  <c r="N491" i="6"/>
  <c r="O491" i="6"/>
  <c r="P491" i="6"/>
  <c r="Q491" i="6"/>
  <c r="R491" i="6"/>
  <c r="S491" i="6"/>
  <c r="T491" i="6"/>
  <c r="U491" i="6"/>
  <c r="E492" i="6"/>
  <c r="F492" i="6"/>
  <c r="G492" i="6"/>
  <c r="H492" i="6"/>
  <c r="I492" i="6"/>
  <c r="J492" i="6"/>
  <c r="K492" i="6"/>
  <c r="L492" i="6"/>
  <c r="M492" i="6"/>
  <c r="N492" i="6"/>
  <c r="O492" i="6"/>
  <c r="P492" i="6"/>
  <c r="Q492" i="6"/>
  <c r="R492" i="6"/>
  <c r="S492" i="6"/>
  <c r="T492" i="6"/>
  <c r="U492" i="6"/>
  <c r="E493" i="6"/>
  <c r="F493" i="6"/>
  <c r="G493" i="6"/>
  <c r="H493" i="6"/>
  <c r="I493" i="6"/>
  <c r="J493" i="6"/>
  <c r="K493" i="6"/>
  <c r="L493" i="6"/>
  <c r="M493" i="6"/>
  <c r="N493" i="6"/>
  <c r="O493" i="6"/>
  <c r="P493" i="6"/>
  <c r="Q493" i="6"/>
  <c r="R493" i="6"/>
  <c r="S493" i="6"/>
  <c r="T493" i="6"/>
  <c r="U493" i="6"/>
  <c r="E494" i="6"/>
  <c r="F494" i="6"/>
  <c r="G494" i="6"/>
  <c r="H494" i="6"/>
  <c r="I494" i="6"/>
  <c r="J494" i="6"/>
  <c r="K494" i="6"/>
  <c r="L494" i="6"/>
  <c r="M494" i="6"/>
  <c r="N494" i="6"/>
  <c r="O494" i="6"/>
  <c r="P494" i="6"/>
  <c r="Q494" i="6"/>
  <c r="R494" i="6"/>
  <c r="S494" i="6"/>
  <c r="T494" i="6"/>
  <c r="U494" i="6"/>
  <c r="E495" i="6"/>
  <c r="F495" i="6"/>
  <c r="G495" i="6"/>
  <c r="H495" i="6"/>
  <c r="I495" i="6"/>
  <c r="J495" i="6"/>
  <c r="K495" i="6"/>
  <c r="L495" i="6"/>
  <c r="M495" i="6"/>
  <c r="N495" i="6"/>
  <c r="O495" i="6"/>
  <c r="P495" i="6"/>
  <c r="Q495" i="6"/>
  <c r="R495" i="6"/>
  <c r="S495" i="6"/>
  <c r="T495" i="6"/>
  <c r="U495" i="6"/>
  <c r="E496" i="6"/>
  <c r="F496" i="6"/>
  <c r="G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E497" i="6"/>
  <c r="F497" i="6"/>
  <c r="G497" i="6"/>
  <c r="H497" i="6"/>
  <c r="I497" i="6"/>
  <c r="J497" i="6"/>
  <c r="K497" i="6"/>
  <c r="L497" i="6"/>
  <c r="M497" i="6"/>
  <c r="N497" i="6"/>
  <c r="O497" i="6"/>
  <c r="P497" i="6"/>
  <c r="Q497" i="6"/>
  <c r="R497" i="6"/>
  <c r="S497" i="6"/>
  <c r="T497" i="6"/>
  <c r="U497" i="6"/>
  <c r="E498" i="6"/>
  <c r="F498" i="6"/>
  <c r="G498" i="6"/>
  <c r="H498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U498" i="6"/>
  <c r="E499" i="6"/>
  <c r="F499" i="6"/>
  <c r="G499" i="6"/>
  <c r="H499" i="6"/>
  <c r="I499" i="6"/>
  <c r="J499" i="6"/>
  <c r="K499" i="6"/>
  <c r="L499" i="6"/>
  <c r="M499" i="6"/>
  <c r="N499" i="6"/>
  <c r="O499" i="6"/>
  <c r="P499" i="6"/>
  <c r="Q499" i="6"/>
  <c r="R499" i="6"/>
  <c r="S499" i="6"/>
  <c r="T499" i="6"/>
  <c r="U499" i="6"/>
  <c r="E500" i="6"/>
  <c r="F500" i="6"/>
  <c r="G500" i="6"/>
  <c r="H500" i="6"/>
  <c r="I500" i="6"/>
  <c r="J500" i="6"/>
  <c r="K500" i="6"/>
  <c r="L500" i="6"/>
  <c r="M500" i="6"/>
  <c r="N500" i="6"/>
  <c r="O500" i="6"/>
  <c r="P500" i="6"/>
  <c r="Q500" i="6"/>
  <c r="R500" i="6"/>
  <c r="S500" i="6"/>
  <c r="T500" i="6"/>
  <c r="U500" i="6"/>
  <c r="E501" i="6"/>
  <c r="F501" i="6"/>
  <c r="G501" i="6"/>
  <c r="H501" i="6"/>
  <c r="I501" i="6"/>
  <c r="J501" i="6"/>
  <c r="K501" i="6"/>
  <c r="L501" i="6"/>
  <c r="M501" i="6"/>
  <c r="N501" i="6"/>
  <c r="O501" i="6"/>
  <c r="P501" i="6"/>
  <c r="Q501" i="6"/>
  <c r="R501" i="6"/>
  <c r="S501" i="6"/>
  <c r="T501" i="6"/>
  <c r="U501" i="6"/>
  <c r="E502" i="6"/>
  <c r="F502" i="6"/>
  <c r="G502" i="6"/>
  <c r="H502" i="6"/>
  <c r="I502" i="6"/>
  <c r="J502" i="6"/>
  <c r="K502" i="6"/>
  <c r="L502" i="6"/>
  <c r="M502" i="6"/>
  <c r="N502" i="6"/>
  <c r="O502" i="6"/>
  <c r="P502" i="6"/>
  <c r="Q502" i="6"/>
  <c r="R502" i="6"/>
  <c r="S502" i="6"/>
  <c r="T502" i="6"/>
  <c r="U502" i="6"/>
  <c r="E503" i="6"/>
  <c r="F503" i="6"/>
  <c r="G503" i="6"/>
  <c r="H503" i="6"/>
  <c r="I503" i="6"/>
  <c r="J503" i="6"/>
  <c r="K503" i="6"/>
  <c r="L503" i="6"/>
  <c r="M503" i="6"/>
  <c r="N503" i="6"/>
  <c r="O503" i="6"/>
  <c r="P503" i="6"/>
  <c r="Q503" i="6"/>
  <c r="R503" i="6"/>
  <c r="S503" i="6"/>
  <c r="T503" i="6"/>
  <c r="U503" i="6"/>
  <c r="E504" i="6"/>
  <c r="F504" i="6"/>
  <c r="G504" i="6"/>
  <c r="H504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U504" i="6"/>
  <c r="E505" i="6"/>
  <c r="F505" i="6"/>
  <c r="G505" i="6"/>
  <c r="H505" i="6"/>
  <c r="I505" i="6"/>
  <c r="J505" i="6"/>
  <c r="K505" i="6"/>
  <c r="L505" i="6"/>
  <c r="M505" i="6"/>
  <c r="N505" i="6"/>
  <c r="O505" i="6"/>
  <c r="P505" i="6"/>
  <c r="Q505" i="6"/>
  <c r="R505" i="6"/>
  <c r="S505" i="6"/>
  <c r="T505" i="6"/>
  <c r="U505" i="6"/>
  <c r="E506" i="6"/>
  <c r="F506" i="6"/>
  <c r="G506" i="6"/>
  <c r="H506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U506" i="6"/>
  <c r="E507" i="6"/>
  <c r="F507" i="6"/>
  <c r="G507" i="6"/>
  <c r="H507" i="6"/>
  <c r="I507" i="6"/>
  <c r="J507" i="6"/>
  <c r="K507" i="6"/>
  <c r="L507" i="6"/>
  <c r="M507" i="6"/>
  <c r="N507" i="6"/>
  <c r="O507" i="6"/>
  <c r="P507" i="6"/>
  <c r="Q507" i="6"/>
  <c r="R507" i="6"/>
  <c r="S507" i="6"/>
  <c r="T507" i="6"/>
  <c r="U507" i="6"/>
  <c r="E508" i="6"/>
  <c r="F508" i="6"/>
  <c r="G508" i="6"/>
  <c r="H508" i="6"/>
  <c r="I508" i="6"/>
  <c r="J508" i="6"/>
  <c r="K508" i="6"/>
  <c r="L508" i="6"/>
  <c r="M508" i="6"/>
  <c r="N508" i="6"/>
  <c r="O508" i="6"/>
  <c r="P508" i="6"/>
  <c r="Q508" i="6"/>
  <c r="R508" i="6"/>
  <c r="S508" i="6"/>
  <c r="T508" i="6"/>
  <c r="U508" i="6"/>
  <c r="E509" i="6"/>
  <c r="F509" i="6"/>
  <c r="G509" i="6"/>
  <c r="H509" i="6"/>
  <c r="I509" i="6"/>
  <c r="J509" i="6"/>
  <c r="K509" i="6"/>
  <c r="L509" i="6"/>
  <c r="M509" i="6"/>
  <c r="N509" i="6"/>
  <c r="O509" i="6"/>
  <c r="P509" i="6"/>
  <c r="Q509" i="6"/>
  <c r="R509" i="6"/>
  <c r="S509" i="6"/>
  <c r="T509" i="6"/>
  <c r="U509" i="6"/>
  <c r="E510" i="6"/>
  <c r="F510" i="6"/>
  <c r="G510" i="6"/>
  <c r="H510" i="6"/>
  <c r="I510" i="6"/>
  <c r="J510" i="6"/>
  <c r="K510" i="6"/>
  <c r="L510" i="6"/>
  <c r="M510" i="6"/>
  <c r="N510" i="6"/>
  <c r="O510" i="6"/>
  <c r="P510" i="6"/>
  <c r="Q510" i="6"/>
  <c r="R510" i="6"/>
  <c r="S510" i="6"/>
  <c r="T510" i="6"/>
  <c r="U510" i="6"/>
  <c r="E511" i="6"/>
  <c r="F511" i="6"/>
  <c r="G511" i="6"/>
  <c r="H511" i="6"/>
  <c r="I511" i="6"/>
  <c r="J511" i="6"/>
  <c r="K511" i="6"/>
  <c r="L511" i="6"/>
  <c r="M511" i="6"/>
  <c r="N511" i="6"/>
  <c r="O511" i="6"/>
  <c r="P511" i="6"/>
  <c r="Q511" i="6"/>
  <c r="R511" i="6"/>
  <c r="S511" i="6"/>
  <c r="T511" i="6"/>
  <c r="U511" i="6"/>
  <c r="E512" i="6"/>
  <c r="F512" i="6"/>
  <c r="G512" i="6"/>
  <c r="H512" i="6"/>
  <c r="I512" i="6"/>
  <c r="J512" i="6"/>
  <c r="K512" i="6"/>
  <c r="L512" i="6"/>
  <c r="M512" i="6"/>
  <c r="N512" i="6"/>
  <c r="O512" i="6"/>
  <c r="P512" i="6"/>
  <c r="Q512" i="6"/>
  <c r="R512" i="6"/>
  <c r="S512" i="6"/>
  <c r="T512" i="6"/>
  <c r="U512" i="6"/>
  <c r="E513" i="6"/>
  <c r="F513" i="6"/>
  <c r="G513" i="6"/>
  <c r="H513" i="6"/>
  <c r="I513" i="6"/>
  <c r="J513" i="6"/>
  <c r="K513" i="6"/>
  <c r="L513" i="6"/>
  <c r="M513" i="6"/>
  <c r="N513" i="6"/>
  <c r="O513" i="6"/>
  <c r="P513" i="6"/>
  <c r="Q513" i="6"/>
  <c r="R513" i="6"/>
  <c r="S513" i="6"/>
  <c r="T513" i="6"/>
  <c r="U513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E515" i="6"/>
  <c r="F515" i="6"/>
  <c r="G515" i="6"/>
  <c r="H515" i="6"/>
  <c r="I515" i="6"/>
  <c r="J515" i="6"/>
  <c r="K515" i="6"/>
  <c r="L515" i="6"/>
  <c r="M515" i="6"/>
  <c r="N515" i="6"/>
  <c r="O515" i="6"/>
  <c r="P515" i="6"/>
  <c r="Q515" i="6"/>
  <c r="R515" i="6"/>
  <c r="S515" i="6"/>
  <c r="T515" i="6"/>
  <c r="U515" i="6"/>
  <c r="E516" i="6"/>
  <c r="F516" i="6"/>
  <c r="G516" i="6"/>
  <c r="H516" i="6"/>
  <c r="I516" i="6"/>
  <c r="J516" i="6"/>
  <c r="K516" i="6"/>
  <c r="L516" i="6"/>
  <c r="M516" i="6"/>
  <c r="N516" i="6"/>
  <c r="O516" i="6"/>
  <c r="P516" i="6"/>
  <c r="Q516" i="6"/>
  <c r="R516" i="6"/>
  <c r="S516" i="6"/>
  <c r="T516" i="6"/>
  <c r="U516" i="6"/>
  <c r="E517" i="6"/>
  <c r="F517" i="6"/>
  <c r="G517" i="6"/>
  <c r="H517" i="6"/>
  <c r="I517" i="6"/>
  <c r="J517" i="6"/>
  <c r="K517" i="6"/>
  <c r="L517" i="6"/>
  <c r="M517" i="6"/>
  <c r="N517" i="6"/>
  <c r="O517" i="6"/>
  <c r="P517" i="6"/>
  <c r="Q517" i="6"/>
  <c r="R517" i="6"/>
  <c r="S517" i="6"/>
  <c r="T517" i="6"/>
  <c r="U517" i="6"/>
  <c r="E518" i="6"/>
  <c r="F518" i="6"/>
  <c r="G518" i="6"/>
  <c r="H518" i="6"/>
  <c r="I518" i="6"/>
  <c r="J518" i="6"/>
  <c r="K518" i="6"/>
  <c r="L518" i="6"/>
  <c r="M518" i="6"/>
  <c r="N518" i="6"/>
  <c r="O518" i="6"/>
  <c r="P518" i="6"/>
  <c r="Q518" i="6"/>
  <c r="R518" i="6"/>
  <c r="S518" i="6"/>
  <c r="T518" i="6"/>
  <c r="U518" i="6"/>
  <c r="E519" i="6"/>
  <c r="F519" i="6"/>
  <c r="G519" i="6"/>
  <c r="H519" i="6"/>
  <c r="I519" i="6"/>
  <c r="J519" i="6"/>
  <c r="K519" i="6"/>
  <c r="L519" i="6"/>
  <c r="M519" i="6"/>
  <c r="N519" i="6"/>
  <c r="O519" i="6"/>
  <c r="P519" i="6"/>
  <c r="Q519" i="6"/>
  <c r="R519" i="6"/>
  <c r="S519" i="6"/>
  <c r="T519" i="6"/>
  <c r="U519" i="6"/>
  <c r="E520" i="6"/>
  <c r="F520" i="6"/>
  <c r="G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E521" i="6"/>
  <c r="F521" i="6"/>
  <c r="G521" i="6"/>
  <c r="H521" i="6"/>
  <c r="I521" i="6"/>
  <c r="J521" i="6"/>
  <c r="K521" i="6"/>
  <c r="L521" i="6"/>
  <c r="M521" i="6"/>
  <c r="N521" i="6"/>
  <c r="O521" i="6"/>
  <c r="P521" i="6"/>
  <c r="Q521" i="6"/>
  <c r="R521" i="6"/>
  <c r="S521" i="6"/>
  <c r="T521" i="6"/>
  <c r="U521" i="6"/>
  <c r="E522" i="6"/>
  <c r="F522" i="6"/>
  <c r="G522" i="6"/>
  <c r="H522" i="6"/>
  <c r="I522" i="6"/>
  <c r="J522" i="6"/>
  <c r="K522" i="6"/>
  <c r="L522" i="6"/>
  <c r="M522" i="6"/>
  <c r="N522" i="6"/>
  <c r="O522" i="6"/>
  <c r="P522" i="6"/>
  <c r="Q522" i="6"/>
  <c r="R522" i="6"/>
  <c r="S522" i="6"/>
  <c r="T522" i="6"/>
  <c r="U522" i="6"/>
  <c r="E523" i="6"/>
  <c r="F523" i="6"/>
  <c r="G523" i="6"/>
  <c r="H523" i="6"/>
  <c r="I523" i="6"/>
  <c r="J523" i="6"/>
  <c r="K523" i="6"/>
  <c r="L523" i="6"/>
  <c r="M523" i="6"/>
  <c r="N523" i="6"/>
  <c r="O523" i="6"/>
  <c r="P523" i="6"/>
  <c r="Q523" i="6"/>
  <c r="R523" i="6"/>
  <c r="S523" i="6"/>
  <c r="T523" i="6"/>
  <c r="U523" i="6"/>
  <c r="E524" i="6"/>
  <c r="F524" i="6"/>
  <c r="G524" i="6"/>
  <c r="H524" i="6"/>
  <c r="I524" i="6"/>
  <c r="J524" i="6"/>
  <c r="K524" i="6"/>
  <c r="L524" i="6"/>
  <c r="M524" i="6"/>
  <c r="N524" i="6"/>
  <c r="O524" i="6"/>
  <c r="P524" i="6"/>
  <c r="Q524" i="6"/>
  <c r="R524" i="6"/>
  <c r="S524" i="6"/>
  <c r="T524" i="6"/>
  <c r="U524" i="6"/>
  <c r="E525" i="6"/>
  <c r="F525" i="6"/>
  <c r="G525" i="6"/>
  <c r="H525" i="6"/>
  <c r="I525" i="6"/>
  <c r="J525" i="6"/>
  <c r="K525" i="6"/>
  <c r="L525" i="6"/>
  <c r="M525" i="6"/>
  <c r="N525" i="6"/>
  <c r="O525" i="6"/>
  <c r="P525" i="6"/>
  <c r="Q525" i="6"/>
  <c r="R525" i="6"/>
  <c r="S525" i="6"/>
  <c r="T525" i="6"/>
  <c r="U525" i="6"/>
  <c r="E526" i="6"/>
  <c r="F526" i="6"/>
  <c r="G526" i="6"/>
  <c r="H526" i="6"/>
  <c r="I526" i="6"/>
  <c r="J526" i="6"/>
  <c r="K526" i="6"/>
  <c r="L526" i="6"/>
  <c r="M526" i="6"/>
  <c r="N526" i="6"/>
  <c r="O526" i="6"/>
  <c r="P526" i="6"/>
  <c r="Q526" i="6"/>
  <c r="R526" i="6"/>
  <c r="S526" i="6"/>
  <c r="T526" i="6"/>
  <c r="U526" i="6"/>
  <c r="E527" i="6"/>
  <c r="F527" i="6"/>
  <c r="G527" i="6"/>
  <c r="H527" i="6"/>
  <c r="I527" i="6"/>
  <c r="J527" i="6"/>
  <c r="K527" i="6"/>
  <c r="L527" i="6"/>
  <c r="M527" i="6"/>
  <c r="N527" i="6"/>
  <c r="O527" i="6"/>
  <c r="P527" i="6"/>
  <c r="Q527" i="6"/>
  <c r="R527" i="6"/>
  <c r="S527" i="6"/>
  <c r="T527" i="6"/>
  <c r="U527" i="6"/>
  <c r="E528" i="6"/>
  <c r="F528" i="6"/>
  <c r="G528" i="6"/>
  <c r="H528" i="6"/>
  <c r="I528" i="6"/>
  <c r="J528" i="6"/>
  <c r="K528" i="6"/>
  <c r="L528" i="6"/>
  <c r="M528" i="6"/>
  <c r="N528" i="6"/>
  <c r="O528" i="6"/>
  <c r="P528" i="6"/>
  <c r="Q528" i="6"/>
  <c r="R528" i="6"/>
  <c r="S528" i="6"/>
  <c r="T528" i="6"/>
  <c r="U528" i="6"/>
  <c r="E529" i="6"/>
  <c r="F529" i="6"/>
  <c r="G529" i="6"/>
  <c r="H529" i="6"/>
  <c r="I529" i="6"/>
  <c r="J529" i="6"/>
  <c r="K529" i="6"/>
  <c r="L529" i="6"/>
  <c r="M529" i="6"/>
  <c r="N529" i="6"/>
  <c r="O529" i="6"/>
  <c r="P529" i="6"/>
  <c r="Q529" i="6"/>
  <c r="R529" i="6"/>
  <c r="S529" i="6"/>
  <c r="T529" i="6"/>
  <c r="U529" i="6"/>
  <c r="E530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E531" i="6"/>
  <c r="F531" i="6"/>
  <c r="G531" i="6"/>
  <c r="H531" i="6"/>
  <c r="I531" i="6"/>
  <c r="J531" i="6"/>
  <c r="K531" i="6"/>
  <c r="L531" i="6"/>
  <c r="M531" i="6"/>
  <c r="N531" i="6"/>
  <c r="O531" i="6"/>
  <c r="P531" i="6"/>
  <c r="Q531" i="6"/>
  <c r="R531" i="6"/>
  <c r="S531" i="6"/>
  <c r="T531" i="6"/>
  <c r="U531" i="6"/>
  <c r="E532" i="6"/>
  <c r="F532" i="6"/>
  <c r="G532" i="6"/>
  <c r="H532" i="6"/>
  <c r="I532" i="6"/>
  <c r="J532" i="6"/>
  <c r="K532" i="6"/>
  <c r="L532" i="6"/>
  <c r="M532" i="6"/>
  <c r="N532" i="6"/>
  <c r="O532" i="6"/>
  <c r="P532" i="6"/>
  <c r="Q532" i="6"/>
  <c r="R532" i="6"/>
  <c r="S532" i="6"/>
  <c r="T532" i="6"/>
  <c r="U532" i="6"/>
  <c r="E533" i="6"/>
  <c r="F533" i="6"/>
  <c r="G533" i="6"/>
  <c r="H533" i="6"/>
  <c r="I533" i="6"/>
  <c r="J533" i="6"/>
  <c r="K533" i="6"/>
  <c r="L533" i="6"/>
  <c r="M533" i="6"/>
  <c r="N533" i="6"/>
  <c r="O533" i="6"/>
  <c r="P533" i="6"/>
  <c r="Q533" i="6"/>
  <c r="R533" i="6"/>
  <c r="S533" i="6"/>
  <c r="T533" i="6"/>
  <c r="U533" i="6"/>
  <c r="E534" i="6"/>
  <c r="F534" i="6"/>
  <c r="G534" i="6"/>
  <c r="H534" i="6"/>
  <c r="I534" i="6"/>
  <c r="J534" i="6"/>
  <c r="K534" i="6"/>
  <c r="L534" i="6"/>
  <c r="M534" i="6"/>
  <c r="N534" i="6"/>
  <c r="O534" i="6"/>
  <c r="P534" i="6"/>
  <c r="Q534" i="6"/>
  <c r="R534" i="6"/>
  <c r="S534" i="6"/>
  <c r="T534" i="6"/>
  <c r="U534" i="6"/>
  <c r="E535" i="6"/>
  <c r="F535" i="6"/>
  <c r="G535" i="6"/>
  <c r="H535" i="6"/>
  <c r="I535" i="6"/>
  <c r="J535" i="6"/>
  <c r="K535" i="6"/>
  <c r="L535" i="6"/>
  <c r="M535" i="6"/>
  <c r="N535" i="6"/>
  <c r="O535" i="6"/>
  <c r="P535" i="6"/>
  <c r="Q535" i="6"/>
  <c r="R535" i="6"/>
  <c r="S535" i="6"/>
  <c r="T535" i="6"/>
  <c r="U535" i="6"/>
  <c r="E536" i="6"/>
  <c r="F536" i="6"/>
  <c r="G536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E537" i="6"/>
  <c r="F537" i="6"/>
  <c r="G537" i="6"/>
  <c r="H537" i="6"/>
  <c r="I537" i="6"/>
  <c r="J537" i="6"/>
  <c r="K537" i="6"/>
  <c r="L537" i="6"/>
  <c r="M537" i="6"/>
  <c r="N537" i="6"/>
  <c r="O537" i="6"/>
  <c r="P537" i="6"/>
  <c r="Q537" i="6"/>
  <c r="R537" i="6"/>
  <c r="S537" i="6"/>
  <c r="T537" i="6"/>
  <c r="U537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E539" i="6"/>
  <c r="F539" i="6"/>
  <c r="G539" i="6"/>
  <c r="H539" i="6"/>
  <c r="I539" i="6"/>
  <c r="J539" i="6"/>
  <c r="K539" i="6"/>
  <c r="L539" i="6"/>
  <c r="M539" i="6"/>
  <c r="N539" i="6"/>
  <c r="O539" i="6"/>
  <c r="P539" i="6"/>
  <c r="Q539" i="6"/>
  <c r="R539" i="6"/>
  <c r="S539" i="6"/>
  <c r="T539" i="6"/>
  <c r="U539" i="6"/>
  <c r="E540" i="6"/>
  <c r="F540" i="6"/>
  <c r="G540" i="6"/>
  <c r="H540" i="6"/>
  <c r="I540" i="6"/>
  <c r="J540" i="6"/>
  <c r="K540" i="6"/>
  <c r="L540" i="6"/>
  <c r="M540" i="6"/>
  <c r="N540" i="6"/>
  <c r="O540" i="6"/>
  <c r="P540" i="6"/>
  <c r="Q540" i="6"/>
  <c r="R540" i="6"/>
  <c r="S540" i="6"/>
  <c r="T540" i="6"/>
  <c r="U540" i="6"/>
  <c r="E541" i="6"/>
  <c r="F541" i="6"/>
  <c r="G541" i="6"/>
  <c r="H541" i="6"/>
  <c r="I541" i="6"/>
  <c r="J541" i="6"/>
  <c r="K541" i="6"/>
  <c r="L541" i="6"/>
  <c r="M541" i="6"/>
  <c r="N541" i="6"/>
  <c r="O541" i="6"/>
  <c r="P541" i="6"/>
  <c r="Q541" i="6"/>
  <c r="R541" i="6"/>
  <c r="S541" i="6"/>
  <c r="T541" i="6"/>
  <c r="U541" i="6"/>
  <c r="E542" i="6"/>
  <c r="F542" i="6"/>
  <c r="G542" i="6"/>
  <c r="H542" i="6"/>
  <c r="I542" i="6"/>
  <c r="J542" i="6"/>
  <c r="K542" i="6"/>
  <c r="L542" i="6"/>
  <c r="M542" i="6"/>
  <c r="N542" i="6"/>
  <c r="O542" i="6"/>
  <c r="P542" i="6"/>
  <c r="Q542" i="6"/>
  <c r="R542" i="6"/>
  <c r="S542" i="6"/>
  <c r="T542" i="6"/>
  <c r="U542" i="6"/>
  <c r="E543" i="6"/>
  <c r="F543" i="6"/>
  <c r="G543" i="6"/>
  <c r="H543" i="6"/>
  <c r="I543" i="6"/>
  <c r="J543" i="6"/>
  <c r="K543" i="6"/>
  <c r="L543" i="6"/>
  <c r="M543" i="6"/>
  <c r="N543" i="6"/>
  <c r="O543" i="6"/>
  <c r="P543" i="6"/>
  <c r="Q543" i="6"/>
  <c r="R543" i="6"/>
  <c r="S543" i="6"/>
  <c r="T543" i="6"/>
  <c r="U543" i="6"/>
  <c r="E544" i="6"/>
  <c r="F544" i="6"/>
  <c r="G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E545" i="6"/>
  <c r="F545" i="6"/>
  <c r="G545" i="6"/>
  <c r="H545" i="6"/>
  <c r="I545" i="6"/>
  <c r="J545" i="6"/>
  <c r="K545" i="6"/>
  <c r="L545" i="6"/>
  <c r="M545" i="6"/>
  <c r="N545" i="6"/>
  <c r="O545" i="6"/>
  <c r="P545" i="6"/>
  <c r="Q545" i="6"/>
  <c r="R545" i="6"/>
  <c r="S545" i="6"/>
  <c r="T545" i="6"/>
  <c r="U545" i="6"/>
  <c r="E546" i="6"/>
  <c r="F546" i="6"/>
  <c r="G546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E547" i="6"/>
  <c r="F547" i="6"/>
  <c r="G547" i="6"/>
  <c r="H547" i="6"/>
  <c r="I547" i="6"/>
  <c r="J547" i="6"/>
  <c r="K547" i="6"/>
  <c r="L547" i="6"/>
  <c r="M547" i="6"/>
  <c r="N547" i="6"/>
  <c r="O547" i="6"/>
  <c r="P547" i="6"/>
  <c r="Q547" i="6"/>
  <c r="R547" i="6"/>
  <c r="S547" i="6"/>
  <c r="T547" i="6"/>
  <c r="U547" i="6"/>
  <c r="E548" i="6"/>
  <c r="F548" i="6"/>
  <c r="G548" i="6"/>
  <c r="H548" i="6"/>
  <c r="I548" i="6"/>
  <c r="J548" i="6"/>
  <c r="K548" i="6"/>
  <c r="L548" i="6"/>
  <c r="M548" i="6"/>
  <c r="N548" i="6"/>
  <c r="O548" i="6"/>
  <c r="P548" i="6"/>
  <c r="Q548" i="6"/>
  <c r="R548" i="6"/>
  <c r="S548" i="6"/>
  <c r="T548" i="6"/>
  <c r="U548" i="6"/>
  <c r="E549" i="6"/>
  <c r="F549" i="6"/>
  <c r="G549" i="6"/>
  <c r="H549" i="6"/>
  <c r="I549" i="6"/>
  <c r="J549" i="6"/>
  <c r="K549" i="6"/>
  <c r="L549" i="6"/>
  <c r="M549" i="6"/>
  <c r="N549" i="6"/>
  <c r="O549" i="6"/>
  <c r="P549" i="6"/>
  <c r="Q549" i="6"/>
  <c r="R549" i="6"/>
  <c r="S549" i="6"/>
  <c r="T549" i="6"/>
  <c r="U549" i="6"/>
  <c r="E550" i="6"/>
  <c r="F550" i="6"/>
  <c r="G550" i="6"/>
  <c r="H550" i="6"/>
  <c r="I550" i="6"/>
  <c r="J550" i="6"/>
  <c r="K550" i="6"/>
  <c r="L550" i="6"/>
  <c r="M550" i="6"/>
  <c r="N550" i="6"/>
  <c r="O550" i="6"/>
  <c r="P550" i="6"/>
  <c r="Q550" i="6"/>
  <c r="R550" i="6"/>
  <c r="S550" i="6"/>
  <c r="T550" i="6"/>
  <c r="U550" i="6"/>
  <c r="E551" i="6"/>
  <c r="F551" i="6"/>
  <c r="G551" i="6"/>
  <c r="H551" i="6"/>
  <c r="I551" i="6"/>
  <c r="J551" i="6"/>
  <c r="K551" i="6"/>
  <c r="L551" i="6"/>
  <c r="M551" i="6"/>
  <c r="N551" i="6"/>
  <c r="O551" i="6"/>
  <c r="P551" i="6"/>
  <c r="Q551" i="6"/>
  <c r="R551" i="6"/>
  <c r="S551" i="6"/>
  <c r="T551" i="6"/>
  <c r="U551" i="6"/>
  <c r="E552" i="6"/>
  <c r="F552" i="6"/>
  <c r="G552" i="6"/>
  <c r="H552" i="6"/>
  <c r="I552" i="6"/>
  <c r="J552" i="6"/>
  <c r="K552" i="6"/>
  <c r="L552" i="6"/>
  <c r="M552" i="6"/>
  <c r="N552" i="6"/>
  <c r="O552" i="6"/>
  <c r="P552" i="6"/>
  <c r="Q552" i="6"/>
  <c r="R552" i="6"/>
  <c r="S552" i="6"/>
  <c r="T552" i="6"/>
  <c r="U552" i="6"/>
  <c r="E553" i="6"/>
  <c r="F553" i="6"/>
  <c r="G553" i="6"/>
  <c r="H553" i="6"/>
  <c r="I553" i="6"/>
  <c r="J553" i="6"/>
  <c r="K553" i="6"/>
  <c r="L553" i="6"/>
  <c r="M553" i="6"/>
  <c r="N553" i="6"/>
  <c r="O553" i="6"/>
  <c r="P553" i="6"/>
  <c r="Q553" i="6"/>
  <c r="R553" i="6"/>
  <c r="S553" i="6"/>
  <c r="T553" i="6"/>
  <c r="U553" i="6"/>
  <c r="E554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E555" i="6"/>
  <c r="F555" i="6"/>
  <c r="G555" i="6"/>
  <c r="H555" i="6"/>
  <c r="I555" i="6"/>
  <c r="J555" i="6"/>
  <c r="K555" i="6"/>
  <c r="L555" i="6"/>
  <c r="M555" i="6"/>
  <c r="N555" i="6"/>
  <c r="O555" i="6"/>
  <c r="P555" i="6"/>
  <c r="Q555" i="6"/>
  <c r="R555" i="6"/>
  <c r="S555" i="6"/>
  <c r="T555" i="6"/>
  <c r="U555" i="6"/>
  <c r="E556" i="6"/>
  <c r="F556" i="6"/>
  <c r="G556" i="6"/>
  <c r="H556" i="6"/>
  <c r="I556" i="6"/>
  <c r="J556" i="6"/>
  <c r="K556" i="6"/>
  <c r="L556" i="6"/>
  <c r="M556" i="6"/>
  <c r="N556" i="6"/>
  <c r="O556" i="6"/>
  <c r="P556" i="6"/>
  <c r="Q556" i="6"/>
  <c r="R556" i="6"/>
  <c r="S556" i="6"/>
  <c r="T556" i="6"/>
  <c r="U556" i="6"/>
  <c r="E557" i="6"/>
  <c r="F557" i="6"/>
  <c r="G557" i="6"/>
  <c r="H557" i="6"/>
  <c r="I557" i="6"/>
  <c r="J557" i="6"/>
  <c r="K557" i="6"/>
  <c r="L557" i="6"/>
  <c r="M557" i="6"/>
  <c r="N557" i="6"/>
  <c r="O557" i="6"/>
  <c r="P557" i="6"/>
  <c r="Q557" i="6"/>
  <c r="R557" i="6"/>
  <c r="S557" i="6"/>
  <c r="T557" i="6"/>
  <c r="U557" i="6"/>
  <c r="E558" i="6"/>
  <c r="F558" i="6"/>
  <c r="G558" i="6"/>
  <c r="H558" i="6"/>
  <c r="I558" i="6"/>
  <c r="J558" i="6"/>
  <c r="K558" i="6"/>
  <c r="L558" i="6"/>
  <c r="M558" i="6"/>
  <c r="N558" i="6"/>
  <c r="O558" i="6"/>
  <c r="P558" i="6"/>
  <c r="Q558" i="6"/>
  <c r="R558" i="6"/>
  <c r="S558" i="6"/>
  <c r="T558" i="6"/>
  <c r="U558" i="6"/>
  <c r="E559" i="6"/>
  <c r="F559" i="6"/>
  <c r="G559" i="6"/>
  <c r="H559" i="6"/>
  <c r="I559" i="6"/>
  <c r="J559" i="6"/>
  <c r="K559" i="6"/>
  <c r="L559" i="6"/>
  <c r="M559" i="6"/>
  <c r="N559" i="6"/>
  <c r="O559" i="6"/>
  <c r="P559" i="6"/>
  <c r="Q559" i="6"/>
  <c r="R559" i="6"/>
  <c r="S559" i="6"/>
  <c r="T559" i="6"/>
  <c r="U559" i="6"/>
  <c r="E560" i="6"/>
  <c r="F560" i="6"/>
  <c r="G560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E561" i="6"/>
  <c r="F561" i="6"/>
  <c r="G561" i="6"/>
  <c r="H561" i="6"/>
  <c r="I561" i="6"/>
  <c r="J561" i="6"/>
  <c r="K561" i="6"/>
  <c r="L561" i="6"/>
  <c r="M561" i="6"/>
  <c r="N561" i="6"/>
  <c r="O561" i="6"/>
  <c r="P561" i="6"/>
  <c r="Q561" i="6"/>
  <c r="R561" i="6"/>
  <c r="S561" i="6"/>
  <c r="T561" i="6"/>
  <c r="U561" i="6"/>
  <c r="E562" i="6"/>
  <c r="F562" i="6"/>
  <c r="G562" i="6"/>
  <c r="H562" i="6"/>
  <c r="I562" i="6"/>
  <c r="J562" i="6"/>
  <c r="K562" i="6"/>
  <c r="L562" i="6"/>
  <c r="M562" i="6"/>
  <c r="N562" i="6"/>
  <c r="O562" i="6"/>
  <c r="P562" i="6"/>
  <c r="Q562" i="6"/>
  <c r="R562" i="6"/>
  <c r="S562" i="6"/>
  <c r="T562" i="6"/>
  <c r="U562" i="6"/>
  <c r="E563" i="6"/>
  <c r="F563" i="6"/>
  <c r="G563" i="6"/>
  <c r="H563" i="6"/>
  <c r="I563" i="6"/>
  <c r="J563" i="6"/>
  <c r="K563" i="6"/>
  <c r="L563" i="6"/>
  <c r="M563" i="6"/>
  <c r="N563" i="6"/>
  <c r="O563" i="6"/>
  <c r="P563" i="6"/>
  <c r="Q563" i="6"/>
  <c r="R563" i="6"/>
  <c r="S563" i="6"/>
  <c r="T563" i="6"/>
  <c r="U563" i="6"/>
  <c r="E564" i="6"/>
  <c r="F564" i="6"/>
  <c r="G564" i="6"/>
  <c r="H564" i="6"/>
  <c r="I564" i="6"/>
  <c r="J564" i="6"/>
  <c r="K564" i="6"/>
  <c r="L564" i="6"/>
  <c r="M564" i="6"/>
  <c r="N564" i="6"/>
  <c r="O564" i="6"/>
  <c r="P564" i="6"/>
  <c r="Q564" i="6"/>
  <c r="R564" i="6"/>
  <c r="S564" i="6"/>
  <c r="T564" i="6"/>
  <c r="U564" i="6"/>
  <c r="E565" i="6"/>
  <c r="F565" i="6"/>
  <c r="G565" i="6"/>
  <c r="H565" i="6"/>
  <c r="I565" i="6"/>
  <c r="J565" i="6"/>
  <c r="K565" i="6"/>
  <c r="L565" i="6"/>
  <c r="M565" i="6"/>
  <c r="N565" i="6"/>
  <c r="O565" i="6"/>
  <c r="P565" i="6"/>
  <c r="Q565" i="6"/>
  <c r="R565" i="6"/>
  <c r="S565" i="6"/>
  <c r="T565" i="6"/>
  <c r="U565" i="6"/>
  <c r="E566" i="6"/>
  <c r="F566" i="6"/>
  <c r="G566" i="6"/>
  <c r="H566" i="6"/>
  <c r="I566" i="6"/>
  <c r="J566" i="6"/>
  <c r="K566" i="6"/>
  <c r="L566" i="6"/>
  <c r="M566" i="6"/>
  <c r="N566" i="6"/>
  <c r="O566" i="6"/>
  <c r="P566" i="6"/>
  <c r="Q566" i="6"/>
  <c r="R566" i="6"/>
  <c r="S566" i="6"/>
  <c r="T566" i="6"/>
  <c r="U566" i="6"/>
  <c r="E567" i="6"/>
  <c r="F567" i="6"/>
  <c r="G567" i="6"/>
  <c r="H567" i="6"/>
  <c r="I567" i="6"/>
  <c r="J567" i="6"/>
  <c r="K567" i="6"/>
  <c r="L567" i="6"/>
  <c r="M567" i="6"/>
  <c r="N567" i="6"/>
  <c r="O567" i="6"/>
  <c r="P567" i="6"/>
  <c r="Q567" i="6"/>
  <c r="R567" i="6"/>
  <c r="S567" i="6"/>
  <c r="T567" i="6"/>
  <c r="U567" i="6"/>
  <c r="E568" i="6"/>
  <c r="F568" i="6"/>
  <c r="G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E569" i="6"/>
  <c r="F569" i="6"/>
  <c r="G569" i="6"/>
  <c r="H569" i="6"/>
  <c r="I569" i="6"/>
  <c r="J569" i="6"/>
  <c r="K569" i="6"/>
  <c r="L569" i="6"/>
  <c r="M569" i="6"/>
  <c r="N569" i="6"/>
  <c r="O569" i="6"/>
  <c r="P569" i="6"/>
  <c r="Q569" i="6"/>
  <c r="R569" i="6"/>
  <c r="S569" i="6"/>
  <c r="T569" i="6"/>
  <c r="U569" i="6"/>
  <c r="E570" i="6"/>
  <c r="F570" i="6"/>
  <c r="G570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E571" i="6"/>
  <c r="F571" i="6"/>
  <c r="G571" i="6"/>
  <c r="H571" i="6"/>
  <c r="I571" i="6"/>
  <c r="J571" i="6"/>
  <c r="K571" i="6"/>
  <c r="L571" i="6"/>
  <c r="M571" i="6"/>
  <c r="N571" i="6"/>
  <c r="O571" i="6"/>
  <c r="P571" i="6"/>
  <c r="Q571" i="6"/>
  <c r="R571" i="6"/>
  <c r="S571" i="6"/>
  <c r="T571" i="6"/>
  <c r="U571" i="6"/>
  <c r="E572" i="6"/>
  <c r="F572" i="6"/>
  <c r="G572" i="6"/>
  <c r="H572" i="6"/>
  <c r="I572" i="6"/>
  <c r="J572" i="6"/>
  <c r="K572" i="6"/>
  <c r="L572" i="6"/>
  <c r="M572" i="6"/>
  <c r="N572" i="6"/>
  <c r="O572" i="6"/>
  <c r="P572" i="6"/>
  <c r="Q572" i="6"/>
  <c r="R572" i="6"/>
  <c r="S572" i="6"/>
  <c r="T572" i="6"/>
  <c r="U572" i="6"/>
  <c r="E573" i="6"/>
  <c r="F573" i="6"/>
  <c r="G573" i="6"/>
  <c r="H573" i="6"/>
  <c r="I573" i="6"/>
  <c r="J573" i="6"/>
  <c r="K573" i="6"/>
  <c r="L573" i="6"/>
  <c r="M573" i="6"/>
  <c r="N573" i="6"/>
  <c r="O573" i="6"/>
  <c r="P573" i="6"/>
  <c r="Q573" i="6"/>
  <c r="R573" i="6"/>
  <c r="S573" i="6"/>
  <c r="T573" i="6"/>
  <c r="U573" i="6"/>
  <c r="E574" i="6"/>
  <c r="F574" i="6"/>
  <c r="G574" i="6"/>
  <c r="H574" i="6"/>
  <c r="I574" i="6"/>
  <c r="J574" i="6"/>
  <c r="K574" i="6"/>
  <c r="L574" i="6"/>
  <c r="M574" i="6"/>
  <c r="N574" i="6"/>
  <c r="O574" i="6"/>
  <c r="P574" i="6"/>
  <c r="Q574" i="6"/>
  <c r="R574" i="6"/>
  <c r="S574" i="6"/>
  <c r="T574" i="6"/>
  <c r="U574" i="6"/>
  <c r="E575" i="6"/>
  <c r="F575" i="6"/>
  <c r="G575" i="6"/>
  <c r="H575" i="6"/>
  <c r="I575" i="6"/>
  <c r="J575" i="6"/>
  <c r="K575" i="6"/>
  <c r="L575" i="6"/>
  <c r="M575" i="6"/>
  <c r="N575" i="6"/>
  <c r="O575" i="6"/>
  <c r="P575" i="6"/>
  <c r="Q575" i="6"/>
  <c r="R575" i="6"/>
  <c r="S575" i="6"/>
  <c r="T575" i="6"/>
  <c r="U575" i="6"/>
  <c r="E576" i="6"/>
  <c r="F576" i="6"/>
  <c r="G576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U290" i="6"/>
  <c r="T290" i="6"/>
  <c r="S290" i="6"/>
  <c r="R290" i="6"/>
  <c r="Q290" i="6"/>
  <c r="P290" i="6"/>
  <c r="O290" i="6"/>
  <c r="N290" i="6"/>
  <c r="M290" i="6"/>
  <c r="L290" i="6"/>
  <c r="K290" i="6"/>
  <c r="J290" i="6"/>
  <c r="I290" i="6"/>
  <c r="H290" i="6"/>
  <c r="G290" i="6"/>
  <c r="F290" i="6"/>
  <c r="E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290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D289" i="6"/>
  <c r="U56" i="6" l="1"/>
  <c r="U3" i="6"/>
  <c r="U65" i="6"/>
  <c r="U81" i="6"/>
  <c r="U89" i="6"/>
  <c r="U90" i="6"/>
  <c r="U92" i="6"/>
  <c r="U93" i="6"/>
  <c r="U101" i="6"/>
  <c r="U111" i="6"/>
  <c r="U128" i="6"/>
  <c r="U138" i="6"/>
  <c r="U251" i="6"/>
  <c r="U254" i="6"/>
  <c r="U66" i="6"/>
  <c r="U36" i="6"/>
  <c r="U209" i="6"/>
  <c r="U215" i="6"/>
  <c r="U237" i="6"/>
  <c r="U241" i="6"/>
  <c r="U255" i="6"/>
  <c r="U129" i="6"/>
  <c r="U246" i="6"/>
  <c r="U13" i="6"/>
  <c r="U118" i="6"/>
  <c r="U141" i="6"/>
  <c r="U146" i="6"/>
  <c r="U148" i="6"/>
  <c r="U157" i="6"/>
  <c r="U158" i="6"/>
  <c r="U223" i="6"/>
  <c r="U225" i="6"/>
  <c r="U242" i="6"/>
  <c r="U252" i="6"/>
  <c r="U260" i="6"/>
  <c r="U52" i="6"/>
  <c r="U34" i="6"/>
  <c r="U221" i="6"/>
  <c r="U235" i="6"/>
  <c r="U23" i="6"/>
  <c r="U256" i="6"/>
  <c r="U261" i="6"/>
  <c r="U6" i="6"/>
  <c r="U78" i="6"/>
  <c r="U130" i="6"/>
  <c r="U147" i="6"/>
  <c r="U149" i="6"/>
  <c r="U257" i="6"/>
  <c r="U262" i="6"/>
  <c r="U263" i="6"/>
  <c r="U196" i="6"/>
  <c r="U44" i="6"/>
  <c r="U264" i="6"/>
  <c r="U88" i="6"/>
  <c r="U115" i="6"/>
  <c r="U125" i="6"/>
  <c r="U133" i="6"/>
  <c r="U154" i="6"/>
  <c r="U169" i="6"/>
  <c r="U175" i="6"/>
  <c r="U178" i="6"/>
  <c r="U179" i="6"/>
  <c r="U233" i="6"/>
  <c r="U265" i="6"/>
  <c r="U266" i="6"/>
  <c r="U267" i="6"/>
  <c r="U268" i="6"/>
  <c r="U10" i="6"/>
  <c r="U48" i="6"/>
  <c r="U59" i="6"/>
  <c r="U11" i="6"/>
  <c r="U76" i="6"/>
  <c r="U119" i="6"/>
  <c r="U231" i="6"/>
  <c r="U28" i="6"/>
  <c r="U258" i="6"/>
  <c r="U49" i="6"/>
  <c r="U232" i="6"/>
  <c r="U238" i="6"/>
  <c r="U29" i="6"/>
  <c r="U217" i="6"/>
  <c r="U220" i="6"/>
  <c r="U227" i="6"/>
  <c r="U247" i="6"/>
  <c r="U269" i="6"/>
  <c r="U21" i="6"/>
  <c r="U174" i="6"/>
  <c r="U270" i="6"/>
  <c r="U51" i="6"/>
  <c r="U151" i="6"/>
  <c r="U94" i="6"/>
  <c r="U70" i="6"/>
  <c r="U4" i="6"/>
  <c r="U107" i="6"/>
  <c r="U108" i="6"/>
  <c r="U117" i="6"/>
  <c r="U150" i="6"/>
  <c r="U165" i="6"/>
  <c r="U205" i="6"/>
  <c r="U271" i="6"/>
  <c r="U272" i="6"/>
  <c r="U273" i="6"/>
  <c r="U274" i="6"/>
  <c r="U275" i="6"/>
  <c r="U77" i="6"/>
  <c r="U5" i="6"/>
  <c r="U42" i="6"/>
  <c r="U50" i="6"/>
  <c r="U64" i="6"/>
  <c r="U71" i="6"/>
  <c r="U95" i="6"/>
  <c r="U100" i="6"/>
  <c r="U102" i="6"/>
  <c r="U103" i="6"/>
  <c r="U116" i="6"/>
  <c r="U137" i="6"/>
  <c r="U139" i="6"/>
  <c r="U167" i="6"/>
  <c r="U170" i="6"/>
  <c r="U171" i="6"/>
  <c r="U186" i="6"/>
  <c r="U190" i="6"/>
  <c r="U200" i="6"/>
  <c r="U207" i="6"/>
  <c r="U224" i="6"/>
  <c r="U240" i="6"/>
  <c r="U249" i="6"/>
  <c r="U276" i="6"/>
  <c r="U25" i="6"/>
  <c r="U38" i="6"/>
  <c r="U206" i="6"/>
  <c r="U27" i="6"/>
  <c r="U32" i="6"/>
  <c r="U41" i="6"/>
  <c r="U201" i="6"/>
  <c r="U30" i="6"/>
  <c r="U208" i="6"/>
  <c r="U277" i="6"/>
  <c r="U31" i="6"/>
  <c r="U198" i="6"/>
  <c r="U218" i="6"/>
  <c r="U278" i="6"/>
  <c r="U68" i="6"/>
  <c r="U18" i="6"/>
  <c r="U73" i="6"/>
  <c r="U211" i="6"/>
  <c r="U259" i="6"/>
  <c r="U63" i="6"/>
  <c r="U182" i="6"/>
  <c r="U191" i="6"/>
  <c r="U212" i="6"/>
  <c r="U214" i="6"/>
  <c r="U112" i="6"/>
  <c r="U33" i="6"/>
  <c r="U152" i="6"/>
  <c r="U35" i="6"/>
  <c r="U216" i="6"/>
  <c r="U123" i="6"/>
  <c r="U187" i="6"/>
  <c r="U192" i="6"/>
  <c r="U279" i="6"/>
  <c r="U40" i="6"/>
  <c r="U228" i="6"/>
  <c r="U159" i="6"/>
  <c r="U164" i="6"/>
  <c r="U55" i="6"/>
  <c r="U54" i="6"/>
  <c r="U2" i="6"/>
  <c r="U67" i="6"/>
  <c r="U79" i="6"/>
  <c r="U83" i="6"/>
  <c r="U84" i="6"/>
  <c r="U85" i="6"/>
  <c r="U91" i="6"/>
  <c r="U253" i="6"/>
  <c r="U75" i="6"/>
  <c r="U229" i="6"/>
  <c r="U45" i="6"/>
  <c r="U243" i="6"/>
  <c r="U244" i="6"/>
  <c r="U17" i="6"/>
  <c r="U181" i="6"/>
  <c r="U185" i="6"/>
  <c r="U280" i="6"/>
  <c r="U69" i="6"/>
  <c r="U281" i="6"/>
  <c r="U61" i="6"/>
  <c r="U134" i="6"/>
  <c r="U136" i="6"/>
  <c r="U140" i="6"/>
  <c r="U142" i="6"/>
  <c r="U53" i="6"/>
  <c r="U188" i="6"/>
  <c r="U222" i="6"/>
  <c r="U239" i="6"/>
  <c r="U24" i="6"/>
  <c r="U219" i="6"/>
  <c r="U124" i="6"/>
  <c r="U37" i="6"/>
  <c r="U72" i="6"/>
  <c r="U82" i="6"/>
  <c r="U213" i="6"/>
  <c r="U19" i="6"/>
  <c r="U105" i="6"/>
  <c r="U155" i="6"/>
  <c r="U173" i="6"/>
  <c r="U46" i="6"/>
  <c r="U234" i="6"/>
  <c r="U14" i="6"/>
  <c r="U143" i="6"/>
  <c r="U162" i="6"/>
  <c r="U168" i="6"/>
  <c r="U172" i="6"/>
  <c r="U180" i="6"/>
  <c r="U189" i="6"/>
  <c r="U195" i="6"/>
  <c r="U226" i="6"/>
  <c r="U230" i="6"/>
  <c r="U58" i="6"/>
  <c r="U15" i="6"/>
  <c r="U62" i="6"/>
  <c r="U202" i="6"/>
  <c r="U282" i="6"/>
  <c r="U104" i="6"/>
  <c r="U80" i="6"/>
  <c r="U110" i="6"/>
  <c r="U131" i="6"/>
  <c r="U132" i="6"/>
  <c r="U161" i="6"/>
  <c r="U183" i="6"/>
  <c r="U193" i="6"/>
  <c r="U194" i="6"/>
  <c r="U47" i="6"/>
  <c r="U197" i="6"/>
  <c r="U204" i="6"/>
  <c r="U99" i="6"/>
  <c r="U122" i="6"/>
  <c r="U153" i="6"/>
  <c r="U22" i="6"/>
  <c r="U199" i="6"/>
  <c r="U177" i="6"/>
  <c r="U135" i="6"/>
  <c r="U57" i="6"/>
  <c r="U245" i="6"/>
  <c r="U8" i="6"/>
  <c r="U87" i="6"/>
  <c r="U114" i="6"/>
  <c r="U121" i="6"/>
  <c r="U126" i="6"/>
  <c r="U283" i="6"/>
  <c r="U284" i="6"/>
  <c r="U20" i="6"/>
  <c r="U113" i="6"/>
  <c r="U156" i="6"/>
  <c r="U184" i="6"/>
  <c r="U203" i="6"/>
  <c r="U236" i="6"/>
  <c r="U248" i="6"/>
  <c r="U250" i="6"/>
  <c r="U39" i="6"/>
  <c r="U16" i="6"/>
  <c r="U43" i="6"/>
  <c r="U26" i="6"/>
  <c r="U285" i="6"/>
  <c r="U12" i="6"/>
  <c r="U74" i="6"/>
  <c r="U7" i="6"/>
  <c r="U96" i="6"/>
  <c r="U97" i="6"/>
  <c r="U98" i="6"/>
  <c r="U120" i="6"/>
  <c r="U127" i="6"/>
  <c r="U160" i="6"/>
  <c r="U176" i="6"/>
  <c r="U286" i="6"/>
  <c r="U287" i="6"/>
  <c r="U288" i="6"/>
  <c r="U9" i="6"/>
  <c r="U86" i="6"/>
  <c r="U106" i="6"/>
  <c r="U109" i="6"/>
  <c r="U144" i="6"/>
  <c r="U145" i="6"/>
  <c r="U163" i="6"/>
  <c r="U166" i="6"/>
  <c r="U210" i="6"/>
  <c r="U6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3" i="6"/>
  <c r="B152" i="6"/>
  <c r="B154" i="6"/>
  <c r="B155" i="6"/>
  <c r="B156" i="6"/>
  <c r="B157" i="6"/>
  <c r="B158" i="6"/>
  <c r="B159" i="6"/>
  <c r="B160" i="6"/>
  <c r="B161" i="6"/>
  <c r="B162" i="6"/>
  <c r="B163" i="6"/>
  <c r="B164" i="6"/>
  <c r="B166" i="6"/>
  <c r="B165" i="6"/>
  <c r="B168" i="6"/>
  <c r="B167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3" i="6"/>
  <c r="B182" i="6"/>
  <c r="B184" i="6"/>
  <c r="B185" i="6"/>
  <c r="B186" i="6"/>
  <c r="B188" i="6"/>
  <c r="B187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6" i="6"/>
  <c r="B205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2" i="6"/>
  <c r="B221" i="6"/>
  <c r="B224" i="6"/>
  <c r="B223" i="6"/>
  <c r="B226" i="6"/>
  <c r="B225" i="6"/>
  <c r="B227" i="6"/>
  <c r="B230" i="6"/>
  <c r="B228" i="6"/>
  <c r="B229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5" i="6"/>
  <c r="B243" i="6"/>
  <c r="B244" i="6"/>
  <c r="B246" i="6"/>
  <c r="B247" i="6"/>
  <c r="B248" i="6"/>
  <c r="B249" i="6"/>
  <c r="B250" i="6"/>
  <c r="B251" i="6"/>
  <c r="B252" i="6"/>
  <c r="B253" i="6"/>
  <c r="B255" i="6"/>
  <c r="B257" i="6"/>
  <c r="B256" i="6"/>
  <c r="B258" i="6"/>
  <c r="B259" i="6"/>
  <c r="B254" i="6"/>
  <c r="B260" i="6"/>
  <c r="B265" i="6"/>
  <c r="B264" i="6"/>
  <c r="B283" i="6"/>
  <c r="B281" i="6"/>
  <c r="B262" i="6"/>
  <c r="B261" i="6"/>
  <c r="B276" i="6"/>
  <c r="B263" i="6"/>
  <c r="B269" i="6"/>
  <c r="B284" i="6"/>
  <c r="B266" i="6"/>
  <c r="B267" i="6"/>
  <c r="B268" i="6"/>
  <c r="B288" i="6"/>
  <c r="B270" i="6"/>
  <c r="B286" i="6"/>
  <c r="B287" i="6"/>
  <c r="B280" i="6"/>
  <c r="B278" i="6"/>
  <c r="B277" i="6"/>
  <c r="B279" i="6"/>
  <c r="B271" i="6"/>
  <c r="B272" i="6"/>
  <c r="B273" i="6"/>
  <c r="B274" i="6"/>
  <c r="B275" i="6"/>
  <c r="B282" i="6"/>
  <c r="B285" i="6"/>
  <c r="B2" i="6"/>
  <c r="I2" i="2" l="1"/>
  <c r="C2" i="2"/>
  <c r="D2" i="2"/>
  <c r="E2" i="2"/>
  <c r="F2" i="2"/>
  <c r="G2" i="2"/>
  <c r="H2" i="2"/>
  <c r="B2" i="2"/>
  <c r="B90" i="2" l="1"/>
  <c r="B88" i="2"/>
  <c r="B83" i="2"/>
  <c r="O65" i="2"/>
  <c r="O63" i="2"/>
  <c r="L62" i="2"/>
  <c r="O62" i="2"/>
  <c r="L61" i="2"/>
  <c r="O61" i="2"/>
  <c r="M54" i="2"/>
  <c r="P53" i="2"/>
  <c r="M53" i="2"/>
  <c r="P52" i="2"/>
  <c r="M52" i="2"/>
  <c r="P51" i="2"/>
  <c r="M51" i="2"/>
  <c r="N50" i="2"/>
  <c r="N49" i="2"/>
  <c r="K49" i="2"/>
  <c r="N48" i="2"/>
  <c r="N47" i="2"/>
  <c r="K47" i="2"/>
  <c r="N46" i="2"/>
  <c r="K46" i="2"/>
  <c r="N45" i="2"/>
  <c r="K45" i="2"/>
  <c r="J44" i="2"/>
  <c r="I44" i="2"/>
  <c r="J43" i="2"/>
  <c r="I43" i="2"/>
  <c r="H41" i="2"/>
  <c r="H40" i="2"/>
  <c r="L39" i="2"/>
  <c r="O39" i="2"/>
  <c r="G38" i="2"/>
  <c r="G37" i="2"/>
  <c r="G36" i="2"/>
  <c r="G35" i="2"/>
  <c r="D34" i="2"/>
  <c r="D33" i="2"/>
  <c r="J31" i="2"/>
  <c r="I31" i="2"/>
  <c r="J30" i="2"/>
  <c r="I30" i="2"/>
  <c r="F30" i="2"/>
  <c r="F29" i="2"/>
  <c r="E27" i="2"/>
  <c r="E26" i="2"/>
  <c r="M23" i="2"/>
  <c r="D23" i="2"/>
  <c r="D21" i="2"/>
  <c r="M20" i="2"/>
  <c r="C19" i="2"/>
  <c r="C18" i="2"/>
  <c r="M17" i="2"/>
  <c r="C16" i="2"/>
  <c r="P15" i="2"/>
  <c r="L14" i="2"/>
  <c r="O14" i="2"/>
  <c r="C14" i="2"/>
  <c r="L13" i="2"/>
  <c r="O13" i="2"/>
  <c r="F13" i="2"/>
  <c r="C13" i="2"/>
  <c r="L12" i="2"/>
  <c r="O12" i="2"/>
  <c r="E12" i="2"/>
  <c r="C12" i="2"/>
  <c r="B11" i="2"/>
  <c r="B10" i="2"/>
  <c r="J9" i="2"/>
  <c r="I9" i="2"/>
  <c r="H8" i="2"/>
  <c r="F8" i="2"/>
  <c r="B7" i="2"/>
</calcChain>
</file>

<file path=xl/comments1.xml><?xml version="1.0" encoding="utf-8"?>
<comments xmlns="http://schemas.openxmlformats.org/spreadsheetml/2006/main">
  <authors>
    <author>Yuan Liu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Seal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Atlantic herring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Silver hake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Silver hake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But best hit does not have the right biogeography?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But best hit does not have the right biogeography?</t>
        </r>
      </text>
    </comment>
    <comment ref="B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Some kind of hake</t>
        </r>
      </text>
    </comment>
    <comment ref="F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Some kind of hake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Seal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Blue runner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Seal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Some kind of tuna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Pollock</t>
        </r>
      </text>
    </comment>
    <comment ref="B1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Seal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Dusky flounder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Dusky flounder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Seal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Some kind of sculpin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Indian scad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Eastern Atlantic</t>
        </r>
      </text>
    </comment>
    <comment ref="AC27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Eastern Atlantic</t>
        </r>
      </text>
    </comment>
    <comment ref="AA31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North Pacific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Bicolor damselfish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Pearly razorfish</t>
        </r>
      </text>
    </comment>
    <comment ref="F37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Matched madarinefish at 92.75. No good match.</t>
        </r>
      </text>
    </comment>
    <comment ref="D38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Unicorn leatherjacket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Matched barbfish at 95.65. No good match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Barbfish  (95.56%)? No good match.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Butter hamlet (94.12%). No good match</t>
        </r>
      </text>
    </comment>
    <comment ref="S4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Eastern Atlantic</t>
        </r>
      </text>
    </comment>
    <comment ref="AC4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Eastern Atlantic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 good match. Some kind of snapper?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American sand lance or northern sand lance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Waryfish? No good match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Human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Twospot flounder</t>
        </r>
      </text>
    </comment>
    <comment ref="D61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Bluelip parrotfish</t>
        </r>
      </text>
    </comment>
    <comment ref="B6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Seaboard goby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Lutke's halfbeak (98.55). Some kind of halfbeak?</t>
        </r>
      </text>
    </comment>
    <comment ref="U7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Northwest Atlantic. And other areas</t>
        </r>
      </text>
    </comment>
    <comment ref="AE7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Northwest Atlantic. And other areas</t>
        </r>
      </text>
    </comment>
    <comment ref="AG7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Northwest Atlantic. And other areas</t>
        </r>
      </text>
    </comment>
    <comment ref="B77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Some kind of shad</t>
        </r>
      </text>
    </comment>
    <comment ref="AI78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Biogeography helps?</t>
        </r>
      </text>
    </comment>
    <comment ref="U7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Perfect match, but only over 73 bp. Need the entire voucher sequence.</t>
        </r>
      </text>
    </comment>
    <comment ref="AE7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Perfect match, but only over 73 bp. Need the entire voucher sequence.</t>
        </r>
      </text>
    </comment>
    <comment ref="AG7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Perfect match, but only over 73 bp. Need the entire voucher sequence.</t>
        </r>
      </text>
    </comment>
    <comment ref="B81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Fourbeard rockling</t>
        </r>
      </text>
    </comment>
    <comment ref="F88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Striped codlet (97.06%). Some kind of codlet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 good match. Some kind of snake-eel?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Mahi-mahi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Ocellated moray (97.79%). Some kind of moray?</t>
        </r>
      </text>
    </comment>
    <comment ref="W10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Biogeography doesn't work?</t>
        </r>
      </text>
    </comment>
    <comment ref="AA10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Biogeography doesn't work?</t>
        </r>
      </text>
    </comment>
    <comment ref="F110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Blue runner</t>
        </r>
      </text>
    </comment>
    <comment ref="B115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Atlantic herring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Matched a bunch butterflyfish. What is the local species?</t>
        </r>
      </text>
    </comment>
    <comment ref="D12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Some kind of tuna</t>
        </r>
      </text>
    </comment>
    <comment ref="B131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Atlantic herring</t>
        </r>
      </text>
    </comment>
    <comment ref="Y137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High-oceanic, schooling, found between 650-700 m during the day and between 51-250 m at night with size stratification with depth</t>
        </r>
      </text>
    </comment>
    <comment ref="B143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Atlantic herring</t>
        </r>
      </text>
    </comment>
    <comment ref="W157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But the biogeography is not right.</t>
        </r>
      </text>
    </comment>
    <comment ref="W15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But the biogeography is not right.</t>
        </r>
      </text>
    </comment>
    <comment ref="AA15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But the biogeography is not right.</t>
        </r>
      </text>
    </comment>
    <comment ref="B167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Atlantic mackerel</t>
        </r>
      </text>
    </comment>
    <comment ref="D168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Some kind of tuna</t>
        </r>
      </text>
    </comment>
    <comment ref="B171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Human</t>
        </r>
      </text>
    </comment>
    <comment ref="W176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But the biogeography is not right.</t>
        </r>
      </text>
    </comment>
    <comment ref="AA176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But the biogeography is not right.</t>
        </r>
      </text>
    </comment>
    <comment ref="D17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Dusky flounder. 2 mismatches (one N in subject sequence, one in my reverse primer)</t>
        </r>
      </text>
    </comment>
    <comment ref="D183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Some kind of tuna</t>
        </r>
      </text>
    </comment>
    <comment ref="B187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Atlantic herring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Some kind of tuna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Blue runner</t>
        </r>
      </text>
    </comment>
    <comment ref="W19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North Pacific</t>
        </r>
      </text>
    </comment>
    <comment ref="AA19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North Pacific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Blue runner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Blue runner</t>
        </r>
      </text>
    </comment>
    <comment ref="W22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But the biogeography is not right.</t>
        </r>
      </text>
    </comment>
    <comment ref="Y22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Biogeography is definitive?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Blue runner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 good match. Worm… chimera not filtered?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Blue runner</t>
        </r>
      </text>
    </comment>
    <comment ref="W241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Not western atlantic</t>
        </r>
      </text>
    </comment>
    <comment ref="D243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Barbfish. No good match.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Barbfish. No good match.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Butter hamlet (93.38%). No good match</t>
        </r>
      </text>
    </comment>
    <comment ref="K24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Biogeograhy is definitive?</t>
        </r>
      </text>
    </comment>
    <comment ref="K253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Biogeograhy is definitive?</t>
        </r>
      </text>
    </comment>
    <comment ref="K255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Biogeograhy is definitive?</t>
        </r>
      </text>
    </comment>
    <comment ref="AC257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Eastern Atlantic</t>
        </r>
      </text>
    </comment>
    <comment ref="Y260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Biogeography is definitive?</t>
        </r>
      </text>
    </comment>
    <comment ref="AC261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Eastern Atlantic</t>
        </r>
      </text>
    </comment>
    <comment ref="W26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North Pacific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Blue runner</t>
        </r>
      </text>
    </comment>
    <comment ref="AC275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Western Pacific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Butter hamlet (93.38%). No good match.</t>
        </r>
      </text>
    </comment>
    <comment ref="D28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Matched with Hoedt's waryfish at 92%. No good match</t>
        </r>
      </text>
    </comment>
    <comment ref="Y287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Biogeography is definitive?</t>
        </r>
      </text>
    </comment>
    <comment ref="F291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Mandarinfish (92.09%). No good match.</t>
        </r>
      </text>
    </comment>
    <comment ref="W29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But the biogeography is not right.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Speckled dasyure (81.12%). No match.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Crested flounder (96.32%). No good match</t>
        </r>
      </text>
    </comment>
    <comment ref="W29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North Pacific</t>
        </r>
      </text>
    </comment>
    <comment ref="AA29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North Pacific</t>
        </r>
      </text>
    </comment>
    <comment ref="W30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North Pacific</t>
        </r>
      </text>
    </comment>
    <comment ref="AA30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North Pacific</t>
        </r>
      </text>
    </comment>
    <comment ref="D313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Barbfish (94.85%). No good match.</t>
        </r>
      </text>
    </comment>
    <comment ref="F313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Barbfish (94.85%). No good match.</t>
        </r>
      </text>
    </comment>
    <comment ref="D321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Pearly razorfish</t>
        </r>
      </text>
    </comment>
    <comment ref="W326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Western Atlantic: Massachusetts, USA to Santa Catarina, Brazil</t>
        </r>
      </text>
    </comment>
    <comment ref="AA326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Western Atlantic: Massachusetts, USA to Santa Catarina, Brazil</t>
        </r>
      </text>
    </comment>
    <comment ref="U331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Eastern Pacific: California, USA to Mexico (Ref. 2850) and Chile </t>
        </r>
      </text>
    </comment>
    <comment ref="AC340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Western Pacific</t>
        </r>
      </text>
    </comment>
    <comment ref="B346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Seaboard goby</t>
        </r>
      </text>
    </comment>
    <comment ref="W34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Western Atlantic: Massachusetts, USA to Santa Catarina, Brazil</t>
        </r>
      </text>
    </comment>
    <comment ref="Y358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Biogeography is definitive?</t>
        </r>
      </text>
    </comment>
    <comment ref="W361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Western Atlantic: Canada (Ref. 5951) to Massachusetts to southern Florida in USA and Gulf of Mexico.
Marine; reef-associated; depth range 10 - 65 m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Barbfish (94.85%). No good match</t>
        </r>
      </text>
    </comment>
    <comment ref="B365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Some kind of shad</t>
        </r>
      </text>
    </comment>
    <comment ref="B37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Atlantic mackerel</t>
        </r>
      </text>
    </comment>
    <comment ref="Y383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Biogeography is definitive?</t>
        </r>
      </text>
    </comment>
    <comment ref="B40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Atlantic herring</t>
        </r>
      </text>
    </comment>
    <comment ref="F403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Blue runner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Bicolor damselfish</t>
        </r>
      </text>
    </comment>
    <comment ref="U40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Western Atlantic: including southern Florida (USA), Bahamas, and the Caribbean.
Marine; reef-associated; non-migratory; depth range - 100 m</t>
        </r>
      </text>
    </comment>
    <comment ref="D42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Bluelip parrotfish</t>
        </r>
      </text>
    </comment>
    <comment ref="D423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Some kind of tuna</t>
        </r>
      </text>
    </comment>
    <comment ref="D42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 good match. Some kind of snapper?</t>
        </r>
      </text>
    </comment>
    <comment ref="F425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Blue runner</t>
        </r>
      </text>
    </comment>
    <comment ref="F426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Bicolor damselfish</t>
        </r>
      </text>
    </comment>
    <comment ref="F427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Barbfish (94.16%). No good match</t>
        </r>
      </text>
    </comment>
    <comment ref="F428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Blue runner</t>
        </r>
      </text>
    </comment>
    <comment ref="M43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Not western atlantic</t>
        </r>
      </text>
    </comment>
    <comment ref="M435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Not western atlantic</t>
        </r>
      </text>
    </comment>
    <comment ref="S438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Eastern Atlantic</t>
        </r>
      </text>
    </comment>
    <comment ref="W44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But the biogeography is not right.</t>
        </r>
      </text>
    </comment>
    <comment ref="AA445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But the biogeography is not right.</t>
        </r>
      </text>
    </comment>
    <comment ref="AA446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But the biogeography is not right.</t>
        </r>
      </text>
    </comment>
  </commentList>
</comments>
</file>

<file path=xl/comments2.xml><?xml version="1.0" encoding="utf-8"?>
<comments xmlns="http://schemas.openxmlformats.org/spreadsheetml/2006/main">
  <authors>
    <author>Yuan Liu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False positive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False positive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False Positive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False positive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False positive</t>
        </r>
      </text>
    </comment>
    <comment ref="L1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False positive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False positive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False positive</t>
        </r>
      </text>
    </comment>
    <comment ref="D231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False negative</t>
        </r>
      </text>
    </comment>
    <comment ref="I242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False positive</t>
        </r>
      </text>
    </comment>
  </commentList>
</comments>
</file>

<file path=xl/comments3.xml><?xml version="1.0" encoding="utf-8"?>
<comments xmlns="http://schemas.openxmlformats.org/spreadsheetml/2006/main">
  <authors>
    <author>Yuan Liu</author>
  </authors>
  <commentList>
    <comment ref="A26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Matched perfectly with multiple triggerfish. Biogeography was helpful.</t>
        </r>
      </text>
    </comment>
    <comment ref="A37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Biogeography is not right. Some kind of snail fish?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Not western atlantic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Eastern Atlantic</t>
        </r>
      </text>
    </comment>
    <comment ref="A48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Eastern Atlantic</t>
        </r>
      </text>
    </comment>
    <comment ref="A57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Northwest Atlantic. And other areas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Perfect match, but only over 73 bp. Need the entire voucher sequence.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High-oceanic, schooling, found between 650-700 m during the day and between 51-250 m at night with size stratification with depth</t>
        </r>
      </text>
    </comment>
    <comment ref="A85" authorId="0" shapeId="0">
      <text>
        <r>
          <rPr>
            <b/>
            <sz val="9"/>
            <color indexed="81"/>
            <rFont val="Tahoma"/>
            <family val="2"/>
          </rPr>
          <t>Yuan Liu:</t>
        </r>
        <r>
          <rPr>
            <sz val="9"/>
            <color indexed="81"/>
            <rFont val="Tahoma"/>
            <family val="2"/>
          </rPr>
          <t xml:space="preserve">
Western Atlantic: Canada (Ref. 5951) to Massachusetts to southern Florida in USA and Gulf of Mexico.
Marine; reef-associated; depth range 10 - 65 m</t>
        </r>
      </text>
    </comment>
  </commentList>
</comments>
</file>

<file path=xl/sharedStrings.xml><?xml version="1.0" encoding="utf-8"?>
<sst xmlns="http://schemas.openxmlformats.org/spreadsheetml/2006/main" count="2406" uniqueCount="832">
  <si>
    <t>Sample</t>
  </si>
  <si>
    <t>Seq_1</t>
  </si>
  <si>
    <t>Seq_6</t>
  </si>
  <si>
    <t>Seq_8</t>
  </si>
  <si>
    <t>Seq_9</t>
  </si>
  <si>
    <t>Seq_13</t>
  </si>
  <si>
    <t>Seq_11</t>
  </si>
  <si>
    <t>Seq_19</t>
  </si>
  <si>
    <t>Seq_5</t>
  </si>
  <si>
    <t>Seq_20</t>
  </si>
  <si>
    <t>Seq_18</t>
  </si>
  <si>
    <t>Seq_21</t>
  </si>
  <si>
    <t>Seq_24</t>
  </si>
  <si>
    <t>Seq_25</t>
  </si>
  <si>
    <t>Seq_17</t>
  </si>
  <si>
    <t>Seq_27</t>
  </si>
  <si>
    <t>Seq_12</t>
  </si>
  <si>
    <t>Seq_30</t>
  </si>
  <si>
    <t>Seq_37</t>
  </si>
  <si>
    <t>Seq_36</t>
  </si>
  <si>
    <t>Seq_40</t>
  </si>
  <si>
    <t>Seq_32</t>
  </si>
  <si>
    <t>Seq_3</t>
  </si>
  <si>
    <t>Seq_43</t>
  </si>
  <si>
    <t>Seq_44</t>
  </si>
  <si>
    <t>Seq_49</t>
  </si>
  <si>
    <t>Seq_53</t>
  </si>
  <si>
    <t>Seq_54</t>
  </si>
  <si>
    <t>Seq_55</t>
  </si>
  <si>
    <t>Seq_56</t>
  </si>
  <si>
    <t>Seq_58</t>
  </si>
  <si>
    <t>Seq_60</t>
  </si>
  <si>
    <t>Seq_65</t>
  </si>
  <si>
    <t>Seq_66</t>
  </si>
  <si>
    <t>Seq_64</t>
  </si>
  <si>
    <t>Seq_26</t>
  </si>
  <si>
    <t>Seq_70</t>
  </si>
  <si>
    <t>Seq_71</t>
  </si>
  <si>
    <t>Seq_73</t>
  </si>
  <si>
    <t>Seq_69</t>
  </si>
  <si>
    <t>Seq_74</t>
  </si>
  <si>
    <t>Seq_77</t>
  </si>
  <si>
    <t>Seq_62</t>
  </si>
  <si>
    <t>Seq_82</t>
  </si>
  <si>
    <t>Seq_85</t>
  </si>
  <si>
    <t>Seq_87</t>
  </si>
  <si>
    <t>Seq_84</t>
  </si>
  <si>
    <t>Seq_91</t>
  </si>
  <si>
    <t>Seq_96</t>
  </si>
  <si>
    <t>Seq_107</t>
  </si>
  <si>
    <t>Seq_94</t>
  </si>
  <si>
    <t>Seq_52</t>
  </si>
  <si>
    <t>Seq_113</t>
  </si>
  <si>
    <t>Seq_119</t>
  </si>
  <si>
    <t>Seq_120</t>
  </si>
  <si>
    <t>Seq_118</t>
  </si>
  <si>
    <t>Seq_122</t>
  </si>
  <si>
    <t>Seq_124</t>
  </si>
  <si>
    <t>Seq_2</t>
  </si>
  <si>
    <t>Seq_63</t>
  </si>
  <si>
    <t>Seq_125</t>
  </si>
  <si>
    <t>Seq_42</t>
  </si>
  <si>
    <t>Seq_129</t>
  </si>
  <si>
    <t>Seq_97</t>
  </si>
  <si>
    <t>Seq_131</t>
  </si>
  <si>
    <t>Seq_135</t>
  </si>
  <si>
    <t>Seq_137</t>
  </si>
  <si>
    <t>Seq_145</t>
  </si>
  <si>
    <t>Seq_147</t>
  </si>
  <si>
    <t>Seq_116</t>
  </si>
  <si>
    <t>Seq_149</t>
  </si>
  <si>
    <t>Seq_15</t>
  </si>
  <si>
    <t>Seq_156</t>
  </si>
  <si>
    <t>Seq_158</t>
  </si>
  <si>
    <t>Seq_111</t>
  </si>
  <si>
    <t>Seq_110</t>
  </si>
  <si>
    <t>Seq_4</t>
  </si>
  <si>
    <t>Seq_175</t>
  </si>
  <si>
    <t>Seq_177</t>
  </si>
  <si>
    <t>Seq_179</t>
  </si>
  <si>
    <t>Seq_163</t>
  </si>
  <si>
    <t>Seq_202</t>
  </si>
  <si>
    <t>Seq_216</t>
  </si>
  <si>
    <t>Seq_222</t>
  </si>
  <si>
    <t>Seq_7</t>
  </si>
  <si>
    <t>Seq_231</t>
  </si>
  <si>
    <t>Seq_233</t>
  </si>
  <si>
    <t>Seq_211</t>
  </si>
  <si>
    <t>Seq_247</t>
  </si>
  <si>
    <t>Seq_255</t>
  </si>
  <si>
    <t>Seq_265</t>
  </si>
  <si>
    <t>Seq_271</t>
  </si>
  <si>
    <t>Seq_272</t>
  </si>
  <si>
    <t>Seq_275</t>
  </si>
  <si>
    <t>Seq_288</t>
  </si>
  <si>
    <t>Seq_289</t>
  </si>
  <si>
    <t>Seq_297</t>
  </si>
  <si>
    <t>Seq_294</t>
  </si>
  <si>
    <t>Seq_300</t>
  </si>
  <si>
    <t>Seq_301</t>
  </si>
  <si>
    <t>Seq_304</t>
  </si>
  <si>
    <t>Seq_306</t>
  </si>
  <si>
    <t>Seq_81</t>
  </si>
  <si>
    <t>Seq_308</t>
  </si>
  <si>
    <t>Seq_303</t>
  </si>
  <si>
    <t>Seq_316</t>
  </si>
  <si>
    <t>Seq_267</t>
  </si>
  <si>
    <t>Seq_314</t>
  </si>
  <si>
    <t>Seq_334</t>
  </si>
  <si>
    <t>Seq_336</t>
  </si>
  <si>
    <t>Seq_333</t>
  </si>
  <si>
    <t>Seq_315</t>
  </si>
  <si>
    <t>Seq_343</t>
  </si>
  <si>
    <t>Seq_344</t>
  </si>
  <si>
    <t>Seq_327</t>
  </si>
  <si>
    <t>Seq_351</t>
  </si>
  <si>
    <t>Seq_354</t>
  </si>
  <si>
    <t>Seq_355</t>
  </si>
  <si>
    <t>Seq_361</t>
  </si>
  <si>
    <t>Seq_46</t>
  </si>
  <si>
    <t>Seq_376</t>
  </si>
  <si>
    <t>Seq_378</t>
  </si>
  <si>
    <t>Seq_380</t>
  </si>
  <si>
    <t>Seq_382</t>
  </si>
  <si>
    <t>Seq_386</t>
  </si>
  <si>
    <t>Seq_391</t>
  </si>
  <si>
    <t>Seq_341</t>
  </si>
  <si>
    <t>Seq_393</t>
  </si>
  <si>
    <t>Seq_395</t>
  </si>
  <si>
    <t>Seq_262</t>
  </si>
  <si>
    <t>Seq_390</t>
  </si>
  <si>
    <t>Seq_408</t>
  </si>
  <si>
    <t>Seq_425</t>
  </si>
  <si>
    <t>Seq_428</t>
  </si>
  <si>
    <t>Seq_436</t>
  </si>
  <si>
    <t>Seq_438</t>
  </si>
  <si>
    <t>Seq_78</t>
  </si>
  <si>
    <t>Seq_443</t>
  </si>
  <si>
    <t>Seq_384</t>
  </si>
  <si>
    <t>Seq_460</t>
  </si>
  <si>
    <t>Seq_461</t>
  </si>
  <si>
    <t>Seq_465</t>
  </si>
  <si>
    <t>Seq_463</t>
  </si>
  <si>
    <t>Seq_478</t>
  </si>
  <si>
    <t>Seq_480</t>
  </si>
  <si>
    <t>Seq_491</t>
  </si>
  <si>
    <t>Seq_492</t>
  </si>
  <si>
    <t>Seq_495</t>
  </si>
  <si>
    <t>Seq_496</t>
  </si>
  <si>
    <t>Seq_497</t>
  </si>
  <si>
    <t>Seq_506</t>
  </si>
  <si>
    <t>Seq_507</t>
  </si>
  <si>
    <t>Seq_490</t>
  </si>
  <si>
    <t>Seq_517</t>
  </si>
  <si>
    <t>Seq_256</t>
  </si>
  <si>
    <t>Seq_526</t>
  </si>
  <si>
    <t>Seq_537</t>
  </si>
  <si>
    <t>Seq_538</t>
  </si>
  <si>
    <t>Seq_540</t>
  </si>
  <si>
    <t>Seq_470</t>
  </si>
  <si>
    <t>Seq_544</t>
  </si>
  <si>
    <t>Seq_545</t>
  </si>
  <si>
    <t>Seq_259</t>
  </si>
  <si>
    <t>Seq_550</t>
  </si>
  <si>
    <t>Seq_551</t>
  </si>
  <si>
    <t>Seq_552</t>
  </si>
  <si>
    <t>Seq_555</t>
  </si>
  <si>
    <t>Seq_503</t>
  </si>
  <si>
    <t>Seq_258</t>
  </si>
  <si>
    <t>Seq_566</t>
  </si>
  <si>
    <t>Seq_35</t>
  </si>
  <si>
    <t>Seq_422</t>
  </si>
  <si>
    <t>Seq_578</t>
  </si>
  <si>
    <t>Seq_477</t>
  </si>
  <si>
    <t>Seq_584</t>
  </si>
  <si>
    <t>Seq_585</t>
  </si>
  <si>
    <t>Seq_221</t>
  </si>
  <si>
    <t>Seq_587</t>
  </si>
  <si>
    <t>Seq_588</t>
  </si>
  <si>
    <t>Seq_591</t>
  </si>
  <si>
    <t>Seq_293</t>
  </si>
  <si>
    <t>Seq_599</t>
  </si>
  <si>
    <t>Seq_560</t>
  </si>
  <si>
    <t>Seq_603</t>
  </si>
  <si>
    <t>Seq_604</t>
  </si>
  <si>
    <t>Seq_516</t>
  </si>
  <si>
    <t>Seq_564</t>
  </si>
  <si>
    <t>Seq_421</t>
  </si>
  <si>
    <t>Seq_89</t>
  </si>
  <si>
    <t>Seq_621</t>
  </si>
  <si>
    <t>Seq_627</t>
  </si>
  <si>
    <t>Seq_628</t>
  </si>
  <si>
    <t>Seq_629</t>
  </si>
  <si>
    <t>Seq_632</t>
  </si>
  <si>
    <t>Seq_252</t>
  </si>
  <si>
    <t>Seq_388</t>
  </si>
  <si>
    <t>Seq_656</t>
  </si>
  <si>
    <t>Seq_663</t>
  </si>
  <si>
    <t>Seq_666</t>
  </si>
  <si>
    <t>Seq_668</t>
  </si>
  <si>
    <t>Seq_669</t>
  </si>
  <si>
    <t>Seq_686</t>
  </si>
  <si>
    <t>Seq_223</t>
  </si>
  <si>
    <t>Seq_694</t>
  </si>
  <si>
    <t>Seq_695</t>
  </si>
  <si>
    <t>Seq_696</t>
  </si>
  <si>
    <t>Seq_697</t>
  </si>
  <si>
    <t>Seq_86</t>
  </si>
  <si>
    <t>Seq_31</t>
  </si>
  <si>
    <t>Seq_703</t>
  </si>
  <si>
    <t>Seq_653</t>
  </si>
  <si>
    <t>Seq_711</t>
  </si>
  <si>
    <t>Seq_712</t>
  </si>
  <si>
    <t>Seq_714</t>
  </si>
  <si>
    <t>Seq_220</t>
  </si>
  <si>
    <t>Seq_722</t>
  </si>
  <si>
    <t>Seq_725</t>
  </si>
  <si>
    <t>Seq_59</t>
  </si>
  <si>
    <t>Seq_236</t>
  </si>
  <si>
    <t>Seq_729</t>
  </si>
  <si>
    <t>Seq_730</t>
  </si>
  <si>
    <t>Seq_731</t>
  </si>
  <si>
    <t>Seq_733</t>
  </si>
  <si>
    <t>Seq_737</t>
  </si>
  <si>
    <t>Seq_738</t>
  </si>
  <si>
    <t>Seq_620</t>
  </si>
  <si>
    <t>Seq_740</t>
  </si>
  <si>
    <t>Seq_645</t>
  </si>
  <si>
    <t>Seq_748</t>
  </si>
  <si>
    <t>Seq_251</t>
  </si>
  <si>
    <t>Seq_219</t>
  </si>
  <si>
    <t>Seq_769</t>
  </si>
  <si>
    <t>Seq_772</t>
  </si>
  <si>
    <t>Seq_29</t>
  </si>
  <si>
    <t>Seq_776</t>
  </si>
  <si>
    <t>Seq_779</t>
  </si>
  <si>
    <t>Seq_67</t>
  </si>
  <si>
    <t>Seq_792</t>
  </si>
  <si>
    <t>Seq_794</t>
  </si>
  <si>
    <t>Seq_796</t>
  </si>
  <si>
    <t>Seq_797</t>
  </si>
  <si>
    <t>Seq_651</t>
  </si>
  <si>
    <t>Seq_800</t>
  </si>
  <si>
    <t>Seq_573</t>
  </si>
  <si>
    <t>Seq_801</t>
  </si>
  <si>
    <t>Seq_804</t>
  </si>
  <si>
    <t>Seq_809</t>
  </si>
  <si>
    <t>Seq_814</t>
  </si>
  <si>
    <t>Seq_601</t>
  </si>
  <si>
    <t>Seq_818</t>
  </si>
  <si>
    <t>Seq_820</t>
  </si>
  <si>
    <t>Seq_100</t>
  </si>
  <si>
    <t>Seq_682</t>
  </si>
  <si>
    <t>Seq_803</t>
  </si>
  <si>
    <t>Seq_836</t>
  </si>
  <si>
    <t>Seq_10</t>
  </si>
  <si>
    <t>Seq_839</t>
  </si>
  <si>
    <t>Seq_406</t>
  </si>
  <si>
    <t>Seq_841</t>
  </si>
  <si>
    <t>Seq_843</t>
  </si>
  <si>
    <t>Seq_844</t>
  </si>
  <si>
    <t>Seq_850</t>
  </si>
  <si>
    <t>Seq_855</t>
  </si>
  <si>
    <t>Seq_856</t>
  </si>
  <si>
    <t>Seq_862</t>
  </si>
  <si>
    <t>Seq_863</t>
  </si>
  <si>
    <t>Seq_865</t>
  </si>
  <si>
    <t>Seq_866</t>
  </si>
  <si>
    <t>Seq_875</t>
  </si>
  <si>
    <t>Seq_876</t>
  </si>
  <si>
    <t>Seq_364</t>
  </si>
  <si>
    <t>Seq_426</t>
  </si>
  <si>
    <t>Seq_896</t>
  </si>
  <si>
    <t>Seq_899</t>
  </si>
  <si>
    <t>Seq_900</t>
  </si>
  <si>
    <t>Seq_734</t>
  </si>
  <si>
    <t>Seq_127</t>
  </si>
  <si>
    <t>Seq_914</t>
  </si>
  <si>
    <t>Seq_915</t>
  </si>
  <si>
    <t>Seq_920</t>
  </si>
  <si>
    <t>Seq_922</t>
  </si>
  <si>
    <t>Seq_409</t>
  </si>
  <si>
    <t>Seq_924</t>
  </si>
  <si>
    <t>Seq_933</t>
  </si>
  <si>
    <t>Seq_934</t>
  </si>
  <si>
    <t>Seq_938</t>
  </si>
  <si>
    <t>Seq_941</t>
  </si>
  <si>
    <t>Seq_942</t>
  </si>
  <si>
    <t>Seq_943</t>
  </si>
  <si>
    <t>Seq_946</t>
  </si>
  <si>
    <t>Seq_947</t>
  </si>
  <si>
    <t>Seq_948</t>
  </si>
  <si>
    <t>Seq_34</t>
  </si>
  <si>
    <t>Seq_953</t>
  </si>
  <si>
    <t>Seq_954</t>
  </si>
  <si>
    <t>Seq_958</t>
  </si>
  <si>
    <t>Seq_964</t>
  </si>
  <si>
    <t>Seq_967</t>
  </si>
  <si>
    <t>Seq_968</t>
  </si>
  <si>
    <t>Seq_971</t>
  </si>
  <si>
    <t>Seq_973</t>
  </si>
  <si>
    <t>Seq_979</t>
  </si>
  <si>
    <t>Seq_982</t>
  </si>
  <si>
    <t>Seq_79</t>
  </si>
  <si>
    <t>Seq_993</t>
  </si>
  <si>
    <t>Seq_45</t>
  </si>
  <si>
    <t>Seq_995</t>
  </si>
  <si>
    <t>Seq_996</t>
  </si>
  <si>
    <t>Seq_72</t>
  </si>
  <si>
    <t>Seq_1002</t>
  </si>
  <si>
    <t>Seq_1003</t>
  </si>
  <si>
    <t>Seq_1020</t>
  </si>
  <si>
    <t>Seq_1021</t>
  </si>
  <si>
    <t>Seq_868</t>
  </si>
  <si>
    <t>Seq_1024</t>
  </si>
  <si>
    <t>Seq_1025</t>
  </si>
  <si>
    <t>Seq_47</t>
  </si>
  <si>
    <t>Seq_1028</t>
  </si>
  <si>
    <t>Seq_1029</t>
  </si>
  <si>
    <t>Seq_1031</t>
  </si>
  <si>
    <t>Seq_1032</t>
  </si>
  <si>
    <t>Seq_1036</t>
  </si>
  <si>
    <t>Seq_1037</t>
  </si>
  <si>
    <t>Seq_1038</t>
  </si>
  <si>
    <t>Seq_521</t>
  </si>
  <si>
    <t>Seq_1041</t>
  </si>
  <si>
    <t>Seq_488</t>
  </si>
  <si>
    <t>Seq_1045</t>
  </si>
  <si>
    <t>Seq_1046</t>
  </si>
  <si>
    <t>Seq_1053</t>
  </si>
  <si>
    <t>Seq_1058</t>
  </si>
  <si>
    <t>Seq_1059</t>
  </si>
  <si>
    <t>Seq_365</t>
  </si>
  <si>
    <t>Seq_1062</t>
  </si>
  <si>
    <t>Seq_1063</t>
  </si>
  <si>
    <t>Seq_1064</t>
  </si>
  <si>
    <t>Seq_1065</t>
  </si>
  <si>
    <t>Seq_1066</t>
  </si>
  <si>
    <t>Seq_1067</t>
  </si>
  <si>
    <t>Seq_1068</t>
  </si>
  <si>
    <t>Seq_102</t>
  </si>
  <si>
    <t>Seq_790</t>
  </si>
  <si>
    <t>Seq_1073</t>
  </si>
  <si>
    <t>Seq_1074</t>
  </si>
  <si>
    <t>Seq_1079</t>
  </si>
  <si>
    <t>Seq_944</t>
  </si>
  <si>
    <t>Seq_1084</t>
  </si>
  <si>
    <t>Seq_1089</t>
  </si>
  <si>
    <t>Seq_1090</t>
  </si>
  <si>
    <t>Seq_773</t>
  </si>
  <si>
    <t>Seq_1100</t>
  </si>
  <si>
    <t>Seq_1101</t>
  </si>
  <si>
    <t>Seq_90</t>
  </si>
  <si>
    <t>Seq_61</t>
  </si>
  <si>
    <t>Seq_1113</t>
  </si>
  <si>
    <t>Seq_1114</t>
  </si>
  <si>
    <t>Seq_874</t>
  </si>
  <si>
    <t>Seq_919</t>
  </si>
  <si>
    <t>Seq_1119</t>
  </si>
  <si>
    <t>Seq_1121</t>
  </si>
  <si>
    <t>Seq_1122</t>
  </si>
  <si>
    <t>Seq_1126</t>
  </si>
  <si>
    <t>Seq_1127</t>
  </si>
  <si>
    <t>Seq_1128</t>
  </si>
  <si>
    <t>Seq_302</t>
  </si>
  <si>
    <t>Seq_1132</t>
  </si>
  <si>
    <t>Seq_1134</t>
  </si>
  <si>
    <t>Seq_1135</t>
  </si>
  <si>
    <t>Seq_1139</t>
  </si>
  <si>
    <t>Seq_1146</t>
  </si>
  <si>
    <t>Seq_1148</t>
  </si>
  <si>
    <t>Seq_313</t>
  </si>
  <si>
    <t>Seq_1161</t>
  </si>
  <si>
    <t>Seq_1102</t>
  </si>
  <si>
    <t>Seq_1171</t>
  </si>
  <si>
    <t>Seq_16</t>
  </si>
  <si>
    <t>Seq_1180</t>
  </si>
  <si>
    <t>Seq_1153</t>
  </si>
  <si>
    <t>Seq_1196</t>
  </si>
  <si>
    <t>Seq_1203</t>
  </si>
  <si>
    <t>Seq_57</t>
  </si>
  <si>
    <t>Seq_403</t>
  </si>
  <si>
    <t>Seq_895</t>
  </si>
  <si>
    <t>Seq_1209</t>
  </si>
  <si>
    <t>Seq_1216</t>
  </si>
  <si>
    <t>Seq_48</t>
  </si>
  <si>
    <t>Seq_1181</t>
  </si>
  <si>
    <t>Seq_1241</t>
  </si>
  <si>
    <t>Seq_1242</t>
  </si>
  <si>
    <t>Seq_1243</t>
  </si>
  <si>
    <t>Seq_1244</t>
  </si>
  <si>
    <t>Seq_1253</t>
  </si>
  <si>
    <t>Seq_1254</t>
  </si>
  <si>
    <t>Seq_728</t>
  </si>
  <si>
    <t>Seq_1261</t>
  </si>
  <si>
    <t>Seq_1262</t>
  </si>
  <si>
    <t>Seq_1267</t>
  </si>
  <si>
    <t>Seq_151</t>
  </si>
  <si>
    <t>Seq_1263</t>
  </si>
  <si>
    <t>Seq_1279</t>
  </si>
  <si>
    <t>Seq_1280</t>
  </si>
  <si>
    <t>Seq_1281</t>
  </si>
  <si>
    <t>Seq_1285</t>
  </si>
  <si>
    <t>Seq_1286</t>
  </si>
  <si>
    <t>Seq_1287</t>
  </si>
  <si>
    <t>Seq_1288</t>
  </si>
  <si>
    <t>Seq_1289</t>
  </si>
  <si>
    <t>Seq_1167</t>
  </si>
  <si>
    <t>Seq_1277</t>
  </si>
  <si>
    <t>Seq_1310</t>
  </si>
  <si>
    <t>Seq_1311</t>
  </si>
  <si>
    <t>Seq_1312</t>
  </si>
  <si>
    <t>Seq_1313</t>
  </si>
  <si>
    <t>Seq_1314</t>
  </si>
  <si>
    <t>Seq_1315</t>
  </si>
  <si>
    <t>Seq_1316</t>
  </si>
  <si>
    <t>Seq_1317</t>
  </si>
  <si>
    <t>Seq_1318</t>
  </si>
  <si>
    <t>Seq_1319</t>
  </si>
  <si>
    <t>Seq_1320</t>
  </si>
  <si>
    <t>Seq_1321</t>
  </si>
  <si>
    <t>Seq_1325</t>
  </si>
  <si>
    <t>Seq_1326</t>
  </si>
  <si>
    <t>Seq_1327</t>
  </si>
  <si>
    <t>Seq_1328</t>
  </si>
  <si>
    <t>Seq_1329</t>
  </si>
  <si>
    <t>Seq_1330</t>
  </si>
  <si>
    <t>Seq_1331</t>
  </si>
  <si>
    <t>Seq_1332</t>
  </si>
  <si>
    <t>Seq_1333</t>
  </si>
  <si>
    <t>Seq_1334</t>
  </si>
  <si>
    <t>Seq_1335</t>
  </si>
  <si>
    <t>Seq_1336</t>
  </si>
  <si>
    <t>Seq_1337</t>
  </si>
  <si>
    <t>Seq_1338</t>
  </si>
  <si>
    <t>Seq_1339</t>
  </si>
  <si>
    <t>Seq_1340</t>
  </si>
  <si>
    <t>Seq_1341</t>
  </si>
  <si>
    <t>Seq_1342</t>
  </si>
  <si>
    <t>Seq_1343</t>
  </si>
  <si>
    <t>Seq_1344</t>
  </si>
  <si>
    <t>Seq_1345</t>
  </si>
  <si>
    <t>Seq_1346</t>
  </si>
  <si>
    <t>Seq_1347</t>
  </si>
  <si>
    <t>Seq_1348</t>
  </si>
  <si>
    <t>Seq_1349</t>
  </si>
  <si>
    <t>Seq_1350</t>
  </si>
  <si>
    <t>Seq_1351</t>
  </si>
  <si>
    <t>S303-PCR positive</t>
  </si>
  <si>
    <t>C288-P1</t>
  </si>
  <si>
    <t>S289-P2</t>
  </si>
  <si>
    <t>S290-P3</t>
  </si>
  <si>
    <t>S291-P4</t>
  </si>
  <si>
    <t>S292-P5</t>
  </si>
  <si>
    <t>S293-P6</t>
  </si>
  <si>
    <t>S294-P7</t>
  </si>
  <si>
    <t>S295-P8</t>
  </si>
  <si>
    <t>S302-P15</t>
  </si>
  <si>
    <t>S302NextSeq-P15</t>
  </si>
  <si>
    <t>P1</t>
  </si>
  <si>
    <t>Atlantic herring</t>
  </si>
  <si>
    <t>Silver hake</t>
  </si>
  <si>
    <t>Some kind of hake</t>
  </si>
  <si>
    <t>Pollock</t>
  </si>
  <si>
    <t>Some kind of sculpin</t>
  </si>
  <si>
    <t>American/Northern sandlance</t>
  </si>
  <si>
    <t>Seaboard goby</t>
  </si>
  <si>
    <t>Some kind of shad</t>
  </si>
  <si>
    <t>Fourbeard rockling</t>
  </si>
  <si>
    <t>Atlantic mackerel</t>
  </si>
  <si>
    <t>Some kind of tuna</t>
  </si>
  <si>
    <t>Dusky flounder</t>
  </si>
  <si>
    <t>Pearly razorfish</t>
  </si>
  <si>
    <t>Unicorn leatherjacket</t>
  </si>
  <si>
    <t>Barbfish (95.65%). No good match.</t>
  </si>
  <si>
    <t>Multiple snapper species (97.83%). Some kind of snapper</t>
  </si>
  <si>
    <t xml:space="preserve"> (92.91%). No good match</t>
  </si>
  <si>
    <t>Bluelip parrotfish</t>
  </si>
  <si>
    <t>Matched with multiple snake-eel species (97.06%). No good match</t>
  </si>
  <si>
    <t>Barbfish (94.85%). No good match.</t>
  </si>
  <si>
    <t>Matched with Hoedt's waryfish at 92%. No good match</t>
  </si>
  <si>
    <t>Matched with multiple snapper species (97.76%). Some kind of snapper?</t>
  </si>
  <si>
    <t>Blue runner</t>
  </si>
  <si>
    <t>Indian scad (100%). Other Atlantic scads have 1 mismatch.</t>
  </si>
  <si>
    <t>Bicolor damselfish</t>
  </si>
  <si>
    <t>Twospot flounder</t>
  </si>
  <si>
    <t>Mahi-mahi</t>
  </si>
  <si>
    <t>Matched perfectly with a few butterflyfish.</t>
  </si>
  <si>
    <t>No good match at all (acorn worm)</t>
  </si>
  <si>
    <t xml:space="preserve">No good match. Barbfish 94.85%. </t>
  </si>
  <si>
    <t>No good match. Butter hamlet 93.38%</t>
  </si>
  <si>
    <t>No good match. Manderinefish 92.09%.</t>
  </si>
  <si>
    <t>No good match. Speckled dasyure (81.12%).</t>
  </si>
  <si>
    <t>No good match. Crested flounder (96.32%).</t>
  </si>
  <si>
    <t>No good match. Barbfish (94.16%).</t>
  </si>
  <si>
    <t>No good match. Mandarinefish 92.75%</t>
  </si>
  <si>
    <t>Sargassum triggerfish</t>
  </si>
  <si>
    <t>Sargassum triggerfish (Biogeography). Matched with multiple triggerfish.</t>
  </si>
  <si>
    <t>Jenny mojarra</t>
  </si>
  <si>
    <t xml:space="preserve">Parioglossus dotui 94.29%. No good match. </t>
  </si>
  <si>
    <t xml:space="preserve">Green riffle goby 92.7%. No good match. </t>
  </si>
  <si>
    <t>Butterfish</t>
  </si>
  <si>
    <t>Atlantic menhaden</t>
  </si>
  <si>
    <t>Gulf stream flounder</t>
  </si>
  <si>
    <t>American fourspot flounder</t>
  </si>
  <si>
    <t>Winterflounder?</t>
  </si>
  <si>
    <t>Some kind of redfish (matched perfectly with multiple redfishes)</t>
  </si>
  <si>
    <t>kokuchi-kusa snailfish?</t>
  </si>
  <si>
    <t>Fourline snakeblenny/Armored searobin/Radiated shanny</t>
  </si>
  <si>
    <t>Some kind of redfish?</t>
  </si>
  <si>
    <t xml:space="preserve">kokuchi-kusa snailfish? </t>
  </si>
  <si>
    <t>Some kind of redfish</t>
  </si>
  <si>
    <t>Mangrove red snapper</t>
  </si>
  <si>
    <t>Windowpane</t>
  </si>
  <si>
    <t>Northern searobin</t>
  </si>
  <si>
    <t>Lobisomem</t>
  </si>
  <si>
    <t>Summer flounder</t>
  </si>
  <si>
    <t>Atlantic croaker</t>
  </si>
  <si>
    <t>No good match (Siamese algae-eater 87.05%)</t>
  </si>
  <si>
    <t>No good match (Siamese algae-eater 86.33%)</t>
  </si>
  <si>
    <t>No good match (Siamese algae-eater 87.59%)</t>
  </si>
  <si>
    <t>Siamese algae-eater 85.61%. No good match</t>
  </si>
  <si>
    <t>gyrinocheilus aymonieri 87.05%. No good match.</t>
  </si>
  <si>
    <t>Siamese algae-eater 87.77%. No good match.</t>
  </si>
  <si>
    <t>Chinaman-leatherjacket 98.55. Some kind of leatherjacket.</t>
  </si>
  <si>
    <t>Swallowtail sea perch 99.26%. Some kind of sea perch.</t>
  </si>
  <si>
    <t>Spotfin flounder 95.04%. Some kind of flounder?</t>
  </si>
  <si>
    <t>Golden African snapper 99.28%. Some kind of snapper</t>
  </si>
  <si>
    <t>Japanese bigeye 100%. Some kind of jack.</t>
  </si>
  <si>
    <t>Large-headed scorpionfish</t>
  </si>
  <si>
    <t>Chinaman-leatherjacket 97.83. Some kind of leatherjacket.</t>
  </si>
  <si>
    <t>Spotfin flounder 94.33%. Some kind of flounder?</t>
  </si>
  <si>
    <t>Chinaman-leatherjacket 97.83%. Some kind of leatherjacket.</t>
  </si>
  <si>
    <t>Mouse</t>
  </si>
  <si>
    <t>Chinaman-leatherjacket 98.53%. Some kind of leatherjacket</t>
  </si>
  <si>
    <t>Chinaman-leatherjacket 98.54%. Some kind of leatherjacket</t>
  </si>
  <si>
    <t>Chinaman-leatherjacket 97.83%. Some kind of leatherjacket</t>
  </si>
  <si>
    <t>Chinaman-leatherjacket 97.1%. Some kind of leatherjacket</t>
  </si>
  <si>
    <t>Chinaman-leatherjacket 96.38%. Some kind of leatherjacket</t>
  </si>
  <si>
    <t>Japanese bigeye 99.28%. Some kind of jack.</t>
  </si>
  <si>
    <t>Spotfin flounder 93.88%. Some kind of flounder.</t>
  </si>
  <si>
    <t>Swallowtail sea perch 98.52%. Some kind of sea perch.</t>
  </si>
  <si>
    <t>Slender filefish</t>
  </si>
  <si>
    <t>Three-spot cardinalfish 95.65%. Some kind of cardinalfish?</t>
  </si>
  <si>
    <t>Oceanic lightfish 97.83%. Some kind of lightfish?</t>
  </si>
  <si>
    <t>Barbfish</t>
  </si>
  <si>
    <t>Redfin parrotfish 98.53%. Some kind of parrotfish.</t>
  </si>
  <si>
    <t>Common lionfish or Red lionfish</t>
  </si>
  <si>
    <t>White marlin? Matched perfectly with multiple marlin species.</t>
  </si>
  <si>
    <t>Diamondcheek lanternfish 98.53%. Some kind of lanternfish?</t>
  </si>
  <si>
    <t>Slender bristlemouth (really short ref sequence in NCBI)</t>
  </si>
  <si>
    <t>Deepbody boarfish</t>
  </si>
  <si>
    <t>Yellowfin surgeonfish 98.55%. Some kind of surgeonfish?</t>
  </si>
  <si>
    <t>Green riffle goby 92.7%. Some kind of goby?</t>
  </si>
  <si>
    <t>Strict snake eel 93.33%. Some kind of snake eel?</t>
  </si>
  <si>
    <t>Indian scad (98.55%). Other Atlantic scads have 1 mismatch.</t>
  </si>
  <si>
    <t>Oceanic lightfish 96.38%. Some kind of lightfish?</t>
  </si>
  <si>
    <t>Slender filefish 98.56%</t>
  </si>
  <si>
    <t>Three-spot cardinalfish 94.96%. Some kind of cardinalfish?</t>
  </si>
  <si>
    <t>Oceanic lightfish 97.13%. Some kind of lightfish?</t>
  </si>
  <si>
    <t>Polymetme elongata 93.48%. No good match. Some kind of lightfish?</t>
  </si>
  <si>
    <t>Barbfish 98.54%</t>
  </si>
  <si>
    <t>Human</t>
  </si>
  <si>
    <t>Redfin parrotfish 98.51%. Some kind of parrotfish.</t>
  </si>
  <si>
    <t>Oceanic lightfish 97.76%. Some kind of lightfish?</t>
  </si>
  <si>
    <t>Three-spot cardinalfish 94.89%. Some kind of cardinalfish?</t>
  </si>
  <si>
    <t>Mangrove red snapper 100%. Some kind of snapper?</t>
  </si>
  <si>
    <t>Spinytail lampfish</t>
  </si>
  <si>
    <t>Spinytail lampfish 98.53%</t>
  </si>
  <si>
    <t>Banktail puffer</t>
  </si>
  <si>
    <t>Puddingwife wrasse or Slippery dick</t>
  </si>
  <si>
    <t>Northern searobin 94.16%. Some kind of searobin?</t>
  </si>
  <si>
    <t>European barracuda 92.65%. No good match.</t>
  </si>
  <si>
    <t>Redtail parrotfish</t>
  </si>
  <si>
    <t>Mangrove red snapper?</t>
  </si>
  <si>
    <t>Reef squirrelfish</t>
  </si>
  <si>
    <t>Kobayashi's triangular batfish 94.24%. No good match</t>
  </si>
  <si>
    <t>Spinytail lampfish 97.76%. No good match.</t>
  </si>
  <si>
    <t>Mangrove red snapper. Some kind of snapper?</t>
  </si>
  <si>
    <t>Spinytail lampfish 97.79%.</t>
  </si>
  <si>
    <t>Spinytail lampfish 98.51%</t>
  </si>
  <si>
    <t>Reef squirrelfish 98.56</t>
  </si>
  <si>
    <t>Spinytail lampfish 98.5%</t>
  </si>
  <si>
    <t>Banktail puffer 99.28%</t>
  </si>
  <si>
    <t>Banktail puffer 100%</t>
  </si>
  <si>
    <t>Northern sennet</t>
  </si>
  <si>
    <t>Atlantic cod</t>
  </si>
  <si>
    <t>Siamese algae-eater 87.05%</t>
  </si>
  <si>
    <t>Madeira lantern fish</t>
  </si>
  <si>
    <t>Siamese algae-eater 86.33%</t>
  </si>
  <si>
    <t>Siamese algae-eater 87.59%</t>
  </si>
  <si>
    <t>Siamese algae-eater 85.61%</t>
  </si>
  <si>
    <t>Golden African snapper 98.55%</t>
  </si>
  <si>
    <t>Swallowtail sea perch. Some kind of sea perch?</t>
  </si>
  <si>
    <t>Swallowtail sea perch 98.53%. Some kind of sea perch?</t>
  </si>
  <si>
    <t xml:space="preserve">Large-headed scorpionfish 98.56%. </t>
  </si>
  <si>
    <t>Chinaman-leatherjacket 97.81%</t>
  </si>
  <si>
    <t>XXX</t>
  </si>
  <si>
    <t>S302MiSeq-P15</t>
  </si>
  <si>
    <t xml:space="preserve">Barbfish 95.56%. No good match. </t>
  </si>
  <si>
    <t xml:space="preserve">Butter hamlet 94.12%. No good match. </t>
  </si>
  <si>
    <t>Lutke's halfbeak 98.55%. Some kind of halfbeak?</t>
  </si>
  <si>
    <t>Striped codlet (97.06%). Some kind of codlet</t>
  </si>
  <si>
    <t xml:space="preserve">Strict snake-eel (96.32%). No good match. </t>
  </si>
  <si>
    <t>Siamese algae-eater 87.05%. No good match</t>
  </si>
  <si>
    <t>Ocellated moray (97.79%). Some kind of moray?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</si>
  <si>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</si>
  <si>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</si>
  <si>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</si>
  <si>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</si>
  <si>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</si>
  <si>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</si>
  <si>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</si>
  <si>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</si>
  <si>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</si>
  <si>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</si>
  <si>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</si>
  <si>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</si>
  <si>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</si>
  <si>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</si>
  <si>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Species present (Mainly per read number)</t>
  </si>
  <si>
    <t xml:space="preserve">Atlantic herring </t>
  </si>
  <si>
    <t>?</t>
  </si>
  <si>
    <t>Sara Goodwin: the major haplotype of this ASV never "leaked" into other samples. None "haplotypes" either.</t>
  </si>
  <si>
    <t xml:space="preserve">Seaboard goby </t>
  </si>
  <si>
    <t>Sara Goodwin: the major haplotype of this ASV never "leaked" into other samples.</t>
  </si>
  <si>
    <t>Matched multiple tuna species</t>
  </si>
  <si>
    <t>1) P10 has the highest read number. Dave? 2) Almost all samples have only 1 haplotype of this ASV. The 2nd haplotype in P15 has 1 read only.</t>
  </si>
  <si>
    <t>Barbfish at 95.65%. No good match</t>
  </si>
  <si>
    <t xml:space="preserve">Sara Goodwin: the major haplotype of this ASV never "leaded" into other samples. Multiple "haplotypes" though. </t>
  </si>
  <si>
    <t>Some kind of snapper (matched 97.83% with multiple snapper species)</t>
  </si>
  <si>
    <t>Sara Goodwin: the major haplotype of this ASV never "leaded" into other samples.</t>
  </si>
  <si>
    <t>Sara Goodwin: the major haplotype of this ASV never "leaded" into other samples. Haplotype: hundreds of reads vs 1 read??</t>
  </si>
  <si>
    <t>Sara Goodwin: this ASV never "leaked" into other samples.</t>
  </si>
  <si>
    <t>Indian scat (100%; wrong biogeography)</t>
  </si>
  <si>
    <t>P15: has 532 reads of this ASV (only 29,606 total raw reads). Kinda too high to call absent. Contamination?</t>
  </si>
  <si>
    <t>Sara Goodwin: this ASV never "leaked" into other samples. None "haplotypes" either.</t>
  </si>
  <si>
    <t>Sara Goodwin: the major haplotype of this ASV never "leaked" into other samples. None "haplotypes" either. Dave: Read # 6647.</t>
  </si>
  <si>
    <t>Sara Goodwin: the major haplotype of this ASV never "leaked" into other samples. Yet so many "haplotypes"!</t>
  </si>
  <si>
    <t>Read #: 12715</t>
  </si>
  <si>
    <t>Sara Goodwin: this ASV (10K reads) never "leaked" into other samples.</t>
  </si>
  <si>
    <t>Sara Goodwin: another minor haplotype of this ASV (24) matching this species leaded into P6?</t>
  </si>
  <si>
    <t>Dave, P12 has lower read number (494).</t>
  </si>
  <si>
    <t>American fourspot flounder (100%)</t>
  </si>
  <si>
    <t xml:space="preserve">Read #: 3778. </t>
  </si>
  <si>
    <t>Mandarinefish 92.75%. No good match.</t>
  </si>
  <si>
    <t>Winterflounder? (Matched 100% with multiple flounder species)</t>
  </si>
  <si>
    <t xml:space="preserve">P6 has 60X of this ASV as P7. </t>
  </si>
  <si>
    <t>kokuchi-kusa snailfish? (100%)</t>
  </si>
  <si>
    <t>Sara Goodwin: another 2 really minor haplotypes of this ASV (1 &amp; 1) matching this species leaked into P6?</t>
  </si>
  <si>
    <t>Sara Goodwin: the major haplotype of this ASV never "leaked" into other samples. (read # is not high either: thousands)</t>
  </si>
  <si>
    <t>Sara Goodwin: P10 has 1.5X reads of this ASV as P15. But P10 has 5X of "haplotypes" as P15?</t>
  </si>
  <si>
    <t>Sara Goodwin: the major haplotype of this ASV never "leaked" into other samples. Dave, P15 has 1/5 reads of this ASV as P10</t>
  </si>
  <si>
    <t>Sara Goodwin: the major haplotype of this ASV never "leaked" into other samples. None "haplotypes" either. Read #: thousands.</t>
  </si>
  <si>
    <t>Read #: 3411 &amp; 948</t>
  </si>
  <si>
    <t>Sara Goodwin: the major haplotype of this ASV never "leaked" into other samples. None "haplotypes" either. Read #: 725 and 2047.</t>
  </si>
  <si>
    <t>Read #: 725 &amp; 2047</t>
  </si>
  <si>
    <t>Spinytail lampfish 98.53%. Some kind of lampfish?</t>
  </si>
  <si>
    <t>Sara Goodwin: the major haplotype of this ASV never "leaked" into other samples. None "haplotypes" either. Read #: 11908 &amp; 3736</t>
  </si>
  <si>
    <t>Read #: 2979 &amp; 5181</t>
  </si>
  <si>
    <t>Read #: 1067 &amp; 244</t>
  </si>
  <si>
    <t>Some kind of snake-eel (matched 97.06% with multiple snake-eel species)</t>
  </si>
  <si>
    <t>Read #: 1753</t>
  </si>
  <si>
    <t>read #: 1581 &amp; 477</t>
  </si>
  <si>
    <t>Striped codlet 97.06%. Some kind of codlet</t>
  </si>
  <si>
    <t>Read #: 1996</t>
  </si>
  <si>
    <t>Real ASVs (relatively high read # or perfect match). Caused by contamination?</t>
  </si>
  <si>
    <t>Read #: 1435</t>
  </si>
  <si>
    <t>Ocellated moray 97.79%. Some kind of moray?</t>
  </si>
  <si>
    <t>Read #: 1285</t>
  </si>
  <si>
    <t>Read #: 910</t>
  </si>
  <si>
    <t>PCR artefacts or real ASV without match (present  in only 1 sample, low read number, and bad match to ref seq)</t>
  </si>
  <si>
    <t>Polymetme elongata (?) 93.48%. Some kind of lightfish?</t>
  </si>
  <si>
    <t>X Read #: 40. PCR artefact?</t>
  </si>
  <si>
    <t>No good match at all (Acorn worm 84% over 74 bases)</t>
  </si>
  <si>
    <t>X: read # 10</t>
  </si>
  <si>
    <t>Something whacky happened in this PCR.</t>
  </si>
  <si>
    <t>Speckled dasyure (81.12%).</t>
  </si>
  <si>
    <t>X: read # 68</t>
  </si>
  <si>
    <t xml:space="preserve">Crested flounder (96.32%). No good match. </t>
  </si>
  <si>
    <t>X: read # 64</t>
  </si>
  <si>
    <t>Hoedt's wary fish 92%. No good match.</t>
  </si>
  <si>
    <t>Read #: 76</t>
  </si>
  <si>
    <t>Likely contamination (Perfect match to ref seq/present in multiple samples/PCR positive species)</t>
  </si>
  <si>
    <t xml:space="preserve">P1: this ASV may be contamination (Read # 295). </t>
  </si>
  <si>
    <t>Perfect match with multiple sculpin species</t>
  </si>
  <si>
    <t xml:space="preserve">P1: this ASV may be contamination (Read # 240). </t>
  </si>
  <si>
    <t>Read #: 597</t>
  </si>
  <si>
    <t>Read #: 26. Has to be contamination</t>
  </si>
  <si>
    <t>Reef squirrelfish (Holocentrus coruscus)</t>
  </si>
  <si>
    <t>2?</t>
  </si>
  <si>
    <t>Read #: 767 + 63 &amp; 30. Likely cotamination</t>
  </si>
  <si>
    <t>Read #: 72. Contamination</t>
  </si>
  <si>
    <t xml:space="preserve">Perfect match with multiple shad species </t>
  </si>
  <si>
    <t>P15: read # 128. Contamination?</t>
  </si>
  <si>
    <t>Fourbeard rockling (100%)</t>
  </si>
  <si>
    <t>P1: only 37 reads. Contamination.</t>
  </si>
  <si>
    <t xml:space="preserve">Atlantic mackerel </t>
  </si>
  <si>
    <t xml:space="preserve">Contamination? Read # (367+19 &amp; 282). All three ASVs are different. </t>
  </si>
  <si>
    <t>1?</t>
  </si>
  <si>
    <t xml:space="preserve">Read #: 372&amp; 1574 &amp; 421; ASV in P4 is different from that in P10 and P15. </t>
  </si>
  <si>
    <t>Read # relatively low: 672, 895, 691</t>
  </si>
  <si>
    <t>Read #: 179. Contamination?</t>
  </si>
  <si>
    <t>Read #: 519 &amp; 20</t>
  </si>
  <si>
    <t>Sara Goodwin: could this come from the PCR positive (P16)? But P13-P15 didn't have this ASV.</t>
  </si>
  <si>
    <t>Kajikia audax (Striped marlin): what's the distributional range? Fishbase: native range or all suitable habitat?</t>
  </si>
  <si>
    <t>Why is Holocentrus coruscus (Reef squirrelfish) not in fish base?</t>
  </si>
  <si>
    <t>There are also some human sequences, which I am not including in the list above.</t>
  </si>
  <si>
    <t>Comments/Questions</t>
  </si>
  <si>
    <t>C288</t>
  </si>
  <si>
    <t>Positive samples 1</t>
  </si>
  <si>
    <t>S289</t>
  </si>
  <si>
    <t>Positive samples 2</t>
  </si>
  <si>
    <t>S290</t>
  </si>
  <si>
    <t>Positive samples 3</t>
  </si>
  <si>
    <t>S291</t>
  </si>
  <si>
    <t>Positive samples 4</t>
  </si>
  <si>
    <t>S292</t>
  </si>
  <si>
    <t>Positive samples 5</t>
  </si>
  <si>
    <t>S293</t>
  </si>
  <si>
    <t>Positive samples 6</t>
  </si>
  <si>
    <t>S294</t>
  </si>
  <si>
    <t>Positive samples 7</t>
  </si>
  <si>
    <t>S295</t>
  </si>
  <si>
    <t>Positive samples 8</t>
  </si>
  <si>
    <t>A</t>
  </si>
  <si>
    <t>S296</t>
  </si>
  <si>
    <t>Positive samples 10</t>
  </si>
  <si>
    <t>B</t>
  </si>
  <si>
    <t>Positive samples 10/13</t>
  </si>
  <si>
    <t>S297</t>
  </si>
  <si>
    <t>Positive samples 12</t>
  </si>
  <si>
    <t>C</t>
  </si>
  <si>
    <t>Positive samples 12/15</t>
  </si>
  <si>
    <t>S298</t>
  </si>
  <si>
    <t>Positive samples 14</t>
  </si>
  <si>
    <t>D</t>
  </si>
  <si>
    <t>Positive samples 14/11</t>
  </si>
  <si>
    <t>S299</t>
  </si>
  <si>
    <t>Positive samples 9</t>
  </si>
  <si>
    <t>S300</t>
  </si>
  <si>
    <t>Positive samples 11</t>
  </si>
  <si>
    <t>Positive samples13/10</t>
  </si>
  <si>
    <t>Is it possible that CSHL mis-labeled the last three libraries?</t>
  </si>
  <si>
    <t>S301</t>
  </si>
  <si>
    <t>Positive samples 13</t>
  </si>
  <si>
    <t>Positive samples 15/12</t>
  </si>
  <si>
    <t>S302MiSeq</t>
  </si>
  <si>
    <t>Positive samples 15</t>
  </si>
  <si>
    <t>Positive samples 11/14</t>
  </si>
  <si>
    <t>S302NextSeq</t>
  </si>
  <si>
    <t>Amplicon ID (Yuan)</t>
  </si>
  <si>
    <t>benchwork ID (Yuan)</t>
  </si>
  <si>
    <t>Duplicate ID (Dave)</t>
  </si>
  <si>
    <t>ID suggested by Sequencing result</t>
  </si>
  <si>
    <t>NGS ID (CSHL)</t>
  </si>
  <si>
    <t>NGS ID backtracked</t>
  </si>
  <si>
    <t>S302</t>
  </si>
  <si>
    <t>Extraction kit</t>
  </si>
  <si>
    <t>Fast</t>
  </si>
  <si>
    <t>Old</t>
  </si>
  <si>
    <t>P15-Fast</t>
  </si>
  <si>
    <t>P13-Fast</t>
  </si>
  <si>
    <t>P9-Fast</t>
  </si>
  <si>
    <t>P11-Fast</t>
  </si>
  <si>
    <t>S296-P10</t>
  </si>
  <si>
    <t>S297-P12</t>
  </si>
  <si>
    <t>S298-P14</t>
  </si>
  <si>
    <t>S299-P9</t>
  </si>
  <si>
    <t>S300-P11</t>
  </si>
  <si>
    <t>S301-P13</t>
  </si>
  <si>
    <t>Original ID</t>
  </si>
  <si>
    <t xml:space="preserve">ID after correction based on duplicates </t>
  </si>
  <si>
    <t xml:space="preserve">Number of ASV haplotypes detected in each positive samples. </t>
  </si>
  <si>
    <t>All DNA extracted using Fast kit seems to have slightly greater number of ASV haptoltypes, except one pair P12/P15</t>
  </si>
  <si>
    <t>Original ID with my messup</t>
  </si>
  <si>
    <r>
      <t xml:space="preserve">P7: has 1366 reads of this ASV. Kinda too high to call absent. Contamination? </t>
    </r>
    <r>
      <rPr>
        <b/>
        <sz val="11"/>
        <color theme="1"/>
        <rFont val="Calibri"/>
        <family val="2"/>
        <scheme val="minor"/>
      </rPr>
      <t>Not contamination!</t>
    </r>
  </si>
  <si>
    <t>Questions are based on Original ID with my messup.</t>
  </si>
  <si>
    <t>Size information on eyebals in P2, P4,  P11, and P13?</t>
  </si>
  <si>
    <r>
      <t xml:space="preserve">P4, P10, P11, P13 and P15: could this ASV be caused by contamination? Pretty high to be caused by "leaking". </t>
    </r>
    <r>
      <rPr>
        <b/>
        <sz val="11"/>
        <color theme="1"/>
        <rFont val="Calibri"/>
        <family val="2"/>
        <scheme val="minor"/>
      </rPr>
      <t>None is contamination!</t>
    </r>
  </si>
  <si>
    <t>Atlantic mackerel Wrong</t>
  </si>
  <si>
    <t>P1 has lots of seal sequences. Anything special on your end during sample preparation? No! This has to be contamination at Milford.</t>
  </si>
  <si>
    <t>Vlookup</t>
  </si>
  <si>
    <t>Taxonomy</t>
  </si>
  <si>
    <t>No perfect match. Some kind of leatherjacket. All hits are from Australia.</t>
  </si>
  <si>
    <t>Atlantic cod?</t>
  </si>
  <si>
    <t>No good match</t>
  </si>
  <si>
    <t>Winter or Yellowtail flounder?</t>
  </si>
  <si>
    <t>Butterfish?</t>
  </si>
  <si>
    <t>White/red/spotted hake</t>
  </si>
  <si>
    <t>The Indian scad</t>
  </si>
  <si>
    <t>No perfect match. Some kind of sea perch?</t>
  </si>
  <si>
    <t>No good match. Some kind of flounder?</t>
  </si>
  <si>
    <t>No good match.</t>
  </si>
  <si>
    <t xml:space="preserve">No good match. </t>
  </si>
  <si>
    <t>No good match. Cardinalfish?</t>
  </si>
  <si>
    <t>No good match. Lighfish?</t>
  </si>
  <si>
    <t>No good match. Some kind of snapper.</t>
  </si>
  <si>
    <t>No good match. Some kind of snapper?</t>
  </si>
  <si>
    <t>Summer flounder?</t>
  </si>
  <si>
    <t>No perfect match. Barbfish?</t>
  </si>
  <si>
    <t>No perfect match. Some kind of parrotfish.</t>
  </si>
  <si>
    <t>Some kind of jack. Biogeography doesn't fit.</t>
  </si>
  <si>
    <t>Atlantic sailfish or white marlin</t>
  </si>
  <si>
    <t>No perfect match. Some kind of halfbeak.</t>
  </si>
  <si>
    <t>No perfect match. Diamondcheek lanternfish?</t>
  </si>
  <si>
    <t>American/Northern sand lance</t>
  </si>
  <si>
    <t>Slender bristlemouth</t>
  </si>
  <si>
    <t>No perfect match. Some kind of surgeonfish?</t>
  </si>
  <si>
    <t>No good match. Some kind of goby?</t>
  </si>
  <si>
    <t>No good match. Some kind of codlet?</t>
  </si>
  <si>
    <t>No perfect match. Some kind of snake-eel?</t>
  </si>
  <si>
    <t>No perfect match. Some kind of moray.</t>
  </si>
  <si>
    <t>Some kind of butterflyfish. No "local" hit!</t>
  </si>
  <si>
    <t>Some kind of leatherjacket</t>
  </si>
  <si>
    <t>Slender filefish or Planehead filefish</t>
  </si>
  <si>
    <t>No good match. Some kind of snake eel?</t>
  </si>
  <si>
    <t>No perfect match with the right biogeography. Some kind of scad?</t>
  </si>
  <si>
    <t>Pollock? (Pollachius virens)</t>
  </si>
  <si>
    <t>No perfect match. Windowpane?</t>
  </si>
  <si>
    <t>No perfect match. Blue runner?</t>
  </si>
  <si>
    <t>kokuchi-kusa snailfish? Biogeography is not right. Some kind of snailfish?</t>
  </si>
  <si>
    <t>No good match. Some kind of hake?</t>
  </si>
  <si>
    <t>Blue runner?</t>
  </si>
  <si>
    <t>No good match. Some kind of lampfish/lanternfish</t>
  </si>
  <si>
    <t>No good match; Some kind of rockfish?</t>
  </si>
  <si>
    <t>No perfect match. Some kind of of scorpionfish? Best match has wrong biogeography.</t>
  </si>
  <si>
    <t xml:space="preserve">Some kind of shad </t>
  </si>
  <si>
    <t>No perfect match. Some kind of snapper?</t>
  </si>
  <si>
    <t>Winter or Yellowfin?</t>
  </si>
  <si>
    <t>Total read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</si>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</sst>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ont="1"/>
    <xf numFmtId="0" fontId="4" fillId="0" borderId="0" xfId="0" applyFont="1"/>
    <xf numFmtId="0" fontId="0" fillId="0" borderId="0" xfId="0" applyBorder="1"/>
    <xf numFmtId="49" fontId="0" fillId="0" borderId="0" xfId="0" applyNumberFormat="1"/>
    <xf numFmtId="0" fontId="5" fillId="0" borderId="0" xfId="0" applyFont="1"/>
    <xf numFmtId="0" fontId="6" fillId="0" borderId="0" xfId="0" applyFont="1"/>
    <xf numFmtId="0" fontId="0" fillId="4" borderId="0" xfId="0" applyFill="1"/>
    <xf numFmtId="0" fontId="7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P8 vs P9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S299-P9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Sheet1!$A$2:$A$448</c:f>
              <c:numCache>
                <c:formatCode>General</c:formatCode>
                <c:ptCount val="4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40101</c:v>
                </c:pt>
                <c:pt idx="8">
                  <c:v>87000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28653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6120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230</c:v>
                </c:pt>
                <c:pt idx="58">
                  <c:v>0</c:v>
                </c:pt>
                <c:pt idx="59">
                  <c:v>0</c:v>
                </c:pt>
                <c:pt idx="60">
                  <c:v>8322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1581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671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241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229</c:v>
                </c:pt>
                <c:pt idx="150">
                  <c:v>251</c:v>
                </c:pt>
                <c:pt idx="151">
                  <c:v>0</c:v>
                </c:pt>
                <c:pt idx="152">
                  <c:v>0</c:v>
                </c:pt>
                <c:pt idx="153">
                  <c:v>147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191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199</c:v>
                </c:pt>
                <c:pt idx="174">
                  <c:v>0</c:v>
                </c:pt>
                <c:pt idx="175">
                  <c:v>144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128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234</c:v>
                </c:pt>
                <c:pt idx="199">
                  <c:v>0</c:v>
                </c:pt>
                <c:pt idx="200">
                  <c:v>0</c:v>
                </c:pt>
                <c:pt idx="201">
                  <c:v>97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77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84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96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53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104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52</c:v>
                </c:pt>
                <c:pt idx="270">
                  <c:v>92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37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30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27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2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</c:numCache>
            </c:numRef>
          </c:xVal>
          <c:yVal>
            <c:numRef>
              <c:f>Sheet1!$B$2:$B$448</c:f>
              <c:numCache>
                <c:formatCode>General</c:formatCode>
                <c:ptCount val="447"/>
                <c:pt idx="0">
                  <c:v>588</c:v>
                </c:pt>
                <c:pt idx="1">
                  <c:v>289</c:v>
                </c:pt>
                <c:pt idx="2">
                  <c:v>0</c:v>
                </c:pt>
                <c:pt idx="3">
                  <c:v>177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37386</c:v>
                </c:pt>
                <c:pt idx="8">
                  <c:v>75682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25001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7608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939</c:v>
                </c:pt>
                <c:pt idx="58">
                  <c:v>0</c:v>
                </c:pt>
                <c:pt idx="59">
                  <c:v>0</c:v>
                </c:pt>
                <c:pt idx="60">
                  <c:v>494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477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685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597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266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219</c:v>
                </c:pt>
                <c:pt idx="150">
                  <c:v>196</c:v>
                </c:pt>
                <c:pt idx="151">
                  <c:v>0</c:v>
                </c:pt>
                <c:pt idx="152">
                  <c:v>0</c:v>
                </c:pt>
                <c:pt idx="153">
                  <c:v>110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187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133</c:v>
                </c:pt>
                <c:pt idx="174">
                  <c:v>0</c:v>
                </c:pt>
                <c:pt idx="175">
                  <c:v>100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142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71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62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54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169</c:v>
                </c:pt>
                <c:pt idx="228">
                  <c:v>68</c:v>
                </c:pt>
                <c:pt idx="229">
                  <c:v>161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154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41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60</c:v>
                </c:pt>
                <c:pt idx="257">
                  <c:v>113</c:v>
                </c:pt>
                <c:pt idx="258">
                  <c:v>112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102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44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73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40</c:v>
                </c:pt>
                <c:pt idx="331">
                  <c:v>39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7-44AF-89BF-0A65FA5CE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2560079"/>
        <c:axId val="2076329663"/>
      </c:scatterChart>
      <c:valAx>
        <c:axId val="201256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29663"/>
        <c:crosses val="autoZero"/>
        <c:crossBetween val="midCat"/>
      </c:valAx>
      <c:valAx>
        <c:axId val="20763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560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P9 vs P10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S301-P13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Sheet1!$E$2:$E$448</c:f>
              <c:numCache>
                <c:formatCode>General</c:formatCode>
                <c:ptCount val="447"/>
                <c:pt idx="0">
                  <c:v>82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134083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35180</c:v>
                </c:pt>
                <c:pt idx="26">
                  <c:v>17121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7071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6174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2865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880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495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377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72</c:v>
                </c:pt>
                <c:pt idx="119">
                  <c:v>0</c:v>
                </c:pt>
                <c:pt idx="120">
                  <c:v>345</c:v>
                </c:pt>
                <c:pt idx="121">
                  <c:v>0</c:v>
                </c:pt>
                <c:pt idx="122">
                  <c:v>357</c:v>
                </c:pt>
                <c:pt idx="123">
                  <c:v>327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290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241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143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82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72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</c:numCache>
            </c:numRef>
          </c:xVal>
          <c:yVal>
            <c:numRef>
              <c:f>Sheet1!$F$2:$F$448</c:f>
              <c:numCache>
                <c:formatCode>General</c:formatCode>
                <c:ptCount val="4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172814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15254</c:v>
                </c:pt>
                <c:pt idx="26">
                  <c:v>33182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15740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4836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5206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1152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797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606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443</c:v>
                </c:pt>
                <c:pt idx="121">
                  <c:v>0</c:v>
                </c:pt>
                <c:pt idx="122">
                  <c:v>416</c:v>
                </c:pt>
                <c:pt idx="123">
                  <c:v>437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327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267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169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94</c:v>
                </c:pt>
                <c:pt idx="223">
                  <c:v>176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114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111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90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38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47-4B4F-85FB-522368D49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8943"/>
        <c:axId val="82703119"/>
      </c:scatterChart>
      <c:valAx>
        <c:axId val="8270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3119"/>
        <c:crosses val="autoZero"/>
        <c:crossBetween val="midCat"/>
      </c:valAx>
      <c:valAx>
        <c:axId val="827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S300-P11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Sheet1!$J$2:$J$448</c:f>
              <c:numCache>
                <c:formatCode>General</c:formatCode>
                <c:ptCount val="447"/>
                <c:pt idx="0">
                  <c:v>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117736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69766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25947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17460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4591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11405</c:v>
                </c:pt>
                <c:pt idx="49">
                  <c:v>0</c:v>
                </c:pt>
                <c:pt idx="50">
                  <c:v>0</c:v>
                </c:pt>
                <c:pt idx="51">
                  <c:v>11908</c:v>
                </c:pt>
                <c:pt idx="52">
                  <c:v>10362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187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2979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1067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712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767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532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519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398</c:v>
                </c:pt>
                <c:pt idx="156">
                  <c:v>0</c:v>
                </c:pt>
                <c:pt idx="157">
                  <c:v>296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182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230</c:v>
                </c:pt>
                <c:pt idx="175">
                  <c:v>0</c:v>
                </c:pt>
                <c:pt idx="176">
                  <c:v>0</c:v>
                </c:pt>
                <c:pt idx="177">
                  <c:v>103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154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93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182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141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109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71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27</c:v>
                </c:pt>
                <c:pt idx="298">
                  <c:v>0</c:v>
                </c:pt>
                <c:pt idx="299">
                  <c:v>63</c:v>
                </c:pt>
                <c:pt idx="300">
                  <c:v>24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32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</c:numCache>
            </c:numRef>
          </c:xVal>
          <c:yVal>
            <c:numRef>
              <c:f>Sheet1!$K$2:$K$448</c:f>
              <c:numCache>
                <c:formatCode>General</c:formatCode>
                <c:ptCount val="447"/>
                <c:pt idx="0">
                  <c:v>102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55025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9036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3845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27978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9040</c:v>
                </c:pt>
                <c:pt idx="49">
                  <c:v>0</c:v>
                </c:pt>
                <c:pt idx="50">
                  <c:v>0</c:v>
                </c:pt>
                <c:pt idx="51">
                  <c:v>3736</c:v>
                </c:pt>
                <c:pt idx="52">
                  <c:v>3575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5181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244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343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30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99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27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101</c:v>
                </c:pt>
                <c:pt idx="175">
                  <c:v>0</c:v>
                </c:pt>
                <c:pt idx="176">
                  <c:v>0</c:v>
                </c:pt>
                <c:pt idx="177">
                  <c:v>13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144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37</c:v>
                </c:pt>
                <c:pt idx="298">
                  <c:v>0</c:v>
                </c:pt>
                <c:pt idx="299">
                  <c:v>0</c:v>
                </c:pt>
                <c:pt idx="300">
                  <c:v>36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17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ED-4C08-86AE-80C3D5608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67551"/>
        <c:axId val="76967967"/>
      </c:scatterChart>
      <c:valAx>
        <c:axId val="7696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7967"/>
        <c:crosses val="autoZero"/>
        <c:crossBetween val="midCat"/>
      </c:valAx>
      <c:valAx>
        <c:axId val="7696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6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P14 vs P15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S302MiSeq-P15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Sheet1!$P$2:$P$448</c:f>
              <c:numCache>
                <c:formatCode>General</c:formatCode>
                <c:ptCount val="447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2411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41605</c:v>
                </c:pt>
                <c:pt idx="23">
                  <c:v>0</c:v>
                </c:pt>
                <c:pt idx="24">
                  <c:v>33797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20400</c:v>
                </c:pt>
                <c:pt idx="33">
                  <c:v>2698</c:v>
                </c:pt>
                <c:pt idx="34">
                  <c:v>0</c:v>
                </c:pt>
                <c:pt idx="35">
                  <c:v>0</c:v>
                </c:pt>
                <c:pt idx="36">
                  <c:v>16571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16495</c:v>
                </c:pt>
                <c:pt idx="45">
                  <c:v>21391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11687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9432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5481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5452</c:v>
                </c:pt>
                <c:pt idx="70">
                  <c:v>0</c:v>
                </c:pt>
                <c:pt idx="71">
                  <c:v>0</c:v>
                </c:pt>
                <c:pt idx="72">
                  <c:v>4994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3411</c:v>
                </c:pt>
                <c:pt idx="78">
                  <c:v>3238</c:v>
                </c:pt>
                <c:pt idx="79">
                  <c:v>0</c:v>
                </c:pt>
                <c:pt idx="80">
                  <c:v>725</c:v>
                </c:pt>
                <c:pt idx="81">
                  <c:v>0</c:v>
                </c:pt>
                <c:pt idx="82">
                  <c:v>895</c:v>
                </c:pt>
                <c:pt idx="83">
                  <c:v>0</c:v>
                </c:pt>
                <c:pt idx="84">
                  <c:v>1574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311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107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101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85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74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35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47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40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38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22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24</c:v>
                </c:pt>
                <c:pt idx="366">
                  <c:v>24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</c:numCache>
            </c:numRef>
          </c:xVal>
          <c:yVal>
            <c:numRef>
              <c:f>Sheet1!$Q$2:$Q$448</c:f>
              <c:numCache>
                <c:formatCode>General</c:formatCode>
                <c:ptCount val="4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23678</c:v>
                </c:pt>
                <c:pt idx="23">
                  <c:v>0</c:v>
                </c:pt>
                <c:pt idx="24">
                  <c:v>23833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4086</c:v>
                </c:pt>
                <c:pt idx="33">
                  <c:v>3191</c:v>
                </c:pt>
                <c:pt idx="34">
                  <c:v>0</c:v>
                </c:pt>
                <c:pt idx="35">
                  <c:v>0</c:v>
                </c:pt>
                <c:pt idx="36">
                  <c:v>9649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9777</c:v>
                </c:pt>
                <c:pt idx="45">
                  <c:v>4127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1692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1718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4404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2081</c:v>
                </c:pt>
                <c:pt idx="70">
                  <c:v>0</c:v>
                </c:pt>
                <c:pt idx="71">
                  <c:v>0</c:v>
                </c:pt>
                <c:pt idx="72">
                  <c:v>1326</c:v>
                </c:pt>
                <c:pt idx="73">
                  <c:v>0</c:v>
                </c:pt>
                <c:pt idx="74">
                  <c:v>0</c:v>
                </c:pt>
                <c:pt idx="75">
                  <c:v>128</c:v>
                </c:pt>
                <c:pt idx="76">
                  <c:v>0</c:v>
                </c:pt>
                <c:pt idx="77">
                  <c:v>948</c:v>
                </c:pt>
                <c:pt idx="78">
                  <c:v>842</c:v>
                </c:pt>
                <c:pt idx="79">
                  <c:v>0</c:v>
                </c:pt>
                <c:pt idx="80">
                  <c:v>2047</c:v>
                </c:pt>
                <c:pt idx="81">
                  <c:v>2477</c:v>
                </c:pt>
                <c:pt idx="82">
                  <c:v>691</c:v>
                </c:pt>
                <c:pt idx="83">
                  <c:v>0</c:v>
                </c:pt>
                <c:pt idx="84">
                  <c:v>421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435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33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6-408A-881C-04B036FC5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06447"/>
        <c:axId val="82701871"/>
      </c:scatterChart>
      <c:valAx>
        <c:axId val="827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1871"/>
        <c:crosses val="autoZero"/>
        <c:crossBetween val="midCat"/>
      </c:valAx>
      <c:valAx>
        <c:axId val="8270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0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'Miseq vs Nextseq'!$E$1</c:f>
              <c:strCache>
                <c:ptCount val="1"/>
                <c:pt idx="0">
                  <c:v>S302NextSeq-P15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'Miseq vs Nextseq'!$D$2:$D$25</c:f>
              <c:numCache>
                <c:formatCode>General</c:formatCode>
                <c:ptCount val="24"/>
                <c:pt idx="0">
                  <c:v>253</c:v>
                </c:pt>
                <c:pt idx="1">
                  <c:v>23678</c:v>
                </c:pt>
                <c:pt idx="2">
                  <c:v>23833</c:v>
                </c:pt>
                <c:pt idx="3">
                  <c:v>4086</c:v>
                </c:pt>
                <c:pt idx="4">
                  <c:v>3191</c:v>
                </c:pt>
                <c:pt idx="5">
                  <c:v>9649</c:v>
                </c:pt>
                <c:pt idx="6">
                  <c:v>9777</c:v>
                </c:pt>
                <c:pt idx="7">
                  <c:v>4127</c:v>
                </c:pt>
                <c:pt idx="8">
                  <c:v>1692</c:v>
                </c:pt>
                <c:pt idx="9">
                  <c:v>1718</c:v>
                </c:pt>
                <c:pt idx="10">
                  <c:v>4404</c:v>
                </c:pt>
                <c:pt idx="11">
                  <c:v>2081</c:v>
                </c:pt>
                <c:pt idx="12">
                  <c:v>1326</c:v>
                </c:pt>
                <c:pt idx="13">
                  <c:v>128</c:v>
                </c:pt>
                <c:pt idx="14">
                  <c:v>948</c:v>
                </c:pt>
                <c:pt idx="15">
                  <c:v>842</c:v>
                </c:pt>
                <c:pt idx="16">
                  <c:v>2047</c:v>
                </c:pt>
                <c:pt idx="17">
                  <c:v>2477</c:v>
                </c:pt>
                <c:pt idx="18">
                  <c:v>691</c:v>
                </c:pt>
                <c:pt idx="19">
                  <c:v>421</c:v>
                </c:pt>
                <c:pt idx="20">
                  <c:v>435</c:v>
                </c:pt>
                <c:pt idx="21">
                  <c:v>33</c:v>
                </c:pt>
                <c:pt idx="22">
                  <c:v>1</c:v>
                </c:pt>
                <c:pt idx="23">
                  <c:v>1</c:v>
                </c:pt>
              </c:numCache>
            </c:numRef>
          </c:xVal>
          <c:yVal>
            <c:numRef>
              <c:f>'Miseq vs Nextseq'!$E$2:$E$25</c:f>
              <c:numCache>
                <c:formatCode>General</c:formatCode>
                <c:ptCount val="24"/>
                <c:pt idx="0">
                  <c:v>26</c:v>
                </c:pt>
                <c:pt idx="1">
                  <c:v>1682</c:v>
                </c:pt>
                <c:pt idx="2">
                  <c:v>1602</c:v>
                </c:pt>
                <c:pt idx="3">
                  <c:v>532</c:v>
                </c:pt>
                <c:pt idx="4">
                  <c:v>338</c:v>
                </c:pt>
                <c:pt idx="5">
                  <c:v>696</c:v>
                </c:pt>
                <c:pt idx="6">
                  <c:v>988</c:v>
                </c:pt>
                <c:pt idx="7">
                  <c:v>473</c:v>
                </c:pt>
                <c:pt idx="8">
                  <c:v>229</c:v>
                </c:pt>
                <c:pt idx="9">
                  <c:v>255</c:v>
                </c:pt>
                <c:pt idx="10">
                  <c:v>503</c:v>
                </c:pt>
                <c:pt idx="11">
                  <c:v>157</c:v>
                </c:pt>
                <c:pt idx="12">
                  <c:v>221</c:v>
                </c:pt>
                <c:pt idx="13">
                  <c:v>0</c:v>
                </c:pt>
                <c:pt idx="14">
                  <c:v>114</c:v>
                </c:pt>
                <c:pt idx="15">
                  <c:v>104</c:v>
                </c:pt>
                <c:pt idx="16">
                  <c:v>212</c:v>
                </c:pt>
                <c:pt idx="17">
                  <c:v>0</c:v>
                </c:pt>
                <c:pt idx="18">
                  <c:v>113</c:v>
                </c:pt>
                <c:pt idx="19">
                  <c:v>97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1E-42DF-B7F9-A873EDB53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439631"/>
        <c:axId val="2023444623"/>
      </c:scatterChart>
      <c:valAx>
        <c:axId val="2023439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44623"/>
        <c:crosses val="autoZero"/>
        <c:crossBetween val="midCat"/>
      </c:valAx>
      <c:valAx>
        <c:axId val="202344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43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7</xdr:row>
      <xdr:rowOff>19050</xdr:rowOff>
    </xdr:from>
    <xdr:to>
      <xdr:col>8</xdr:col>
      <xdr:colOff>133350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22</xdr:row>
      <xdr:rowOff>0</xdr:rowOff>
    </xdr:from>
    <xdr:to>
      <xdr:col>8</xdr:col>
      <xdr:colOff>47625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5</xdr:row>
      <xdr:rowOff>180975</xdr:rowOff>
    </xdr:from>
    <xdr:to>
      <xdr:col>15</xdr:col>
      <xdr:colOff>114300</xdr:colOff>
      <xdr:row>20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85725</xdr:colOff>
      <xdr:row>17</xdr:row>
      <xdr:rowOff>28575</xdr:rowOff>
    </xdr:from>
    <xdr:to>
      <xdr:col>21</xdr:col>
      <xdr:colOff>38100</xdr:colOff>
      <xdr:row>31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144780</xdr:colOff>
      <xdr:row>4</xdr:row>
      <xdr:rowOff>156210</xdr:rowOff>
    </xdr:from>
    <xdr:to>
      <xdr:col>13</xdr:col>
      <xdr:colOff>449580</xdr:colOff>
      <xdr:row>19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an.Liu/Desktop/Bioinformatics%20done%20locally/otu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onomy"/>
      <sheetName val="meta data"/>
      <sheetName val="Questions"/>
      <sheetName val="EcoMon-otutable-all-1351"/>
      <sheetName val="EcoMon-otutable-1044"/>
      <sheetName val="SealScat-otutable-all-1351"/>
      <sheetName val="SealScat-otutable-all-447"/>
      <sheetName val="SealScat-WO positive"/>
      <sheetName val="SealScat-no host or nonfish"/>
      <sheetName val="SealScat-fish ASVs comb.-new."/>
      <sheetName val="SealScat-fish ASVs comb.-old."/>
      <sheetName val="SealScat-fish ASVs comb.-Final"/>
    </sheetNames>
    <sheetDataSet>
      <sheetData sheetId="0">
        <row r="2">
          <cell r="A2" t="str">
            <v>ID</v>
          </cell>
          <cell r="B2" t="str">
            <v>Sequence</v>
          </cell>
          <cell r="C2" t="str">
            <v>Length (bp)</v>
          </cell>
          <cell r="D2" t="str">
            <v>Best Match</v>
          </cell>
          <cell r="E2" t="str">
            <v>% Best Match</v>
          </cell>
          <cell r="F2" t="str">
            <v>Common name</v>
          </cell>
          <cell r="G2" t="str">
            <v>2nd Best Match</v>
          </cell>
          <cell r="H2" t="str">
            <v>% 2nd Best Match</v>
          </cell>
          <cell r="I2" t="str">
            <v>Common name</v>
          </cell>
          <cell r="J2" t="str">
            <v>ID</v>
          </cell>
          <cell r="K2" t="str">
            <v>Larvae eyeball added</v>
          </cell>
          <cell r="L2" t="str">
            <v>Dave's note (Species level resolution)</v>
          </cell>
          <cell r="M2" t="str">
            <v>Note1-other matches</v>
          </cell>
        </row>
        <row r="3">
          <cell r="A3" t="str">
            <v>Seq_1</v>
          </cell>
          <cell r="C3">
            <v>137</v>
          </cell>
          <cell r="D3" t="str">
            <v>Phoca largha</v>
          </cell>
          <cell r="E3">
            <v>100</v>
          </cell>
          <cell r="F3" t="str">
            <v>Spotted seal</v>
          </cell>
          <cell r="G3" t="str">
            <v>Halichoerus grypus</v>
          </cell>
          <cell r="H3">
            <v>100</v>
          </cell>
          <cell r="I3" t="str">
            <v>Grey Seal</v>
          </cell>
          <cell r="J3" t="str">
            <v>Some kind of seal</v>
          </cell>
          <cell r="M3" t="str">
            <v>Also matched 100% with Phoca vitulina (Harbor seal), Cystophora cristata(Hooded seal), phoca fasciata(Ribbon seal), Pusa caspica(Caspian seal), Phoca sibirica(Baikal seal) and others.</v>
          </cell>
        </row>
        <row r="4">
          <cell r="A4" t="str">
            <v>Seq_2</v>
          </cell>
          <cell r="C4">
            <v>137</v>
          </cell>
          <cell r="D4" t="str">
            <v>Homo Sapian</v>
          </cell>
          <cell r="E4">
            <v>100</v>
          </cell>
          <cell r="F4" t="str">
            <v>Human</v>
          </cell>
          <cell r="J4" t="str">
            <v>Human</v>
          </cell>
        </row>
        <row r="5">
          <cell r="A5" t="str">
            <v>Seq_3</v>
          </cell>
          <cell r="C5">
            <v>138</v>
          </cell>
          <cell r="D5" t="str">
            <v>Brevoortia tyrannus</v>
          </cell>
          <cell r="E5">
            <v>100</v>
          </cell>
          <cell r="F5" t="str">
            <v>Atlantic menhaden</v>
          </cell>
          <cell r="J5" t="str">
            <v>Atlantic menhaden</v>
          </cell>
          <cell r="K5" t="str">
            <v>Menhaden</v>
          </cell>
          <cell r="L5" t="str">
            <v>this sequence yes, but other match Alosa?</v>
          </cell>
        </row>
        <row r="6">
          <cell r="A6" t="str">
            <v>Seq_4</v>
          </cell>
          <cell r="C6">
            <v>138</v>
          </cell>
          <cell r="D6" t="str">
            <v>Alosa sapidissima</v>
          </cell>
          <cell r="E6">
            <v>100</v>
          </cell>
          <cell r="F6" t="str">
            <v>American Shad</v>
          </cell>
          <cell r="G6" t="str">
            <v>Alosa fallax</v>
          </cell>
          <cell r="H6">
            <v>100</v>
          </cell>
          <cell r="I6" t="str">
            <v>twait shad</v>
          </cell>
          <cell r="J6" t="str">
            <v>Some kind of shad</v>
          </cell>
          <cell r="L6" t="str">
            <v>Alosa taxa and Brevortia</v>
          </cell>
          <cell r="M6" t="str">
            <v>Also matched 100% with Alosa mediocris (Hickory shad), Alosa aestivalis (Blueback herring), Alosa pseudoharengus (Alewife), Brevoortia tyrannus (Atlantic menhaden) and others</v>
          </cell>
        </row>
        <row r="7">
          <cell r="A7" t="str">
            <v>Seq_5</v>
          </cell>
          <cell r="C7">
            <v>137</v>
          </cell>
          <cell r="D7" t="str">
            <v>Urophycis tenuis</v>
          </cell>
          <cell r="E7">
            <v>100</v>
          </cell>
          <cell r="F7" t="str">
            <v>White hake</v>
          </cell>
          <cell r="G7" t="str">
            <v>Urophycis chuss</v>
          </cell>
          <cell r="H7">
            <v>100</v>
          </cell>
          <cell r="I7" t="str">
            <v>Red hake</v>
          </cell>
          <cell r="J7" t="str">
            <v>White/red/spotted hake</v>
          </cell>
          <cell r="K7" t="str">
            <v>Spotted hake</v>
          </cell>
          <cell r="L7" t="str">
            <v>tenuis/chuss/regia indistinguishable</v>
          </cell>
          <cell r="M7" t="str">
            <v>Also matched 100% with Urophycis regia (spotted codling; Northwest Atlantic).</v>
          </cell>
        </row>
        <row r="8">
          <cell r="A8" t="str">
            <v>Seq_6</v>
          </cell>
          <cell r="C8">
            <v>138</v>
          </cell>
          <cell r="D8" t="str">
            <v>gadus morhua</v>
          </cell>
          <cell r="E8">
            <v>100</v>
          </cell>
          <cell r="F8" t="str">
            <v>Atlantic cod</v>
          </cell>
          <cell r="J8" t="str">
            <v>Atlantic cod?</v>
          </cell>
          <cell r="M8" t="str">
            <v>Also matched 100% with Gadus chalcogrammus (Alaska pollock), Arctogadus glacialis (Arctic cod or polar cod), and Gadus macrocephalus (Pacific cod).</v>
          </cell>
        </row>
        <row r="9">
          <cell r="A9" t="str">
            <v>Seq_7</v>
          </cell>
          <cell r="C9">
            <v>138</v>
          </cell>
          <cell r="D9" t="str">
            <v>Micropogonias undulatus</v>
          </cell>
          <cell r="E9">
            <v>100</v>
          </cell>
          <cell r="F9" t="str">
            <v>Atlantic croaker</v>
          </cell>
          <cell r="G9" t="str">
            <v>Micropogonias furnieri</v>
          </cell>
          <cell r="H9">
            <v>99.28</v>
          </cell>
          <cell r="I9" t="str">
            <v>Whitemouth croaker</v>
          </cell>
          <cell r="J9" t="str">
            <v>Atlantic croaker</v>
          </cell>
          <cell r="K9" t="str">
            <v>Atlantic croaker</v>
          </cell>
        </row>
        <row r="10">
          <cell r="A10" t="str">
            <v>Seq_8</v>
          </cell>
          <cell r="C10">
            <v>138</v>
          </cell>
          <cell r="D10" t="str">
            <v>Clupea harengus</v>
          </cell>
          <cell r="E10">
            <v>100</v>
          </cell>
          <cell r="F10" t="str">
            <v>Atlantic herring</v>
          </cell>
          <cell r="G10" t="str">
            <v>Sprattus sprattus</v>
          </cell>
          <cell r="H10">
            <v>100</v>
          </cell>
          <cell r="I10" t="str">
            <v>European sprat</v>
          </cell>
          <cell r="J10" t="str">
            <v>Atlantic herring</v>
          </cell>
          <cell r="K10" t="str">
            <v>Atlantic herring</v>
          </cell>
          <cell r="L10" t="str">
            <v>In our region</v>
          </cell>
          <cell r="M10" t="str">
            <v>Biogeography helps with imperfection of primer set</v>
          </cell>
        </row>
        <row r="11">
          <cell r="A11" t="str">
            <v>Seq_9</v>
          </cell>
          <cell r="C11">
            <v>138</v>
          </cell>
          <cell r="D11" t="str">
            <v>Merluccius bilinearis</v>
          </cell>
          <cell r="E11">
            <v>100</v>
          </cell>
          <cell r="F11" t="str">
            <v>Silver hake</v>
          </cell>
          <cell r="G11" t="str">
            <v>Merluccius bilinearis</v>
          </cell>
          <cell r="H11">
            <v>99.28</v>
          </cell>
          <cell r="I11" t="str">
            <v>Silver hake</v>
          </cell>
          <cell r="J11" t="str">
            <v>Silver hake</v>
          </cell>
          <cell r="K11" t="str">
            <v>Silver Hake</v>
          </cell>
          <cell r="L11" t="str">
            <v>Yes; Merluccius albidus different</v>
          </cell>
          <cell r="M11" t="str">
            <v xml:space="preserve">Primer set is not good for some hakes. Silver hake is okay tho. Offshore hake is also okay. </v>
          </cell>
        </row>
        <row r="12">
          <cell r="A12" t="str">
            <v>Seq_10</v>
          </cell>
          <cell r="C12">
            <v>137</v>
          </cell>
          <cell r="D12" t="str">
            <v>Scomber scombrus</v>
          </cell>
          <cell r="E12">
            <v>100</v>
          </cell>
          <cell r="F12" t="str">
            <v>Atlantic mackerel</v>
          </cell>
          <cell r="J12" t="str">
            <v>Atlantic mackerel</v>
          </cell>
        </row>
        <row r="13">
          <cell r="A13" t="str">
            <v>Seq_11</v>
          </cell>
          <cell r="C13">
            <v>140</v>
          </cell>
          <cell r="D13" t="str">
            <v>Scophthalmus aquosus</v>
          </cell>
          <cell r="E13">
            <v>100</v>
          </cell>
          <cell r="F13" t="str">
            <v>Windowpane</v>
          </cell>
          <cell r="J13" t="str">
            <v>Windowpane</v>
          </cell>
          <cell r="K13" t="str">
            <v>Windowpane</v>
          </cell>
          <cell r="L13" t="str">
            <v>Yes</v>
          </cell>
        </row>
        <row r="14">
          <cell r="A14" t="str">
            <v>Seq_12</v>
          </cell>
          <cell r="C14">
            <v>138</v>
          </cell>
          <cell r="D14" t="str">
            <v>Peprilus triacanthus</v>
          </cell>
          <cell r="E14">
            <v>100</v>
          </cell>
          <cell r="F14" t="str">
            <v>Butterfish</v>
          </cell>
          <cell r="G14" t="str">
            <v xml:space="preserve">Peprilus burti </v>
          </cell>
          <cell r="H14">
            <v>100</v>
          </cell>
          <cell r="I14" t="str">
            <v>Gulf butterfish</v>
          </cell>
          <cell r="J14" t="str">
            <v>Butterfish?</v>
          </cell>
          <cell r="K14" t="str">
            <v>Butterfish</v>
          </cell>
          <cell r="L14" t="str">
            <v>Yes. gomex burti the same</v>
          </cell>
          <cell r="M14" t="str">
            <v>Biogeography helps with imperfection of primer set</v>
          </cell>
        </row>
        <row r="15">
          <cell r="A15" t="str">
            <v>Seq_13</v>
          </cell>
          <cell r="C15">
            <v>138</v>
          </cell>
          <cell r="D15" t="str">
            <v>Nelusetta ayraudi</v>
          </cell>
          <cell r="E15">
            <v>98.55</v>
          </cell>
          <cell r="F15" t="str">
            <v>Chinaman-leatherjacket</v>
          </cell>
          <cell r="G15" t="str">
            <v>Meuschenia hippocrepis</v>
          </cell>
          <cell r="H15">
            <v>98.55</v>
          </cell>
          <cell r="I15" t="str">
            <v>Horseshoe leatherjacket</v>
          </cell>
          <cell r="J15" t="str">
            <v>No perfect match. Some kind of leatherjacket. All hits are from Australia.</v>
          </cell>
          <cell r="K15" t="str">
            <v>filefish</v>
          </cell>
          <cell r="L15" t="str">
            <v>Unknown Add: worth adding filefish sequences to DB?</v>
          </cell>
          <cell r="M15" t="str">
            <v>Also matched 98.55% with Eubalichthys mosaicus (Mosaic leatherjacket) and Meuschenia trachylepis (Yellowfin leatherjacket)</v>
          </cell>
        </row>
        <row r="16">
          <cell r="A16" t="str">
            <v>Seq_14</v>
          </cell>
          <cell r="C16">
            <v>138</v>
          </cell>
          <cell r="D16" t="str">
            <v>Engraulis japonicus</v>
          </cell>
          <cell r="E16">
            <v>100</v>
          </cell>
          <cell r="F16" t="str">
            <v>Japanese anchovy</v>
          </cell>
          <cell r="G16" t="str">
            <v>Engraulis eurystole</v>
          </cell>
          <cell r="H16" t="str">
            <v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    </cell>
          <cell r="I16" t="str">
            <v>Silver anchovy</v>
          </cell>
          <cell r="J16" t="str">
            <v>Silver anchovy</v>
          </cell>
          <cell r="M16" t="str">
            <v>Also matched 100 with Engraulis encrasicolus (European anchovy; Eastern Atlantic and other areas)</v>
          </cell>
        </row>
        <row r="17">
          <cell r="A17" t="str">
            <v>Seq_15</v>
          </cell>
          <cell r="C17">
            <v>137</v>
          </cell>
          <cell r="D17" t="str">
            <v>Prionotus carolinus</v>
          </cell>
          <cell r="E17">
            <v>100</v>
          </cell>
          <cell r="F17" t="str">
            <v>Northern searobin</v>
          </cell>
          <cell r="J17" t="str">
            <v>Northern searobin</v>
          </cell>
          <cell r="K17" t="str">
            <v>Sea Robin</v>
          </cell>
          <cell r="L17" t="str">
            <v>Yes</v>
          </cell>
        </row>
        <row r="18">
          <cell r="A18" t="str">
            <v>Seq_16</v>
          </cell>
          <cell r="C18">
            <v>138</v>
          </cell>
          <cell r="D18" t="str">
            <v>Anchoa mitchilli</v>
          </cell>
          <cell r="E18">
            <v>100</v>
          </cell>
          <cell r="F18" t="str">
            <v>Bay anchovy</v>
          </cell>
          <cell r="G18" t="str">
            <v>Engraulis japonicus</v>
          </cell>
          <cell r="H18">
            <v>98.55</v>
          </cell>
          <cell r="I18" t="str">
            <v>Japanese anchovy</v>
          </cell>
          <cell r="J18" t="str">
            <v>Bay anchovy</v>
          </cell>
        </row>
        <row r="19">
          <cell r="A19" t="str">
            <v>Seq_17</v>
          </cell>
          <cell r="C19">
            <v>138</v>
          </cell>
          <cell r="D19" t="str">
            <v>Auxis thazard</v>
          </cell>
          <cell r="E19">
            <v>100</v>
          </cell>
          <cell r="F19" t="str">
            <v>Frigate tuna</v>
          </cell>
          <cell r="G19" t="str">
            <v>Auxis rochei</v>
          </cell>
          <cell r="H19">
            <v>100</v>
          </cell>
          <cell r="I19" t="str">
            <v>Bullet tuna</v>
          </cell>
          <cell r="J19" t="str">
            <v>Some kind of tuna</v>
          </cell>
          <cell r="K19" t="str">
            <v>Bullet mackerel Add: same as bullet tuna?</v>
          </cell>
          <cell r="L19" t="str">
            <v>Cannot distinguish A. rocei/thazard and Sarda sarda, 1 bp for rest of thunni (this is the difference between bluefin tuna and bullet tuna)</v>
          </cell>
          <cell r="M19" t="str">
            <v>Also matched 100% with Sarda sarda (Atlantic bonita)</v>
          </cell>
        </row>
        <row r="20">
          <cell r="A20" t="str">
            <v>Seq_18</v>
          </cell>
          <cell r="C20">
            <v>138</v>
          </cell>
          <cell r="D20" t="str">
            <v>Pseudopleuronectes americanus</v>
          </cell>
          <cell r="E20">
            <v>100</v>
          </cell>
          <cell r="F20" t="str">
            <v>Winter flounder</v>
          </cell>
          <cell r="G20" t="str">
            <v>Myzopsetta ferruginea</v>
          </cell>
          <cell r="H20">
            <v>100</v>
          </cell>
          <cell r="I20" t="str">
            <v>Yellowtail flounder</v>
          </cell>
          <cell r="J20" t="str">
            <v>Winter or Yellowtail flounder?</v>
          </cell>
          <cell r="K20" t="str">
            <v>yellowtail/Winter flounder?</v>
          </cell>
          <cell r="L20" t="str">
            <v>Cannot differentiate from Winter Flounder</v>
          </cell>
          <cell r="M20" t="str">
            <v>Also matched 100% with limanda limanda (Common dab; not a western Atlantic species), Pleuronectes platessa (European plaice; not a western Atlantic fish), Platichthys flesus (European flounder; not a western Atlantic species but was introduced to US and Canada through ballast water), Limanda sakhalinensis (Sakhalin sole; not a western Atlantic species) and others</v>
          </cell>
        </row>
        <row r="21">
          <cell r="A21" t="str">
            <v>Seq_19</v>
          </cell>
          <cell r="C21">
            <v>138</v>
          </cell>
          <cell r="D21" t="str">
            <v>Lutjanus argentimaculatus</v>
          </cell>
          <cell r="E21">
            <v>100</v>
          </cell>
          <cell r="F21" t="str">
            <v>Mangrove red snapper</v>
          </cell>
          <cell r="G21" t="str">
            <v>Lutjanus griseus</v>
          </cell>
          <cell r="H21">
            <v>99.28</v>
          </cell>
          <cell r="I21" t="str">
            <v>Gray snapper</v>
          </cell>
          <cell r="J21" t="str">
            <v>Mangrove red snapper</v>
          </cell>
          <cell r="K21" t="str">
            <v>Snapper2</v>
          </cell>
          <cell r="L21" t="str">
            <v xml:space="preserve">unknown-a lot of taxa of lutjanus; not in database Add: What snappers (Lutjanus) can we contribute to mitogenome sequencing?  Southeast species. We get larvae, not really adult. </v>
          </cell>
        </row>
        <row r="22">
          <cell r="A22" t="str">
            <v>Seq_20</v>
          </cell>
          <cell r="C22">
            <v>139</v>
          </cell>
          <cell r="D22" t="str">
            <v>Gyrinocheilus aymonieri</v>
          </cell>
          <cell r="E22">
            <v>87.77</v>
          </cell>
          <cell r="F22" t="str">
            <v>Siamese algae-eater</v>
          </cell>
          <cell r="J22" t="str">
            <v>No good match</v>
          </cell>
          <cell r="K22" t="str">
            <v>Lizardfish</v>
          </cell>
          <cell r="L22" t="str">
            <v>unknown; not in database Add: useful to contribute to lizardfish ref sequences? We  have them in the summer off docks. Summer time in LIS.</v>
          </cell>
        </row>
        <row r="23">
          <cell r="A23" t="str">
            <v>Seq_21</v>
          </cell>
          <cell r="C23">
            <v>137</v>
          </cell>
          <cell r="D23" t="str">
            <v>Phoca largha</v>
          </cell>
          <cell r="E23">
            <v>99.27</v>
          </cell>
          <cell r="F23" t="str">
            <v>Spotted seal</v>
          </cell>
          <cell r="G23" t="str">
            <v>Halichoerus grypus</v>
          </cell>
          <cell r="H23">
            <v>99.27</v>
          </cell>
          <cell r="I23" t="str">
            <v>Grey Seal</v>
          </cell>
          <cell r="J23" t="str">
            <v>Some kind of seal</v>
          </cell>
          <cell r="M23" t="str">
            <v>Also matched 99.27% with Phoca vitulina (Harbor seal) etc</v>
          </cell>
        </row>
        <row r="24">
          <cell r="A24" t="str">
            <v>Seq_22</v>
          </cell>
          <cell r="C24">
            <v>138</v>
          </cell>
          <cell r="D24" t="str">
            <v>Helicolenus dactylopterus</v>
          </cell>
          <cell r="E24">
            <v>100</v>
          </cell>
          <cell r="F24" t="str">
            <v>Blackbelly rosefish</v>
          </cell>
          <cell r="G24" t="str">
            <v>Helicolenus avius</v>
          </cell>
          <cell r="H24">
            <v>100</v>
          </cell>
          <cell r="I24" t="str">
            <v>Rockfish?</v>
          </cell>
          <cell r="J24" t="str">
            <v>Blackbelly rosefish?</v>
          </cell>
          <cell r="M24" t="str">
            <v>Also matched 100% with Helicolenus hilgendorfi (Hilgendorf's saucord), Sebastiscus marmoratus (sea ruffe) etc</v>
          </cell>
        </row>
        <row r="25">
          <cell r="A25" t="str">
            <v>Seq_23</v>
          </cell>
          <cell r="C25">
            <v>138</v>
          </cell>
          <cell r="D25" t="str">
            <v>Stenotomus chrysops</v>
          </cell>
          <cell r="E25">
            <v>100</v>
          </cell>
          <cell r="F25" t="str">
            <v>Scup</v>
          </cell>
          <cell r="J25" t="str">
            <v>Scup</v>
          </cell>
        </row>
        <row r="26">
          <cell r="A26" t="str">
            <v>Seq_24</v>
          </cell>
          <cell r="C26">
            <v>138</v>
          </cell>
          <cell r="D26" t="str">
            <v>Caranx crysos</v>
          </cell>
          <cell r="E26">
            <v>100</v>
          </cell>
          <cell r="F26" t="str">
            <v>Blue runner</v>
          </cell>
          <cell r="J26" t="str">
            <v xml:space="preserve">Blue runner/C ruber (bar jack) not available </v>
          </cell>
          <cell r="K26" t="str">
            <v>Jack</v>
          </cell>
          <cell r="L26" t="str">
            <v>maybe; No. C. ruber in DB, 3 other species do not match</v>
          </cell>
        </row>
        <row r="27">
          <cell r="A27" t="str">
            <v>Seq_25</v>
          </cell>
          <cell r="C27">
            <v>137</v>
          </cell>
          <cell r="D27" t="str">
            <v>Phoca largha</v>
          </cell>
          <cell r="E27">
            <v>99.27</v>
          </cell>
          <cell r="F27" t="str">
            <v>Spotted seal</v>
          </cell>
          <cell r="G27" t="str">
            <v>Halichoerus grypus</v>
          </cell>
          <cell r="H27">
            <v>99.27</v>
          </cell>
          <cell r="I27" t="str">
            <v>Grey Seal</v>
          </cell>
          <cell r="J27" t="str">
            <v>Some kind of seal</v>
          </cell>
          <cell r="M27" t="str">
            <v>Also matched 99.27% with Phoca vitulina (Harbor seal) etc</v>
          </cell>
        </row>
        <row r="28">
          <cell r="A28" t="str">
            <v>Seq_26</v>
          </cell>
          <cell r="C28">
            <v>138</v>
          </cell>
          <cell r="D28" t="str">
            <v>Paralichthys dentatus</v>
          </cell>
          <cell r="E28">
            <v>100</v>
          </cell>
          <cell r="F28" t="str">
            <v>Summer flounder</v>
          </cell>
          <cell r="G28" t="str">
            <v>Paralichthys adspersus</v>
          </cell>
          <cell r="H28">
            <v>100</v>
          </cell>
          <cell r="I28" t="str">
            <v>Fine flounder</v>
          </cell>
          <cell r="J28" t="str">
            <v>Summer flounder?</v>
          </cell>
          <cell r="K28" t="str">
            <v>Summer flounder</v>
          </cell>
          <cell r="L28" t="str">
            <v>Yes in our region</v>
          </cell>
          <cell r="M28" t="str">
            <v>Can Biogeography help?</v>
          </cell>
        </row>
        <row r="29">
          <cell r="A29" t="str">
            <v>Seq_27</v>
          </cell>
          <cell r="C29">
            <v>138</v>
          </cell>
          <cell r="D29" t="str">
            <v>Sebastes mentella</v>
          </cell>
          <cell r="E29">
            <v>100</v>
          </cell>
          <cell r="F29" t="str">
            <v>The beaked redfish</v>
          </cell>
          <cell r="G29" t="str">
            <v>Sebastes viviparus</v>
          </cell>
          <cell r="H29">
            <v>100</v>
          </cell>
          <cell r="I29" t="str">
            <v>Norway redfish</v>
          </cell>
          <cell r="J29" t="str">
            <v>Some kind of redfish</v>
          </cell>
          <cell r="K29" t="str">
            <v>redfish</v>
          </cell>
          <cell r="L29" t="str">
            <v>cannot differentiate 2 species</v>
          </cell>
          <cell r="M29" t="str">
            <v>Also matched 100% with Sebastes fasciatus (Arcadian redfish: Northwest Atlantic), Sebastes norvegicus (Atlantic redfish), Sebastes oculatus (Patagonian redfish) etc</v>
          </cell>
        </row>
        <row r="30">
          <cell r="A30" t="str">
            <v>Seq_28</v>
          </cell>
          <cell r="C30">
            <v>138</v>
          </cell>
          <cell r="D30" t="str">
            <v>Tursiops aduncus</v>
          </cell>
          <cell r="E30">
            <v>100</v>
          </cell>
          <cell r="F30" t="str">
            <v>Indo-Pacific bottlenose dolphin</v>
          </cell>
          <cell r="G30" t="str">
            <v>Tursiops truncatus</v>
          </cell>
          <cell r="H30">
            <v>100</v>
          </cell>
          <cell r="I30" t="str">
            <v>Common bottlenose dolphin</v>
          </cell>
          <cell r="J30" t="str">
            <v>Some kind of dolphin</v>
          </cell>
          <cell r="M30" t="str">
            <v>Also matched 100% with Stenella longirostris (Spinner dolphin) and Stenella coeruleoalba (stripped dolphin)</v>
          </cell>
        </row>
        <row r="31">
          <cell r="A31" t="str">
            <v>Seq_29</v>
          </cell>
          <cell r="C31">
            <v>127</v>
          </cell>
          <cell r="D31" t="str">
            <v>Balanoglossus clavigerus</v>
          </cell>
          <cell r="E31">
            <v>85.06</v>
          </cell>
          <cell r="F31" t="str">
            <v>Acorn worm</v>
          </cell>
          <cell r="J31" t="str">
            <v>No good match</v>
          </cell>
        </row>
        <row r="32">
          <cell r="A32" t="str">
            <v>Seq_30</v>
          </cell>
          <cell r="C32">
            <v>138</v>
          </cell>
          <cell r="D32" t="str">
            <v>Merlangius merlangus</v>
          </cell>
          <cell r="E32">
            <v>100</v>
          </cell>
          <cell r="F32" t="str">
            <v>Whiting</v>
          </cell>
          <cell r="G32" t="str">
            <v>Pollachius pollachius</v>
          </cell>
          <cell r="H32">
            <v>100</v>
          </cell>
          <cell r="I32" t="str">
            <v>Atlantic pollock</v>
          </cell>
          <cell r="J32" t="str">
            <v>Pollock? (Pollachius virens)</v>
          </cell>
          <cell r="K32" t="str">
            <v>Pollock</v>
          </cell>
          <cell r="L32" t="str">
            <v>Yes in our region, 1 bp vs Cod</v>
          </cell>
          <cell r="M32" t="str">
            <v>Also matched 100% with Pollachius virens (pollock or saithe)</v>
          </cell>
        </row>
        <row r="33">
          <cell r="A33" t="str">
            <v>Seq_31</v>
          </cell>
          <cell r="C33">
            <v>138</v>
          </cell>
          <cell r="D33" t="str">
            <v>Brevoortia tyrannus</v>
          </cell>
          <cell r="E33">
            <v>100</v>
          </cell>
          <cell r="F33" t="str">
            <v>Atlantic menhaden</v>
          </cell>
          <cell r="J33" t="str">
            <v>Atlantic menhaden</v>
          </cell>
        </row>
        <row r="34">
          <cell r="A34" t="str">
            <v>Seq_32</v>
          </cell>
          <cell r="C34">
            <v>138</v>
          </cell>
          <cell r="D34" t="str">
            <v>Myoxocephalus octodecemspinosus</v>
          </cell>
          <cell r="E34">
            <v>100</v>
          </cell>
          <cell r="F34" t="str">
            <v>Longhorn sculpin</v>
          </cell>
          <cell r="G34" t="str">
            <v>Aspidophoroides monopterygius</v>
          </cell>
          <cell r="H34">
            <v>100</v>
          </cell>
          <cell r="I34" t="str">
            <v>Alligatorfish</v>
          </cell>
          <cell r="J34" t="str">
            <v>Some kind of sculpin</v>
          </cell>
          <cell r="K34" t="str">
            <v>Longhorn sculpin</v>
          </cell>
          <cell r="L34" t="str">
            <v>NO-2 other Myxocephalus; not been sequenced. Not commercially important</v>
          </cell>
          <cell r="M34" t="str">
            <v>Also matched 100% to Artediellus uncinatus (Arctic hookear sculpin),  Artediellus atlanticus (Atlantic hookear sculpin), Myoxocephalus jaok (plain sculpin) etc</v>
          </cell>
        </row>
        <row r="35">
          <cell r="A35" t="str">
            <v>Seq_33</v>
          </cell>
          <cell r="C35">
            <v>138</v>
          </cell>
          <cell r="D35" t="str">
            <v>Euthynnus alletteratus</v>
          </cell>
          <cell r="E35">
            <v>100</v>
          </cell>
          <cell r="F35" t="str">
            <v>Little tunny</v>
          </cell>
          <cell r="G35" t="str">
            <v>Euthynnus affinis</v>
          </cell>
          <cell r="H35">
            <v>100</v>
          </cell>
          <cell r="I35" t="str">
            <v>Mackerel tuna</v>
          </cell>
          <cell r="J35" t="str">
            <v>Some kind of tuna</v>
          </cell>
          <cell r="M35" t="str">
            <v xml:space="preserve">Also matched 100% with Katsuwonus pelamis (skipjack tuna), </v>
          </cell>
        </row>
        <row r="36">
          <cell r="A36" t="str">
            <v>Seq_34</v>
          </cell>
          <cell r="C36">
            <v>137</v>
          </cell>
          <cell r="D36" t="str">
            <v>Homo Sapian</v>
          </cell>
          <cell r="J36" t="str">
            <v>Human</v>
          </cell>
        </row>
        <row r="37">
          <cell r="A37" t="str">
            <v>Seq_35</v>
          </cell>
          <cell r="C37">
            <v>137</v>
          </cell>
          <cell r="D37" t="str">
            <v>Pan troglodytes</v>
          </cell>
          <cell r="E37">
            <v>100</v>
          </cell>
          <cell r="F37" t="str">
            <v>Chimpanzee</v>
          </cell>
          <cell r="J37" t="str">
            <v>Chimpanzee</v>
          </cell>
        </row>
        <row r="38">
          <cell r="A38" t="str">
            <v>Seq_36</v>
          </cell>
          <cell r="C38">
            <v>139</v>
          </cell>
          <cell r="D38" t="str">
            <v>Syacium papillosum</v>
          </cell>
          <cell r="E38" t="str">
            <v>99.28 or 100</v>
          </cell>
          <cell r="F38" t="str">
            <v>Dusky flounder</v>
          </cell>
          <cell r="J38" t="str">
            <v>Dusky flounder</v>
          </cell>
          <cell r="K38" t="str">
            <v>Syacium</v>
          </cell>
          <cell r="L38" t="str">
            <v>3 Watl species only 1 in database. Dave can look up.</v>
          </cell>
        </row>
        <row r="39">
          <cell r="A39" t="str">
            <v>Seq_37</v>
          </cell>
          <cell r="C39">
            <v>137</v>
          </cell>
          <cell r="D39" t="str">
            <v>Phoca largha</v>
          </cell>
          <cell r="E39">
            <v>99.27</v>
          </cell>
          <cell r="F39" t="str">
            <v>Spotted seal</v>
          </cell>
          <cell r="G39" t="str">
            <v>Halichoerus grypus</v>
          </cell>
          <cell r="H39">
            <v>99.27</v>
          </cell>
          <cell r="I39" t="str">
            <v>Grey Seal</v>
          </cell>
          <cell r="J39" t="str">
            <v>Some kind of seal</v>
          </cell>
          <cell r="M39" t="str">
            <v>Also matched 99.27% with Phoca vitulina (Harbor seal),  Neomonachus tropicalis (Carribean monk seal) etc</v>
          </cell>
        </row>
        <row r="40">
          <cell r="A40" t="str">
            <v>Seq_38</v>
          </cell>
          <cell r="C40">
            <v>138</v>
          </cell>
          <cell r="D40" t="str">
            <v>Delphinus delphis</v>
          </cell>
          <cell r="E40">
            <v>100</v>
          </cell>
          <cell r="F40" t="str">
            <v>Common dolphin</v>
          </cell>
          <cell r="G40" t="str">
            <v>Lagenodelphis hosei</v>
          </cell>
          <cell r="H40">
            <v>100</v>
          </cell>
          <cell r="I40" t="str">
            <v>Fraser's dolphin</v>
          </cell>
          <cell r="J40" t="str">
            <v>Some kind of dolphin</v>
          </cell>
          <cell r="M40" t="str">
            <v>Alsom matched 100% with Stenella attenuata (Pantropical spotted dolphin), Delphinus capensis (Long-beaked common dolphin) etc</v>
          </cell>
        </row>
        <row r="41">
          <cell r="A41" t="str">
            <v>Seq_39</v>
          </cell>
          <cell r="C41">
            <v>138</v>
          </cell>
          <cell r="D41" t="str">
            <v>Merluccius albidus</v>
          </cell>
          <cell r="E41">
            <v>100</v>
          </cell>
          <cell r="F41" t="str">
            <v>Offshore hake</v>
          </cell>
          <cell r="J41" t="str">
            <v>Offshore hake</v>
          </cell>
        </row>
        <row r="42">
          <cell r="A42" t="str">
            <v>Seq_40</v>
          </cell>
          <cell r="C42">
            <v>137</v>
          </cell>
          <cell r="D42" t="str">
            <v>Phoca largha</v>
          </cell>
          <cell r="E42">
            <v>98.54</v>
          </cell>
          <cell r="F42" t="str">
            <v>Spotted seal</v>
          </cell>
          <cell r="G42" t="str">
            <v>Halichoerus grypus</v>
          </cell>
          <cell r="H42">
            <v>98.54</v>
          </cell>
          <cell r="I42" t="str">
            <v>Grey Seal</v>
          </cell>
          <cell r="J42" t="str">
            <v>Some kind of seal</v>
          </cell>
          <cell r="M42" t="str">
            <v>Also matched 98.54% with Phoca vitulina (Harbor seal) etc</v>
          </cell>
        </row>
        <row r="43">
          <cell r="A43" t="str">
            <v>Seq_41</v>
          </cell>
          <cell r="C43">
            <v>70</v>
          </cell>
          <cell r="D43" t="str">
            <v>Uncultured bacteria</v>
          </cell>
          <cell r="E43">
            <v>92.86</v>
          </cell>
          <cell r="J43" t="str">
            <v>No match</v>
          </cell>
        </row>
        <row r="44">
          <cell r="A44" t="str">
            <v>Seq_42</v>
          </cell>
          <cell r="C44">
            <v>137</v>
          </cell>
          <cell r="D44" t="str">
            <v>Citharichthys arctifrons</v>
          </cell>
          <cell r="E44">
            <v>100</v>
          </cell>
          <cell r="F44" t="str">
            <v>Gulf stream flounder</v>
          </cell>
          <cell r="J44" t="str">
            <v>Gulf stream flounder</v>
          </cell>
          <cell r="K44" t="str">
            <v>gulf stream flounder</v>
          </cell>
          <cell r="L44" t="str">
            <v>Maybe-other species not there. Other species not in DB.</v>
          </cell>
        </row>
        <row r="45">
          <cell r="A45" t="str">
            <v>Seq_43</v>
          </cell>
          <cell r="C45">
            <v>139</v>
          </cell>
          <cell r="D45" t="str">
            <v>Monacanthus tuckeri</v>
          </cell>
          <cell r="E45">
            <v>100</v>
          </cell>
          <cell r="F45" t="str">
            <v>Slender filefish</v>
          </cell>
          <cell r="J45" t="str">
            <v>Slender filefish</v>
          </cell>
          <cell r="K45" t="str">
            <v>filefish</v>
          </cell>
          <cell r="L45" t="str">
            <v>Unknown-matches Monocanthus tuckeri perfectly. Other species not in DB.</v>
          </cell>
        </row>
        <row r="46">
          <cell r="A46" t="str">
            <v>Seq_44</v>
          </cell>
          <cell r="C46">
            <v>137</v>
          </cell>
          <cell r="D46" t="str">
            <v>Phoca largha</v>
          </cell>
          <cell r="E46">
            <v>100</v>
          </cell>
          <cell r="F46" t="str">
            <v>Spotted seal</v>
          </cell>
          <cell r="G46" t="str">
            <v>Halichoerus grypus</v>
          </cell>
          <cell r="H46">
            <v>100</v>
          </cell>
          <cell r="I46" t="str">
            <v>Grey Seal</v>
          </cell>
          <cell r="J46" t="str">
            <v>Some kind of seal</v>
          </cell>
          <cell r="M46" t="str">
            <v>Also matched 100% with Phoca vitulina (Harbor seal), Cystophora cristata(Hooded seal), phoca fasciata(Ribbon seal), Pusa caspica(Caspian seal), Phoca sibirica(Baikal seal) and others.</v>
          </cell>
        </row>
        <row r="47">
          <cell r="A47" t="str">
            <v>Seq_45</v>
          </cell>
          <cell r="C47">
            <v>137</v>
          </cell>
          <cell r="D47" t="str">
            <v>Homo Sapian</v>
          </cell>
          <cell r="E47">
            <v>100</v>
          </cell>
          <cell r="F47" t="str">
            <v>Human</v>
          </cell>
          <cell r="J47" t="str">
            <v>Human</v>
          </cell>
        </row>
        <row r="48">
          <cell r="A48" t="str">
            <v>Seq_46</v>
          </cell>
          <cell r="C48">
            <v>136</v>
          </cell>
          <cell r="D48" t="str">
            <v>Mus musculus</v>
          </cell>
          <cell r="E48">
            <v>100</v>
          </cell>
          <cell r="F48" t="str">
            <v>House mouse</v>
          </cell>
          <cell r="J48" t="str">
            <v>House mouse</v>
          </cell>
        </row>
        <row r="49">
          <cell r="A49" t="str">
            <v>Seq_47</v>
          </cell>
          <cell r="C49">
            <v>137</v>
          </cell>
          <cell r="D49" t="str">
            <v>Centropristis striata</v>
          </cell>
          <cell r="E49">
            <v>100</v>
          </cell>
          <cell r="F49" t="str">
            <v>Black sea bass</v>
          </cell>
          <cell r="J49" t="str">
            <v>Black sea bass</v>
          </cell>
        </row>
        <row r="50">
          <cell r="A50" t="str">
            <v>Seq_48</v>
          </cell>
          <cell r="C50">
            <v>137</v>
          </cell>
          <cell r="D50" t="str">
            <v>Diaphus luetkeni</v>
          </cell>
          <cell r="E50">
            <v>94.12</v>
          </cell>
          <cell r="F50" t="str">
            <v>Leutken's lanternfish</v>
          </cell>
          <cell r="J50" t="str">
            <v>No good match. Som kind of lanternfish.</v>
          </cell>
        </row>
        <row r="51">
          <cell r="A51" t="str">
            <v>Seq_49</v>
          </cell>
          <cell r="C51">
            <v>138</v>
          </cell>
          <cell r="D51" t="str">
            <v>Decapterus russelli</v>
          </cell>
          <cell r="E51">
            <v>100</v>
          </cell>
          <cell r="F51" t="str">
            <v>The Indian scad</v>
          </cell>
          <cell r="G51" t="str">
            <v>trachurus lathami</v>
          </cell>
          <cell r="H51">
            <v>99.28</v>
          </cell>
          <cell r="I51" t="str">
            <v>Rough scad</v>
          </cell>
          <cell r="J51" t="str">
            <v>The Indian scad</v>
          </cell>
          <cell r="K51" t="str">
            <v>Scad; likely Decapteru punctatus (round scad)</v>
          </cell>
          <cell r="L51" t="str">
            <v>Maybe. Add:  we need voucher specimen from D punctatus?</v>
          </cell>
          <cell r="M51" t="str">
            <v xml:space="preserve">Also matched 99.28% with decapterus macarellus (Mackerel scad; Western Atlantic: Nova Scotia, Canada and Bermuda to approximately Rio de Janeiro, Brazil ) and trachurus japonicus (Japanese jack mackerel; Northwest Pacific) </v>
          </cell>
        </row>
        <row r="52">
          <cell r="A52" t="str">
            <v>Seq_50</v>
          </cell>
          <cell r="C52">
            <v>138</v>
          </cell>
          <cell r="D52" t="str">
            <v>Sus scrofa</v>
          </cell>
          <cell r="E52">
            <v>100</v>
          </cell>
          <cell r="F52" t="str">
            <v>Wild boar</v>
          </cell>
          <cell r="J52" t="str">
            <v>Wild boar</v>
          </cell>
        </row>
        <row r="53">
          <cell r="A53" t="str">
            <v>Seq_51</v>
          </cell>
          <cell r="C53">
            <v>137</v>
          </cell>
          <cell r="D53" t="str">
            <v>Homo Sapian</v>
          </cell>
          <cell r="E53">
            <v>100</v>
          </cell>
          <cell r="F53" t="str">
            <v>Human</v>
          </cell>
          <cell r="J53" t="str">
            <v>Human</v>
          </cell>
        </row>
        <row r="54">
          <cell r="A54" t="str">
            <v>Seq_52</v>
          </cell>
          <cell r="C54">
            <v>138</v>
          </cell>
          <cell r="D54" t="str">
            <v>Ammodytes americanus</v>
          </cell>
          <cell r="E54">
            <v>100</v>
          </cell>
          <cell r="F54" t="str">
            <v>American sand lance</v>
          </cell>
          <cell r="G54" t="str">
            <v>Ammodytes dubius</v>
          </cell>
          <cell r="H54">
            <v>100</v>
          </cell>
          <cell r="I54" t="str">
            <v>Northern sand lance</v>
          </cell>
          <cell r="J54" t="str">
            <v>American/Northern sand lance</v>
          </cell>
          <cell r="K54" t="str">
            <v>Sand lance</v>
          </cell>
          <cell r="L54" t="str">
            <v>Database lists-americanus and dubius, but think database wrong on americanus</v>
          </cell>
          <cell r="M54" t="str">
            <v>Different from the sand lance found in LIS!!!</v>
          </cell>
        </row>
        <row r="55">
          <cell r="A55" t="str">
            <v>Seq_53</v>
          </cell>
          <cell r="C55">
            <v>136</v>
          </cell>
          <cell r="D55" t="str">
            <v>Anthias anthias</v>
          </cell>
          <cell r="E55">
            <v>99.26</v>
          </cell>
          <cell r="F55" t="str">
            <v>Swallowtail sea perch</v>
          </cell>
          <cell r="G55" t="str">
            <v>Pronotogrammus multifasciatus</v>
          </cell>
          <cell r="H55">
            <v>97.74</v>
          </cell>
          <cell r="I55" t="str">
            <v>Threadfin bass</v>
          </cell>
          <cell r="J55" t="str">
            <v>No perfect match. Some kind of sea perch?</v>
          </cell>
          <cell r="K55" t="str">
            <v>Basslet</v>
          </cell>
          <cell r="L55" t="str">
            <v>Unknown. Multiple species. Add: but none is perfect match?</v>
          </cell>
        </row>
        <row r="56">
          <cell r="A56" t="str">
            <v>Seq_54</v>
          </cell>
          <cell r="C56">
            <v>139</v>
          </cell>
          <cell r="D56" t="str">
            <v>Cyclopsetta fimbriata</v>
          </cell>
          <cell r="E56">
            <v>95.04</v>
          </cell>
          <cell r="F56" t="str">
            <v>Spotfin flounder</v>
          </cell>
          <cell r="J56" t="str">
            <v>No good match. Some kind of flounder?</v>
          </cell>
          <cell r="K56" t="str">
            <v>Pleuronectiformes</v>
          </cell>
          <cell r="L56" t="str">
            <v>Maybe cyclopsetta but don't know</v>
          </cell>
        </row>
        <row r="57">
          <cell r="A57" t="str">
            <v>Seq_55</v>
          </cell>
          <cell r="C57">
            <v>138</v>
          </cell>
          <cell r="D57" t="str">
            <v>Xanthichthys ringens</v>
          </cell>
          <cell r="E57">
            <v>100</v>
          </cell>
          <cell r="F57" t="str">
            <v>Sargassum triggerfish</v>
          </cell>
          <cell r="G57" t="str">
            <v>Xanthichthys mento</v>
          </cell>
          <cell r="H57">
            <v>100</v>
          </cell>
          <cell r="I57" t="str">
            <v>Redtail triggerfish</v>
          </cell>
          <cell r="J57" t="str">
            <v>Sargassum triggerfish</v>
          </cell>
          <cell r="L57" t="str">
            <v>Yes-Looks like other genera differ</v>
          </cell>
          <cell r="M57" t="str">
            <v>Also matched 100% with Xanthichthys auromarginatus (Gilded triggerfish; western Pacific) and Xenobalistes tumidipectoris (Wingkeel triggerfish; western Pacific).</v>
          </cell>
        </row>
        <row r="58">
          <cell r="A58" t="str">
            <v>Seq_56</v>
          </cell>
          <cell r="C58">
            <v>137</v>
          </cell>
          <cell r="D58" t="str">
            <v>Phoca largha</v>
          </cell>
          <cell r="E58">
            <v>100</v>
          </cell>
          <cell r="F58" t="str">
            <v>Spotted seal</v>
          </cell>
          <cell r="G58" t="str">
            <v>Halichoerus grypus</v>
          </cell>
          <cell r="H58">
            <v>100</v>
          </cell>
          <cell r="I58" t="str">
            <v>Grey Seal</v>
          </cell>
          <cell r="J58" t="str">
            <v>Some kind of seal</v>
          </cell>
          <cell r="M58" t="str">
            <v>Also matched 100% with Phoca vitulina (Harbor seal), Cystophora cristata(Hooded seal), phoca fasciata(Ribbon seal), Pusa caspica(Caspian seal), Phoca sibirica(Baikal seal) and others.</v>
          </cell>
        </row>
        <row r="59">
          <cell r="A59" t="str">
            <v>Seq_57</v>
          </cell>
          <cell r="C59">
            <v>137</v>
          </cell>
          <cell r="D59" t="str">
            <v>Homo Sapian</v>
          </cell>
          <cell r="E59">
            <v>100</v>
          </cell>
          <cell r="F59" t="str">
            <v>Human</v>
          </cell>
          <cell r="J59" t="str">
            <v>Human</v>
          </cell>
        </row>
        <row r="60">
          <cell r="A60" t="str">
            <v>Seq_58</v>
          </cell>
          <cell r="C60">
            <v>137</v>
          </cell>
          <cell r="D60" t="str">
            <v>Lampanyctus acanthurus</v>
          </cell>
          <cell r="E60">
            <v>98.53</v>
          </cell>
          <cell r="F60" t="str">
            <v>Spinytail lampfish</v>
          </cell>
          <cell r="G60" t="str">
            <v>Lampanyctus intricarius</v>
          </cell>
          <cell r="H60">
            <v>94.12</v>
          </cell>
          <cell r="J60" t="str">
            <v>Spinytail lampfish</v>
          </cell>
          <cell r="K60" t="str">
            <v>lanternfish</v>
          </cell>
          <cell r="L60" t="str">
            <v>Unk. Close to Lampanyctus. Our region likely L. pusillus. Add: How can we contribute voucher specimens?</v>
          </cell>
          <cell r="M60" t="str">
            <v>No perfect match. Some kind of lanternfish.</v>
          </cell>
        </row>
        <row r="61">
          <cell r="A61" t="str">
            <v>Seq_59</v>
          </cell>
          <cell r="C61">
            <v>136</v>
          </cell>
          <cell r="D61" t="str">
            <v>Notoscopelus caudispinosus</v>
          </cell>
          <cell r="E61">
            <v>100</v>
          </cell>
          <cell r="F61" t="str">
            <v>Lobisomem</v>
          </cell>
          <cell r="J61" t="str">
            <v>Lobisomem</v>
          </cell>
          <cell r="L61" t="str">
            <v>unknown. Add: check sequence info in GenBank.</v>
          </cell>
        </row>
        <row r="62">
          <cell r="A62" t="str">
            <v>Seq_60</v>
          </cell>
          <cell r="C62">
            <v>138</v>
          </cell>
          <cell r="D62" t="str">
            <v>Liparis miostomus</v>
          </cell>
          <cell r="E62">
            <v>100</v>
          </cell>
          <cell r="F62" t="str">
            <v>kokuchi-kusa snailfish</v>
          </cell>
          <cell r="J62" t="str">
            <v>kokuchi-kusa snailfish?</v>
          </cell>
          <cell r="K62" t="str">
            <v>Snailfish</v>
          </cell>
          <cell r="L62" t="str">
            <v>unknown. Match pac sp. Add: can we contribute voucher samples?</v>
          </cell>
        </row>
        <row r="63">
          <cell r="A63" t="str">
            <v>Seq_61</v>
          </cell>
          <cell r="C63">
            <v>137</v>
          </cell>
          <cell r="D63" t="str">
            <v>Homo Sapian</v>
          </cell>
          <cell r="E63">
            <v>100</v>
          </cell>
          <cell r="F63" t="str">
            <v>Human</v>
          </cell>
          <cell r="J63" t="str">
            <v>Human</v>
          </cell>
        </row>
        <row r="64">
          <cell r="A64" t="str">
            <v>Seq_62</v>
          </cell>
          <cell r="C64">
            <v>138</v>
          </cell>
          <cell r="D64" t="str">
            <v>Tautogolabrus adspersus</v>
          </cell>
          <cell r="E64">
            <v>100</v>
          </cell>
          <cell r="F64" t="str">
            <v>Cunner</v>
          </cell>
          <cell r="J64" t="str">
            <v>Cunner</v>
          </cell>
        </row>
        <row r="65">
          <cell r="A65" t="str">
            <v>Seq_63</v>
          </cell>
          <cell r="C65">
            <v>138</v>
          </cell>
          <cell r="D65" t="str">
            <v>Bothus robinsi</v>
          </cell>
          <cell r="E65">
            <v>100</v>
          </cell>
          <cell r="F65" t="str">
            <v>Twospot flounder</v>
          </cell>
          <cell r="G65" t="str">
            <v>Bothus pantherinus</v>
          </cell>
          <cell r="H65">
            <v>94.93</v>
          </cell>
          <cell r="I65" t="str">
            <v>Leopard flounder</v>
          </cell>
          <cell r="J65" t="str">
            <v>Twospot flounder</v>
          </cell>
          <cell r="K65" t="str">
            <v>Bothus</v>
          </cell>
          <cell r="L65" t="str">
            <v>Other species not in DB? 1 is and does not match</v>
          </cell>
        </row>
        <row r="66">
          <cell r="A66" t="str">
            <v>Seq_64</v>
          </cell>
          <cell r="C66">
            <v>138</v>
          </cell>
          <cell r="D66" t="str">
            <v>Xyrichtys novacula</v>
          </cell>
          <cell r="E66">
            <v>100</v>
          </cell>
          <cell r="F66" t="str">
            <v>Pearly razorfish</v>
          </cell>
          <cell r="J66" t="str">
            <v>Pearly razorfish</v>
          </cell>
          <cell r="K66" t="str">
            <v>Wrasse</v>
          </cell>
          <cell r="L66" t="str">
            <v>2 other watl xyrichthys do not match Add: so yes?</v>
          </cell>
        </row>
        <row r="67">
          <cell r="A67" t="str">
            <v>Seq_65</v>
          </cell>
          <cell r="C67">
            <v>137</v>
          </cell>
          <cell r="D67" t="str">
            <v>Phoca largha</v>
          </cell>
          <cell r="E67">
            <v>99.27</v>
          </cell>
          <cell r="F67" t="str">
            <v>Spotted seal</v>
          </cell>
          <cell r="G67" t="str">
            <v>Halichoerus grypus</v>
          </cell>
          <cell r="H67">
            <v>99.27</v>
          </cell>
          <cell r="I67" t="str">
            <v>Grey Seal</v>
          </cell>
          <cell r="J67" t="str">
            <v>Some kind of seal</v>
          </cell>
          <cell r="M67" t="str">
            <v>Also matched 99.27% with Phoca vitulina (Harbor seal), Cystophora cristata(Hooded seal), phoca fasciata(Ribbon seal), Pusa caspica(Caspian seal), Phoca sibirica(Baikal seal) and others.</v>
          </cell>
        </row>
        <row r="68">
          <cell r="A68" t="str">
            <v>Seq_66</v>
          </cell>
          <cell r="C68">
            <v>136</v>
          </cell>
          <cell r="D68" t="str">
            <v>Stegastes partitus</v>
          </cell>
          <cell r="E68">
            <v>100</v>
          </cell>
          <cell r="F68" t="str">
            <v>Bicolor damselfish</v>
          </cell>
          <cell r="J68" t="str">
            <v>Bicolor damselfish</v>
          </cell>
          <cell r="L68" t="str">
            <v>not all 10 Watl species in database Add: should we contribute voucher specimens?</v>
          </cell>
        </row>
        <row r="69">
          <cell r="A69" t="str">
            <v>Seq_67</v>
          </cell>
          <cell r="C69">
            <v>142</v>
          </cell>
          <cell r="D69" t="str">
            <v>Lepophidium profundorum</v>
          </cell>
          <cell r="E69">
            <v>94.2</v>
          </cell>
          <cell r="F69" t="str">
            <v>Blackrim cusk-eel</v>
          </cell>
          <cell r="J69" t="str">
            <v>No good match. Some kind of cusk-eel??</v>
          </cell>
        </row>
        <row r="70">
          <cell r="A70" t="str">
            <v>Seq_68</v>
          </cell>
          <cell r="C70">
            <v>138</v>
          </cell>
          <cell r="D70" t="str">
            <v>Etropus microstomus</v>
          </cell>
          <cell r="E70">
            <v>100</v>
          </cell>
          <cell r="F70" t="str">
            <v>Smallmouth flounder</v>
          </cell>
          <cell r="G70" t="str">
            <v>Citharichthys arctifrons</v>
          </cell>
          <cell r="H70">
            <v>99.27</v>
          </cell>
          <cell r="I70" t="str">
            <v>Gulf Stream flounder</v>
          </cell>
          <cell r="J70" t="str">
            <v>Smallmouth flounder</v>
          </cell>
        </row>
        <row r="71">
          <cell r="A71" t="str">
            <v>Seq_69</v>
          </cell>
          <cell r="C71">
            <v>135</v>
          </cell>
          <cell r="D71" t="str">
            <v>Scorpaena brasiliensis</v>
          </cell>
          <cell r="E71">
            <v>95.56</v>
          </cell>
          <cell r="F71" t="str">
            <v>The barbfish</v>
          </cell>
          <cell r="G71" t="str">
            <v>Scorpaena miostoma</v>
          </cell>
          <cell r="H71">
            <v>88.89</v>
          </cell>
          <cell r="I71" t="str">
            <v> kokuchi-fusakasago?</v>
          </cell>
          <cell r="J71" t="str">
            <v xml:space="preserve">No good match. </v>
          </cell>
          <cell r="K71" t="str">
            <v>scorpeonfish</v>
          </cell>
          <cell r="L71" t="str">
            <v>Unknown Add: should we contribute voucher specimens?</v>
          </cell>
        </row>
        <row r="72">
          <cell r="A72" t="str">
            <v>Seq_70</v>
          </cell>
          <cell r="C72">
            <v>138</v>
          </cell>
          <cell r="D72" t="str">
            <v>Synchiropus splendidus</v>
          </cell>
          <cell r="E72">
            <v>92.75</v>
          </cell>
          <cell r="F72" t="str">
            <v>Madarinfish</v>
          </cell>
          <cell r="J72" t="str">
            <v>No good match.</v>
          </cell>
          <cell r="K72" t="str">
            <v>Dragonet</v>
          </cell>
          <cell r="L72" t="str">
            <v>Unknown Add: should we contribute voucher specimens?</v>
          </cell>
        </row>
        <row r="73">
          <cell r="A73" t="str">
            <v>Seq_71</v>
          </cell>
          <cell r="C73">
            <v>139</v>
          </cell>
          <cell r="D73" t="str">
            <v>Aluterus monoceros</v>
          </cell>
          <cell r="E73">
            <v>100</v>
          </cell>
          <cell r="F73" t="str">
            <v>Unicorn leatherjacket</v>
          </cell>
          <cell r="J73" t="str">
            <v>Unicorn leatherjacket</v>
          </cell>
          <cell r="K73" t="str">
            <v>filefish</v>
          </cell>
          <cell r="L73" t="str">
            <v>Only match Add: so yes?</v>
          </cell>
        </row>
        <row r="74">
          <cell r="A74" t="str">
            <v>Seq_72</v>
          </cell>
          <cell r="C74">
            <v>138</v>
          </cell>
          <cell r="D74" t="str">
            <v>Paralichthys adspersus</v>
          </cell>
          <cell r="E74">
            <v>99.28</v>
          </cell>
          <cell r="F74" t="str">
            <v>Fine flounder</v>
          </cell>
          <cell r="G74" t="str">
            <v>paralichthys dentatus</v>
          </cell>
          <cell r="H74">
            <v>99.28</v>
          </cell>
          <cell r="I74" t="str">
            <v>Summer flounder</v>
          </cell>
          <cell r="J74" t="str">
            <v>Summer flounder?</v>
          </cell>
          <cell r="M74" t="str">
            <v>Also matched lower percentages with other flounders</v>
          </cell>
        </row>
        <row r="75">
          <cell r="A75" t="str">
            <v>Seq_73</v>
          </cell>
          <cell r="C75">
            <v>137</v>
          </cell>
          <cell r="D75" t="str">
            <v>Phoca largha</v>
          </cell>
          <cell r="E75">
            <v>99.28</v>
          </cell>
          <cell r="F75" t="str">
            <v>Spotted seal</v>
          </cell>
          <cell r="G75" t="str">
            <v>Halichoerus grypus</v>
          </cell>
          <cell r="H75">
            <v>99.28</v>
          </cell>
          <cell r="I75" t="str">
            <v>Grey Seal</v>
          </cell>
          <cell r="J75" t="str">
            <v>Some kind of seal</v>
          </cell>
          <cell r="M75" t="str">
            <v>Also matched 99.28% with Phoca vitulina (Harbor seal), Cystophora cristata(Hooded seal), phoca fasciata(Ribbon seal), Pusa caspica(Caspian seal), Phoca sibirica(Baikal seal) and others.</v>
          </cell>
        </row>
        <row r="76">
          <cell r="A76" t="str">
            <v>Seq_74</v>
          </cell>
          <cell r="C76">
            <v>138</v>
          </cell>
          <cell r="D76" t="str">
            <v>Eumesogrammus praecisus</v>
          </cell>
          <cell r="E76">
            <v>100</v>
          </cell>
          <cell r="F76" t="str">
            <v>Fourline snakeblenny</v>
          </cell>
          <cell r="G76" t="str">
            <v>Peristedion miniatum</v>
          </cell>
          <cell r="H76">
            <v>100</v>
          </cell>
          <cell r="I76" t="str">
            <v>Armored searobin</v>
          </cell>
          <cell r="J76" t="str">
            <v>Fourline snakeblenny/Armored searobin/Radiated shanny</v>
          </cell>
          <cell r="K76" t="str">
            <v>shanny etc</v>
          </cell>
          <cell r="L76" t="str">
            <v>2 species in our area with same sequence; not obvious that there is not an issue in the database</v>
          </cell>
          <cell r="M76" t="str">
            <v>Also matched 100% with Ulvaria subbifurcata (Radiated shanny).</v>
          </cell>
        </row>
        <row r="77">
          <cell r="A77" t="str">
            <v>Seq_75</v>
          </cell>
          <cell r="C77">
            <v>138</v>
          </cell>
          <cell r="D77" t="str">
            <v>Brevoortia tyrannus</v>
          </cell>
          <cell r="E77">
            <v>99.28</v>
          </cell>
          <cell r="F77" t="str">
            <v>Atlantic menhaden</v>
          </cell>
          <cell r="J77" t="str">
            <v>Atlantic menhaden-(since no equal match with other ID)</v>
          </cell>
        </row>
        <row r="78">
          <cell r="A78" t="str">
            <v>Seq_76</v>
          </cell>
          <cell r="C78">
            <v>138</v>
          </cell>
          <cell r="D78" t="str">
            <v>Brevoortia tyrannus</v>
          </cell>
          <cell r="E78">
            <v>100</v>
          </cell>
          <cell r="F78" t="str">
            <v>Atlantic menhaden</v>
          </cell>
          <cell r="J78" t="str">
            <v>Atlantic menhaden</v>
          </cell>
        </row>
        <row r="79">
          <cell r="A79" t="str">
            <v>Seq_77</v>
          </cell>
          <cell r="C79">
            <v>137</v>
          </cell>
          <cell r="D79" t="str">
            <v>Phoca largha</v>
          </cell>
          <cell r="E79">
            <v>99.28</v>
          </cell>
          <cell r="F79" t="str">
            <v>Spotted seal</v>
          </cell>
          <cell r="G79" t="str">
            <v>Halichoerus grypus</v>
          </cell>
          <cell r="H79">
            <v>99.28</v>
          </cell>
          <cell r="I79" t="str">
            <v>Grey Seal</v>
          </cell>
          <cell r="J79" t="str">
            <v>Some kind of seal</v>
          </cell>
          <cell r="M79" t="str">
            <v>Also matched 99.28% with Phoca vitulina (Harbor seal), Cystophora cristata(Hooded seal), phoca fasciata(Ribbon seal), Pusa caspica(Caspian seal), Phoca sibirica(Baikal seal) and others.</v>
          </cell>
        </row>
        <row r="80">
          <cell r="A80" t="str">
            <v>Seq_78</v>
          </cell>
          <cell r="C80">
            <v>138</v>
          </cell>
          <cell r="D80" t="str">
            <v>Ceratoscopelus maderensis</v>
          </cell>
          <cell r="E80">
            <v>100</v>
          </cell>
          <cell r="F80" t="str">
            <v>Madeira lantern fish</v>
          </cell>
          <cell r="J80" t="str">
            <v>Madeira lantern fish</v>
          </cell>
          <cell r="K80" t="str">
            <v>lanternfish</v>
          </cell>
          <cell r="L80" t="str">
            <v>Perfect match to C. maderensis but could be others</v>
          </cell>
        </row>
        <row r="81">
          <cell r="A81" t="str">
            <v>Seq_79</v>
          </cell>
          <cell r="C81">
            <v>138</v>
          </cell>
          <cell r="D81" t="str">
            <v>pisodonophis boro</v>
          </cell>
          <cell r="E81">
            <v>95.59</v>
          </cell>
          <cell r="F81" t="str">
            <v>Rice-paddy eel</v>
          </cell>
          <cell r="J81" t="str">
            <v>No good match. Some kind of eel??</v>
          </cell>
        </row>
        <row r="82">
          <cell r="A82" t="str">
            <v>Seq_80</v>
          </cell>
          <cell r="C82">
            <v>138</v>
          </cell>
          <cell r="D82" t="str">
            <v>Alosa fallax</v>
          </cell>
          <cell r="E82">
            <v>100</v>
          </cell>
          <cell r="F82" t="str">
            <v>Twait shad</v>
          </cell>
          <cell r="G82" t="str">
            <v>Alosa sapidissima</v>
          </cell>
          <cell r="H82">
            <v>100</v>
          </cell>
          <cell r="I82" t="str">
            <v>American shad</v>
          </cell>
          <cell r="J82" t="str">
            <v>Some kind of shad</v>
          </cell>
          <cell r="M82" t="str">
            <v>Also matched 100% with other shad</v>
          </cell>
        </row>
        <row r="83">
          <cell r="A83" t="str">
            <v>Seq_81</v>
          </cell>
          <cell r="C83">
            <v>138</v>
          </cell>
          <cell r="D83" t="str">
            <v>Globicephala macrorhynchus</v>
          </cell>
          <cell r="E83">
            <v>100</v>
          </cell>
          <cell r="F83" t="str">
            <v>Short-finned pilot whale</v>
          </cell>
          <cell r="G83" t="str">
            <v>Peponocephala electra</v>
          </cell>
          <cell r="H83">
            <v>100</v>
          </cell>
          <cell r="I83" t="str">
            <v>Melon-headed whale</v>
          </cell>
          <cell r="J83" t="str">
            <v>Some kind of whale</v>
          </cell>
          <cell r="M83" t="str">
            <v>No other match so far, but may be a result of lack of ref sequence.</v>
          </cell>
        </row>
        <row r="84">
          <cell r="A84" t="str">
            <v>Seq_82</v>
          </cell>
          <cell r="C84">
            <v>136</v>
          </cell>
          <cell r="D84" t="str">
            <v>Eucinostomus gula</v>
          </cell>
          <cell r="E84">
            <v>100</v>
          </cell>
          <cell r="F84" t="str">
            <v>Jenny mojarra</v>
          </cell>
          <cell r="J84" t="str">
            <v>Jenny mojarra</v>
          </cell>
          <cell r="K84" t="str">
            <v>Mojara</v>
          </cell>
          <cell r="L84" t="str">
            <v>Only species in genus Add: so yes, or DB may miss species?</v>
          </cell>
        </row>
        <row r="85">
          <cell r="A85" t="str">
            <v>Seq_83</v>
          </cell>
          <cell r="C85">
            <v>138</v>
          </cell>
          <cell r="D85" t="str">
            <v>Alosa fallax</v>
          </cell>
          <cell r="E85">
            <v>99.28</v>
          </cell>
          <cell r="F85" t="str">
            <v>Twait shad</v>
          </cell>
          <cell r="G85" t="str">
            <v>Alosa sapidissima</v>
          </cell>
          <cell r="H85">
            <v>99.28</v>
          </cell>
          <cell r="I85" t="str">
            <v>American shad</v>
          </cell>
          <cell r="J85" t="str">
            <v>Some kind of shad</v>
          </cell>
          <cell r="M85" t="str">
            <v>Also matched 99.28% with other shad</v>
          </cell>
        </row>
        <row r="86">
          <cell r="A86" t="str">
            <v>Seq_84</v>
          </cell>
          <cell r="C86">
            <v>138</v>
          </cell>
          <cell r="D86" t="str">
            <v>Vinciguerria nimbaria</v>
          </cell>
          <cell r="E86">
            <v>97.83</v>
          </cell>
          <cell r="F86" t="str">
            <v>Oceanic lightfish</v>
          </cell>
          <cell r="J86" t="str">
            <v>No good match. Lighfish?</v>
          </cell>
          <cell r="K86" t="str">
            <v>Lightfish</v>
          </cell>
          <cell r="L86" t="str">
            <v>Unknown (only one species in DB) Add: contribute lightfish sequences to DB?</v>
          </cell>
        </row>
        <row r="87">
          <cell r="A87" t="str">
            <v>Seq_85</v>
          </cell>
          <cell r="C87">
            <v>137</v>
          </cell>
          <cell r="D87" t="str">
            <v>Phoca largha</v>
          </cell>
          <cell r="E87">
            <v>99.27</v>
          </cell>
          <cell r="F87" t="str">
            <v>Spotted seal</v>
          </cell>
          <cell r="G87" t="str">
            <v>Halichoerus grypus</v>
          </cell>
          <cell r="H87">
            <v>99.27</v>
          </cell>
          <cell r="I87" t="str">
            <v>Grey Seal</v>
          </cell>
          <cell r="J87" t="str">
            <v>Some kind of seal</v>
          </cell>
          <cell r="M87" t="str">
            <v>Also matched 99.27% with Phoca vitulina (Harbor seal), Cystophora cristata(Hooded seal), phoca fasciata(Ribbon seal), Pusa caspica(Caspian seal), Phoca sibirica(Baikal seal) and others.</v>
          </cell>
        </row>
        <row r="88">
          <cell r="A88" t="str">
            <v>Seq_86</v>
          </cell>
          <cell r="C88">
            <v>137</v>
          </cell>
          <cell r="D88" t="str">
            <v>Homo Sapian</v>
          </cell>
          <cell r="E88">
            <v>100</v>
          </cell>
          <cell r="F88" t="str">
            <v>Human</v>
          </cell>
          <cell r="J88" t="str">
            <v>Human</v>
          </cell>
        </row>
        <row r="89">
          <cell r="A89" t="str">
            <v>Seq_87</v>
          </cell>
          <cell r="C89">
            <v>138</v>
          </cell>
          <cell r="D89" t="str">
            <v>Pristicon trimaculatus</v>
          </cell>
          <cell r="E89">
            <v>95.65</v>
          </cell>
          <cell r="F89" t="str">
            <v>Three-spot cardinalfish</v>
          </cell>
          <cell r="J89" t="str">
            <v>No good match. Cardinalfish?</v>
          </cell>
          <cell r="K89" t="str">
            <v>Cardinalfish</v>
          </cell>
          <cell r="L89" t="str">
            <v>??</v>
          </cell>
        </row>
        <row r="90">
          <cell r="A90" t="str">
            <v>Seq_88</v>
          </cell>
          <cell r="C90">
            <v>138</v>
          </cell>
          <cell r="D90" t="str">
            <v>Pogonias cromis</v>
          </cell>
          <cell r="E90">
            <v>100</v>
          </cell>
          <cell r="F90" t="str">
            <v>Black drum</v>
          </cell>
          <cell r="G90" t="str">
            <v>Leiostomus xanthurus</v>
          </cell>
          <cell r="H90">
            <v>100</v>
          </cell>
          <cell r="I90" t="str">
            <v>Spot</v>
          </cell>
          <cell r="J90" t="str">
            <v>?</v>
          </cell>
          <cell r="M90" t="str">
            <v>Also matched 100% with Argyrosomus amoyensis (Amoy croaker), Argyrosomus japonicus (Japanese meagre), Larimus fasciatus(Banded drum) etc</v>
          </cell>
        </row>
        <row r="91">
          <cell r="A91" t="str">
            <v>Seq_89</v>
          </cell>
          <cell r="C91">
            <v>138</v>
          </cell>
          <cell r="D91" t="str">
            <v>Thunnus orientalis</v>
          </cell>
          <cell r="E91">
            <v>100</v>
          </cell>
          <cell r="F91" t="str">
            <v>Pacific bluefin tuna</v>
          </cell>
          <cell r="G91" t="str">
            <v>Thunnus obesus</v>
          </cell>
          <cell r="H91">
            <v>100</v>
          </cell>
          <cell r="I91" t="str">
            <v>Bigeye tuna</v>
          </cell>
          <cell r="J91" t="str">
            <v>Some kind of tuna</v>
          </cell>
          <cell r="M91" t="str">
            <v>Also matched 100% with thunnus atlanticus (Blackfin tuna), Thunnus thynnus (Atlantic bluefin tuna), Thunnus albacares (Yellowfin tuna), Thunnus alalunga (Albacore) etc</v>
          </cell>
        </row>
        <row r="92">
          <cell r="A92" t="str">
            <v>Seq_90</v>
          </cell>
          <cell r="C92">
            <v>137</v>
          </cell>
          <cell r="D92" t="str">
            <v>Homo Sapian</v>
          </cell>
          <cell r="E92">
            <v>100</v>
          </cell>
          <cell r="F92" t="str">
            <v>Human</v>
          </cell>
          <cell r="J92" t="str">
            <v>Human</v>
          </cell>
        </row>
        <row r="93">
          <cell r="A93" t="str">
            <v>Seq_91</v>
          </cell>
          <cell r="C93">
            <v>136</v>
          </cell>
          <cell r="D93" t="str">
            <v>Hypoplectrus unicolor</v>
          </cell>
          <cell r="E93">
            <v>94.12</v>
          </cell>
          <cell r="F93" t="str">
            <v>Butter hamlet</v>
          </cell>
          <cell r="J93" t="str">
            <v xml:space="preserve">No good match. </v>
          </cell>
          <cell r="K93" t="str">
            <v>seabass</v>
          </cell>
          <cell r="L93" t="str">
            <v>unknown-many species  Add: poor DB representation. Contribute seabass sequences?</v>
          </cell>
        </row>
        <row r="94">
          <cell r="A94" t="str">
            <v>Seq_92</v>
          </cell>
          <cell r="C94">
            <v>138</v>
          </cell>
          <cell r="D94" t="str">
            <v>Anchoa hepsetus</v>
          </cell>
          <cell r="E94">
            <v>100</v>
          </cell>
          <cell r="F94" t="str">
            <v>Broad-striped anchovy</v>
          </cell>
          <cell r="G94" t="str">
            <v>Engraulis mordax</v>
          </cell>
          <cell r="H94">
            <v>99.28</v>
          </cell>
          <cell r="I94" t="str">
            <v>Northern anchovy</v>
          </cell>
          <cell r="J94" t="str">
            <v>Broad-striped anchovy</v>
          </cell>
        </row>
        <row r="95">
          <cell r="A95" t="str">
            <v>Seq_93</v>
          </cell>
          <cell r="C95">
            <v>138</v>
          </cell>
          <cell r="D95" t="str">
            <v>Cynoscion regalis</v>
          </cell>
          <cell r="E95">
            <v>100</v>
          </cell>
          <cell r="F95" t="str">
            <v>Weakfish</v>
          </cell>
          <cell r="J95" t="str">
            <v>Weakfish</v>
          </cell>
        </row>
        <row r="96">
          <cell r="A96" t="str">
            <v>Seq_94</v>
          </cell>
          <cell r="C96">
            <v>138</v>
          </cell>
          <cell r="D96" t="str">
            <v>Lutjanus carponotatus</v>
          </cell>
          <cell r="E96">
            <v>97.83</v>
          </cell>
          <cell r="F96" t="str">
            <v>Spanish flag snapper</v>
          </cell>
          <cell r="G96" t="str">
            <v>Lutjanus guttatus</v>
          </cell>
          <cell r="H96">
            <v>97.84</v>
          </cell>
          <cell r="I96" t="str">
            <v>Spotted rose snapper</v>
          </cell>
          <cell r="J96" t="str">
            <v>No good match. Some kind of snapper?</v>
          </cell>
          <cell r="K96" t="str">
            <v>Snapper</v>
          </cell>
          <cell r="L96" t="str">
            <v>unknown-a lot of taxa of lutjanus</v>
          </cell>
        </row>
        <row r="97">
          <cell r="A97" t="str">
            <v>Seq_95</v>
          </cell>
          <cell r="C97">
            <v>138</v>
          </cell>
          <cell r="D97" t="str">
            <v>Tautoga onitis</v>
          </cell>
          <cell r="E97">
            <v>100</v>
          </cell>
          <cell r="F97" t="str">
            <v>Tautog</v>
          </cell>
          <cell r="J97" t="str">
            <v>Tautog</v>
          </cell>
        </row>
        <row r="98">
          <cell r="A98" t="str">
            <v>Seq_96</v>
          </cell>
          <cell r="C98">
            <v>138</v>
          </cell>
          <cell r="D98" t="str">
            <v>Lutjanus fulgens</v>
          </cell>
          <cell r="E98">
            <v>99.28</v>
          </cell>
          <cell r="F98" t="str">
            <v>Golden African snapper</v>
          </cell>
          <cell r="G98" t="str">
            <v>Lutjanus ehrenbergii</v>
          </cell>
          <cell r="H98">
            <v>98.55</v>
          </cell>
          <cell r="I98" t="str">
            <v>Blackspot snapper</v>
          </cell>
          <cell r="J98" t="str">
            <v>No good match. Some kind of snapper.</v>
          </cell>
          <cell r="K98" t="str">
            <v>Snapper3</v>
          </cell>
          <cell r="L98" t="str">
            <v>unknown-a lot of taxa of lutjanus</v>
          </cell>
        </row>
        <row r="99">
          <cell r="A99" t="str">
            <v>Seq_97</v>
          </cell>
          <cell r="C99">
            <v>139</v>
          </cell>
          <cell r="D99" t="str">
            <v>Gobiosoma ginsburgi</v>
          </cell>
          <cell r="E99">
            <v>100</v>
          </cell>
          <cell r="F99" t="str">
            <v>Seaboard goby</v>
          </cell>
          <cell r="J99" t="str">
            <v>Seaboard goby</v>
          </cell>
          <cell r="K99" t="str">
            <v>Goby</v>
          </cell>
          <cell r="L99" t="str">
            <v>Nearest 97.4  Add:  what does this mean? It's 100% match to seboard goby</v>
          </cell>
          <cell r="M99" t="str">
            <v>Other gobies's match to the query sequence is much lower.</v>
          </cell>
        </row>
        <row r="100">
          <cell r="A100" t="str">
            <v>Seq_98</v>
          </cell>
          <cell r="C100">
            <v>135</v>
          </cell>
          <cell r="D100" t="str">
            <v>Gallus gallus</v>
          </cell>
          <cell r="E100">
            <v>100</v>
          </cell>
          <cell r="F100" t="str">
            <v>Red junglefowl</v>
          </cell>
          <cell r="J100" t="str">
            <v>Red junglefowl</v>
          </cell>
        </row>
        <row r="101">
          <cell r="A101" t="str">
            <v>Seq_99</v>
          </cell>
          <cell r="C101">
            <v>137</v>
          </cell>
          <cell r="D101" t="str">
            <v>Homo Sapian</v>
          </cell>
          <cell r="E101">
            <v>99.27</v>
          </cell>
          <cell r="F101" t="str">
            <v>Human</v>
          </cell>
          <cell r="J101" t="str">
            <v>Human</v>
          </cell>
        </row>
        <row r="102">
          <cell r="A102" t="str">
            <v>Seq_100</v>
          </cell>
          <cell r="C102">
            <v>138</v>
          </cell>
          <cell r="D102" t="str">
            <v>Plectobranchus evides</v>
          </cell>
          <cell r="E102">
            <v>99.28</v>
          </cell>
          <cell r="F102" t="str">
            <v>Bluebarred prickleback</v>
          </cell>
          <cell r="G102" t="str">
            <v>Stichaeus nozawae</v>
          </cell>
          <cell r="H102">
            <v>98.55</v>
          </cell>
          <cell r="I102" t="str">
            <v>Tauegaji?</v>
          </cell>
          <cell r="J102" t="str">
            <v>Bluebarred prickleback?</v>
          </cell>
        </row>
        <row r="103">
          <cell r="A103" t="str">
            <v>Seq_101</v>
          </cell>
          <cell r="C103">
            <v>138</v>
          </cell>
          <cell r="D103" t="str">
            <v>Brevoortia tyrannus </v>
          </cell>
          <cell r="E103">
            <v>99.27</v>
          </cell>
          <cell r="F103" t="str">
            <v>Atlantic menhaden</v>
          </cell>
          <cell r="J103" t="str">
            <v>Atlantic menhaden</v>
          </cell>
        </row>
        <row r="104">
          <cell r="A104" t="str">
            <v>Seq_102</v>
          </cell>
          <cell r="C104">
            <v>137</v>
          </cell>
          <cell r="D104" t="str">
            <v>Homo Sapian</v>
          </cell>
          <cell r="E104">
            <v>100</v>
          </cell>
          <cell r="F104" t="str">
            <v>Human</v>
          </cell>
          <cell r="J104" t="str">
            <v>Human</v>
          </cell>
        </row>
        <row r="105">
          <cell r="A105" t="str">
            <v>Seq_103</v>
          </cell>
          <cell r="C105">
            <v>138</v>
          </cell>
          <cell r="D105" t="str">
            <v>Alosa fallax</v>
          </cell>
          <cell r="E105">
            <v>99.27</v>
          </cell>
          <cell r="F105" t="str">
            <v>Twait shad</v>
          </cell>
          <cell r="G105" t="str">
            <v>Alosa sapidissima</v>
          </cell>
          <cell r="H105">
            <v>99.27</v>
          </cell>
          <cell r="I105" t="str">
            <v>American shad</v>
          </cell>
          <cell r="J105" t="str">
            <v>Some kind of shad</v>
          </cell>
          <cell r="M105" t="str">
            <v>Also matched 99.27% with other shad</v>
          </cell>
        </row>
        <row r="106">
          <cell r="A106" t="str">
            <v>Seq_104</v>
          </cell>
          <cell r="C106">
            <v>139</v>
          </cell>
          <cell r="D106" t="str">
            <v>Polyipnus asteroides</v>
          </cell>
          <cell r="E106">
            <v>100</v>
          </cell>
          <cell r="F106" t="str">
            <v>shortspine tenplate</v>
          </cell>
          <cell r="G106" t="str">
            <v>Prochilodus costatus</v>
          </cell>
          <cell r="H106">
            <v>93.62</v>
          </cell>
          <cell r="J106" t="str">
            <v>shortspine tenplate</v>
          </cell>
        </row>
        <row r="107">
          <cell r="A107" t="str">
            <v>Seq_105</v>
          </cell>
          <cell r="C107">
            <v>138</v>
          </cell>
          <cell r="D107" t="str">
            <v>Micropogonias furnieri</v>
          </cell>
          <cell r="E107">
            <v>100</v>
          </cell>
          <cell r="F107" t="str">
            <v>Whitemouth croaker</v>
          </cell>
          <cell r="G107" t="str">
            <v>Micropogonias undulatus</v>
          </cell>
          <cell r="H107">
            <v>99.28</v>
          </cell>
          <cell r="I107" t="str">
            <v>Atlantic croaker</v>
          </cell>
          <cell r="J107" t="str">
            <v>Whitemouth croaker</v>
          </cell>
        </row>
        <row r="108">
          <cell r="A108" t="str">
            <v>Seq_106</v>
          </cell>
          <cell r="C108">
            <v>138</v>
          </cell>
          <cell r="D108" t="str">
            <v>Cololabis saira</v>
          </cell>
          <cell r="E108">
            <v>100</v>
          </cell>
          <cell r="F108" t="str">
            <v>Pacific saury</v>
          </cell>
          <cell r="G108" t="str">
            <v>Tylosurus crocodilus</v>
          </cell>
          <cell r="H108">
            <v>94.96</v>
          </cell>
          <cell r="I108" t="str">
            <v>Hound needlefish</v>
          </cell>
          <cell r="J108" t="str">
            <v>Pacific saury</v>
          </cell>
        </row>
        <row r="109">
          <cell r="A109" t="str">
            <v>Seq_107</v>
          </cell>
          <cell r="C109">
            <v>138</v>
          </cell>
          <cell r="D109" t="str">
            <v>Sphoeroides spengleri</v>
          </cell>
          <cell r="E109">
            <v>100</v>
          </cell>
          <cell r="F109" t="str">
            <v>Banktail puffer</v>
          </cell>
          <cell r="G109" t="str">
            <v>Sphoeroides dorsalis</v>
          </cell>
          <cell r="H109">
            <v>98.55</v>
          </cell>
          <cell r="I109" t="str">
            <v>Marbled puffer</v>
          </cell>
          <cell r="J109" t="str">
            <v>Banktail puffer</v>
          </cell>
          <cell r="K109" t="str">
            <v>pufferfish</v>
          </cell>
          <cell r="L109" t="str">
            <v>Yes-Sphoeroides seem to differ</v>
          </cell>
        </row>
        <row r="110">
          <cell r="A110" t="str">
            <v>Seq_108</v>
          </cell>
          <cell r="C110">
            <v>137</v>
          </cell>
          <cell r="D110" t="str">
            <v>Homo Sapian</v>
          </cell>
          <cell r="E110">
            <v>99.27</v>
          </cell>
          <cell r="F110" t="str">
            <v>Human</v>
          </cell>
          <cell r="J110" t="str">
            <v>Human</v>
          </cell>
        </row>
        <row r="111">
          <cell r="A111" t="str">
            <v>Seq_109</v>
          </cell>
          <cell r="C111">
            <v>138</v>
          </cell>
          <cell r="D111" t="str">
            <v>Congriscus megastomus</v>
          </cell>
          <cell r="E111">
            <v>94.96</v>
          </cell>
          <cell r="F111" t="str">
            <v>???</v>
          </cell>
          <cell r="J111" t="str">
            <v>No good match. Some kind of eel??</v>
          </cell>
        </row>
        <row r="112">
          <cell r="A112" t="str">
            <v>Seq_110</v>
          </cell>
          <cell r="C112">
            <v>138</v>
          </cell>
          <cell r="D112" t="str">
            <v>Hippoglossoides platessoides</v>
          </cell>
          <cell r="E112">
            <v>100</v>
          </cell>
          <cell r="F112" t="str">
            <v>American plaice</v>
          </cell>
          <cell r="G112" t="str">
            <v>Pseudopleuronectes americanus</v>
          </cell>
          <cell r="H112">
            <v>100</v>
          </cell>
          <cell r="I112" t="str">
            <v>Winter flounder</v>
          </cell>
          <cell r="J112" t="str">
            <v>American plaice or winter flounder</v>
          </cell>
        </row>
        <row r="113">
          <cell r="A113" t="str">
            <v>Seq_111</v>
          </cell>
          <cell r="C113">
            <v>137</v>
          </cell>
          <cell r="D113" t="str">
            <v>Homo Sapian</v>
          </cell>
          <cell r="E113">
            <v>100</v>
          </cell>
          <cell r="F113" t="str">
            <v>Human</v>
          </cell>
          <cell r="J113" t="str">
            <v>Human</v>
          </cell>
        </row>
        <row r="114">
          <cell r="A114" t="str">
            <v>Seq_112</v>
          </cell>
          <cell r="C114">
            <v>137</v>
          </cell>
          <cell r="D114" t="str">
            <v>Homo Sapian</v>
          </cell>
          <cell r="E114">
            <v>99.27</v>
          </cell>
          <cell r="F114" t="str">
            <v>Human</v>
          </cell>
          <cell r="J114" t="str">
            <v>Human</v>
          </cell>
        </row>
        <row r="115">
          <cell r="A115" t="str">
            <v>Seq_113</v>
          </cell>
          <cell r="C115">
            <v>138</v>
          </cell>
          <cell r="D115" t="str">
            <v>Halichoeres radiatus</v>
          </cell>
          <cell r="E115">
            <v>100</v>
          </cell>
          <cell r="F115" t="str">
            <v>Puddingwife wrasse</v>
          </cell>
          <cell r="G115" t="str">
            <v>Halichoeres bivittatus</v>
          </cell>
          <cell r="H115">
            <v>100</v>
          </cell>
          <cell r="I115" t="str">
            <v>Slippery dick</v>
          </cell>
          <cell r="J115" t="str">
            <v>Puddingwife wrasse or Slippery dick</v>
          </cell>
          <cell r="K115" t="str">
            <v>Wrasse</v>
          </cell>
          <cell r="L115" t="str">
            <v>2 species same seq, 7 total sp. in genus. Add: so all possibly any of the 7 species?</v>
          </cell>
        </row>
        <row r="116">
          <cell r="A116" t="str">
            <v>Seq_114</v>
          </cell>
          <cell r="C116">
            <v>138</v>
          </cell>
          <cell r="D116" t="str">
            <v>Delphinus delphis</v>
          </cell>
          <cell r="E116">
            <v>99.28</v>
          </cell>
          <cell r="F116" t="str">
            <v>Common dolphin</v>
          </cell>
          <cell r="G116" t="str">
            <v>Lagenodelphis hosei</v>
          </cell>
          <cell r="H116">
            <v>99.28</v>
          </cell>
          <cell r="I116" t="str">
            <v>Fraser's dolphin</v>
          </cell>
          <cell r="J116" t="str">
            <v>Some kind of dolphin</v>
          </cell>
          <cell r="M116" t="str">
            <v>Alsom matched 99.28% with Stenella attenuata (Pantropical spotted dolphin), Delphinus capensis (Long-beaked common dolphin) etc</v>
          </cell>
        </row>
        <row r="117">
          <cell r="A117" t="str">
            <v>Seq_115</v>
          </cell>
          <cell r="C117">
            <v>137</v>
          </cell>
          <cell r="D117" t="str">
            <v>Homo Sapian</v>
          </cell>
          <cell r="E117">
            <v>98.54</v>
          </cell>
          <cell r="F117" t="str">
            <v>Human</v>
          </cell>
          <cell r="J117" t="str">
            <v>Human</v>
          </cell>
        </row>
        <row r="118">
          <cell r="A118" t="str">
            <v>Seq_116</v>
          </cell>
          <cell r="C118">
            <v>138</v>
          </cell>
          <cell r="D118" t="str">
            <v>Hippoglossina oblonga</v>
          </cell>
          <cell r="E118">
            <v>100</v>
          </cell>
          <cell r="F118" t="str">
            <v>American fourspot flounder</v>
          </cell>
          <cell r="G118" t="str">
            <v>Hippoglossina oblonga</v>
          </cell>
          <cell r="H118">
            <v>99.28</v>
          </cell>
          <cell r="I118" t="str">
            <v>American fourspot flounder</v>
          </cell>
          <cell r="J118" t="str">
            <v>American fourspot flounder</v>
          </cell>
          <cell r="K118" t="str">
            <v>four spot flounder</v>
          </cell>
          <cell r="L118" t="str">
            <v>Yes</v>
          </cell>
        </row>
        <row r="119">
          <cell r="A119" t="str">
            <v>Seq_117</v>
          </cell>
          <cell r="C119">
            <v>138</v>
          </cell>
          <cell r="D119" t="str">
            <v>Trachurus trachurus</v>
          </cell>
          <cell r="E119">
            <v>98.55</v>
          </cell>
          <cell r="F119" t="str">
            <v>Atlantic horse mackerel</v>
          </cell>
          <cell r="J119" t="str">
            <v>Some kind of mackerel? No perfect match. Biogeogrpahy of the best match is not right.</v>
          </cell>
        </row>
        <row r="120">
          <cell r="A120" t="str">
            <v>Seq_118</v>
          </cell>
          <cell r="C120">
            <v>139</v>
          </cell>
          <cell r="D120" t="str">
            <v>Scopelosaurus hoedti</v>
          </cell>
          <cell r="E120">
            <v>92.91</v>
          </cell>
          <cell r="F120" t="str">
            <v>Hoedt's waryfish</v>
          </cell>
          <cell r="J120" t="str">
            <v xml:space="preserve">No good match. </v>
          </cell>
        </row>
        <row r="121">
          <cell r="A121" t="str">
            <v>Seq_119</v>
          </cell>
          <cell r="C121">
            <v>137</v>
          </cell>
          <cell r="D121" t="str">
            <v>Prionotus carolinus</v>
          </cell>
          <cell r="E121">
            <v>94.16</v>
          </cell>
          <cell r="F121" t="str">
            <v>Northern searobin</v>
          </cell>
          <cell r="J121" t="str">
            <v>No good match.</v>
          </cell>
          <cell r="K121" t="str">
            <v>Sea Robin</v>
          </cell>
          <cell r="L121" t="str">
            <v>Low match to NEUS Prionotus, likely southern species Add: worth adding southern species sequences to DB?</v>
          </cell>
        </row>
        <row r="122">
          <cell r="A122" t="str">
            <v>Seq_120</v>
          </cell>
          <cell r="C122">
            <v>136</v>
          </cell>
          <cell r="D122" t="str">
            <v>Scorpaena brasiliensis</v>
          </cell>
          <cell r="E122">
            <v>99.26</v>
          </cell>
          <cell r="F122" t="str">
            <v>Barbfish</v>
          </cell>
          <cell r="J122" t="str">
            <v>No perfect match. Barbfish?</v>
          </cell>
          <cell r="K122" t="str">
            <v>scorpeonfish</v>
          </cell>
          <cell r="L122" t="str">
            <v>Unk. closest to Scorpaena Add: useful to contribute voucher specimens?</v>
          </cell>
        </row>
        <row r="123">
          <cell r="A123" t="str">
            <v>Seq_121</v>
          </cell>
          <cell r="C123">
            <v>137</v>
          </cell>
          <cell r="D123" t="str">
            <v>meleagris gallopavo</v>
          </cell>
          <cell r="E123">
            <v>100</v>
          </cell>
          <cell r="F123" t="str">
            <v>Wild turkey</v>
          </cell>
          <cell r="G123" t="str">
            <v>Gallus gallus</v>
          </cell>
          <cell r="H123">
            <v>100</v>
          </cell>
          <cell r="I123" t="str">
            <v>Red junglefowl</v>
          </cell>
          <cell r="J123" t="str">
            <v>Wild turkey or Red junglefowl</v>
          </cell>
        </row>
        <row r="124">
          <cell r="A124" t="str">
            <v>Seq_122</v>
          </cell>
          <cell r="C124">
            <v>137</v>
          </cell>
          <cell r="D124" t="str">
            <v>Phoca largha</v>
          </cell>
          <cell r="E124">
            <v>97.81</v>
          </cell>
          <cell r="F124" t="str">
            <v>Spotted seal</v>
          </cell>
          <cell r="G124" t="str">
            <v>Halichoerus grypus</v>
          </cell>
          <cell r="H124">
            <v>97.81</v>
          </cell>
          <cell r="I124" t="str">
            <v>Grey Seal</v>
          </cell>
          <cell r="J124" t="str">
            <v>Some kind of seal</v>
          </cell>
          <cell r="M124" t="str">
            <v>Also matched 97.81% with Phoca vitulina (Harbor seal), Cystophora cristata(Hooded seal), phoca fasciata(Ribbon seal), Pusa caspica(Caspian seal), Phoca sibirica(Baikal seal) and others.</v>
          </cell>
        </row>
        <row r="125">
          <cell r="A125" t="str">
            <v>Seq_123</v>
          </cell>
          <cell r="C125">
            <v>150</v>
          </cell>
          <cell r="J125" t="str">
            <v>No good match</v>
          </cell>
        </row>
        <row r="126">
          <cell r="A126" t="str">
            <v>Seq_124</v>
          </cell>
          <cell r="C126">
            <v>140</v>
          </cell>
          <cell r="D126" t="str">
            <v>Parioglossus dotui</v>
          </cell>
          <cell r="E126">
            <v>94.29</v>
          </cell>
          <cell r="F126" t="str">
            <v>???</v>
          </cell>
          <cell r="J126" t="str">
            <v>No good match</v>
          </cell>
          <cell r="K126" t="str">
            <v>wormfish</v>
          </cell>
          <cell r="L126" t="str">
            <v>Unknown. Add: worth adding ref sequences to DB?</v>
          </cell>
        </row>
        <row r="127">
          <cell r="A127" t="str">
            <v>Seq_125</v>
          </cell>
          <cell r="C127">
            <v>136</v>
          </cell>
          <cell r="D127" t="str">
            <v>Cryptotomus roseus</v>
          </cell>
          <cell r="E127">
            <v>100</v>
          </cell>
          <cell r="F127" t="str">
            <v>Bluelip parrotfish</v>
          </cell>
          <cell r="J127" t="str">
            <v>Bluelip parrotfish</v>
          </cell>
          <cell r="K127" t="str">
            <v>parrotfish</v>
          </cell>
          <cell r="L127" t="str">
            <v>Yes-Only species in genus-sparisomus 95%</v>
          </cell>
        </row>
        <row r="128">
          <cell r="A128" t="str">
            <v>Seq_126</v>
          </cell>
          <cell r="C128">
            <v>137</v>
          </cell>
          <cell r="D128" t="str">
            <v>Homo Sapian</v>
          </cell>
          <cell r="E128">
            <v>100</v>
          </cell>
          <cell r="F128" t="str">
            <v>Human</v>
          </cell>
          <cell r="J128" t="str">
            <v>Human</v>
          </cell>
        </row>
        <row r="129">
          <cell r="A129" t="str">
            <v>Seq_127</v>
          </cell>
          <cell r="C129">
            <v>138</v>
          </cell>
          <cell r="D129" t="str">
            <v>Phocoena phocoena</v>
          </cell>
          <cell r="E129">
            <v>100</v>
          </cell>
          <cell r="F129" t="str">
            <v>Harbor porpoise</v>
          </cell>
          <cell r="J129" t="str">
            <v>Harbor porpoise</v>
          </cell>
        </row>
        <row r="130">
          <cell r="A130" t="str">
            <v>Seq_128</v>
          </cell>
          <cell r="C130">
            <v>138</v>
          </cell>
          <cell r="D130" t="str">
            <v>Synodus foetens</v>
          </cell>
          <cell r="E130">
            <v>100</v>
          </cell>
          <cell r="F130" t="str">
            <v>Inshore lizzardfish</v>
          </cell>
          <cell r="J130" t="str">
            <v>Inshore lizzardfish</v>
          </cell>
        </row>
        <row r="131">
          <cell r="A131" t="str">
            <v>Seq_129</v>
          </cell>
          <cell r="C131">
            <v>136</v>
          </cell>
          <cell r="D131" t="str">
            <v>Sparisoma rubripinne</v>
          </cell>
          <cell r="E131">
            <v>98.53</v>
          </cell>
          <cell r="F131" t="str">
            <v>Redfin parrotfish</v>
          </cell>
          <cell r="G131" t="str">
            <v>Sparisoma viride</v>
          </cell>
          <cell r="H131">
            <v>98.53</v>
          </cell>
          <cell r="I131" t="str">
            <v>Sportlight parrotfish</v>
          </cell>
          <cell r="J131" t="str">
            <v>No perfect match. Some kind of parrotfish.</v>
          </cell>
          <cell r="K131" t="str">
            <v>parrotfish</v>
          </cell>
          <cell r="L131" t="str">
            <v>Not sure what it would be.  Sparisoma well represented. Add: checked matching. Seems real difference.</v>
          </cell>
        </row>
        <row r="132">
          <cell r="A132" t="str">
            <v>Seq_130</v>
          </cell>
          <cell r="C132">
            <v>138</v>
          </cell>
          <cell r="D132" t="str">
            <v>Stenotomus chrysops</v>
          </cell>
          <cell r="E132">
            <v>99.28</v>
          </cell>
          <cell r="F132" t="str">
            <v>Scup</v>
          </cell>
          <cell r="J132" t="str">
            <v>Scup</v>
          </cell>
        </row>
        <row r="133">
          <cell r="A133" t="str">
            <v>Seq_131</v>
          </cell>
          <cell r="C133">
            <v>138</v>
          </cell>
          <cell r="D133" t="str">
            <v>Pristigenys niphonia</v>
          </cell>
          <cell r="E133">
            <v>100</v>
          </cell>
          <cell r="F133" t="str">
            <v>Japanese bigeye</v>
          </cell>
          <cell r="G133" t="str">
            <v>Carangoides equula</v>
          </cell>
          <cell r="H133">
            <v>100</v>
          </cell>
          <cell r="I133" t="str">
            <v>Whitefin travally</v>
          </cell>
          <cell r="J133" t="str">
            <v>Some kind of jack. Biogeography doesn't fit.</v>
          </cell>
          <cell r="K133" t="str">
            <v>Bigeye</v>
          </cell>
          <cell r="L133" t="str">
            <v>Matches Pacific Pristogenys, which has one species in regions</v>
          </cell>
        </row>
        <row r="134">
          <cell r="A134" t="str">
            <v>Seq_132</v>
          </cell>
          <cell r="C134">
            <v>138</v>
          </cell>
          <cell r="D134" t="str">
            <v>Tursiops truncatus</v>
          </cell>
          <cell r="E134">
            <v>100</v>
          </cell>
          <cell r="F134" t="str">
            <v>Common bottlenose dolphin</v>
          </cell>
          <cell r="G134" t="str">
            <v>Tursiops aduncus</v>
          </cell>
          <cell r="H134">
            <v>99.26</v>
          </cell>
          <cell r="I134" t="str">
            <v>Indo-Pacific bottlenose dolphin</v>
          </cell>
          <cell r="J134" t="str">
            <v>Common bottlenose dolphin</v>
          </cell>
        </row>
        <row r="135">
          <cell r="A135" t="str">
            <v>Seq_133</v>
          </cell>
          <cell r="C135">
            <v>137</v>
          </cell>
          <cell r="D135" t="str">
            <v>Homo Sapian</v>
          </cell>
          <cell r="E135">
            <v>100</v>
          </cell>
          <cell r="F135" t="str">
            <v>Human</v>
          </cell>
          <cell r="J135" t="str">
            <v>Human</v>
          </cell>
        </row>
        <row r="136">
          <cell r="A136" t="str">
            <v>Seq_134</v>
          </cell>
          <cell r="C136">
            <v>138</v>
          </cell>
          <cell r="D136" t="str">
            <v>Anchoa mitchilli</v>
          </cell>
          <cell r="E136">
            <v>99.28</v>
          </cell>
          <cell r="F136" t="str">
            <v>Bay anchovy</v>
          </cell>
          <cell r="G136" t="str">
            <v>Engraulis japonicus</v>
          </cell>
          <cell r="H136">
            <v>97.83</v>
          </cell>
          <cell r="I136" t="str">
            <v>Japanese anchovy</v>
          </cell>
          <cell r="J136" t="str">
            <v>Bay anchovy</v>
          </cell>
        </row>
        <row r="137">
          <cell r="A137" t="str">
            <v>Seq_135</v>
          </cell>
          <cell r="C137">
            <v>137</v>
          </cell>
          <cell r="D137" t="str">
            <v>Phoca largha</v>
          </cell>
          <cell r="E137">
            <v>99.27</v>
          </cell>
          <cell r="F137" t="str">
            <v>Spotted seal</v>
          </cell>
          <cell r="G137" t="str">
            <v>Halichoerus grypus</v>
          </cell>
          <cell r="H137">
            <v>99.27</v>
          </cell>
          <cell r="I137" t="str">
            <v>Grey Seal</v>
          </cell>
          <cell r="J137" t="str">
            <v>Some kind of seal</v>
          </cell>
          <cell r="M137" t="str">
            <v>Also matched 99.27% with Phoca vitulina (Harbor seal), Cystophora cristata(Hooded seal), phoca fasciata(Ribbon seal), Pusa caspica(Caspian seal), Phoca sibirica(Baikal seal) and others.</v>
          </cell>
        </row>
        <row r="138">
          <cell r="A138" t="str">
            <v>Seq_136</v>
          </cell>
          <cell r="C138">
            <v>137</v>
          </cell>
          <cell r="D138" t="str">
            <v>Leptonychotes</v>
          </cell>
          <cell r="E138">
            <v>92.7</v>
          </cell>
          <cell r="F138" t="str">
            <v>Weddle seal</v>
          </cell>
          <cell r="J138" t="str">
            <v>No good match</v>
          </cell>
        </row>
        <row r="139">
          <cell r="A139" t="str">
            <v>Seq_137</v>
          </cell>
          <cell r="C139">
            <v>138</v>
          </cell>
          <cell r="D139" t="str">
            <v>Pterois miles</v>
          </cell>
          <cell r="E139">
            <v>100</v>
          </cell>
          <cell r="F139" t="str">
            <v>Devil filefish or common lionfish</v>
          </cell>
          <cell r="G139" t="str">
            <v>Pterois volitans</v>
          </cell>
          <cell r="H139">
            <v>100</v>
          </cell>
          <cell r="I139" t="str">
            <v>Red lionfish</v>
          </cell>
          <cell r="J139" t="str">
            <v>Common lionfish or Red lionfish</v>
          </cell>
          <cell r="K139" t="str">
            <v>lionfish</v>
          </cell>
          <cell r="L139" t="str">
            <v>No-2 species not seperable Add: my ID correct?</v>
          </cell>
        </row>
        <row r="140">
          <cell r="A140" t="str">
            <v>Seq_138</v>
          </cell>
          <cell r="C140">
            <v>138</v>
          </cell>
          <cell r="D140" t="str">
            <v>Magnisudis atlantica</v>
          </cell>
          <cell r="E140">
            <v>100</v>
          </cell>
          <cell r="F140" t="str">
            <v>Duckbill barracudina</v>
          </cell>
          <cell r="J140" t="str">
            <v>Duckbill barracudina</v>
          </cell>
        </row>
        <row r="141">
          <cell r="A141" t="str">
            <v>Seq_139</v>
          </cell>
          <cell r="C141">
            <v>137</v>
          </cell>
          <cell r="D141" t="str">
            <v>Homo Sapian</v>
          </cell>
          <cell r="E141">
            <v>99.27</v>
          </cell>
          <cell r="F141" t="str">
            <v>Human</v>
          </cell>
          <cell r="J141" t="str">
            <v>Human</v>
          </cell>
        </row>
        <row r="142">
          <cell r="A142" t="str">
            <v>Seq_140</v>
          </cell>
          <cell r="C142">
            <v>138</v>
          </cell>
          <cell r="D142" t="str">
            <v>Brevoortia tyrannus</v>
          </cell>
          <cell r="E142">
            <v>99.28</v>
          </cell>
          <cell r="F142" t="str">
            <v>Atlantic menhaden</v>
          </cell>
          <cell r="J142" t="str">
            <v>Atlantic menhaden</v>
          </cell>
        </row>
        <row r="143">
          <cell r="A143" t="str">
            <v>Seq_141</v>
          </cell>
          <cell r="C143">
            <v>136</v>
          </cell>
          <cell r="D143" t="str">
            <v>Pomatomus saltatrix</v>
          </cell>
          <cell r="E143">
            <v>100</v>
          </cell>
          <cell r="F143" t="str">
            <v>Bluefish</v>
          </cell>
          <cell r="J143" t="str">
            <v>Bluefish</v>
          </cell>
        </row>
        <row r="144">
          <cell r="A144" t="str">
            <v>Seq_142</v>
          </cell>
          <cell r="C144">
            <v>138</v>
          </cell>
          <cell r="D144" t="str">
            <v>Selene setapinnis</v>
          </cell>
          <cell r="E144">
            <v>100</v>
          </cell>
          <cell r="F144" t="str">
            <v>Atlantic moonfish</v>
          </cell>
          <cell r="J144" t="str">
            <v>Atlantic moonfish</v>
          </cell>
        </row>
        <row r="145">
          <cell r="A145" t="str">
            <v>Seq_143</v>
          </cell>
          <cell r="C145">
            <v>136</v>
          </cell>
          <cell r="D145" t="str">
            <v>Protomyctophum arcticum</v>
          </cell>
          <cell r="E145">
            <v>100</v>
          </cell>
          <cell r="F145" t="str">
            <v>Arctic telescope</v>
          </cell>
          <cell r="G145" t="str">
            <v>benthosema glaciale</v>
          </cell>
          <cell r="H145">
            <v>99.26</v>
          </cell>
          <cell r="I145" t="str">
            <v>Glacier lantern fish</v>
          </cell>
          <cell r="J145" t="str">
            <v>Arctic telescope</v>
          </cell>
        </row>
        <row r="146">
          <cell r="A146" t="str">
            <v>Seq_144</v>
          </cell>
          <cell r="C146">
            <v>137</v>
          </cell>
          <cell r="D146" t="str">
            <v>Homo Sapian</v>
          </cell>
          <cell r="E146">
            <v>100</v>
          </cell>
          <cell r="F146" t="str">
            <v>Human</v>
          </cell>
          <cell r="J146" t="str">
            <v>Human</v>
          </cell>
        </row>
        <row r="147">
          <cell r="A147" t="str">
            <v>Seq_145</v>
          </cell>
          <cell r="C147">
            <v>136</v>
          </cell>
          <cell r="D147" t="str">
            <v>Sphyraena sp.</v>
          </cell>
          <cell r="E147">
            <v>92.65</v>
          </cell>
          <cell r="F147" t="str">
            <v xml:space="preserve">European barracuda </v>
          </cell>
          <cell r="J147" t="str">
            <v>No good match</v>
          </cell>
          <cell r="K147" t="str">
            <v>Sennet/barracuda</v>
          </cell>
          <cell r="L147" t="str">
            <v xml:space="preserve">barracuda different, 2 sennet species </v>
          </cell>
        </row>
        <row r="148">
          <cell r="A148" t="str">
            <v>Seq_146</v>
          </cell>
          <cell r="C148">
            <v>139</v>
          </cell>
          <cell r="D148" t="str">
            <v>Polyspina piosae</v>
          </cell>
          <cell r="E148">
            <v>88.41</v>
          </cell>
          <cell r="F148" t="str">
            <v>Orrangebarred puffer</v>
          </cell>
          <cell r="J148" t="str">
            <v>No good match</v>
          </cell>
        </row>
        <row r="149">
          <cell r="A149" t="str">
            <v>Seq_147</v>
          </cell>
          <cell r="C149">
            <v>138</v>
          </cell>
          <cell r="D149" t="str">
            <v>Pontinus macrocephalus</v>
          </cell>
          <cell r="E149">
            <v>99.28</v>
          </cell>
          <cell r="F149" t="str">
            <v>Large-headed scorpionfish</v>
          </cell>
          <cell r="J149" t="str">
            <v>Large-headed scorpionfish</v>
          </cell>
          <cell r="K149" t="str">
            <v>scorpeonfish</v>
          </cell>
          <cell r="L149" t="str">
            <v>A few species of Pontinus in Watl  Add: others not in DB?</v>
          </cell>
        </row>
        <row r="150">
          <cell r="A150" t="str">
            <v>Seq_148</v>
          </cell>
          <cell r="C150">
            <v>136</v>
          </cell>
          <cell r="D150" t="str">
            <v>Zesticelus ochotensis</v>
          </cell>
          <cell r="E150">
            <v>93.38</v>
          </cell>
          <cell r="F150" t="str">
            <v>???</v>
          </cell>
          <cell r="J150" t="str">
            <v>No good match</v>
          </cell>
        </row>
        <row r="151">
          <cell r="A151" t="str">
            <v>Seq_149</v>
          </cell>
          <cell r="C151">
            <v>138</v>
          </cell>
          <cell r="D151" t="str">
            <v>Istiophorus platypterus</v>
          </cell>
          <cell r="E151">
            <v>100</v>
          </cell>
          <cell r="F151" t="str">
            <v>Indo-Pacific sailfish</v>
          </cell>
          <cell r="G151" t="str">
            <v>Kajikia albida</v>
          </cell>
          <cell r="H151">
            <v>100</v>
          </cell>
          <cell r="I151" t="str">
            <v>White marlin</v>
          </cell>
          <cell r="J151" t="str">
            <v>Atlantic sailfish or white marlin</v>
          </cell>
          <cell r="K151" t="str">
            <v>sailfish</v>
          </cell>
          <cell r="L151" t="str">
            <v>No-White marlin the same</v>
          </cell>
          <cell r="M151" t="str">
            <v>Also matched 100% with Kajikia audax (Striped marlin), Istiompax indica (Black marlin), Istiophorus albicans (Atlantic sailfish) etc</v>
          </cell>
        </row>
        <row r="152">
          <cell r="A152" t="str">
            <v>Seq_150</v>
          </cell>
          <cell r="C152">
            <v>138</v>
          </cell>
          <cell r="D152" t="str">
            <v>Mola mola</v>
          </cell>
          <cell r="E152">
            <v>99.28</v>
          </cell>
          <cell r="F152" t="str">
            <v>Ocean sunfish</v>
          </cell>
          <cell r="J152" t="str">
            <v>Ocean sunfish</v>
          </cell>
        </row>
        <row r="153">
          <cell r="A153" t="str">
            <v>Seq_151</v>
          </cell>
          <cell r="C153">
            <v>138</v>
          </cell>
          <cell r="D153" t="str">
            <v>Glyptocephalus cynoglossus</v>
          </cell>
          <cell r="E153">
            <v>100</v>
          </cell>
          <cell r="F153" t="str">
            <v>Witch flounder</v>
          </cell>
          <cell r="G153" t="str">
            <v>Glyptocephalus zachirus</v>
          </cell>
          <cell r="H153">
            <v>100</v>
          </cell>
          <cell r="I153" t="str">
            <v>Rex sole</v>
          </cell>
          <cell r="J153" t="str">
            <v>Witch flounder?</v>
          </cell>
        </row>
        <row r="154">
          <cell r="A154" t="str">
            <v>Seq_152</v>
          </cell>
          <cell r="C154">
            <v>138</v>
          </cell>
          <cell r="D154" t="str">
            <v>prionotus evolans</v>
          </cell>
          <cell r="E154">
            <v>99.28</v>
          </cell>
          <cell r="F154" t="str">
            <v>Striped searobin</v>
          </cell>
          <cell r="G154" t="str">
            <v>Prionotus carolinus</v>
          </cell>
          <cell r="H154">
            <v>94.16</v>
          </cell>
          <cell r="I154" t="str">
            <v>Northern searobin</v>
          </cell>
          <cell r="J154" t="str">
            <v>Striped searobin</v>
          </cell>
        </row>
        <row r="155">
          <cell r="A155" t="str">
            <v>Seq_153</v>
          </cell>
          <cell r="C155">
            <v>137</v>
          </cell>
          <cell r="D155" t="str">
            <v>Homo Sapian</v>
          </cell>
          <cell r="E155">
            <v>99.28</v>
          </cell>
          <cell r="F155" t="str">
            <v>Human</v>
          </cell>
          <cell r="J155" t="str">
            <v>Human</v>
          </cell>
        </row>
        <row r="156">
          <cell r="A156" t="str">
            <v>Seq_154</v>
          </cell>
          <cell r="C156">
            <v>137</v>
          </cell>
          <cell r="D156" t="str">
            <v>Homo Sapian</v>
          </cell>
          <cell r="E156">
            <v>99.28</v>
          </cell>
          <cell r="F156" t="str">
            <v>Human</v>
          </cell>
          <cell r="J156" t="str">
            <v>Human</v>
          </cell>
        </row>
        <row r="157">
          <cell r="A157" t="str">
            <v>Seq_155</v>
          </cell>
          <cell r="C157">
            <v>138</v>
          </cell>
          <cell r="D157" t="str">
            <v>Lagenorhynchus obliquidens</v>
          </cell>
          <cell r="E157">
            <v>100</v>
          </cell>
          <cell r="F157" t="str">
            <v>Pacific white-sided dolphin</v>
          </cell>
          <cell r="G157" t="str">
            <v>Sotalia guianensis</v>
          </cell>
          <cell r="H157">
            <v>100</v>
          </cell>
          <cell r="I157" t="str">
            <v>Guiana dolphin</v>
          </cell>
          <cell r="J157" t="str">
            <v>Some kind of dolphin</v>
          </cell>
          <cell r="M157" t="str">
            <v>Also matched 100% with Cephalorhynchus heavisidii (Heaviside's dolphin), Lagenorhynchus albirostris (White beaked dolphin), Lagenorhynchus acutus (Atlantic white-sided dolphin) etc</v>
          </cell>
        </row>
        <row r="158">
          <cell r="A158" t="str">
            <v>Seq_156</v>
          </cell>
          <cell r="C158">
            <v>138</v>
          </cell>
          <cell r="D158" t="str">
            <v>Hemiramphus lutkei</v>
          </cell>
          <cell r="E158">
            <v>98.55</v>
          </cell>
          <cell r="F158" t="str">
            <v>Lutke's halfbeak</v>
          </cell>
          <cell r="G158" t="str">
            <v>Hemiramphus far</v>
          </cell>
          <cell r="H158">
            <v>97.83</v>
          </cell>
          <cell r="I158" t="str">
            <v>Halfbeak</v>
          </cell>
          <cell r="J158" t="str">
            <v>No perfect match. Some kind of halfbeak.</v>
          </cell>
          <cell r="K158" t="str">
            <v>Hemirhamphus(halfbeak)</v>
          </cell>
          <cell r="L158" t="str">
            <v>unknown</v>
          </cell>
        </row>
        <row r="159">
          <cell r="A159" t="str">
            <v>Seq_157</v>
          </cell>
          <cell r="C159">
            <v>137</v>
          </cell>
          <cell r="D159" t="str">
            <v>Homo Sapian</v>
          </cell>
          <cell r="E159">
            <v>99.27</v>
          </cell>
          <cell r="F159" t="str">
            <v>Human</v>
          </cell>
          <cell r="J159" t="str">
            <v>Human</v>
          </cell>
        </row>
        <row r="160">
          <cell r="A160" t="str">
            <v>Seq_158</v>
          </cell>
          <cell r="C160">
            <v>136</v>
          </cell>
          <cell r="D160" t="str">
            <v>Lampanyctus intricarius</v>
          </cell>
          <cell r="E160">
            <v>98.53</v>
          </cell>
          <cell r="F160" t="str">
            <v>Diamondcheek lanternfish</v>
          </cell>
          <cell r="G160" t="str">
            <v>Nannobrachium ritteri</v>
          </cell>
          <cell r="H160">
            <v>98.53</v>
          </cell>
          <cell r="I160" t="str">
            <v>Broadfin lanternfish</v>
          </cell>
          <cell r="J160" t="str">
            <v>No perfect match. Diamondcheek lanternfish?</v>
          </cell>
          <cell r="K160" t="str">
            <v>lanternfish</v>
          </cell>
          <cell r="L160" t="str">
            <v>Unk. Close to Lampanyctus.</v>
          </cell>
        </row>
        <row r="161">
          <cell r="A161" t="str">
            <v>Seq_159</v>
          </cell>
          <cell r="C161">
            <v>138</v>
          </cell>
          <cell r="D161" t="str">
            <v>Paralichthys dentatus</v>
          </cell>
          <cell r="E161">
            <v>99.28</v>
          </cell>
          <cell r="F161" t="str">
            <v>Summer flounder</v>
          </cell>
          <cell r="G161" t="str">
            <v>Paralichthys californicus</v>
          </cell>
          <cell r="H161">
            <v>99.28</v>
          </cell>
          <cell r="I161" t="str">
            <v>California halibut</v>
          </cell>
          <cell r="J161" t="str">
            <v>Summer flounder?</v>
          </cell>
          <cell r="M161" t="str">
            <v>Also matched 99.28% with Paralichthys adspersus (Fine flounder) etc</v>
          </cell>
        </row>
        <row r="162">
          <cell r="A162" t="str">
            <v>Seq_160</v>
          </cell>
          <cell r="C162">
            <v>139</v>
          </cell>
          <cell r="D162" t="str">
            <v>Mesoplodon ginkgodens</v>
          </cell>
          <cell r="E162">
            <v>96.45</v>
          </cell>
          <cell r="F162" t="str">
            <v>Gingko-toothed beaked whale</v>
          </cell>
          <cell r="G162" t="str">
            <v>Mesoplodon bidens</v>
          </cell>
          <cell r="H162">
            <v>96.43</v>
          </cell>
          <cell r="I162" t="str">
            <v>Sowerby's beaked whale</v>
          </cell>
          <cell r="J162" t="str">
            <v>Some kind of beaked whale</v>
          </cell>
          <cell r="M162" t="str">
            <v>Also matched 96.43% with Mesoplodon densirostris (Blainville's beaked whale) etc</v>
          </cell>
        </row>
        <row r="163">
          <cell r="A163" t="str">
            <v>Seq_161</v>
          </cell>
          <cell r="C163">
            <v>140</v>
          </cell>
          <cell r="D163" t="str">
            <v>Scophthalmus aquosus</v>
          </cell>
          <cell r="E163">
            <v>99.29</v>
          </cell>
          <cell r="F163" t="str">
            <v>Windowpane</v>
          </cell>
          <cell r="J163" t="str">
            <v>Windowpane</v>
          </cell>
        </row>
        <row r="164">
          <cell r="A164" t="str">
            <v>Seq_162</v>
          </cell>
          <cell r="C164">
            <v>137</v>
          </cell>
          <cell r="D164" t="str">
            <v>Bos taurus</v>
          </cell>
          <cell r="E164">
            <v>100</v>
          </cell>
          <cell r="F164" t="str">
            <v>Cattle</v>
          </cell>
          <cell r="J164" t="str">
            <v>Cattle</v>
          </cell>
        </row>
        <row r="165">
          <cell r="A165" t="str">
            <v>Seq_163</v>
          </cell>
          <cell r="C165">
            <v>138</v>
          </cell>
          <cell r="D165" t="str">
            <v>Enchelyopus cimbrius</v>
          </cell>
          <cell r="E165">
            <v>100</v>
          </cell>
          <cell r="F165" t="str">
            <v>Fourbeard rockling</v>
          </cell>
          <cell r="J165" t="str">
            <v>Fourbeard rockling</v>
          </cell>
        </row>
        <row r="166">
          <cell r="A166" t="str">
            <v>Seq_164</v>
          </cell>
          <cell r="C166">
            <v>138</v>
          </cell>
          <cell r="D166" t="str">
            <v>Sphoeroides maculatus</v>
          </cell>
          <cell r="E166">
            <v>100</v>
          </cell>
          <cell r="F166" t="str">
            <v>Northern puffer</v>
          </cell>
          <cell r="G166" t="str">
            <v>Sphoeroides parvus</v>
          </cell>
          <cell r="H166">
            <v>100</v>
          </cell>
          <cell r="I166" t="str">
            <v>Least puffer</v>
          </cell>
          <cell r="J166" t="str">
            <v>Northern puffer?</v>
          </cell>
          <cell r="M166" t="str">
            <v xml:space="preserve">Also match 98.55 with Sphoeroides dorsalis (marbled puffer). </v>
          </cell>
        </row>
        <row r="167">
          <cell r="A167" t="str">
            <v>Seq_165</v>
          </cell>
          <cell r="C167">
            <v>138</v>
          </cell>
          <cell r="D167" t="str">
            <v>Alosa fallax</v>
          </cell>
          <cell r="E167">
            <v>99.28</v>
          </cell>
          <cell r="F167" t="str">
            <v>Twait shad</v>
          </cell>
          <cell r="G167" t="str">
            <v>Alosa sapidissima</v>
          </cell>
          <cell r="H167">
            <v>99.28</v>
          </cell>
          <cell r="I167" t="str">
            <v>American shad</v>
          </cell>
          <cell r="J167" t="str">
            <v>Some kind of shad</v>
          </cell>
          <cell r="M167" t="str">
            <v>Also matched 99.28% with other shad</v>
          </cell>
        </row>
        <row r="168">
          <cell r="A168" t="str">
            <v>Seq_166</v>
          </cell>
          <cell r="C168">
            <v>142</v>
          </cell>
          <cell r="D168" t="str">
            <v>Lepophidium profundorum</v>
          </cell>
          <cell r="E168">
            <v>93.48</v>
          </cell>
          <cell r="F168" t="str">
            <v>Blackrim cusk-eel</v>
          </cell>
          <cell r="J168" t="str">
            <v>No good match</v>
          </cell>
        </row>
        <row r="169">
          <cell r="A169" t="str">
            <v>Seq_167</v>
          </cell>
          <cell r="C169">
            <v>138</v>
          </cell>
          <cell r="D169" t="str">
            <v>Argentina silus</v>
          </cell>
          <cell r="E169">
            <v>99.28</v>
          </cell>
          <cell r="F169" t="str">
            <v>Greater argentine</v>
          </cell>
          <cell r="G169" t="str">
            <v>Argentina sphyraena</v>
          </cell>
          <cell r="H169">
            <v>98.55</v>
          </cell>
          <cell r="I169" t="str">
            <v>Argentina sphyraena</v>
          </cell>
          <cell r="J169" t="str">
            <v>Greater argentine</v>
          </cell>
        </row>
        <row r="170">
          <cell r="A170" t="str">
            <v>Seq_168</v>
          </cell>
          <cell r="C170">
            <v>138</v>
          </cell>
          <cell r="D170" t="str">
            <v>Merluccius albidus</v>
          </cell>
          <cell r="E170">
            <v>99.28</v>
          </cell>
          <cell r="F170" t="str">
            <v>Offshore hake</v>
          </cell>
          <cell r="G170" t="str">
            <v>Merluccius capensis</v>
          </cell>
          <cell r="H170">
            <v>98.55</v>
          </cell>
          <cell r="I170" t="str">
            <v>Shallow-water Cape hake</v>
          </cell>
          <cell r="J170" t="str">
            <v>Offshore hake</v>
          </cell>
          <cell r="M170" t="str">
            <v>Also matched 100% with Urophycis regia (spotted hake or spotted codling)</v>
          </cell>
        </row>
        <row r="171">
          <cell r="A171" t="str">
            <v>Seq_169</v>
          </cell>
          <cell r="C171">
            <v>148</v>
          </cell>
          <cell r="D171" t="str">
            <v>Ophidion marginatum</v>
          </cell>
          <cell r="E171">
            <v>98.53</v>
          </cell>
          <cell r="F171" t="str">
            <v>Striped cusk-eel</v>
          </cell>
          <cell r="G171" t="str">
            <v>Zebrasoma flavescens</v>
          </cell>
          <cell r="H171">
            <v>87.33</v>
          </cell>
          <cell r="I171" t="str">
            <v>Yellow tang</v>
          </cell>
          <cell r="J171" t="str">
            <v>Striped cusk-eel</v>
          </cell>
          <cell r="M171" t="str">
            <v>No perfect match. Some kind of cusk-eel?</v>
          </cell>
        </row>
        <row r="172">
          <cell r="A172" t="str">
            <v>Seq_170</v>
          </cell>
          <cell r="C172">
            <v>137</v>
          </cell>
          <cell r="D172" t="str">
            <v>Homo Sapian</v>
          </cell>
          <cell r="E172">
            <v>99.27</v>
          </cell>
          <cell r="F172" t="str">
            <v>Human</v>
          </cell>
          <cell r="J172" t="str">
            <v>Human</v>
          </cell>
        </row>
        <row r="173">
          <cell r="A173" t="str">
            <v>Seq_171</v>
          </cell>
          <cell r="C173">
            <v>138</v>
          </cell>
          <cell r="D173" t="str">
            <v>Cololabis saira</v>
          </cell>
          <cell r="E173">
            <v>99.28</v>
          </cell>
          <cell r="F173" t="str">
            <v>Pacific saury</v>
          </cell>
          <cell r="G173" t="str">
            <v>Xenentodon cancila</v>
          </cell>
          <cell r="H173">
            <v>94.96</v>
          </cell>
          <cell r="I173" t="str">
            <v>Freshwater garfish</v>
          </cell>
          <cell r="J173" t="str">
            <v>Pacific saury</v>
          </cell>
        </row>
        <row r="174">
          <cell r="A174" t="str">
            <v>Seq_172</v>
          </cell>
          <cell r="C174">
            <v>142</v>
          </cell>
          <cell r="D174" t="str">
            <v>Ulcultured bacterium</v>
          </cell>
          <cell r="E174">
            <v>92.86</v>
          </cell>
          <cell r="J174" t="str">
            <v>No good match</v>
          </cell>
        </row>
        <row r="175">
          <cell r="A175" t="str">
            <v>Seq_173</v>
          </cell>
          <cell r="C175">
            <v>138</v>
          </cell>
          <cell r="D175" t="str">
            <v>Serrivomer beanii</v>
          </cell>
          <cell r="E175">
            <v>100</v>
          </cell>
          <cell r="F175" t="str">
            <v>Bean's sawtooth eel</v>
          </cell>
          <cell r="G175" t="str">
            <v>Serrivomer sector</v>
          </cell>
          <cell r="H175">
            <v>99.28</v>
          </cell>
          <cell r="I175" t="str">
            <v>Sawtooth eel</v>
          </cell>
          <cell r="J175" t="str">
            <v>Bean's sawtooth eel</v>
          </cell>
        </row>
        <row r="176">
          <cell r="A176" t="str">
            <v>Seq_174</v>
          </cell>
          <cell r="C176">
            <v>145</v>
          </cell>
          <cell r="D176" t="str">
            <v>Lepophidium profundorum</v>
          </cell>
          <cell r="E176">
            <v>92.2</v>
          </cell>
          <cell r="F176" t="str">
            <v>Blackrim cusk-eel</v>
          </cell>
          <cell r="G176" t="str">
            <v>Raneya brasiliensis</v>
          </cell>
          <cell r="H176">
            <v>90.97</v>
          </cell>
          <cell r="I176" t="str">
            <v>Banded-cusk eel</v>
          </cell>
          <cell r="J176" t="str">
            <v>No perfect match. Some kind of cusk-eel?</v>
          </cell>
        </row>
        <row r="177">
          <cell r="A177" t="str">
            <v>Seq_175</v>
          </cell>
          <cell r="C177">
            <v>138</v>
          </cell>
          <cell r="D177" t="str">
            <v>Gadus morhua</v>
          </cell>
          <cell r="E177">
            <v>99.28</v>
          </cell>
          <cell r="F177" t="str">
            <v>Atlantic cod</v>
          </cell>
          <cell r="G177" t="str">
            <v>Gadus chalcogrammus</v>
          </cell>
          <cell r="H177">
            <v>99.28</v>
          </cell>
          <cell r="I177" t="str">
            <v>Alaska pollock</v>
          </cell>
          <cell r="J177" t="str">
            <v>Atlantic cod?</v>
          </cell>
          <cell r="M177" t="str">
            <v>Also matched 99.28% with Arctogadus glacialis (Arctic cod) and Gadus macrocephalus (Pacific cod)</v>
          </cell>
        </row>
        <row r="178">
          <cell r="A178" t="str">
            <v>Seq_176</v>
          </cell>
          <cell r="C178">
            <v>140</v>
          </cell>
          <cell r="D178" t="str">
            <v>Lepophidium profundorum</v>
          </cell>
          <cell r="E178">
            <v>98.57</v>
          </cell>
          <cell r="F178" t="str">
            <v>Blackrim cusk-eel</v>
          </cell>
          <cell r="G178" t="str">
            <v>Raneya brasiliensis</v>
          </cell>
          <cell r="H178">
            <v>94.41</v>
          </cell>
          <cell r="I178" t="str">
            <v>Banded-cusk eel</v>
          </cell>
          <cell r="J178" t="str">
            <v>No perfect match. Some kind of cusk-eel?</v>
          </cell>
        </row>
        <row r="179">
          <cell r="A179" t="str">
            <v>Seq_177</v>
          </cell>
          <cell r="C179">
            <v>136</v>
          </cell>
          <cell r="D179" t="str">
            <v>Cyclothone pseudopallida</v>
          </cell>
          <cell r="E179">
            <v>100</v>
          </cell>
          <cell r="F179" t="str">
            <v>Slender bristlemouth</v>
          </cell>
          <cell r="G179" t="str">
            <v>Setipinna taty</v>
          </cell>
          <cell r="H179">
            <v>84.4</v>
          </cell>
          <cell r="I179" t="str">
            <v>scaly hairfin anchovy</v>
          </cell>
          <cell r="J179" t="str">
            <v>Slender bristlemouth</v>
          </cell>
          <cell r="K179" t="str">
            <v>Bristlemouth</v>
          </cell>
          <cell r="L179" t="str">
            <v>Many species, 100% match to one Cyclothone</v>
          </cell>
          <cell r="M179" t="str">
            <v>Best match is only 73 bp.</v>
          </cell>
        </row>
        <row r="180">
          <cell r="A180" t="str">
            <v>Seq_178</v>
          </cell>
          <cell r="C180">
            <v>138</v>
          </cell>
          <cell r="D180" t="str">
            <v>Anchoa lyolepis</v>
          </cell>
          <cell r="E180">
            <v>100</v>
          </cell>
          <cell r="F180" t="str">
            <v>Shortfinger anchovy</v>
          </cell>
          <cell r="G180" t="str">
            <v>Anchoa mitchilli</v>
          </cell>
          <cell r="H180">
            <v>98.55</v>
          </cell>
          <cell r="I180" t="str">
            <v>Bay anchovy</v>
          </cell>
          <cell r="J180" t="str">
            <v>Shortfinger anchovy</v>
          </cell>
        </row>
        <row r="181">
          <cell r="A181" t="str">
            <v>Seq_179</v>
          </cell>
          <cell r="C181">
            <v>136</v>
          </cell>
          <cell r="D181" t="str">
            <v>Antigonia capros</v>
          </cell>
          <cell r="E181">
            <v>100</v>
          </cell>
          <cell r="F181" t="str">
            <v>Deepbody boarfish</v>
          </cell>
          <cell r="G181" t="str">
            <v>Antigonia rubicunda</v>
          </cell>
          <cell r="H181">
            <v>99.26</v>
          </cell>
          <cell r="I181" t="str">
            <v>Rose deepsea boarfish</v>
          </cell>
          <cell r="J181" t="str">
            <v>Deepbody boarfish</v>
          </cell>
          <cell r="K181" t="str">
            <v>boarfish</v>
          </cell>
          <cell r="L181" t="str">
            <v>1 other species not in there</v>
          </cell>
        </row>
        <row r="182">
          <cell r="A182" t="str">
            <v>Seq_180</v>
          </cell>
          <cell r="C182">
            <v>150</v>
          </cell>
          <cell r="J182" t="str">
            <v>No match</v>
          </cell>
        </row>
        <row r="183">
          <cell r="A183" t="str">
            <v>Seq_181</v>
          </cell>
          <cell r="C183">
            <v>137</v>
          </cell>
          <cell r="D183" t="str">
            <v>Balaenoptera acutorostrata</v>
          </cell>
          <cell r="E183">
            <v>99.27</v>
          </cell>
          <cell r="F183" t="str">
            <v>Common minke whale</v>
          </cell>
          <cell r="G183" t="str">
            <v>Balaenoptera bonaerensis</v>
          </cell>
          <cell r="H183">
            <v>97.81</v>
          </cell>
          <cell r="I183" t="str">
            <v>Antarctic minke whale</v>
          </cell>
          <cell r="J183" t="str">
            <v>Common minke whale</v>
          </cell>
        </row>
        <row r="184">
          <cell r="A184" t="str">
            <v>Seq_182</v>
          </cell>
          <cell r="C184">
            <v>138</v>
          </cell>
          <cell r="D184" t="str">
            <v>Arctozenus risso</v>
          </cell>
          <cell r="E184">
            <v>100</v>
          </cell>
          <cell r="F184" t="str">
            <v>Spotted barracudina</v>
          </cell>
          <cell r="G184" t="str">
            <v>Magnisudis atlantica </v>
          </cell>
          <cell r="H184">
            <v>97.1</v>
          </cell>
          <cell r="I184" t="str">
            <v>Duckbill barracudina</v>
          </cell>
          <cell r="J184" t="str">
            <v>Spotted barracudina</v>
          </cell>
        </row>
        <row r="185">
          <cell r="A185" t="str">
            <v>Seq_183</v>
          </cell>
          <cell r="C185">
            <v>136</v>
          </cell>
          <cell r="D185" t="str">
            <v>Benitochromis finleyi</v>
          </cell>
          <cell r="E185">
            <v>93.38</v>
          </cell>
          <cell r="F185" t="str">
            <v>???</v>
          </cell>
          <cell r="J185" t="str">
            <v>No good match</v>
          </cell>
        </row>
        <row r="186">
          <cell r="A186" t="str">
            <v>Seq_184</v>
          </cell>
          <cell r="C186">
            <v>137</v>
          </cell>
          <cell r="D186" t="str">
            <v>Stiphodon tuivi</v>
          </cell>
          <cell r="E186">
            <v>94.89</v>
          </cell>
          <cell r="F186" t="str">
            <v>Green riffle goby</v>
          </cell>
          <cell r="G186" t="str">
            <v>Oxyurichthys saru</v>
          </cell>
          <cell r="H186">
            <v>94.89</v>
          </cell>
          <cell r="I186" t="str">
            <v>Scaly-nape tentacle goby</v>
          </cell>
          <cell r="J186" t="str">
            <v>No good match. Some kind of goby?</v>
          </cell>
        </row>
        <row r="187">
          <cell r="A187" t="str">
            <v>Seq_185</v>
          </cell>
          <cell r="C187">
            <v>138</v>
          </cell>
          <cell r="D187" t="str">
            <v>Lagenorhynchus obliquidens</v>
          </cell>
          <cell r="E187">
            <v>97.83</v>
          </cell>
          <cell r="F187" t="str">
            <v>Pacific white-sided dolphin</v>
          </cell>
          <cell r="G187" t="str">
            <v>Sotalia guianensis</v>
          </cell>
          <cell r="H187">
            <v>97.83</v>
          </cell>
          <cell r="I187" t="str">
            <v>Guiana dolphin</v>
          </cell>
          <cell r="J187" t="str">
            <v>Some kind of dolphin</v>
          </cell>
          <cell r="M187" t="str">
            <v>Also matched 97.83% with Cephalorhynchus heavisidii (Heaviside's dolphin), Lagenorhynchus albirostris (White beaked dolphin), Lagenorhynchus acutus (Atlantic white-sided dolphin) etc</v>
          </cell>
        </row>
        <row r="188">
          <cell r="A188" t="str">
            <v>Seq_186</v>
          </cell>
          <cell r="C188">
            <v>137</v>
          </cell>
          <cell r="D188" t="str">
            <v>Scomber scombrus</v>
          </cell>
          <cell r="E188">
            <v>99.27</v>
          </cell>
          <cell r="F188" t="str">
            <v>Atlantic mackerel</v>
          </cell>
          <cell r="G188" t="str">
            <v>Thunnus alalunga</v>
          </cell>
          <cell r="H188">
            <v>97.08</v>
          </cell>
          <cell r="I188" t="str">
            <v>Albacore</v>
          </cell>
          <cell r="J188" t="str">
            <v>Atlantic mackerel</v>
          </cell>
        </row>
        <row r="189">
          <cell r="A189" t="str">
            <v>Seq_187</v>
          </cell>
          <cell r="C189">
            <v>138</v>
          </cell>
          <cell r="D189" t="str">
            <v>Gnathophis heterognathos</v>
          </cell>
          <cell r="E189">
            <v>100</v>
          </cell>
          <cell r="F189" t="str">
            <v>??</v>
          </cell>
          <cell r="G189" t="str">
            <v>Gnathophis bathytopos</v>
          </cell>
          <cell r="H189">
            <v>100</v>
          </cell>
          <cell r="I189" t="str">
            <v>Blackgut conger</v>
          </cell>
          <cell r="J189" t="str">
            <v>Blackgut conger?</v>
          </cell>
          <cell r="M189" t="str">
            <v>Also matched 100% with Gnathophis nystromi (Conger eel).</v>
          </cell>
        </row>
        <row r="190">
          <cell r="A190" t="str">
            <v>Seq_188</v>
          </cell>
          <cell r="C190">
            <v>138</v>
          </cell>
          <cell r="D190" t="str">
            <v>Astroscopus guttatus</v>
          </cell>
          <cell r="E190">
            <v>100</v>
          </cell>
          <cell r="F190" t="str">
            <v>Northern stargazer</v>
          </cell>
          <cell r="J190" t="str">
            <v>Northern stargazer</v>
          </cell>
        </row>
        <row r="191">
          <cell r="A191" t="str">
            <v>Seq_189</v>
          </cell>
          <cell r="C191">
            <v>135</v>
          </cell>
          <cell r="D191" t="str">
            <v>Balanoglossus clavigerus</v>
          </cell>
          <cell r="E191">
            <v>87.2</v>
          </cell>
          <cell r="F191" t="str">
            <v>Acorn worm</v>
          </cell>
          <cell r="J191" t="str">
            <v>No good match</v>
          </cell>
        </row>
        <row r="192">
          <cell r="A192" t="str">
            <v>Seq_190</v>
          </cell>
          <cell r="C192">
            <v>139</v>
          </cell>
          <cell r="D192" t="str">
            <v>Brevoortia tyrannus</v>
          </cell>
          <cell r="E192">
            <v>98.55</v>
          </cell>
          <cell r="F192" t="str">
            <v>Atlantic menhaden</v>
          </cell>
          <cell r="G192" t="str">
            <v>Alosa fallax</v>
          </cell>
          <cell r="H192">
            <v>97.83</v>
          </cell>
          <cell r="I192" t="str">
            <v>twait shad</v>
          </cell>
          <cell r="J192" t="str">
            <v>Atlantic menhaden?</v>
          </cell>
        </row>
        <row r="193">
          <cell r="A193" t="str">
            <v>Seq_191</v>
          </cell>
          <cell r="C193">
            <v>137</v>
          </cell>
          <cell r="D193" t="str">
            <v>Homo Sapian</v>
          </cell>
          <cell r="E193">
            <v>100</v>
          </cell>
          <cell r="F193" t="str">
            <v>Human</v>
          </cell>
          <cell r="J193" t="str">
            <v>Human</v>
          </cell>
        </row>
        <row r="194">
          <cell r="A194" t="str">
            <v>Seq_192</v>
          </cell>
          <cell r="C194">
            <v>137</v>
          </cell>
          <cell r="D194" t="str">
            <v>Eschrichtius robustus</v>
          </cell>
          <cell r="E194">
            <v>94.16</v>
          </cell>
          <cell r="F194" t="str">
            <v>Grey whale</v>
          </cell>
          <cell r="G194" t="str">
            <v>Platanista gangetica</v>
          </cell>
          <cell r="H194">
            <v>93.43</v>
          </cell>
          <cell r="I194" t="str">
            <v>South Asian river dolphin</v>
          </cell>
          <cell r="J194" t="str">
            <v>No good match</v>
          </cell>
        </row>
        <row r="195">
          <cell r="A195" t="str">
            <v>Seq_193</v>
          </cell>
          <cell r="C195">
            <v>137</v>
          </cell>
          <cell r="D195" t="str">
            <v>Homo Sapian</v>
          </cell>
          <cell r="E195">
            <v>99.27</v>
          </cell>
          <cell r="F195" t="str">
            <v>Human</v>
          </cell>
          <cell r="J195" t="str">
            <v>Human</v>
          </cell>
        </row>
        <row r="196">
          <cell r="A196" t="str">
            <v>Seq_194</v>
          </cell>
          <cell r="C196">
            <v>137</v>
          </cell>
          <cell r="D196" t="str">
            <v>Homo Sapian</v>
          </cell>
          <cell r="E196">
            <v>95.62</v>
          </cell>
          <cell r="F196" t="str">
            <v>Human</v>
          </cell>
          <cell r="J196" t="str">
            <v>Human</v>
          </cell>
        </row>
        <row r="197">
          <cell r="A197" t="str">
            <v>Seq_195</v>
          </cell>
          <cell r="C197">
            <v>138</v>
          </cell>
          <cell r="D197" t="str">
            <v>Brosme brosme</v>
          </cell>
          <cell r="E197">
            <v>100</v>
          </cell>
          <cell r="F197" t="str">
            <v>Cusk</v>
          </cell>
          <cell r="G197" t="str">
            <v>Gadus morhua</v>
          </cell>
          <cell r="H197">
            <v>98.55</v>
          </cell>
          <cell r="I197" t="str">
            <v>Atlantic cod</v>
          </cell>
          <cell r="J197" t="str">
            <v>Cusk</v>
          </cell>
        </row>
        <row r="198">
          <cell r="A198" t="str">
            <v>Seq_196</v>
          </cell>
          <cell r="C198">
            <v>136</v>
          </cell>
          <cell r="D198" t="str">
            <v>Cyclothone pygmaea</v>
          </cell>
          <cell r="E198">
            <v>100</v>
          </cell>
          <cell r="F198" t="str">
            <v>Garrick</v>
          </cell>
          <cell r="G198" t="str">
            <v>Balistes vetula</v>
          </cell>
          <cell r="H198">
            <v>84.29</v>
          </cell>
          <cell r="I198" t="str">
            <v>Queen Triggerfish</v>
          </cell>
          <cell r="J198" t="str">
            <v>Garrick</v>
          </cell>
          <cell r="M198" t="str">
            <v>The perfect match is only 73 bp.</v>
          </cell>
        </row>
        <row r="199">
          <cell r="A199" t="str">
            <v>Seq_197</v>
          </cell>
          <cell r="C199">
            <v>138</v>
          </cell>
          <cell r="D199" t="str">
            <v>Alosa fallax</v>
          </cell>
          <cell r="E199">
            <v>99.28</v>
          </cell>
          <cell r="F199" t="str">
            <v>Twait shad</v>
          </cell>
          <cell r="G199" t="str">
            <v>Alosa sapidissima</v>
          </cell>
          <cell r="H199">
            <v>99.28</v>
          </cell>
          <cell r="I199" t="str">
            <v>American shad</v>
          </cell>
          <cell r="J199" t="str">
            <v xml:space="preserve">Some kind of shad </v>
          </cell>
          <cell r="M199" t="str">
            <v>Also matched 99.28% with other shad such as Alosa mediocris (Hickory shad), Alosa aestivalis (Blueback herring) etc</v>
          </cell>
        </row>
        <row r="200">
          <cell r="A200" t="str">
            <v>Seq_198</v>
          </cell>
          <cell r="C200">
            <v>137</v>
          </cell>
          <cell r="D200" t="str">
            <v>Homo Sapian</v>
          </cell>
          <cell r="E200">
            <v>99.27</v>
          </cell>
          <cell r="F200" t="str">
            <v>Human</v>
          </cell>
          <cell r="J200" t="str">
            <v>Human</v>
          </cell>
        </row>
        <row r="201">
          <cell r="A201" t="str">
            <v>Seq_199</v>
          </cell>
          <cell r="C201">
            <v>137</v>
          </cell>
          <cell r="D201" t="str">
            <v>Homo Sapian</v>
          </cell>
          <cell r="E201">
            <v>100</v>
          </cell>
          <cell r="F201" t="str">
            <v>Human</v>
          </cell>
          <cell r="J201" t="str">
            <v>Human</v>
          </cell>
        </row>
        <row r="202">
          <cell r="A202" t="str">
            <v>Seq_200</v>
          </cell>
          <cell r="C202">
            <v>138</v>
          </cell>
          <cell r="D202" t="str">
            <v>Brevoortia tyrannus</v>
          </cell>
          <cell r="E202">
            <v>99.28</v>
          </cell>
          <cell r="F202" t="str">
            <v>Atlantic menhaden</v>
          </cell>
          <cell r="G202" t="str">
            <v>Alosa fallax</v>
          </cell>
          <cell r="H202">
            <v>98.55</v>
          </cell>
          <cell r="I202" t="str">
            <v>twait shad</v>
          </cell>
          <cell r="J202" t="str">
            <v>Atlantic menhaden</v>
          </cell>
        </row>
        <row r="203">
          <cell r="A203" t="str">
            <v>Seq_201</v>
          </cell>
          <cell r="C203">
            <v>138</v>
          </cell>
          <cell r="D203" t="str">
            <v>Menticirrhus saxatilis</v>
          </cell>
          <cell r="E203">
            <v>100</v>
          </cell>
          <cell r="F203" t="str">
            <v>Northern kingfish</v>
          </cell>
          <cell r="G203" t="str">
            <v>Menticirrhus americanus</v>
          </cell>
          <cell r="H203">
            <v>97.1</v>
          </cell>
          <cell r="I203" t="str">
            <v>Southern kingfish</v>
          </cell>
          <cell r="J203" t="str">
            <v>Northern kingfish</v>
          </cell>
        </row>
        <row r="204">
          <cell r="A204" t="str">
            <v>Seq_202</v>
          </cell>
          <cell r="C204">
            <v>138</v>
          </cell>
          <cell r="D204" t="str">
            <v>Acanthurus xanthopterus</v>
          </cell>
          <cell r="E204">
            <v>98.55</v>
          </cell>
          <cell r="F204" t="str">
            <v>Yellowfin surgeonfish</v>
          </cell>
          <cell r="G204" t="str">
            <v>Acanthurus maculiceps</v>
          </cell>
          <cell r="H204">
            <v>97.1</v>
          </cell>
          <cell r="I204" t="str">
            <v>White -freckled surgeonfish</v>
          </cell>
          <cell r="J204" t="str">
            <v>No perfect match. Some kind of surgeonfish?</v>
          </cell>
          <cell r="K204" t="str">
            <v>Surgeonfish</v>
          </cell>
          <cell r="L204" t="str">
            <v>Unknown, 3 sp. none in DB Add: useful to contribute Acanthurus voucher specimens?</v>
          </cell>
        </row>
        <row r="205">
          <cell r="A205" t="str">
            <v>Seq_203</v>
          </cell>
          <cell r="C205">
            <v>137</v>
          </cell>
          <cell r="D205" t="str">
            <v>Homo Sapian</v>
          </cell>
          <cell r="E205">
            <v>98.54</v>
          </cell>
          <cell r="F205" t="str">
            <v>Human</v>
          </cell>
          <cell r="J205" t="str">
            <v>Human</v>
          </cell>
        </row>
        <row r="206">
          <cell r="A206" t="str">
            <v>Seq_204</v>
          </cell>
          <cell r="C206">
            <v>138</v>
          </cell>
          <cell r="D206" t="str">
            <v>Brevoortia tyrannus</v>
          </cell>
          <cell r="E206">
            <v>99.27</v>
          </cell>
          <cell r="F206" t="str">
            <v>Atlantic menhaden</v>
          </cell>
          <cell r="J206" t="str">
            <v>Atlantic menhaden</v>
          </cell>
        </row>
        <row r="207">
          <cell r="A207" t="str">
            <v>Seq_205</v>
          </cell>
          <cell r="C207">
            <v>136</v>
          </cell>
          <cell r="D207" t="str">
            <v>Diaphus luetkeni</v>
          </cell>
          <cell r="E207">
            <v>93.38</v>
          </cell>
          <cell r="F207" t="str">
            <v>Luetken's lanternfish</v>
          </cell>
          <cell r="J207" t="str">
            <v>No good match</v>
          </cell>
        </row>
        <row r="208">
          <cell r="A208" t="str">
            <v>Seq_206</v>
          </cell>
          <cell r="C208">
            <v>138</v>
          </cell>
          <cell r="D208" t="str">
            <v>Mola mola</v>
          </cell>
          <cell r="E208">
            <v>100</v>
          </cell>
          <cell r="F208" t="str">
            <v>Ocean sunfish</v>
          </cell>
          <cell r="J208" t="str">
            <v>Ocean sunfish</v>
          </cell>
        </row>
        <row r="209">
          <cell r="A209" t="str">
            <v>Seq_207</v>
          </cell>
          <cell r="C209">
            <v>138</v>
          </cell>
          <cell r="D209" t="str">
            <v>Brevoortia tyrannus</v>
          </cell>
          <cell r="E209">
            <v>99.28</v>
          </cell>
          <cell r="F209" t="str">
            <v>Atlantic menhaden</v>
          </cell>
          <cell r="J209" t="str">
            <v>Atlantic menhaden</v>
          </cell>
        </row>
        <row r="210">
          <cell r="A210" t="str">
            <v>Seq_208</v>
          </cell>
          <cell r="C210">
            <v>138</v>
          </cell>
          <cell r="D210" t="str">
            <v>Lutjanus peru</v>
          </cell>
          <cell r="E210">
            <v>97.83</v>
          </cell>
          <cell r="F210" t="str">
            <v>Pacific red snapper</v>
          </cell>
          <cell r="G210" t="str">
            <v>Lutjanus campechanus</v>
          </cell>
          <cell r="H210">
            <v>97.83</v>
          </cell>
          <cell r="I210" t="str">
            <v>Northern red snapper</v>
          </cell>
          <cell r="J210" t="str">
            <v>No perfect match. Some kind of red snapper?</v>
          </cell>
        </row>
        <row r="211">
          <cell r="A211" t="str">
            <v>Seq_209</v>
          </cell>
          <cell r="C211">
            <v>137</v>
          </cell>
          <cell r="D211" t="str">
            <v>Homo Sapian</v>
          </cell>
          <cell r="E211">
            <v>99.26</v>
          </cell>
          <cell r="F211" t="str">
            <v>Human</v>
          </cell>
          <cell r="J211" t="str">
            <v>Human</v>
          </cell>
        </row>
        <row r="212">
          <cell r="A212" t="str">
            <v>Seq_210</v>
          </cell>
          <cell r="C212">
            <v>138</v>
          </cell>
          <cell r="D212" t="str">
            <v>Alosa fallax</v>
          </cell>
          <cell r="E212">
            <v>99.27</v>
          </cell>
          <cell r="F212" t="str">
            <v>Twait shad</v>
          </cell>
          <cell r="G212" t="str">
            <v>Alosa sapidissima</v>
          </cell>
          <cell r="H212">
            <v>99.27</v>
          </cell>
          <cell r="I212" t="str">
            <v>American shad</v>
          </cell>
          <cell r="J212" t="str">
            <v xml:space="preserve">Some kind of shad </v>
          </cell>
          <cell r="M212" t="str">
            <v>Also matched 99.27% with other shad such as Alosa mediocris (Hickory shad), Alosa aestivalis (Blueback herring) etc</v>
          </cell>
        </row>
        <row r="213">
          <cell r="A213" t="str">
            <v>Seq_211</v>
          </cell>
          <cell r="C213">
            <v>136</v>
          </cell>
          <cell r="D213" t="str">
            <v>Bregmaceros cantori</v>
          </cell>
          <cell r="E213">
            <v>97.06</v>
          </cell>
          <cell r="F213" t="str">
            <v>Striped codlet</v>
          </cell>
          <cell r="J213" t="str">
            <v>No good match. Some kind of codlet?</v>
          </cell>
          <cell r="K213" t="str">
            <v>Codlet</v>
          </cell>
          <cell r="L213" t="str">
            <v>unknown- a few species Add: useful to contribute Bregmaceros (codlet) voucher specimens?</v>
          </cell>
        </row>
        <row r="214">
          <cell r="A214" t="str">
            <v>Seq_212</v>
          </cell>
          <cell r="C214">
            <v>137</v>
          </cell>
          <cell r="D214" t="str">
            <v>Homo Sapian</v>
          </cell>
          <cell r="E214">
            <v>99.27</v>
          </cell>
          <cell r="F214" t="str">
            <v>Human</v>
          </cell>
          <cell r="J214" t="str">
            <v>Human</v>
          </cell>
        </row>
        <row r="215">
          <cell r="A215" t="str">
            <v>Seq_213</v>
          </cell>
          <cell r="C215">
            <v>138</v>
          </cell>
          <cell r="D215" t="str">
            <v>Ariomma indicum</v>
          </cell>
          <cell r="E215">
            <v>100</v>
          </cell>
          <cell r="F215" t="str">
            <v>Indian driftfish</v>
          </cell>
          <cell r="G215" t="str">
            <v>Psenes cyanophrys</v>
          </cell>
          <cell r="H215">
            <v>99.28</v>
          </cell>
          <cell r="I215" t="str">
            <v>Freckled driftfish</v>
          </cell>
          <cell r="J215" t="str">
            <v>Indian driftfish</v>
          </cell>
        </row>
        <row r="216">
          <cell r="A216" t="str">
            <v>Seq_214</v>
          </cell>
          <cell r="C216">
            <v>138</v>
          </cell>
          <cell r="D216" t="str">
            <v>Menticirrhus americanus</v>
          </cell>
          <cell r="E216">
            <v>100</v>
          </cell>
          <cell r="F216" t="str">
            <v>Southern kingfish</v>
          </cell>
          <cell r="G216" t="str">
            <v>Menticirrhus littoralis</v>
          </cell>
          <cell r="H216">
            <v>99.28</v>
          </cell>
          <cell r="I216" t="str">
            <v>Gulf kingfish/kingcroaker</v>
          </cell>
          <cell r="J216" t="str">
            <v>Southern kingfish</v>
          </cell>
        </row>
        <row r="217">
          <cell r="A217" t="str">
            <v>Seq_215</v>
          </cell>
          <cell r="C217">
            <v>138</v>
          </cell>
          <cell r="D217" t="str">
            <v>Merluccius bilinearis</v>
          </cell>
          <cell r="E217">
            <v>99.28</v>
          </cell>
          <cell r="F217" t="str">
            <v>Silver hake</v>
          </cell>
          <cell r="G217" t="str">
            <v>Merluccius albidus</v>
          </cell>
          <cell r="H217">
            <v>97.1</v>
          </cell>
          <cell r="I217" t="str">
            <v>Offshore hake</v>
          </cell>
          <cell r="J217" t="str">
            <v>Silver hake</v>
          </cell>
          <cell r="M217" t="str">
            <v xml:space="preserve">Primer set is not good for some hakes. Silver hake is okay tho. Offshore hake is also okay. </v>
          </cell>
        </row>
        <row r="218">
          <cell r="A218" t="str">
            <v>Seq_216</v>
          </cell>
          <cell r="C218">
            <v>139</v>
          </cell>
          <cell r="D218" t="str">
            <v>Monacanthus tuckeri</v>
          </cell>
          <cell r="E218">
            <v>99.28</v>
          </cell>
          <cell r="F218" t="str">
            <v>Slender filefish</v>
          </cell>
          <cell r="G218" t="str">
            <v>Stephanolepis hispidus</v>
          </cell>
          <cell r="H218">
            <v>97.12</v>
          </cell>
          <cell r="I218" t="str">
            <v>Planehead filefish</v>
          </cell>
          <cell r="J218" t="str">
            <v>Slender filefish</v>
          </cell>
        </row>
        <row r="219">
          <cell r="A219" t="str">
            <v>Seq_217</v>
          </cell>
          <cell r="C219">
            <v>137</v>
          </cell>
          <cell r="D219" t="str">
            <v>prionotus carolinus</v>
          </cell>
          <cell r="E219">
            <v>99.27</v>
          </cell>
          <cell r="F219" t="str">
            <v>Northern searobin</v>
          </cell>
          <cell r="G219" t="str">
            <v>Prionotus evolans</v>
          </cell>
          <cell r="H219">
            <v>92.75</v>
          </cell>
          <cell r="I219" t="str">
            <v>Stripped searobin</v>
          </cell>
          <cell r="J219" t="str">
            <v>Northern searobin</v>
          </cell>
        </row>
        <row r="220">
          <cell r="A220" t="str">
            <v>Seq_218</v>
          </cell>
          <cell r="C220">
            <v>137</v>
          </cell>
          <cell r="D220" t="str">
            <v>Bubalus quarlesi</v>
          </cell>
          <cell r="E220">
            <v>90.51</v>
          </cell>
          <cell r="F220" t="str">
            <v>Mountain anoa</v>
          </cell>
          <cell r="J220" t="str">
            <v>No good match. Not fish.</v>
          </cell>
        </row>
        <row r="221">
          <cell r="A221" t="str">
            <v>Seq_219</v>
          </cell>
          <cell r="C221">
            <v>138</v>
          </cell>
          <cell r="D221" t="str">
            <v>Brevoortia tyrannus</v>
          </cell>
          <cell r="E221">
            <v>99.28</v>
          </cell>
          <cell r="F221" t="str">
            <v>Atlantic menhaden</v>
          </cell>
          <cell r="J221" t="str">
            <v>Atlantic menhaden</v>
          </cell>
        </row>
        <row r="222">
          <cell r="A222" t="str">
            <v>Seq_220</v>
          </cell>
          <cell r="C222">
            <v>138</v>
          </cell>
          <cell r="D222" t="str">
            <v>Brevoortia tyrannus</v>
          </cell>
          <cell r="E222">
            <v>100</v>
          </cell>
          <cell r="F222" t="str">
            <v>Atlantic menhaden</v>
          </cell>
          <cell r="J222" t="str">
            <v>Atlantic menhaden</v>
          </cell>
        </row>
        <row r="223">
          <cell r="A223" t="str">
            <v>Seq_221</v>
          </cell>
          <cell r="C223">
            <v>138</v>
          </cell>
          <cell r="D223" t="str">
            <v>Brevoortia tyrannus</v>
          </cell>
          <cell r="E223">
            <v>99.28</v>
          </cell>
          <cell r="F223" t="str">
            <v>Atlantic menhaden</v>
          </cell>
          <cell r="J223" t="str">
            <v>Atlantic menhaden</v>
          </cell>
        </row>
        <row r="224">
          <cell r="A224" t="str">
            <v>Seq_222</v>
          </cell>
          <cell r="C224">
            <v>137</v>
          </cell>
          <cell r="D224" t="str">
            <v>Stiphodon tuivi</v>
          </cell>
          <cell r="E224">
            <v>92.7</v>
          </cell>
          <cell r="F224" t="str">
            <v>Green riffle goby</v>
          </cell>
          <cell r="J224" t="str">
            <v>No good match. Some kind of goby?</v>
          </cell>
          <cell r="K224" t="str">
            <v>Goby Add: very low match. Did you really add Goby?</v>
          </cell>
          <cell r="L224" t="str">
            <v>UNKNOWN</v>
          </cell>
        </row>
        <row r="225">
          <cell r="A225" t="str">
            <v>Seq_223</v>
          </cell>
          <cell r="C225">
            <v>138</v>
          </cell>
          <cell r="D225" t="str">
            <v>Brevoortia tyrannus</v>
          </cell>
          <cell r="E225">
            <v>100</v>
          </cell>
          <cell r="F225" t="str">
            <v>Atlantic menhaden</v>
          </cell>
          <cell r="J225" t="str">
            <v>Atlantic menhaden</v>
          </cell>
        </row>
        <row r="226">
          <cell r="A226" t="str">
            <v>Seq_224</v>
          </cell>
          <cell r="C226">
            <v>138</v>
          </cell>
          <cell r="D226" t="str">
            <v>Alosa fallax</v>
          </cell>
          <cell r="E226">
            <v>99.28</v>
          </cell>
          <cell r="F226" t="str">
            <v>Twait shad</v>
          </cell>
          <cell r="G226" t="str">
            <v>Alosa sapidissima</v>
          </cell>
          <cell r="H226">
            <v>99.28</v>
          </cell>
          <cell r="I226" t="str">
            <v>American shad</v>
          </cell>
          <cell r="J226" t="str">
            <v xml:space="preserve">Some kind of shad </v>
          </cell>
          <cell r="M226" t="str">
            <v>Also matched 99.28% with other shad such as Alosa mediocris (Hickory shad), Alosa aestivalis (Blueback herring) etc</v>
          </cell>
        </row>
        <row r="227">
          <cell r="A227" t="str">
            <v>Seq_225</v>
          </cell>
          <cell r="C227">
            <v>137</v>
          </cell>
          <cell r="D227" t="str">
            <v>Homo Sapian</v>
          </cell>
          <cell r="E227">
            <v>98.54</v>
          </cell>
          <cell r="F227" t="str">
            <v>Human</v>
          </cell>
          <cell r="J227" t="str">
            <v>Human</v>
          </cell>
        </row>
        <row r="228">
          <cell r="A228" t="str">
            <v>Seq_226</v>
          </cell>
          <cell r="C228">
            <v>136</v>
          </cell>
          <cell r="D228" t="str">
            <v>Gnatholepis anjerensis</v>
          </cell>
          <cell r="E228">
            <v>99.26</v>
          </cell>
          <cell r="F228" t="str">
            <v>Eye-bar goby</v>
          </cell>
          <cell r="G228" t="str">
            <v>Oxyurichthys saru </v>
          </cell>
          <cell r="H228">
            <v>94.12</v>
          </cell>
          <cell r="I228" t="str">
            <v>Scaly-nape tentacle goby</v>
          </cell>
          <cell r="J228" t="str">
            <v>Eye-bar goby</v>
          </cell>
        </row>
        <row r="229">
          <cell r="A229" t="str">
            <v>Seq_227</v>
          </cell>
          <cell r="C229">
            <v>138</v>
          </cell>
          <cell r="D229" t="str">
            <v>Tautogolabrus adspersus</v>
          </cell>
          <cell r="E229">
            <v>99.28</v>
          </cell>
          <cell r="F229" t="str">
            <v>Cunner</v>
          </cell>
          <cell r="J229" t="str">
            <v>Cunner</v>
          </cell>
        </row>
        <row r="230">
          <cell r="A230" t="str">
            <v>Seq_228</v>
          </cell>
          <cell r="C230">
            <v>137</v>
          </cell>
          <cell r="D230" t="str">
            <v>Homo Sapian</v>
          </cell>
          <cell r="E230">
            <v>100</v>
          </cell>
          <cell r="F230" t="str">
            <v>Human</v>
          </cell>
          <cell r="J230" t="str">
            <v>Human</v>
          </cell>
        </row>
        <row r="231">
          <cell r="A231" t="str">
            <v>Seq_229</v>
          </cell>
          <cell r="C231">
            <v>136</v>
          </cell>
          <cell r="D231" t="str">
            <v>Ophichthus sp.</v>
          </cell>
          <cell r="E231">
            <v>100</v>
          </cell>
          <cell r="F231" t="str">
            <v>Snake eels</v>
          </cell>
          <cell r="G231" t="str">
            <v>Ophichthus zophochir</v>
          </cell>
          <cell r="H231">
            <v>97.06</v>
          </cell>
          <cell r="I231" t="str">
            <v>Yellow snake-eel</v>
          </cell>
          <cell r="J231" t="str">
            <v>unclassified Ophichthus</v>
          </cell>
        </row>
        <row r="232">
          <cell r="A232" t="str">
            <v>Seq_230</v>
          </cell>
          <cell r="C232">
            <v>138</v>
          </cell>
          <cell r="D232" t="str">
            <v>Pholis gunnellus</v>
          </cell>
          <cell r="E232">
            <v>100</v>
          </cell>
          <cell r="F232" t="str">
            <v>Rock gunnel</v>
          </cell>
          <cell r="G232" t="str">
            <v>Pholis fangi</v>
          </cell>
          <cell r="H232">
            <v>100</v>
          </cell>
          <cell r="I232" t="str">
            <v>???</v>
          </cell>
          <cell r="J232" t="str">
            <v>Rock gunnel</v>
          </cell>
          <cell r="M232" t="str">
            <v>Also matched 100% with Pholis nebulosa (Tidepool gunnel), Dictyosoma burgeri, and Pholis crassispina. All 3 are Asian species?</v>
          </cell>
        </row>
        <row r="233">
          <cell r="A233" t="str">
            <v>Seq_231</v>
          </cell>
          <cell r="C233">
            <v>136</v>
          </cell>
          <cell r="D233" t="str">
            <v>Xyrias revulsus</v>
          </cell>
          <cell r="E233">
            <v>93.33</v>
          </cell>
          <cell r="F233" t="str">
            <v>Strict snake eel</v>
          </cell>
          <cell r="J233" t="str">
            <v>No good match</v>
          </cell>
          <cell r="K233" t="str">
            <v>snake eel Add: very low match. Did you really add snake eel?</v>
          </cell>
          <cell r="L233" t="str">
            <v>unknown</v>
          </cell>
        </row>
        <row r="234">
          <cell r="A234" t="str">
            <v>Seq_232</v>
          </cell>
          <cell r="C234">
            <v>136</v>
          </cell>
          <cell r="D234" t="str">
            <v>Diplectrum formosum</v>
          </cell>
          <cell r="E234">
            <v>100</v>
          </cell>
          <cell r="F234" t="str">
            <v>Sand perch</v>
          </cell>
          <cell r="G234" t="str">
            <v>Diplectrum pacificum</v>
          </cell>
          <cell r="H234">
            <v>100</v>
          </cell>
          <cell r="I234" t="str">
            <v>Inshore sand perch</v>
          </cell>
          <cell r="J234" t="str">
            <v>Sand perch</v>
          </cell>
          <cell r="M234" t="str">
            <v>Other matches are &lt;100%</v>
          </cell>
        </row>
        <row r="235">
          <cell r="A235" t="str">
            <v>Seq_233</v>
          </cell>
          <cell r="C235">
            <v>138</v>
          </cell>
          <cell r="D235" t="str">
            <v>nelusetta ayraudi</v>
          </cell>
          <cell r="E235">
            <v>97.83</v>
          </cell>
          <cell r="F235" t="str">
            <v>Chinaman-leatherjacket</v>
          </cell>
          <cell r="G235" t="str">
            <v xml:space="preserve">Meuschenia hippocrepis </v>
          </cell>
          <cell r="H235">
            <v>97.83</v>
          </cell>
          <cell r="I235" t="str">
            <v>Horseshoe leatherjacke</v>
          </cell>
          <cell r="J235" t="str">
            <v>No perfect match. Some kind of leatherjacket. All hits are from Australia.</v>
          </cell>
          <cell r="M235" t="str">
            <v>Also matched 97.83% with Eubalichthys mosaicus (Mosaic leatherjacket), Meuschenia trachylepis (Yellowfin leatherjacket)</v>
          </cell>
        </row>
        <row r="236">
          <cell r="A236" t="str">
            <v>Seq_234</v>
          </cell>
          <cell r="C236">
            <v>137</v>
          </cell>
          <cell r="D236" t="str">
            <v>Homo Sapian</v>
          </cell>
          <cell r="E236">
            <v>99.27</v>
          </cell>
          <cell r="F236" t="str">
            <v>Human</v>
          </cell>
          <cell r="J236" t="str">
            <v>Human</v>
          </cell>
        </row>
        <row r="237">
          <cell r="A237" t="str">
            <v>Seq_235</v>
          </cell>
          <cell r="C237">
            <v>138</v>
          </cell>
          <cell r="D237" t="str">
            <v>Lutjanus carponotatus</v>
          </cell>
          <cell r="E237">
            <v>97.1</v>
          </cell>
          <cell r="F237" t="str">
            <v>Spanish flag snapper</v>
          </cell>
          <cell r="G237" t="str">
            <v>Lutjanus guttatus</v>
          </cell>
          <cell r="H237">
            <v>97.1</v>
          </cell>
          <cell r="I237" t="str">
            <v>Spotted rose snapper</v>
          </cell>
          <cell r="J237" t="str">
            <v>No perfect match. Some kind of snapper?</v>
          </cell>
          <cell r="M237" t="str">
            <v>Also matched 97.1% with Lutjanus peru (Pacific red snapper), and Lutjanus campechanus (Northern red snapper)</v>
          </cell>
        </row>
        <row r="238">
          <cell r="A238" t="str">
            <v>Seq_236</v>
          </cell>
          <cell r="C238">
            <v>138</v>
          </cell>
          <cell r="D238" t="str">
            <v>Brevoortia tyrannus</v>
          </cell>
          <cell r="E238">
            <v>99.28</v>
          </cell>
          <cell r="F238" t="str">
            <v>Atlantic menhaden</v>
          </cell>
          <cell r="J238" t="str">
            <v>Atlantic menhaden</v>
          </cell>
        </row>
        <row r="239">
          <cell r="A239" t="str">
            <v>Seq_237</v>
          </cell>
          <cell r="C239">
            <v>138</v>
          </cell>
          <cell r="D239" t="str">
            <v>Alosa fallax</v>
          </cell>
          <cell r="E239">
            <v>99.28</v>
          </cell>
          <cell r="F239" t="str">
            <v>Twait shad</v>
          </cell>
          <cell r="G239" t="str">
            <v>Alosa sapidissima</v>
          </cell>
          <cell r="H239">
            <v>99.28</v>
          </cell>
          <cell r="I239" t="str">
            <v>American shad</v>
          </cell>
          <cell r="J239" t="str">
            <v xml:space="preserve">Some kind of shad </v>
          </cell>
          <cell r="M239" t="str">
            <v>Also matched 99.28% with other shad such as Alosa mediocris (Hickory shad), Alosa aestivalis (Blueback herring) etc</v>
          </cell>
        </row>
        <row r="240">
          <cell r="A240" t="str">
            <v>Seq_238</v>
          </cell>
          <cell r="C240">
            <v>138</v>
          </cell>
          <cell r="D240" t="str">
            <v>Brevoortia tyrannus</v>
          </cell>
          <cell r="E240">
            <v>98.54</v>
          </cell>
          <cell r="F240" t="str">
            <v>Atlantic menhaden</v>
          </cell>
          <cell r="J240" t="str">
            <v>Atlantic menhaden</v>
          </cell>
        </row>
        <row r="241">
          <cell r="A241" t="str">
            <v>Seq_239</v>
          </cell>
          <cell r="C241">
            <v>138</v>
          </cell>
          <cell r="D241" t="str">
            <v>Brevoortia tyrannus</v>
          </cell>
          <cell r="E241">
            <v>99.28</v>
          </cell>
          <cell r="F241" t="str">
            <v>Atlantic menhaden</v>
          </cell>
          <cell r="J241" t="str">
            <v>Atlantic menhaden</v>
          </cell>
        </row>
        <row r="242">
          <cell r="A242" t="str">
            <v>Seq_240</v>
          </cell>
          <cell r="C242">
            <v>137</v>
          </cell>
          <cell r="D242" t="str">
            <v>Trichiurus japonicus</v>
          </cell>
          <cell r="E242">
            <v>95.62</v>
          </cell>
          <cell r="F242" t="str">
            <v>Largehead hairtail</v>
          </cell>
          <cell r="G242" t="str">
            <v>Trichiurus haumela</v>
          </cell>
          <cell r="H242">
            <v>95.62</v>
          </cell>
          <cell r="I242" t="str">
            <v>Largehead hairtail</v>
          </cell>
          <cell r="J242" t="str">
            <v>No good match. Some kind of hairtail?</v>
          </cell>
        </row>
        <row r="243">
          <cell r="A243" t="str">
            <v>Seq_241</v>
          </cell>
          <cell r="C243">
            <v>137</v>
          </cell>
          <cell r="D243" t="str">
            <v>Homo Sapian</v>
          </cell>
          <cell r="E243">
            <v>99.27</v>
          </cell>
          <cell r="F243" t="str">
            <v>Human</v>
          </cell>
          <cell r="J243" t="str">
            <v>Human</v>
          </cell>
        </row>
        <row r="244">
          <cell r="A244" t="str">
            <v>Seq_242</v>
          </cell>
          <cell r="C244">
            <v>138</v>
          </cell>
          <cell r="D244" t="str">
            <v>Globicephala macrorhynchus</v>
          </cell>
          <cell r="E244">
            <v>99.28</v>
          </cell>
          <cell r="F244" t="str">
            <v>Short-finned pilot whale</v>
          </cell>
          <cell r="G244" t="str">
            <v>Peponocephala electra</v>
          </cell>
          <cell r="H244">
            <v>99.28</v>
          </cell>
          <cell r="I244" t="str">
            <v>Melon-headed whale</v>
          </cell>
          <cell r="J244" t="str">
            <v>No perfect match. Some kind of whale.</v>
          </cell>
        </row>
        <row r="245">
          <cell r="A245" t="str">
            <v>Seq_243</v>
          </cell>
          <cell r="C245">
            <v>136</v>
          </cell>
          <cell r="D245" t="str">
            <v>Luvarus imperialis</v>
          </cell>
          <cell r="E245">
            <v>93.38</v>
          </cell>
          <cell r="F245" t="str">
            <v>Louvar</v>
          </cell>
          <cell r="J245" t="str">
            <v>No good match.</v>
          </cell>
        </row>
        <row r="246">
          <cell r="A246" t="str">
            <v>Seq_244</v>
          </cell>
          <cell r="C246">
            <v>140</v>
          </cell>
          <cell r="D246" t="str">
            <v>Borostomias antarcticus</v>
          </cell>
          <cell r="E246">
            <v>90.85</v>
          </cell>
          <cell r="F246" t="str">
            <v>Large-eye snaggletooth</v>
          </cell>
          <cell r="J246" t="str">
            <v>No good match.</v>
          </cell>
        </row>
        <row r="247">
          <cell r="A247" t="str">
            <v>Seq_245</v>
          </cell>
          <cell r="C247">
            <v>137</v>
          </cell>
          <cell r="D247" t="str">
            <v>Homo Sapian</v>
          </cell>
          <cell r="E247">
            <v>99.27</v>
          </cell>
          <cell r="F247" t="str">
            <v>Human</v>
          </cell>
          <cell r="J247" t="str">
            <v>Human</v>
          </cell>
        </row>
        <row r="248">
          <cell r="A248" t="str">
            <v>Seq_246</v>
          </cell>
          <cell r="C248">
            <v>138</v>
          </cell>
          <cell r="D248" t="str">
            <v>Micropogonias undulatus</v>
          </cell>
          <cell r="E248">
            <v>99.28</v>
          </cell>
          <cell r="F248" t="str">
            <v>Atlantic croaker</v>
          </cell>
          <cell r="J248" t="str">
            <v>Atlantic croaker</v>
          </cell>
        </row>
        <row r="249">
          <cell r="A249" t="str">
            <v>Seq_247</v>
          </cell>
          <cell r="C249">
            <v>138</v>
          </cell>
          <cell r="D249" t="str">
            <v>gadus morhua</v>
          </cell>
          <cell r="E249">
            <v>100</v>
          </cell>
          <cell r="F249" t="str">
            <v>Atlantic cod</v>
          </cell>
          <cell r="J249" t="str">
            <v>Atlantic cod?</v>
          </cell>
          <cell r="M249" t="str">
            <v>Also matched 100% with Gadus chalcogrammus (Alaska pollock), Arctogadus glacialis (Arctic cod or polar cod), and Gadus macrocephalus (Pacific cod).</v>
          </cell>
        </row>
        <row r="250">
          <cell r="A250" t="str">
            <v>Seq_248</v>
          </cell>
          <cell r="C250">
            <v>138</v>
          </cell>
          <cell r="D250" t="str">
            <v>Engraulis japonicus</v>
          </cell>
          <cell r="E250">
            <v>99.28</v>
          </cell>
          <cell r="F250" t="str">
            <v>Japanese anchovy</v>
          </cell>
          <cell r="G250" t="str">
            <v>Engraulis eurystole</v>
          </cell>
          <cell r="H250">
            <v>99.28</v>
          </cell>
          <cell r="I250" t="str">
            <v>Silver anchovy</v>
          </cell>
          <cell r="J250" t="str">
            <v>Silver anchovy</v>
          </cell>
          <cell r="M250" t="str">
            <v>Also matched 99.28 with Engraulis encrasicolus (European anchovy; Eastern Atlantic and other areas)</v>
          </cell>
        </row>
        <row r="251">
          <cell r="A251" t="str">
            <v>Seq_249</v>
          </cell>
          <cell r="C251">
            <v>137</v>
          </cell>
          <cell r="D251" t="str">
            <v>Phycis chesteri</v>
          </cell>
          <cell r="E251">
            <v>100</v>
          </cell>
          <cell r="F251" t="str">
            <v>??</v>
          </cell>
          <cell r="J251" t="str">
            <v>Phycis chesteri. Cannot find common name.</v>
          </cell>
        </row>
        <row r="252">
          <cell r="A252" t="str">
            <v>Seq_250</v>
          </cell>
          <cell r="C252">
            <v>138</v>
          </cell>
          <cell r="D252" t="str">
            <v>Sus scrofa</v>
          </cell>
          <cell r="E252">
            <v>99.28</v>
          </cell>
          <cell r="F252" t="str">
            <v>Wild boar</v>
          </cell>
          <cell r="J252" t="str">
            <v>Wild boar</v>
          </cell>
        </row>
        <row r="253">
          <cell r="A253" t="str">
            <v>Seq_251</v>
          </cell>
          <cell r="C253">
            <v>138</v>
          </cell>
          <cell r="D253" t="str">
            <v>Brevoortia tyrannus</v>
          </cell>
          <cell r="E253">
            <v>98.55</v>
          </cell>
          <cell r="F253" t="str">
            <v>Atlantic menhaden</v>
          </cell>
          <cell r="J253" t="str">
            <v>Atlantic menhaden</v>
          </cell>
        </row>
        <row r="254">
          <cell r="A254" t="str">
            <v>Seq_252</v>
          </cell>
          <cell r="C254">
            <v>137</v>
          </cell>
          <cell r="D254" t="str">
            <v>Scomber scombrus</v>
          </cell>
          <cell r="E254">
            <v>99.28</v>
          </cell>
          <cell r="F254" t="str">
            <v>Atlantic mackerel</v>
          </cell>
          <cell r="J254" t="str">
            <v>Atlantic mackerel</v>
          </cell>
        </row>
        <row r="255">
          <cell r="A255" t="str">
            <v>Seq_253</v>
          </cell>
          <cell r="C255">
            <v>138</v>
          </cell>
          <cell r="D255" t="str">
            <v>Alosa fallax</v>
          </cell>
          <cell r="E255">
            <v>99.28</v>
          </cell>
          <cell r="F255" t="str">
            <v>Twait shad</v>
          </cell>
          <cell r="G255" t="str">
            <v>Alosa sapidissima</v>
          </cell>
          <cell r="H255">
            <v>99.28</v>
          </cell>
          <cell r="I255" t="str">
            <v>American shad</v>
          </cell>
          <cell r="J255" t="str">
            <v xml:space="preserve">Some kind of shad </v>
          </cell>
          <cell r="M255" t="str">
            <v>Also matched 99.28% with other shad such as Alosa mediocris (Hickory shad), Alosa aestivalis (Blueback herring) etc</v>
          </cell>
        </row>
        <row r="256">
          <cell r="A256" t="str">
            <v>Seq_254</v>
          </cell>
          <cell r="C256">
            <v>138</v>
          </cell>
          <cell r="D256" t="str">
            <v>Brevoortia tyrannus</v>
          </cell>
          <cell r="E256">
            <v>99.28</v>
          </cell>
          <cell r="F256" t="str">
            <v>Atlantic menhaden</v>
          </cell>
          <cell r="J256" t="str">
            <v>Atlantic menhaden</v>
          </cell>
        </row>
        <row r="257">
          <cell r="A257" t="str">
            <v>Seq_255</v>
          </cell>
          <cell r="C257">
            <v>136</v>
          </cell>
          <cell r="D257" t="str">
            <v>Callechelys catostoma</v>
          </cell>
          <cell r="E257">
            <v>97.06</v>
          </cell>
          <cell r="F257" t="str">
            <v>Black-striped snake eel</v>
          </cell>
          <cell r="G257" t="str">
            <v>Ophichthus zophochir</v>
          </cell>
          <cell r="H257">
            <v>97.06</v>
          </cell>
          <cell r="I257" t="str">
            <v>Yellow snake-eel</v>
          </cell>
          <cell r="J257" t="str">
            <v>No perfect match. Some kind of snake-eel?</v>
          </cell>
          <cell r="K257" t="str">
            <v>snake eel Add: very low match. Did you really add snake eel?</v>
          </cell>
          <cell r="L257" t="str">
            <v>unknown</v>
          </cell>
          <cell r="M257" t="str">
            <v>Also matched 97.04% with Xyrias revulsus (Strict snake-eel)</v>
          </cell>
        </row>
        <row r="258">
          <cell r="A258" t="str">
            <v>Seq_256</v>
          </cell>
          <cell r="C258">
            <v>137</v>
          </cell>
          <cell r="D258" t="str">
            <v>Urophycis tenuis</v>
          </cell>
          <cell r="E258">
            <v>98.54</v>
          </cell>
          <cell r="F258" t="str">
            <v>White hake</v>
          </cell>
          <cell r="G258" t="str">
            <v>Urophycis chuss</v>
          </cell>
          <cell r="H258">
            <v>98.54</v>
          </cell>
          <cell r="I258" t="str">
            <v>Red hake</v>
          </cell>
          <cell r="J258" t="str">
            <v>White/red/spotted hake</v>
          </cell>
          <cell r="M258" t="str">
            <v>Also matched 98.54% with Urophycis regia (spotted codling; Northwest Atlantic).</v>
          </cell>
        </row>
        <row r="259">
          <cell r="A259" t="str">
            <v>Seq_257</v>
          </cell>
          <cell r="C259">
            <v>136</v>
          </cell>
          <cell r="D259" t="str">
            <v>Pomatomus saltatrix</v>
          </cell>
          <cell r="E259">
            <v>99.26</v>
          </cell>
          <cell r="F259" t="str">
            <v>Bluefish</v>
          </cell>
          <cell r="G259" t="str">
            <v>Grammatorcynus bilineatus</v>
          </cell>
          <cell r="H259">
            <v>94.85</v>
          </cell>
          <cell r="I259" t="str">
            <v>Double-lined mackerel</v>
          </cell>
          <cell r="J259" t="str">
            <v>Bluefish</v>
          </cell>
        </row>
        <row r="260">
          <cell r="A260" t="str">
            <v>Seq_258</v>
          </cell>
          <cell r="C260">
            <v>138</v>
          </cell>
          <cell r="D260" t="str">
            <v>Canis aureus</v>
          </cell>
          <cell r="E260">
            <v>100</v>
          </cell>
          <cell r="F260" t="str">
            <v>Golden jackal</v>
          </cell>
          <cell r="G260" t="str">
            <v>Canis lupus</v>
          </cell>
          <cell r="H260">
            <v>100</v>
          </cell>
          <cell r="I260" t="str">
            <v>Wolf</v>
          </cell>
          <cell r="J260" t="str">
            <v>Coyote/wolf?</v>
          </cell>
          <cell r="M260" t="str">
            <v>Also matched 100% with Canis lupaster (African wolf), and Canis latrans (Coyote)</v>
          </cell>
        </row>
        <row r="261">
          <cell r="A261" t="str">
            <v>Seq_259</v>
          </cell>
          <cell r="C261">
            <v>137</v>
          </cell>
          <cell r="D261" t="str">
            <v>Urophycis tenuis</v>
          </cell>
          <cell r="E261">
            <v>99.27</v>
          </cell>
          <cell r="F261" t="str">
            <v>White hake</v>
          </cell>
          <cell r="G261" t="str">
            <v>Urophycis chuss</v>
          </cell>
          <cell r="H261">
            <v>99.27</v>
          </cell>
          <cell r="I261" t="str">
            <v>Red hake</v>
          </cell>
          <cell r="J261" t="str">
            <v>White/red/spotted hake</v>
          </cell>
          <cell r="M261" t="str">
            <v>Also matched 99.27% with Urophycis regia (spotted codling; Northwest Atlantic).</v>
          </cell>
        </row>
        <row r="262">
          <cell r="A262" t="str">
            <v>Seq_260</v>
          </cell>
          <cell r="C262">
            <v>136</v>
          </cell>
          <cell r="D262" t="str">
            <v>Rachycentron canadum</v>
          </cell>
          <cell r="E262">
            <v>100</v>
          </cell>
          <cell r="F262" t="str">
            <v>Cobia</v>
          </cell>
          <cell r="J262" t="str">
            <v>Cobia</v>
          </cell>
        </row>
        <row r="263">
          <cell r="A263" t="str">
            <v>Seq_261</v>
          </cell>
          <cell r="C263">
            <v>138</v>
          </cell>
          <cell r="D263" t="str">
            <v>micropogonias undulatus</v>
          </cell>
          <cell r="E263">
            <v>99.28</v>
          </cell>
          <cell r="F263" t="str">
            <v>Atlantic croaker</v>
          </cell>
          <cell r="G263" t="str">
            <v>Micropogonias furnieri</v>
          </cell>
          <cell r="H263">
            <v>98.55</v>
          </cell>
          <cell r="I263" t="str">
            <v>Whitemouth croaker</v>
          </cell>
          <cell r="J263" t="str">
            <v>Atlantic croaker</v>
          </cell>
        </row>
        <row r="264">
          <cell r="A264" t="str">
            <v>Seq_262</v>
          </cell>
          <cell r="C264">
            <v>138</v>
          </cell>
          <cell r="D264" t="str">
            <v>Peprilus burti</v>
          </cell>
          <cell r="E264">
            <v>99.28</v>
          </cell>
          <cell r="F264" t="str">
            <v>Gulf butterfish</v>
          </cell>
          <cell r="G264" t="str">
            <v>Peprilus triacanthus</v>
          </cell>
          <cell r="H264">
            <v>99.28</v>
          </cell>
          <cell r="I264" t="str">
            <v>Butterfish</v>
          </cell>
          <cell r="J264" t="str">
            <v>Butterfish</v>
          </cell>
        </row>
        <row r="265">
          <cell r="A265" t="str">
            <v>Seq_263</v>
          </cell>
          <cell r="C265">
            <v>138</v>
          </cell>
          <cell r="D265" t="str">
            <v>Brevoortia tyrannus</v>
          </cell>
          <cell r="E265">
            <v>99.28</v>
          </cell>
          <cell r="F265" t="str">
            <v>Atlantic menhaden</v>
          </cell>
          <cell r="J265" t="str">
            <v>Atlantic menhaden</v>
          </cell>
        </row>
        <row r="266">
          <cell r="A266" t="str">
            <v>Seq_264</v>
          </cell>
          <cell r="C266">
            <v>137</v>
          </cell>
          <cell r="D266" t="str">
            <v>Homo Sapian</v>
          </cell>
          <cell r="E266">
            <v>98.56</v>
          </cell>
          <cell r="F266" t="str">
            <v>Human</v>
          </cell>
          <cell r="J266" t="str">
            <v>Human</v>
          </cell>
        </row>
        <row r="267">
          <cell r="A267" t="str">
            <v>Seq_265</v>
          </cell>
          <cell r="C267">
            <v>137</v>
          </cell>
          <cell r="D267" t="str">
            <v>Phoca largha</v>
          </cell>
          <cell r="E267">
            <v>99.27</v>
          </cell>
          <cell r="F267" t="str">
            <v>Spotted seal</v>
          </cell>
          <cell r="G267" t="str">
            <v>Halichoerus grypus</v>
          </cell>
          <cell r="H267">
            <v>99.27</v>
          </cell>
          <cell r="I267" t="str">
            <v>Grey Seal</v>
          </cell>
          <cell r="J267" t="str">
            <v>Some kind of seal</v>
          </cell>
          <cell r="M267" t="str">
            <v>Also matched 99.27% with Phoca vitulina (Harbor seal) etc</v>
          </cell>
        </row>
        <row r="268">
          <cell r="A268" t="str">
            <v>Seq_266</v>
          </cell>
          <cell r="C268">
            <v>137</v>
          </cell>
          <cell r="D268" t="str">
            <v>Homo Sapian</v>
          </cell>
          <cell r="E268">
            <v>99.27</v>
          </cell>
          <cell r="F268" t="str">
            <v>Human</v>
          </cell>
          <cell r="J268" t="str">
            <v>Human</v>
          </cell>
        </row>
        <row r="269">
          <cell r="A269" t="str">
            <v>Seq_267</v>
          </cell>
          <cell r="C269">
            <v>137</v>
          </cell>
          <cell r="D269" t="str">
            <v>Phoca largha</v>
          </cell>
          <cell r="E269">
            <v>99.27</v>
          </cell>
          <cell r="F269" t="str">
            <v>Spotted seal</v>
          </cell>
          <cell r="G269" t="str">
            <v>Halichoerus grypus</v>
          </cell>
          <cell r="H269">
            <v>99.27</v>
          </cell>
          <cell r="I269" t="str">
            <v>Grey Seal</v>
          </cell>
          <cell r="J269" t="str">
            <v>Some kind of seal</v>
          </cell>
          <cell r="M269" t="str">
            <v>Also matched 99.27% with Phoca vitulina (Harbor seal) etc</v>
          </cell>
        </row>
        <row r="270">
          <cell r="A270" t="str">
            <v>Seq_268</v>
          </cell>
          <cell r="C270">
            <v>137</v>
          </cell>
          <cell r="D270" t="str">
            <v>Scomber scombrus</v>
          </cell>
          <cell r="E270">
            <v>99.27</v>
          </cell>
          <cell r="F270" t="str">
            <v>Atlantic mackerel</v>
          </cell>
          <cell r="J270" t="str">
            <v>Atlantic mackerel</v>
          </cell>
        </row>
        <row r="271">
          <cell r="A271" t="str">
            <v>Seq_269</v>
          </cell>
          <cell r="C271">
            <v>137</v>
          </cell>
          <cell r="D271" t="str">
            <v>Homo Sapian</v>
          </cell>
          <cell r="E271">
            <v>99.27</v>
          </cell>
          <cell r="F271" t="str">
            <v>Human</v>
          </cell>
          <cell r="J271" t="str">
            <v>Human</v>
          </cell>
        </row>
        <row r="272">
          <cell r="A272" t="str">
            <v>Seq_270</v>
          </cell>
          <cell r="C272">
            <v>138</v>
          </cell>
          <cell r="D272" t="str">
            <v>Helicolenus dactylopterus</v>
          </cell>
          <cell r="E272">
            <v>98.55</v>
          </cell>
          <cell r="F272" t="str">
            <v>Blackbelly rosefish</v>
          </cell>
          <cell r="G272" t="str">
            <v>Helicolenus avius</v>
          </cell>
          <cell r="H272">
            <v>98.55</v>
          </cell>
          <cell r="I272" t="str">
            <v>??</v>
          </cell>
          <cell r="J272" t="str">
            <v>Blackbelly rosefish?</v>
          </cell>
          <cell r="M272" t="str">
            <v>Also matched 98.55% with Helicolenus hilgendorfii (Hilgendorf's saucord)</v>
          </cell>
        </row>
        <row r="273">
          <cell r="A273" t="str">
            <v>Seq_271</v>
          </cell>
          <cell r="C273">
            <v>137</v>
          </cell>
          <cell r="D273" t="str">
            <v>Phoca largha</v>
          </cell>
          <cell r="E273">
            <v>99.27</v>
          </cell>
          <cell r="F273" t="str">
            <v>Spotted seal</v>
          </cell>
          <cell r="G273" t="str">
            <v>Halichoerus grypus</v>
          </cell>
          <cell r="H273">
            <v>99.27</v>
          </cell>
          <cell r="I273" t="str">
            <v>Grey Seal</v>
          </cell>
          <cell r="J273" t="str">
            <v>Some kind of seal</v>
          </cell>
          <cell r="M273" t="str">
            <v>Also matched 99.27% with Phoca vitulina (Harbor seal) etc</v>
          </cell>
        </row>
        <row r="274">
          <cell r="A274" t="str">
            <v>Seq_272</v>
          </cell>
          <cell r="C274">
            <v>137</v>
          </cell>
          <cell r="D274" t="str">
            <v>Phoca largha</v>
          </cell>
          <cell r="E274">
            <v>99.27</v>
          </cell>
          <cell r="F274" t="str">
            <v>Spotted seal</v>
          </cell>
          <cell r="G274" t="str">
            <v>Halichoerus grypus</v>
          </cell>
          <cell r="H274">
            <v>99.27</v>
          </cell>
          <cell r="I274" t="str">
            <v>Grey Seal</v>
          </cell>
          <cell r="J274" t="str">
            <v>Some kind of seal</v>
          </cell>
          <cell r="M274" t="str">
            <v>Also matched 99.27% with Phoca vitulina (Harbor seal) etc</v>
          </cell>
        </row>
        <row r="275">
          <cell r="A275" t="str">
            <v>Seq_273</v>
          </cell>
          <cell r="C275">
            <v>139</v>
          </cell>
          <cell r="D275" t="str">
            <v>Paraconger notialis </v>
          </cell>
          <cell r="E275">
            <v>97.84</v>
          </cell>
          <cell r="F275" t="str">
            <v>Guinean conger</v>
          </cell>
          <cell r="J275" t="str">
            <v>No perfect match. Some kind of conger?</v>
          </cell>
        </row>
        <row r="276">
          <cell r="A276" t="str">
            <v>Seq_274</v>
          </cell>
          <cell r="C276">
            <v>138</v>
          </cell>
          <cell r="D276" t="str">
            <v>Eopsetta grigorjewi</v>
          </cell>
          <cell r="E276">
            <v>100</v>
          </cell>
          <cell r="F276" t="str">
            <v>Shotted halibut</v>
          </cell>
          <cell r="G276" t="str">
            <v>Hippoglossus stenolepis</v>
          </cell>
          <cell r="H276">
            <v>100</v>
          </cell>
          <cell r="I276" t="str">
            <v>Pacific halibut</v>
          </cell>
          <cell r="J276" t="str">
            <v>Atlantic halibut?</v>
          </cell>
          <cell r="M276" t="str">
            <v>Also matched 100% with Hippoglossus hippoglossus (Atlantic halibut)</v>
          </cell>
        </row>
        <row r="277">
          <cell r="A277" t="str">
            <v>Seq_275</v>
          </cell>
          <cell r="C277">
            <v>138</v>
          </cell>
          <cell r="D277" t="str">
            <v>clupea harengus</v>
          </cell>
          <cell r="E277">
            <v>99.28</v>
          </cell>
          <cell r="F277" t="str">
            <v>Atlantic herring</v>
          </cell>
          <cell r="G277" t="str">
            <v>Sprattus sprattus</v>
          </cell>
          <cell r="H277">
            <v>100</v>
          </cell>
          <cell r="I277" t="str">
            <v>European sprat</v>
          </cell>
          <cell r="J277" t="str">
            <v>Atlantic herring</v>
          </cell>
        </row>
        <row r="278">
          <cell r="A278" t="str">
            <v>Seq_276</v>
          </cell>
          <cell r="C278">
            <v>137</v>
          </cell>
          <cell r="D278" t="str">
            <v>Homo Sapian</v>
          </cell>
          <cell r="E278">
            <v>100</v>
          </cell>
          <cell r="F278" t="str">
            <v>Human</v>
          </cell>
          <cell r="J278" t="str">
            <v>Human</v>
          </cell>
        </row>
        <row r="279">
          <cell r="A279" t="str">
            <v>Seq_277</v>
          </cell>
          <cell r="C279">
            <v>137</v>
          </cell>
          <cell r="D279" t="str">
            <v>Meleagris gallopavo</v>
          </cell>
          <cell r="E279">
            <v>99.27</v>
          </cell>
          <cell r="F279" t="str">
            <v>Wild turkey</v>
          </cell>
          <cell r="G279" t="str">
            <v>Gallus gallus</v>
          </cell>
          <cell r="H279">
            <v>99.27</v>
          </cell>
          <cell r="I279" t="str">
            <v>Red junglefowl</v>
          </cell>
          <cell r="J279" t="str">
            <v>Wild turkey or Red junglefowl</v>
          </cell>
        </row>
        <row r="280">
          <cell r="A280" t="str">
            <v>Seq_278</v>
          </cell>
          <cell r="C280">
            <v>138</v>
          </cell>
          <cell r="D280" t="str">
            <v>Alosa fallax</v>
          </cell>
          <cell r="E280">
            <v>98.54</v>
          </cell>
          <cell r="F280" t="str">
            <v>Twait shad</v>
          </cell>
          <cell r="G280" t="str">
            <v>Alosa sapidissima</v>
          </cell>
          <cell r="H280">
            <v>98.54</v>
          </cell>
          <cell r="I280" t="str">
            <v>American shad</v>
          </cell>
          <cell r="J280" t="str">
            <v xml:space="preserve">Some kind of shad </v>
          </cell>
          <cell r="M280" t="str">
            <v>Also matched 98.54% with other shad such as Alosa mediocris (Hickory shad), Alosa aestivalis (Blueback herring) etc</v>
          </cell>
        </row>
        <row r="281">
          <cell r="A281" t="str">
            <v>Seq_279</v>
          </cell>
          <cell r="C281">
            <v>138</v>
          </cell>
          <cell r="D281" t="str">
            <v>Nomeus gronovii</v>
          </cell>
          <cell r="E281">
            <v>97.83</v>
          </cell>
          <cell r="F281" t="str">
            <v>Man-of-war fish</v>
          </cell>
          <cell r="G281" t="str">
            <v>Ariomma indicum</v>
          </cell>
          <cell r="H281">
            <v>97.83</v>
          </cell>
          <cell r="I281" t="str">
            <v>Indian drift fish</v>
          </cell>
          <cell r="J281" t="str">
            <v>No perfect match. Some kind of drift fish?</v>
          </cell>
        </row>
        <row r="282">
          <cell r="A282" t="str">
            <v>Seq_280</v>
          </cell>
          <cell r="C282">
            <v>140</v>
          </cell>
          <cell r="D282" t="str">
            <v>Pseudecheneis immaculata</v>
          </cell>
          <cell r="E282">
            <v>88.19</v>
          </cell>
          <cell r="F282" t="str">
            <v>???</v>
          </cell>
          <cell r="J282" t="str">
            <v>No good match</v>
          </cell>
        </row>
        <row r="283">
          <cell r="A283" t="str">
            <v>Seq_281</v>
          </cell>
          <cell r="C283">
            <v>136</v>
          </cell>
          <cell r="D283" t="str">
            <v>Notoscopelus elongatus</v>
          </cell>
          <cell r="E283">
            <v>92.7</v>
          </cell>
          <cell r="J283" t="str">
            <v>No good match. Some kind of lanternfish?</v>
          </cell>
        </row>
        <row r="284">
          <cell r="A284" t="str">
            <v>Seq_282</v>
          </cell>
          <cell r="C284">
            <v>137</v>
          </cell>
          <cell r="D284" t="str">
            <v>Homo Sapian</v>
          </cell>
          <cell r="E284">
            <v>100</v>
          </cell>
          <cell r="F284" t="str">
            <v>Human</v>
          </cell>
          <cell r="J284" t="str">
            <v>Human</v>
          </cell>
        </row>
        <row r="285">
          <cell r="A285" t="str">
            <v>Seq_283</v>
          </cell>
          <cell r="C285">
            <v>138</v>
          </cell>
          <cell r="D285" t="str">
            <v>Anchoa mitchilli </v>
          </cell>
          <cell r="E285">
            <v>99.28</v>
          </cell>
          <cell r="F285" t="str">
            <v>Bay anchovy</v>
          </cell>
          <cell r="J285" t="str">
            <v>Bay anchovy</v>
          </cell>
        </row>
        <row r="286">
          <cell r="A286" t="str">
            <v>Seq_284</v>
          </cell>
          <cell r="C286">
            <v>137</v>
          </cell>
          <cell r="D286" t="str">
            <v>Homo Sapian</v>
          </cell>
          <cell r="E286">
            <v>99.27</v>
          </cell>
          <cell r="F286" t="str">
            <v>Human</v>
          </cell>
          <cell r="J286" t="str">
            <v>Human</v>
          </cell>
        </row>
        <row r="287">
          <cell r="A287" t="str">
            <v>Seq_285</v>
          </cell>
          <cell r="C287">
            <v>138</v>
          </cell>
          <cell r="D287" t="str">
            <v>Stenotomus chrysops</v>
          </cell>
          <cell r="E287">
            <v>99.28</v>
          </cell>
          <cell r="F287" t="str">
            <v>Scup</v>
          </cell>
          <cell r="J287" t="str">
            <v>Scup</v>
          </cell>
        </row>
        <row r="288">
          <cell r="A288" t="str">
            <v>Seq_286</v>
          </cell>
          <cell r="C288">
            <v>137</v>
          </cell>
          <cell r="D288" t="str">
            <v>Scomber scombrus</v>
          </cell>
          <cell r="E288">
            <v>99.27</v>
          </cell>
          <cell r="F288" t="str">
            <v>Atlantic mackerel</v>
          </cell>
          <cell r="J288" t="str">
            <v>Atlantic mackerel</v>
          </cell>
        </row>
        <row r="289">
          <cell r="A289" t="str">
            <v>Seq_287</v>
          </cell>
          <cell r="C289">
            <v>138</v>
          </cell>
          <cell r="D289" t="str">
            <v>Stenotomus chrysops</v>
          </cell>
          <cell r="E289">
            <v>99.28</v>
          </cell>
          <cell r="F289" t="str">
            <v>Scup</v>
          </cell>
          <cell r="J289" t="str">
            <v>Scup</v>
          </cell>
        </row>
        <row r="290">
          <cell r="A290" t="str">
            <v>Seq_288</v>
          </cell>
          <cell r="C290">
            <v>136</v>
          </cell>
          <cell r="D290" t="str">
            <v>Coryphaena hippurus</v>
          </cell>
          <cell r="E290">
            <v>100</v>
          </cell>
          <cell r="F290" t="str">
            <v>Mahi-mahi</v>
          </cell>
          <cell r="J290" t="str">
            <v>Mahi-mahi</v>
          </cell>
          <cell r="K290" t="str">
            <v>dolphinfish</v>
          </cell>
          <cell r="L290" t="str">
            <v>Yes. C. equiselus different</v>
          </cell>
        </row>
        <row r="291">
          <cell r="A291" t="str">
            <v>Seq_289</v>
          </cell>
          <cell r="C291">
            <v>138</v>
          </cell>
          <cell r="D291" t="str">
            <v>gadus morhua</v>
          </cell>
          <cell r="E291">
            <v>99.28</v>
          </cell>
          <cell r="F291" t="str">
            <v>Atlantic cod</v>
          </cell>
          <cell r="J291" t="str">
            <v>Atlantic cod?</v>
          </cell>
          <cell r="M291" t="str">
            <v>Also matched 99.28% with Gadus chalcogrammus (Alaska pollock), Arctogadus glacialis (Arctic cod or polar cod), and Gadus macrocephalus (Pacific cod).</v>
          </cell>
        </row>
        <row r="292">
          <cell r="A292" t="str">
            <v>Seq_290</v>
          </cell>
          <cell r="C292">
            <v>137</v>
          </cell>
          <cell r="D292" t="str">
            <v>Homo Sapian</v>
          </cell>
          <cell r="E292">
            <v>99.27</v>
          </cell>
          <cell r="F292" t="str">
            <v>Human</v>
          </cell>
          <cell r="J292" t="str">
            <v>Human</v>
          </cell>
        </row>
        <row r="293">
          <cell r="A293" t="str">
            <v>Seq_291</v>
          </cell>
          <cell r="C293">
            <v>137</v>
          </cell>
          <cell r="D293" t="str">
            <v>Homo Sapian</v>
          </cell>
          <cell r="E293">
            <v>100</v>
          </cell>
          <cell r="F293" t="str">
            <v>Human</v>
          </cell>
          <cell r="J293" t="str">
            <v>Human</v>
          </cell>
        </row>
        <row r="294">
          <cell r="A294" t="str">
            <v>Seq_292</v>
          </cell>
          <cell r="C294">
            <v>138</v>
          </cell>
          <cell r="D294" t="str">
            <v>Brevoortia tyrannus</v>
          </cell>
          <cell r="E294">
            <v>99.28</v>
          </cell>
          <cell r="F294" t="str">
            <v>Atlantic menhaden</v>
          </cell>
          <cell r="J294" t="str">
            <v>Atlantic menhaden</v>
          </cell>
        </row>
        <row r="295">
          <cell r="A295" t="str">
            <v>Seq_293</v>
          </cell>
          <cell r="C295">
            <v>137</v>
          </cell>
          <cell r="D295" t="str">
            <v>Urophycis tenuis</v>
          </cell>
          <cell r="E295">
            <v>99.27</v>
          </cell>
          <cell r="F295" t="str">
            <v>White hake</v>
          </cell>
          <cell r="G295" t="str">
            <v>Urophycis chuss</v>
          </cell>
          <cell r="H295">
            <v>99.27</v>
          </cell>
          <cell r="I295" t="str">
            <v>Red hake</v>
          </cell>
          <cell r="J295" t="str">
            <v>White/red/spotted hake</v>
          </cell>
          <cell r="M295" t="str">
            <v>Also matched 99.27% with Urophycis regia (spotted codling; Northwest Atlantic).</v>
          </cell>
        </row>
        <row r="296">
          <cell r="A296" t="str">
            <v>Seq_294</v>
          </cell>
          <cell r="C296">
            <v>138</v>
          </cell>
          <cell r="D296" t="str">
            <v>gadus morhua</v>
          </cell>
          <cell r="E296">
            <v>98.55</v>
          </cell>
          <cell r="F296" t="str">
            <v>Atlantic cod</v>
          </cell>
          <cell r="J296" t="str">
            <v>Atlantic cod?</v>
          </cell>
          <cell r="M296" t="str">
            <v>Also matched 98.55% with Gadus chalcogrammus (Alaska pollock), Arctogadus glacialis (Arctic cod or polar cod), and Gadus macrocephalus (Pacific cod).</v>
          </cell>
        </row>
        <row r="297">
          <cell r="A297" t="str">
            <v>Seq_295</v>
          </cell>
          <cell r="C297">
            <v>126</v>
          </cell>
          <cell r="D297" t="str">
            <v>Notoscopelus elongatus</v>
          </cell>
          <cell r="E297">
            <v>98.53</v>
          </cell>
          <cell r="F297" t="str">
            <v>???</v>
          </cell>
          <cell r="G297" t="str">
            <v>Notoscopelus caudispinosus</v>
          </cell>
          <cell r="H297">
            <v>95.59</v>
          </cell>
          <cell r="I297" t="str">
            <v>Lobisomem</v>
          </cell>
          <cell r="J297" t="str">
            <v>No perfect match. Some kind of lanternfish?</v>
          </cell>
        </row>
        <row r="298">
          <cell r="A298" t="str">
            <v>Seq_296</v>
          </cell>
          <cell r="C298">
            <v>130</v>
          </cell>
          <cell r="J298" t="str">
            <v>No match</v>
          </cell>
        </row>
        <row r="299">
          <cell r="A299" t="str">
            <v>Seq_297</v>
          </cell>
          <cell r="C299">
            <v>138</v>
          </cell>
          <cell r="D299" t="str">
            <v>gyrinocheilus aymonieri</v>
          </cell>
          <cell r="E299">
            <v>87.05</v>
          </cell>
          <cell r="F299" t="str">
            <v>Siamese algae-eater</v>
          </cell>
          <cell r="J299" t="str">
            <v>No good match</v>
          </cell>
        </row>
        <row r="300">
          <cell r="A300" t="str">
            <v>Seq_298</v>
          </cell>
          <cell r="C300">
            <v>137</v>
          </cell>
          <cell r="D300" t="str">
            <v>Homo Sapian</v>
          </cell>
          <cell r="E300">
            <v>99.27</v>
          </cell>
          <cell r="F300" t="str">
            <v>Human</v>
          </cell>
          <cell r="J300" t="str">
            <v>Human</v>
          </cell>
        </row>
        <row r="301">
          <cell r="A301" t="str">
            <v>Seq_299</v>
          </cell>
          <cell r="C301">
            <v>135</v>
          </cell>
          <cell r="D301" t="str">
            <v>Schizocardium brasiliense</v>
          </cell>
          <cell r="E301">
            <v>99.21</v>
          </cell>
          <cell r="F301" t="str">
            <v>jacareúba</v>
          </cell>
          <cell r="G301" t="str">
            <v>Chlamydogobius squamigenus</v>
          </cell>
          <cell r="H301">
            <v>94.34</v>
          </cell>
          <cell r="I301" t="str">
            <v>Edgbaston goby</v>
          </cell>
          <cell r="J301" t="str">
            <v>jacareúba</v>
          </cell>
        </row>
        <row r="302">
          <cell r="A302" t="str">
            <v>Seq_300</v>
          </cell>
          <cell r="C302">
            <v>140</v>
          </cell>
          <cell r="D302" t="str">
            <v>Sparisoma chrysopterum</v>
          </cell>
          <cell r="E302">
            <v>99.29</v>
          </cell>
          <cell r="F302" t="str">
            <v>Redtail parrotfish</v>
          </cell>
          <cell r="G302" t="str">
            <v>Sparisoma rubripinne</v>
          </cell>
          <cell r="H302">
            <v>98.57</v>
          </cell>
          <cell r="I302" t="str">
            <v>Redfin parrotfish</v>
          </cell>
          <cell r="J302" t="str">
            <v>Redtail parrotfish</v>
          </cell>
          <cell r="K302" t="str">
            <v>parrotfish Add: is it possible a perfect match species is not in DB yet?</v>
          </cell>
          <cell r="L302" t="str">
            <v>All species in, S.chrysopterum best match (99.28)</v>
          </cell>
        </row>
        <row r="303">
          <cell r="A303" t="str">
            <v>Seq_301</v>
          </cell>
          <cell r="C303">
            <v>139</v>
          </cell>
          <cell r="D303" t="str">
            <v>Cyclopsetta fimbriata</v>
          </cell>
          <cell r="E303">
            <v>94.33</v>
          </cell>
          <cell r="F303" t="str">
            <v>Spotfin flounder</v>
          </cell>
          <cell r="J303" t="str">
            <v>No good match. Some kind of flounder?</v>
          </cell>
        </row>
        <row r="304">
          <cell r="A304" t="str">
            <v>Seq_302</v>
          </cell>
          <cell r="C304">
            <v>138</v>
          </cell>
          <cell r="D304" t="str">
            <v>Alosa fallax</v>
          </cell>
          <cell r="E304">
            <v>100</v>
          </cell>
          <cell r="F304" t="str">
            <v>Twait shad</v>
          </cell>
          <cell r="G304" t="str">
            <v>Alosa sapidissima</v>
          </cell>
          <cell r="H304">
            <v>100</v>
          </cell>
          <cell r="I304" t="str">
            <v>American shad</v>
          </cell>
          <cell r="J304" t="str">
            <v xml:space="preserve">Some kind of shad </v>
          </cell>
          <cell r="M304" t="str">
            <v>Also matched 100% with other shad such as Alosa mediocris (Hickory shad), Alosa aestivalis (Blueback herring) etc</v>
          </cell>
        </row>
        <row r="305">
          <cell r="A305" t="str">
            <v>Seq_303</v>
          </cell>
          <cell r="C305">
            <v>138</v>
          </cell>
          <cell r="D305" t="str">
            <v>gadus morhua</v>
          </cell>
          <cell r="E305">
            <v>100</v>
          </cell>
          <cell r="F305" t="str">
            <v>Atlantic cod</v>
          </cell>
          <cell r="J305" t="str">
            <v>Atlantic cod?</v>
          </cell>
          <cell r="M305" t="str">
            <v>Also matched 100% with Gadus chalcogrammus (Alaska pollock), Arctogadus glacialis (Arctic cod or polar cod), and Gadus macrocephalus (Pacific cod).</v>
          </cell>
        </row>
        <row r="306">
          <cell r="A306" t="str">
            <v>Seq_304</v>
          </cell>
          <cell r="C306">
            <v>140</v>
          </cell>
          <cell r="D306" t="str">
            <v>Scophthalmus aquosus</v>
          </cell>
          <cell r="E306">
            <v>99.29</v>
          </cell>
          <cell r="F306" t="str">
            <v>Windowpane</v>
          </cell>
          <cell r="J306" t="str">
            <v>Windowpane</v>
          </cell>
        </row>
        <row r="307">
          <cell r="A307" t="str">
            <v>Seq_305</v>
          </cell>
          <cell r="C307">
            <v>138</v>
          </cell>
          <cell r="D307" t="str">
            <v>Mola mola </v>
          </cell>
          <cell r="E307">
            <v>98.55</v>
          </cell>
          <cell r="F307" t="str">
            <v>Ocean sunfish</v>
          </cell>
          <cell r="G307" t="str">
            <v>Masturus lanceolatus</v>
          </cell>
          <cell r="H307">
            <v>97.83</v>
          </cell>
          <cell r="I307" t="str">
            <v>Sharptail mola</v>
          </cell>
          <cell r="J307" t="str">
            <v>Mola mola </v>
          </cell>
        </row>
        <row r="308">
          <cell r="A308" t="str">
            <v>Seq_306</v>
          </cell>
          <cell r="C308">
            <v>136</v>
          </cell>
          <cell r="D308" t="str">
            <v>Gymnothorax saxicola</v>
          </cell>
          <cell r="E308">
            <v>97.79</v>
          </cell>
          <cell r="F308" t="str">
            <v>Ocellated moray</v>
          </cell>
          <cell r="G308" t="str">
            <v>Enchelycore carychroa</v>
          </cell>
          <cell r="H308">
            <v>97.08</v>
          </cell>
          <cell r="I308" t="str">
            <v>Caribbean chestnut moray</v>
          </cell>
          <cell r="J308" t="str">
            <v>No perfect match. Some kind of moray.</v>
          </cell>
          <cell r="K308" t="str">
            <v>moray eel</v>
          </cell>
          <cell r="L308" t="str">
            <v>Many species-unknown Add: useful to add voucher specimens from moray eel?</v>
          </cell>
        </row>
        <row r="309">
          <cell r="A309" t="str">
            <v>Seq_307</v>
          </cell>
          <cell r="C309">
            <v>137</v>
          </cell>
          <cell r="D309" t="str">
            <v>scomber scombrus</v>
          </cell>
          <cell r="E309">
            <v>99.27</v>
          </cell>
          <cell r="F309" t="str">
            <v>Atlantic mackerel</v>
          </cell>
          <cell r="J309" t="str">
            <v>Atlantic mackerel</v>
          </cell>
        </row>
        <row r="310">
          <cell r="A310" t="str">
            <v>Seq_308</v>
          </cell>
          <cell r="C310">
            <v>138</v>
          </cell>
          <cell r="D310" t="str">
            <v>Lumpenus lampretaeformis</v>
          </cell>
          <cell r="E310">
            <v>99.28</v>
          </cell>
          <cell r="F310" t="str">
            <v>Snake blenny</v>
          </cell>
          <cell r="G310" t="str">
            <v>Leptoclinus maculatus</v>
          </cell>
          <cell r="H310">
            <v>99.28</v>
          </cell>
          <cell r="I310" t="str">
            <v>Daubed shanny</v>
          </cell>
          <cell r="J310" t="str">
            <v>Snake blenny or Daubed shanny</v>
          </cell>
        </row>
        <row r="311">
          <cell r="A311" t="str">
            <v>Seq_309</v>
          </cell>
          <cell r="C311">
            <v>136</v>
          </cell>
          <cell r="D311" t="str">
            <v>Ceratoscopelus maderensis</v>
          </cell>
          <cell r="E311">
            <v>99.26</v>
          </cell>
          <cell r="F311" t="str">
            <v>Madeira lantern fish</v>
          </cell>
          <cell r="G311" t="str">
            <v>Bolinichthys pyrsobolus</v>
          </cell>
          <cell r="H311">
            <v>93.48</v>
          </cell>
          <cell r="I311" t="str">
            <v>Fiery lanternfish</v>
          </cell>
          <cell r="J311" t="str">
            <v>Madeira lantern fish</v>
          </cell>
        </row>
        <row r="312">
          <cell r="A312" t="str">
            <v>Seq_310</v>
          </cell>
          <cell r="C312">
            <v>138</v>
          </cell>
          <cell r="D312" t="str">
            <v>Priacanthus blochii</v>
          </cell>
          <cell r="E312">
            <v>100</v>
          </cell>
          <cell r="F312" t="str">
            <v>Paeony bulleye</v>
          </cell>
          <cell r="G312" t="str">
            <v>priacanthus hamrur</v>
          </cell>
          <cell r="H312">
            <v>100</v>
          </cell>
          <cell r="I312" t="str">
            <v>Moontail bullseye</v>
          </cell>
          <cell r="J312" t="str">
            <v>Paeony bulleye or Moontail bullseye. Neither has the right biogeography.</v>
          </cell>
        </row>
        <row r="313">
          <cell r="A313" t="str">
            <v>Seq_311</v>
          </cell>
          <cell r="C313">
            <v>137</v>
          </cell>
          <cell r="D313" t="str">
            <v>Homo Sapian</v>
          </cell>
          <cell r="E313">
            <v>99.27</v>
          </cell>
          <cell r="F313" t="str">
            <v>Human</v>
          </cell>
          <cell r="J313" t="str">
            <v>Human</v>
          </cell>
        </row>
        <row r="314">
          <cell r="A314" t="str">
            <v>Seq_312</v>
          </cell>
          <cell r="C314">
            <v>138</v>
          </cell>
          <cell r="D314" t="str">
            <v>stenotomus chrysops</v>
          </cell>
          <cell r="E314">
            <v>99.28</v>
          </cell>
          <cell r="F314" t="str">
            <v>Scup</v>
          </cell>
          <cell r="J314" t="str">
            <v>Scup</v>
          </cell>
        </row>
        <row r="315">
          <cell r="A315" t="str">
            <v>Seq_313</v>
          </cell>
          <cell r="C315">
            <v>137</v>
          </cell>
          <cell r="D315" t="str">
            <v>scomber scombrus</v>
          </cell>
          <cell r="E315">
            <v>99.27</v>
          </cell>
          <cell r="F315" t="str">
            <v>Atlantic mackerel</v>
          </cell>
          <cell r="J315" t="str">
            <v>Atlantic mackerel</v>
          </cell>
        </row>
        <row r="316">
          <cell r="A316" t="str">
            <v>Seq_314</v>
          </cell>
          <cell r="C316">
            <v>138</v>
          </cell>
          <cell r="D316" t="str">
            <v>Merluccius bilinearis</v>
          </cell>
          <cell r="E316">
            <v>99.28</v>
          </cell>
          <cell r="F316" t="str">
            <v>Silver hake</v>
          </cell>
          <cell r="G316" t="str">
            <v>Merluccius albidus</v>
          </cell>
          <cell r="H316">
            <v>97.1</v>
          </cell>
          <cell r="I316" t="str">
            <v>Offshore hake</v>
          </cell>
          <cell r="J316" t="str">
            <v>Silver hake</v>
          </cell>
        </row>
        <row r="317">
          <cell r="A317" t="str">
            <v>Seq_315</v>
          </cell>
          <cell r="C317">
            <v>139</v>
          </cell>
          <cell r="D317" t="str">
            <v>Scophthalmus aquosus</v>
          </cell>
          <cell r="E317">
            <v>99.28</v>
          </cell>
          <cell r="F317" t="str">
            <v>Windowpane</v>
          </cell>
          <cell r="G317" t="str">
            <v>Scophthalmus maximus</v>
          </cell>
          <cell r="H317">
            <v>93.62</v>
          </cell>
          <cell r="I317" t="str">
            <v>Turbot</v>
          </cell>
          <cell r="J317" t="str">
            <v>Windowpane</v>
          </cell>
        </row>
        <row r="318">
          <cell r="A318" t="str">
            <v>Seq_316</v>
          </cell>
          <cell r="C318">
            <v>139</v>
          </cell>
          <cell r="D318" t="str">
            <v>Syacium papillosum</v>
          </cell>
          <cell r="E318">
            <v>98.56</v>
          </cell>
          <cell r="F318" t="str">
            <v>Dusky flounder</v>
          </cell>
          <cell r="G318" t="str">
            <v>Cyclopsetta fimbriata</v>
          </cell>
          <cell r="H318">
            <v>88.57</v>
          </cell>
          <cell r="I318" t="str">
            <v>Spotfin flounder</v>
          </cell>
          <cell r="J318" t="str">
            <v>Dusky flounder</v>
          </cell>
        </row>
        <row r="319">
          <cell r="A319" t="str">
            <v>Seq_317</v>
          </cell>
          <cell r="C319">
            <v>140</v>
          </cell>
          <cell r="D319" t="str">
            <v>Lepophidium profundorum</v>
          </cell>
          <cell r="E319">
            <v>93.48</v>
          </cell>
          <cell r="F319" t="str">
            <v>Blackrim cusk-eel</v>
          </cell>
          <cell r="J319" t="str">
            <v>No good match. Some kind of cusk-eel??</v>
          </cell>
        </row>
        <row r="320">
          <cell r="A320" t="str">
            <v>Seq_318</v>
          </cell>
          <cell r="C320">
            <v>138</v>
          </cell>
          <cell r="D320" t="str">
            <v>Anchoa mitchilli </v>
          </cell>
          <cell r="E320">
            <v>99.28</v>
          </cell>
          <cell r="F320" t="str">
            <v>Bay anchovy</v>
          </cell>
          <cell r="J320" t="str">
            <v>Bay anchovy</v>
          </cell>
        </row>
        <row r="321">
          <cell r="A321" t="str">
            <v>Seq_319</v>
          </cell>
          <cell r="C321">
            <v>136</v>
          </cell>
          <cell r="D321" t="str">
            <v>Callechelys catostoma</v>
          </cell>
          <cell r="E321">
            <v>97.79</v>
          </cell>
          <cell r="F321" t="str">
            <v>Black-striped snake eel</v>
          </cell>
          <cell r="G321" t="str">
            <v>Myrichthys maculosus</v>
          </cell>
          <cell r="H321">
            <v>97.79</v>
          </cell>
          <cell r="I321" t="str">
            <v>Tiger snake-eel</v>
          </cell>
          <cell r="J321" t="str">
            <v>No perfect match. Some kind of snake-eel?</v>
          </cell>
          <cell r="M321" t="str">
            <v>Also matched 97.79% with Ophichthus zophochir (Yellow snake-eel), Ophichthus sp. Etc</v>
          </cell>
        </row>
        <row r="322">
          <cell r="A322" t="str">
            <v>Seq_320</v>
          </cell>
          <cell r="C322">
            <v>138</v>
          </cell>
          <cell r="D322" t="str">
            <v>Merluccius bilinearis</v>
          </cell>
          <cell r="E322">
            <v>99.28</v>
          </cell>
          <cell r="F322" t="str">
            <v>Silver hake</v>
          </cell>
          <cell r="G322" t="str">
            <v>Merluccius polli</v>
          </cell>
          <cell r="H322">
            <v>98.55</v>
          </cell>
          <cell r="I322" t="str">
            <v>Benguela hake</v>
          </cell>
          <cell r="J322" t="str">
            <v>Silver hake</v>
          </cell>
        </row>
        <row r="323">
          <cell r="A323" t="str">
            <v>Seq_321</v>
          </cell>
          <cell r="C323">
            <v>138</v>
          </cell>
          <cell r="D323" t="str">
            <v>Peprilus burti</v>
          </cell>
          <cell r="E323">
            <v>98.55</v>
          </cell>
          <cell r="F323" t="str">
            <v>Gulf butterfish</v>
          </cell>
          <cell r="G323" t="str">
            <v>Peprilus triacanthus</v>
          </cell>
          <cell r="H323">
            <v>98.55</v>
          </cell>
          <cell r="I323" t="str">
            <v>Butterfish</v>
          </cell>
          <cell r="J323" t="str">
            <v>Butterfish</v>
          </cell>
        </row>
        <row r="324">
          <cell r="A324" t="str">
            <v>Seq_322</v>
          </cell>
          <cell r="C324">
            <v>137</v>
          </cell>
          <cell r="D324" t="str">
            <v>Lampadena yaquinae</v>
          </cell>
          <cell r="E324">
            <v>96.32</v>
          </cell>
          <cell r="F324" t="str">
            <v>??</v>
          </cell>
          <cell r="G324" t="str">
            <v>Diaphus luetkeni</v>
          </cell>
          <cell r="H324">
            <v>96.32</v>
          </cell>
          <cell r="I324" t="str">
            <v>Luetken's lanternfish</v>
          </cell>
          <cell r="J324" t="str">
            <v>No good match. Some kind of lanternfish?</v>
          </cell>
        </row>
        <row r="325">
          <cell r="A325" t="str">
            <v>Seq_323</v>
          </cell>
          <cell r="C325">
            <v>138</v>
          </cell>
          <cell r="D325" t="str">
            <v>megaptera novaeangliae</v>
          </cell>
          <cell r="E325">
            <v>100</v>
          </cell>
          <cell r="F325" t="str">
            <v>Humpback whale</v>
          </cell>
          <cell r="G325" t="str">
            <v>Eschrichtius robustus</v>
          </cell>
          <cell r="H325">
            <v>98.15</v>
          </cell>
          <cell r="I325" t="str">
            <v>Gray whale</v>
          </cell>
          <cell r="J325" t="str">
            <v>Humpback whale</v>
          </cell>
        </row>
        <row r="326">
          <cell r="A326" t="str">
            <v>Seq_324</v>
          </cell>
          <cell r="C326">
            <v>137</v>
          </cell>
          <cell r="D326" t="str">
            <v>Brevoortia tyrannus</v>
          </cell>
          <cell r="E326">
            <v>99.27</v>
          </cell>
          <cell r="F326" t="str">
            <v>Atlantic menhaden</v>
          </cell>
          <cell r="J326" t="str">
            <v>Atlantic menhaden</v>
          </cell>
        </row>
        <row r="327">
          <cell r="A327" t="str">
            <v>Seq_325</v>
          </cell>
          <cell r="C327">
            <v>138</v>
          </cell>
          <cell r="D327" t="str">
            <v>Peprilus burti</v>
          </cell>
          <cell r="E327">
            <v>99.28</v>
          </cell>
          <cell r="F327" t="str">
            <v>Gulf butterfish</v>
          </cell>
          <cell r="G327" t="str">
            <v>Peprilus triacanthus</v>
          </cell>
          <cell r="H327">
            <v>99.28</v>
          </cell>
          <cell r="I327" t="str">
            <v>Butterfish</v>
          </cell>
          <cell r="J327" t="str">
            <v>Butterfish</v>
          </cell>
        </row>
        <row r="328">
          <cell r="A328" t="str">
            <v>Seq_326</v>
          </cell>
          <cell r="C328">
            <v>148</v>
          </cell>
          <cell r="D328" t="str">
            <v>Homo Sapian</v>
          </cell>
          <cell r="E328">
            <v>98.47</v>
          </cell>
          <cell r="J328" t="str">
            <v>Human</v>
          </cell>
        </row>
        <row r="329">
          <cell r="A329" t="str">
            <v>Seq_327</v>
          </cell>
          <cell r="C329">
            <v>136</v>
          </cell>
          <cell r="D329" t="str">
            <v>Clupea harengus</v>
          </cell>
          <cell r="E329">
            <v>100</v>
          </cell>
          <cell r="F329" t="str">
            <v>Atlantic herring</v>
          </cell>
          <cell r="G329" t="str">
            <v>Sprattus sprattus</v>
          </cell>
          <cell r="H329">
            <v>100</v>
          </cell>
          <cell r="I329" t="str">
            <v>European sprat</v>
          </cell>
          <cell r="J329" t="str">
            <v>Atlantic herring</v>
          </cell>
        </row>
        <row r="330">
          <cell r="A330" t="str">
            <v>Seq_328</v>
          </cell>
          <cell r="C330">
            <v>137</v>
          </cell>
          <cell r="D330" t="str">
            <v>Homo Sapian</v>
          </cell>
          <cell r="E330">
            <v>99.27</v>
          </cell>
          <cell r="J330" t="str">
            <v>Human</v>
          </cell>
        </row>
        <row r="331">
          <cell r="A331" t="str">
            <v>Seq_329</v>
          </cell>
          <cell r="C331">
            <v>138</v>
          </cell>
          <cell r="D331" t="str">
            <v>Alosa fallax</v>
          </cell>
          <cell r="E331">
            <v>99.28</v>
          </cell>
          <cell r="F331" t="str">
            <v>Twait shad</v>
          </cell>
          <cell r="G331" t="str">
            <v>Alosa sapidissima</v>
          </cell>
          <cell r="H331">
            <v>99.28</v>
          </cell>
          <cell r="I331" t="str">
            <v>American shad</v>
          </cell>
          <cell r="J331" t="str">
            <v xml:space="preserve">Some kind of shad </v>
          </cell>
          <cell r="M331" t="str">
            <v>Also matched 99.28% with other shad such as Alosa mediocris (Hickory shad), Alosa aestivalis (Blueback herring) etc</v>
          </cell>
        </row>
        <row r="332">
          <cell r="A332" t="str">
            <v>Seq_330</v>
          </cell>
          <cell r="C332">
            <v>137</v>
          </cell>
          <cell r="D332" t="str">
            <v>Centropristis striata</v>
          </cell>
          <cell r="E332">
            <v>99.27</v>
          </cell>
          <cell r="F332" t="str">
            <v>Black sea bass</v>
          </cell>
          <cell r="J332" t="str">
            <v>Black sea bass</v>
          </cell>
        </row>
        <row r="333">
          <cell r="A333" t="str">
            <v>Seq_331</v>
          </cell>
          <cell r="C333">
            <v>138</v>
          </cell>
          <cell r="D333" t="str">
            <v>Grampus griseus</v>
          </cell>
          <cell r="E333">
            <v>100</v>
          </cell>
          <cell r="F333" t="str">
            <v>Risso's dolphin</v>
          </cell>
        </row>
        <row r="334">
          <cell r="A334" t="str">
            <v>Seq_332</v>
          </cell>
          <cell r="C334">
            <v>137</v>
          </cell>
          <cell r="D334" t="str">
            <v>Homo Sapian</v>
          </cell>
          <cell r="E334">
            <v>99.27</v>
          </cell>
          <cell r="J334" t="str">
            <v>Human</v>
          </cell>
        </row>
        <row r="335">
          <cell r="A335" t="str">
            <v>Seq_333</v>
          </cell>
          <cell r="C335">
            <v>136</v>
          </cell>
          <cell r="D335" t="str">
            <v>Clupea harengus</v>
          </cell>
          <cell r="E335">
            <v>99.28</v>
          </cell>
          <cell r="F335" t="str">
            <v>Atlantic herring</v>
          </cell>
          <cell r="G335" t="str">
            <v>Sprattus sprattus</v>
          </cell>
          <cell r="H335">
            <v>99.28</v>
          </cell>
          <cell r="I335" t="str">
            <v>European sprat</v>
          </cell>
          <cell r="J335" t="str">
            <v>Atlantic herring</v>
          </cell>
        </row>
        <row r="336">
          <cell r="A336" t="str">
            <v>Seq_334</v>
          </cell>
          <cell r="C336">
            <v>138</v>
          </cell>
          <cell r="D336" t="str">
            <v>Lutjanus argentimaculatus</v>
          </cell>
          <cell r="E336">
            <v>99.28</v>
          </cell>
          <cell r="F336" t="str">
            <v>Mangrove red snapper</v>
          </cell>
          <cell r="G336" t="str">
            <v>Lutjanus griseus</v>
          </cell>
          <cell r="H336">
            <v>98.55</v>
          </cell>
          <cell r="I336" t="str">
            <v>Gray snapper</v>
          </cell>
          <cell r="J336" t="str">
            <v>Mangrove red snapper?</v>
          </cell>
        </row>
        <row r="337">
          <cell r="A337" t="str">
            <v>Seq_335</v>
          </cell>
          <cell r="C337">
            <v>138</v>
          </cell>
          <cell r="D337" t="str">
            <v>Melanostigma atlanticum</v>
          </cell>
          <cell r="E337">
            <v>99.28</v>
          </cell>
          <cell r="F337" t="str">
            <v>Atlantic soft pout</v>
          </cell>
          <cell r="G337" t="str">
            <v>Lycodes raridens</v>
          </cell>
          <cell r="H337">
            <v>99.28</v>
          </cell>
          <cell r="I337" t="str">
            <v>Marbled eelpout</v>
          </cell>
          <cell r="J337" t="str">
            <v>Atlantic soft pout</v>
          </cell>
          <cell r="M337" t="str">
            <v>Also matched 99.28% with Lycodes toyamensis (??)</v>
          </cell>
        </row>
        <row r="338">
          <cell r="A338" t="str">
            <v>Seq_336</v>
          </cell>
          <cell r="C338">
            <v>138</v>
          </cell>
          <cell r="D338" t="str">
            <v>Caranx crysos</v>
          </cell>
          <cell r="E338">
            <v>99.28</v>
          </cell>
          <cell r="F338" t="str">
            <v>Blue runner</v>
          </cell>
          <cell r="G338" t="str">
            <v>Caranx ignobilis</v>
          </cell>
          <cell r="H338">
            <v>98.55</v>
          </cell>
          <cell r="I338" t="str">
            <v>Giant trevally</v>
          </cell>
          <cell r="J338" t="str">
            <v>Blue runner</v>
          </cell>
        </row>
        <row r="339">
          <cell r="A339" t="str">
            <v>Seq_337</v>
          </cell>
          <cell r="C339">
            <v>137</v>
          </cell>
          <cell r="D339" t="str">
            <v>Brevoortia tyrannus</v>
          </cell>
          <cell r="E339">
            <v>99.28</v>
          </cell>
          <cell r="F339" t="str">
            <v>Atlantic menhaden</v>
          </cell>
          <cell r="J339" t="str">
            <v>Atlantic menhaden</v>
          </cell>
        </row>
        <row r="340">
          <cell r="A340" t="str">
            <v>Seq_338</v>
          </cell>
          <cell r="C340">
            <v>138</v>
          </cell>
          <cell r="D340" t="str">
            <v>Tautogolabrus adspersus</v>
          </cell>
          <cell r="E340">
            <v>99.28</v>
          </cell>
          <cell r="F340" t="str">
            <v>Cunner</v>
          </cell>
          <cell r="J340" t="str">
            <v>Cunner</v>
          </cell>
        </row>
        <row r="341">
          <cell r="A341" t="str">
            <v>Seq_339</v>
          </cell>
          <cell r="C341">
            <v>138</v>
          </cell>
          <cell r="D341" t="str">
            <v>Lagenorhynchus obliquidens</v>
          </cell>
          <cell r="E341">
            <v>99.27</v>
          </cell>
          <cell r="F341" t="str">
            <v>Pacific white-sided dolphin</v>
          </cell>
          <cell r="G341" t="str">
            <v>Orcinus orca</v>
          </cell>
          <cell r="H341">
            <v>95.65</v>
          </cell>
          <cell r="I341" t="str">
            <v>Orca</v>
          </cell>
          <cell r="J341" t="str">
            <v>Pacific white-sided dolphin? But how?</v>
          </cell>
        </row>
        <row r="342">
          <cell r="A342" t="str">
            <v>Seq_340</v>
          </cell>
          <cell r="C342">
            <v>136</v>
          </cell>
          <cell r="D342" t="str">
            <v>Hemibrycon dariensis</v>
          </cell>
          <cell r="E342">
            <v>85.4</v>
          </cell>
          <cell r="F342" t="str">
            <v>??</v>
          </cell>
          <cell r="J342" t="str">
            <v>No good match</v>
          </cell>
        </row>
        <row r="343">
          <cell r="A343" t="str">
            <v>Seq_341</v>
          </cell>
          <cell r="C343">
            <v>138</v>
          </cell>
          <cell r="D343" t="str">
            <v>Merluccius bilinearis</v>
          </cell>
          <cell r="E343">
            <v>100</v>
          </cell>
          <cell r="F343" t="str">
            <v>Silver hake</v>
          </cell>
          <cell r="G343" t="str">
            <v>Merluccius albidus </v>
          </cell>
          <cell r="H343">
            <v>97.79</v>
          </cell>
          <cell r="I343" t="str">
            <v>Offshore hake</v>
          </cell>
          <cell r="J343" t="str">
            <v>Silver hake</v>
          </cell>
        </row>
        <row r="344">
          <cell r="A344" t="str">
            <v>Seq_342</v>
          </cell>
          <cell r="C344">
            <v>137</v>
          </cell>
          <cell r="D344" t="str">
            <v>Homo Sapian</v>
          </cell>
          <cell r="E344">
            <v>97.81</v>
          </cell>
          <cell r="J344" t="str">
            <v>Human</v>
          </cell>
        </row>
        <row r="345">
          <cell r="A345" t="str">
            <v>Seq_343</v>
          </cell>
          <cell r="C345">
            <v>138</v>
          </cell>
          <cell r="D345" t="str">
            <v>Nelusetta ayraudi</v>
          </cell>
          <cell r="E345">
            <v>97.83</v>
          </cell>
          <cell r="F345" t="str">
            <v>Chinaman-leatherjacket</v>
          </cell>
          <cell r="J345" t="str">
            <v>No perfect match. Some kind of leatherjacket. All hits are from Australia.</v>
          </cell>
        </row>
        <row r="346">
          <cell r="A346" t="str">
            <v>Seq_344</v>
          </cell>
          <cell r="C346">
            <v>138</v>
          </cell>
          <cell r="D346" t="str">
            <v>Ammodytes hexapterus</v>
          </cell>
          <cell r="E346">
            <v>100</v>
          </cell>
          <cell r="F346" t="str">
            <v>Pacific sand lance</v>
          </cell>
          <cell r="J346" t="str">
            <v>Pacific sand lance</v>
          </cell>
        </row>
        <row r="347">
          <cell r="A347" t="str">
            <v>Seq_345</v>
          </cell>
          <cell r="C347">
            <v>140</v>
          </cell>
          <cell r="D347" t="str">
            <v>Lepophidium profundorum</v>
          </cell>
          <cell r="E347">
            <v>93.48</v>
          </cell>
          <cell r="F347" t="str">
            <v>Blackrim cusk-eel</v>
          </cell>
          <cell r="J347" t="str">
            <v>No good match</v>
          </cell>
        </row>
        <row r="348">
          <cell r="A348" t="str">
            <v>Seq_346</v>
          </cell>
          <cell r="C348">
            <v>138</v>
          </cell>
          <cell r="D348" t="str">
            <v>Alosa fallax</v>
          </cell>
          <cell r="E348">
            <v>98.55</v>
          </cell>
          <cell r="F348" t="str">
            <v>Twait shad</v>
          </cell>
          <cell r="G348" t="str">
            <v>Alosa sapidissima</v>
          </cell>
          <cell r="H348">
            <v>98.55</v>
          </cell>
          <cell r="I348" t="str">
            <v>American shad</v>
          </cell>
          <cell r="J348" t="str">
            <v xml:space="preserve">Some kind of shad </v>
          </cell>
          <cell r="M348" t="str">
            <v>Also matched 98.55% with other shad such as Alosa mediocris (Hickory shad), Alosa aestivalis (Blueback herring) etc</v>
          </cell>
        </row>
        <row r="349">
          <cell r="A349" t="str">
            <v>Seq_347</v>
          </cell>
          <cell r="C349">
            <v>136</v>
          </cell>
          <cell r="D349" t="str">
            <v>Felis catus</v>
          </cell>
          <cell r="E349">
            <v>100</v>
          </cell>
          <cell r="F349" t="str">
            <v>Cat</v>
          </cell>
          <cell r="G349" t="str">
            <v>Felis silvestris</v>
          </cell>
          <cell r="H349">
            <v>100</v>
          </cell>
          <cell r="I349" t="str">
            <v>Wildcat</v>
          </cell>
          <cell r="J349" t="str">
            <v>Cat</v>
          </cell>
        </row>
        <row r="350">
          <cell r="A350" t="str">
            <v>Seq_348</v>
          </cell>
          <cell r="C350">
            <v>136</v>
          </cell>
          <cell r="D350" t="str">
            <v>Micropogonias undulatus</v>
          </cell>
          <cell r="E350">
            <v>100</v>
          </cell>
          <cell r="F350" t="str">
            <v>Atlantic croaker</v>
          </cell>
          <cell r="J350" t="str">
            <v>Atlantic croaker</v>
          </cell>
        </row>
        <row r="351">
          <cell r="A351" t="str">
            <v>Seq_349</v>
          </cell>
          <cell r="C351">
            <v>136</v>
          </cell>
          <cell r="D351" t="str">
            <v>Benitochromis finleyi</v>
          </cell>
          <cell r="E351">
            <v>92.65</v>
          </cell>
          <cell r="F351" t="str">
            <v>??</v>
          </cell>
          <cell r="J351" t="str">
            <v>No good match</v>
          </cell>
        </row>
        <row r="352">
          <cell r="A352" t="str">
            <v>Seq_350</v>
          </cell>
          <cell r="C352">
            <v>137</v>
          </cell>
          <cell r="D352" t="str">
            <v>Homo Sapian</v>
          </cell>
          <cell r="E352">
            <v>100</v>
          </cell>
          <cell r="J352" t="str">
            <v>Human</v>
          </cell>
        </row>
        <row r="353">
          <cell r="A353" t="str">
            <v>Seq_351</v>
          </cell>
          <cell r="C353">
            <v>138</v>
          </cell>
          <cell r="D353" t="str">
            <v>gadus morhua</v>
          </cell>
          <cell r="E353">
            <v>99.28</v>
          </cell>
          <cell r="F353" t="str">
            <v>Atlantic cod</v>
          </cell>
          <cell r="J353" t="str">
            <v>Atlantic cod?</v>
          </cell>
          <cell r="M353" t="str">
            <v>Also matched 99.28% with Gadus chalcogrammus (Alaska pollock), Arctogadus glacialis (Arctic cod or polar cod), and Gadus macrocephalus (Pacific cod).</v>
          </cell>
        </row>
        <row r="354">
          <cell r="A354" t="str">
            <v>Seq_352</v>
          </cell>
          <cell r="C354">
            <v>138</v>
          </cell>
          <cell r="D354" t="str">
            <v>Brevoortia tyrannus</v>
          </cell>
          <cell r="E354">
            <v>98.54</v>
          </cell>
          <cell r="F354" t="str">
            <v>Atlantic menhaden</v>
          </cell>
          <cell r="J354" t="str">
            <v>Atlantic menhaden</v>
          </cell>
        </row>
        <row r="355">
          <cell r="A355" t="str">
            <v>Seq_353</v>
          </cell>
          <cell r="C355">
            <v>138</v>
          </cell>
          <cell r="D355" t="str">
            <v>Brevoortia tyrannus</v>
          </cell>
          <cell r="E355">
            <v>99.28</v>
          </cell>
          <cell r="F355" t="str">
            <v>Atlantic menhaden</v>
          </cell>
          <cell r="J355" t="str">
            <v>Atlantic menhaden</v>
          </cell>
        </row>
        <row r="356">
          <cell r="A356" t="str">
            <v>Seq_354</v>
          </cell>
          <cell r="C356">
            <v>138</v>
          </cell>
          <cell r="D356" t="str">
            <v>gadus morhua</v>
          </cell>
          <cell r="E356">
            <v>100</v>
          </cell>
          <cell r="F356" t="str">
            <v>Atlantic cod</v>
          </cell>
          <cell r="J356" t="str">
            <v>Atlantic cod?</v>
          </cell>
          <cell r="M356" t="str">
            <v>Also matched 100% with Gadus chalcogrammus (Alaska pollock), Arctogadus glacialis (Arctic cod or polar cod), and Gadus macrocephalus (Pacific cod).</v>
          </cell>
        </row>
        <row r="357">
          <cell r="A357" t="str">
            <v>Seq_355</v>
          </cell>
          <cell r="C357">
            <v>138</v>
          </cell>
          <cell r="D357" t="str">
            <v>gadus morhua</v>
          </cell>
          <cell r="E357">
            <v>100</v>
          </cell>
          <cell r="F357" t="str">
            <v>Atlantic cod</v>
          </cell>
          <cell r="J357" t="str">
            <v>Atlantic cod?</v>
          </cell>
          <cell r="M357" t="str">
            <v>Also matched 100% with Gadus chalcogrammus (Alaska pollock), Arctogadus glacialis (Arctic cod or polar cod), and Gadus macrocephalus (Pacific cod).</v>
          </cell>
        </row>
        <row r="358">
          <cell r="A358" t="str">
            <v>Seq_356</v>
          </cell>
          <cell r="C358">
            <v>138</v>
          </cell>
          <cell r="D358" t="str">
            <v>Centropristis striata</v>
          </cell>
          <cell r="E358">
            <v>99.27</v>
          </cell>
          <cell r="F358" t="str">
            <v>Black sea bass</v>
          </cell>
          <cell r="J358" t="str">
            <v>Black sea bass</v>
          </cell>
        </row>
        <row r="359">
          <cell r="A359" t="str">
            <v>Seq_357</v>
          </cell>
          <cell r="C359">
            <v>137</v>
          </cell>
          <cell r="D359" t="str">
            <v>Homo Sapian</v>
          </cell>
          <cell r="E359">
            <v>99.27</v>
          </cell>
          <cell r="J359" t="str">
            <v>Human</v>
          </cell>
        </row>
        <row r="360">
          <cell r="A360" t="str">
            <v>Seq_358</v>
          </cell>
          <cell r="C360">
            <v>138</v>
          </cell>
          <cell r="D360" t="str">
            <v>Menidia menidia</v>
          </cell>
          <cell r="E360">
            <v>100</v>
          </cell>
          <cell r="F360" t="str">
            <v>Atlantic silverside</v>
          </cell>
          <cell r="J360" t="str">
            <v>Atlantic silverside</v>
          </cell>
        </row>
        <row r="361">
          <cell r="A361" t="str">
            <v>Seq_359</v>
          </cell>
          <cell r="C361">
            <v>138</v>
          </cell>
          <cell r="D361" t="str">
            <v>Hypsoblennius hentz</v>
          </cell>
          <cell r="E361">
            <v>100</v>
          </cell>
          <cell r="F361" t="str">
            <v>Feather blenny</v>
          </cell>
          <cell r="G361" t="str">
            <v>Hypsoblennius gentilis</v>
          </cell>
          <cell r="H361">
            <v>98.55</v>
          </cell>
          <cell r="I361" t="str">
            <v>Bay blenny</v>
          </cell>
          <cell r="J361" t="str">
            <v>Feather blenny</v>
          </cell>
        </row>
        <row r="362">
          <cell r="A362" t="str">
            <v>Seq_360</v>
          </cell>
          <cell r="C362">
            <v>137</v>
          </cell>
          <cell r="D362" t="str">
            <v>Homo Sapian</v>
          </cell>
          <cell r="E362">
            <v>99.27</v>
          </cell>
          <cell r="J362" t="str">
            <v>Human</v>
          </cell>
        </row>
        <row r="363">
          <cell r="A363" t="str">
            <v>Seq_361</v>
          </cell>
          <cell r="C363">
            <v>138</v>
          </cell>
          <cell r="D363" t="str">
            <v>chaetodon daedalma</v>
          </cell>
          <cell r="E363">
            <v>100</v>
          </cell>
          <cell r="F363" t="str">
            <v>wrought-iron butterflyfish</v>
          </cell>
          <cell r="G363" t="str">
            <v>chaetodon mertensii</v>
          </cell>
          <cell r="H363">
            <v>100</v>
          </cell>
          <cell r="I363" t="str">
            <v>atoll butterflyfish</v>
          </cell>
          <cell r="J363" t="str">
            <v>Some kind of butterflyfish. No "local" hit!</v>
          </cell>
          <cell r="K363" t="str">
            <v>Butterflyfish</v>
          </cell>
          <cell r="L363" t="str">
            <v>4 speciess, 3 do not match, 1 not in DB. Add: worth sequencing the 1 species that is not in DB?</v>
          </cell>
          <cell r="M363" t="str">
            <v>Also matched 100% with chaetodon xanthurus (Pearlscale butterflyfish), chaetodon paucifasciatus (Crown butterflyfish), and Chaetodon burgessi (Burgess' butterflyfish)</v>
          </cell>
        </row>
        <row r="364">
          <cell r="A364" t="str">
            <v>Seq_362</v>
          </cell>
          <cell r="C364">
            <v>150</v>
          </cell>
          <cell r="D364" t="str">
            <v>balanoglossus clavigerus</v>
          </cell>
          <cell r="E364">
            <v>85.04</v>
          </cell>
          <cell r="F364" t="str">
            <v>Acorn worm</v>
          </cell>
          <cell r="J364" t="str">
            <v>No good match</v>
          </cell>
        </row>
        <row r="365">
          <cell r="A365" t="str">
            <v>Seq_363</v>
          </cell>
          <cell r="C365">
            <v>138</v>
          </cell>
          <cell r="D365" t="str">
            <v>Micropogonias undulatus</v>
          </cell>
          <cell r="E365">
            <v>98.55</v>
          </cell>
          <cell r="F365" t="str">
            <v>Atlantic croaker</v>
          </cell>
          <cell r="J365" t="str">
            <v>Atlantic croaker</v>
          </cell>
        </row>
        <row r="366">
          <cell r="A366" t="str">
            <v>Seq_364</v>
          </cell>
          <cell r="C366">
            <v>137</v>
          </cell>
          <cell r="D366" t="str">
            <v>Urophycis tenuis</v>
          </cell>
          <cell r="E366">
            <v>99.28</v>
          </cell>
          <cell r="F366" t="str">
            <v>White hake</v>
          </cell>
          <cell r="G366" t="str">
            <v>Urophycis chuss</v>
          </cell>
          <cell r="H366">
            <v>99.28</v>
          </cell>
          <cell r="I366" t="str">
            <v>Red hake</v>
          </cell>
          <cell r="J366" t="str">
            <v>White/red/spotted hake</v>
          </cell>
          <cell r="M366" t="str">
            <v>Also matched 99.28% with Urophycis regia (spotted codling; Northwest Atlantic).</v>
          </cell>
        </row>
        <row r="367">
          <cell r="A367" t="str">
            <v>Seq_365</v>
          </cell>
          <cell r="C367">
            <v>138</v>
          </cell>
          <cell r="D367" t="str">
            <v>Brevoortia tyrannus</v>
          </cell>
          <cell r="E367">
            <v>98.55</v>
          </cell>
          <cell r="F367" t="str">
            <v>Atlantic menhaden</v>
          </cell>
          <cell r="J367" t="str">
            <v>Atlantic menhaden</v>
          </cell>
        </row>
        <row r="368">
          <cell r="A368" t="str">
            <v>Seq_366</v>
          </cell>
          <cell r="C368">
            <v>137</v>
          </cell>
          <cell r="D368" t="str">
            <v>Hydropotes inermis</v>
          </cell>
          <cell r="E368">
            <v>94.89</v>
          </cell>
          <cell r="F368" t="str">
            <v>Water deer</v>
          </cell>
          <cell r="G368" t="str">
            <v>Mazama nemorivaga</v>
          </cell>
          <cell r="H368">
            <v>94.89</v>
          </cell>
          <cell r="I368" t="str">
            <v>Amazonian brown brocket</v>
          </cell>
          <cell r="J368" t="str">
            <v>No good match. Some kind of deer?</v>
          </cell>
          <cell r="M368" t="str">
            <v>Also matched 94.89% with Mazama gouazoupira (Brown brocket), Ozotoceros bezoarticus (Pampas deer) etc</v>
          </cell>
        </row>
        <row r="369">
          <cell r="A369" t="str">
            <v>Seq_367</v>
          </cell>
          <cell r="C369">
            <v>136</v>
          </cell>
          <cell r="D369" t="str">
            <v>Mus musculus</v>
          </cell>
          <cell r="E369">
            <v>99.26</v>
          </cell>
          <cell r="F369" t="str">
            <v>House mouse</v>
          </cell>
          <cell r="J369" t="str">
            <v>House mouse</v>
          </cell>
        </row>
        <row r="370">
          <cell r="A370" t="str">
            <v>Seq_368</v>
          </cell>
          <cell r="C370">
            <v>137</v>
          </cell>
          <cell r="D370" t="str">
            <v>Homo Sapian</v>
          </cell>
          <cell r="E370">
            <v>99.27</v>
          </cell>
          <cell r="J370" t="str">
            <v>Human</v>
          </cell>
        </row>
        <row r="371">
          <cell r="A371" t="str">
            <v>Seq_369</v>
          </cell>
          <cell r="C371">
            <v>137</v>
          </cell>
          <cell r="D371" t="str">
            <v>Homo Sapian</v>
          </cell>
          <cell r="E371">
            <v>99.27</v>
          </cell>
          <cell r="J371" t="str">
            <v>Human</v>
          </cell>
        </row>
        <row r="372">
          <cell r="A372" t="str">
            <v>Seq_370</v>
          </cell>
          <cell r="C372">
            <v>138</v>
          </cell>
          <cell r="D372" t="str">
            <v>Pogonias cromis</v>
          </cell>
          <cell r="E372">
            <v>99.28</v>
          </cell>
          <cell r="F372" t="str">
            <v>Black drum</v>
          </cell>
          <cell r="G372" t="str">
            <v>Leiostomus xanthurus</v>
          </cell>
          <cell r="H372">
            <v>99.28</v>
          </cell>
          <cell r="I372" t="str">
            <v>Spot</v>
          </cell>
          <cell r="J372" t="str">
            <v>Black drum?</v>
          </cell>
          <cell r="M372" t="str">
            <v>Also matched 99.28% with Nibea miichthioides (???), Argyrosomus amoyensis (Amoy croaker), Argyrosomus japonicus (???)</v>
          </cell>
        </row>
        <row r="373">
          <cell r="A373" t="str">
            <v>Seq_371</v>
          </cell>
          <cell r="C373">
            <v>136</v>
          </cell>
          <cell r="D373" t="str">
            <v>Notoscopelus elongatus</v>
          </cell>
          <cell r="E373">
            <v>99.26</v>
          </cell>
          <cell r="F373" t="str">
            <v>??</v>
          </cell>
          <cell r="G373" t="str">
            <v>Notoscopelus caudispinosus</v>
          </cell>
          <cell r="H373">
            <v>96.32</v>
          </cell>
          <cell r="I373" t="str">
            <v>Lobisomem</v>
          </cell>
          <cell r="J373" t="str">
            <v>? Best match has wrong biogeography</v>
          </cell>
        </row>
        <row r="374">
          <cell r="A374" t="str">
            <v>Seq_372</v>
          </cell>
          <cell r="C374">
            <v>137</v>
          </cell>
          <cell r="D374" t="str">
            <v>Phoca largha</v>
          </cell>
          <cell r="E374">
            <v>99.27</v>
          </cell>
          <cell r="F374" t="str">
            <v>Spotted seal</v>
          </cell>
          <cell r="G374" t="str">
            <v>Halichoerus grypus</v>
          </cell>
          <cell r="H374">
            <v>99.27</v>
          </cell>
          <cell r="I374" t="str">
            <v>Grey Seal</v>
          </cell>
          <cell r="J374" t="str">
            <v>Some kind of seal</v>
          </cell>
          <cell r="M374" t="str">
            <v>Also matched 99.27% with Phoca vitulina (Harbor seal), Cystophora cristata(Hooded seal), phoca fasciata(Ribbon seal), Pusa caspica(Caspian seal), Phoca sibirica(Baikal seal) and others.</v>
          </cell>
        </row>
        <row r="375">
          <cell r="A375" t="str">
            <v>Seq_373</v>
          </cell>
          <cell r="C375">
            <v>137</v>
          </cell>
          <cell r="D375" t="str">
            <v>scomber scombrus</v>
          </cell>
          <cell r="E375">
            <v>99.27</v>
          </cell>
          <cell r="F375" t="str">
            <v>Atlantic mackerel</v>
          </cell>
          <cell r="J375" t="str">
            <v>Atlantic mackerel</v>
          </cell>
        </row>
        <row r="376">
          <cell r="A376" t="str">
            <v>Seq_374</v>
          </cell>
          <cell r="C376">
            <v>137</v>
          </cell>
          <cell r="D376" t="str">
            <v>Homo Sapian</v>
          </cell>
          <cell r="E376">
            <v>99.27</v>
          </cell>
          <cell r="J376" t="str">
            <v>Human</v>
          </cell>
        </row>
        <row r="377">
          <cell r="A377" t="str">
            <v>Seq_375</v>
          </cell>
          <cell r="C377">
            <v>137</v>
          </cell>
          <cell r="D377" t="str">
            <v>scomber scombrus</v>
          </cell>
          <cell r="E377">
            <v>99.27</v>
          </cell>
          <cell r="F377" t="str">
            <v>Atlantic mackerel</v>
          </cell>
          <cell r="J377" t="str">
            <v>Atlantic mackerel</v>
          </cell>
        </row>
        <row r="378">
          <cell r="A378" t="str">
            <v>Seq_376</v>
          </cell>
          <cell r="C378">
            <v>139</v>
          </cell>
          <cell r="D378" t="str">
            <v>Holocentrus coruscus</v>
          </cell>
          <cell r="E378">
            <v>99.28</v>
          </cell>
          <cell r="F378" t="str">
            <v>Reef squirrelfish</v>
          </cell>
          <cell r="G378" t="str">
            <v>Sargocentron ittodai</v>
          </cell>
          <cell r="H378">
            <v>98.56</v>
          </cell>
          <cell r="I378" t="str">
            <v>samurai squirrelfish</v>
          </cell>
          <cell r="J378" t="str">
            <v>Reef squirrelfish</v>
          </cell>
          <cell r="K378" t="str">
            <v>squirrelfish</v>
          </cell>
          <cell r="L378" t="str">
            <v>Unk. 8 species in area Add: worth adding local squirrelfish sequences to DB?</v>
          </cell>
        </row>
        <row r="379">
          <cell r="A379" t="str">
            <v>Seq_377</v>
          </cell>
          <cell r="C379">
            <v>138</v>
          </cell>
          <cell r="D379" t="str">
            <v>Helicolenus dactylopterus</v>
          </cell>
          <cell r="E379">
            <v>99.28</v>
          </cell>
          <cell r="F379" t="str">
            <v>Blackbelly rosefish</v>
          </cell>
          <cell r="G379" t="str">
            <v>Helicolenus avius</v>
          </cell>
          <cell r="H379">
            <v>99.28</v>
          </cell>
          <cell r="I379" t="str">
            <v>??</v>
          </cell>
          <cell r="J379" t="str">
            <v>Blackbelly rosefish?</v>
          </cell>
          <cell r="M379" t="str">
            <v>Also matched 99.28% with Helicolenus hilgendorfi (Hilgendorf's saucord).</v>
          </cell>
        </row>
        <row r="380">
          <cell r="A380" t="str">
            <v>Seq_378</v>
          </cell>
          <cell r="C380">
            <v>138</v>
          </cell>
          <cell r="D380" t="str">
            <v>Nelusetta ayraudi</v>
          </cell>
          <cell r="E380">
            <v>98.53</v>
          </cell>
          <cell r="F380" t="str">
            <v>Chinaman-leatherjacket</v>
          </cell>
          <cell r="G380" t="str">
            <v>Meuschenia hippocrepis</v>
          </cell>
          <cell r="H380">
            <v>98.53</v>
          </cell>
          <cell r="I380" t="str">
            <v>Horseshoe leatherjacket</v>
          </cell>
          <cell r="J380" t="str">
            <v>No perfect match. Some kind of leatherjacket. All hits are from Australia.</v>
          </cell>
          <cell r="M380" t="str">
            <v>Also matched 98.53% with Eubalichthys mosaicus (Mosaic leatherjacket) and Meuschenia trachylepis (Yellowfin leatherjacket)</v>
          </cell>
        </row>
        <row r="381">
          <cell r="A381" t="str">
            <v>Seq_379</v>
          </cell>
          <cell r="C381">
            <v>138</v>
          </cell>
          <cell r="D381" t="str">
            <v>tautoga onitis</v>
          </cell>
          <cell r="E381">
            <v>99.28</v>
          </cell>
          <cell r="F381" t="str">
            <v>Tautog</v>
          </cell>
          <cell r="J381" t="str">
            <v>Tautog</v>
          </cell>
        </row>
        <row r="382">
          <cell r="A382" t="str">
            <v>Seq_380</v>
          </cell>
          <cell r="C382">
            <v>138</v>
          </cell>
          <cell r="D382" t="str">
            <v>Clupea harengus</v>
          </cell>
          <cell r="E382">
            <v>100</v>
          </cell>
          <cell r="F382" t="str">
            <v>Atlantic herring</v>
          </cell>
          <cell r="G382" t="str">
            <v>Sprattus sprattus</v>
          </cell>
          <cell r="H382">
            <v>100</v>
          </cell>
          <cell r="I382" t="str">
            <v>European sprat</v>
          </cell>
          <cell r="J382" t="str">
            <v>Atlantic herring</v>
          </cell>
          <cell r="M382" t="str">
            <v>Biogeography helps with imperfection of primer set</v>
          </cell>
        </row>
        <row r="383">
          <cell r="A383" t="str">
            <v>Seq_381</v>
          </cell>
          <cell r="C383">
            <v>140</v>
          </cell>
          <cell r="D383" t="str">
            <v>scophthalmus aquosus</v>
          </cell>
          <cell r="E383">
            <v>99.2</v>
          </cell>
          <cell r="F383" t="str">
            <v>Windowpane</v>
          </cell>
          <cell r="J383" t="str">
            <v>Windowpane</v>
          </cell>
        </row>
        <row r="384">
          <cell r="A384" t="str">
            <v>Seq_382</v>
          </cell>
          <cell r="C384">
            <v>138</v>
          </cell>
          <cell r="D384" t="str">
            <v>Nelusetta ayraudi</v>
          </cell>
          <cell r="E384">
            <v>98.54</v>
          </cell>
          <cell r="F384" t="str">
            <v>Chinaman-leatherjacket</v>
          </cell>
          <cell r="G384" t="str">
            <v>Meuschenia hippocrepis</v>
          </cell>
          <cell r="H384">
            <v>98.54</v>
          </cell>
          <cell r="I384" t="str">
            <v>Horseshoe leatherjacket</v>
          </cell>
          <cell r="J384" t="str">
            <v>No perfect match. Some kind of leatherjacket. All hits are from Australia.</v>
          </cell>
          <cell r="M384" t="str">
            <v>Also matched 98.54% with Eubalichthys mosaicus (Mosaic leatherjacket) and Meuschenia trachylepis (Yellowfin leatherjacket)</v>
          </cell>
        </row>
        <row r="385">
          <cell r="A385" t="str">
            <v>Seq_383</v>
          </cell>
          <cell r="C385">
            <v>138</v>
          </cell>
          <cell r="D385" t="str">
            <v>Paralichthys dentatus</v>
          </cell>
          <cell r="E385">
            <v>99.28</v>
          </cell>
          <cell r="F385" t="str">
            <v>Summer flounder</v>
          </cell>
          <cell r="G385" t="str">
            <v>Paralichthys californicus</v>
          </cell>
          <cell r="H385">
            <v>98.55</v>
          </cell>
          <cell r="I385" t="str">
            <v>California halibut</v>
          </cell>
          <cell r="J385" t="str">
            <v>Summer flounder</v>
          </cell>
        </row>
        <row r="386">
          <cell r="A386" t="str">
            <v>Seq_384</v>
          </cell>
          <cell r="C386">
            <v>138</v>
          </cell>
          <cell r="D386" t="str">
            <v>Merluccius bilinearis</v>
          </cell>
          <cell r="E386">
            <v>99.28</v>
          </cell>
          <cell r="F386" t="str">
            <v>Silver hake</v>
          </cell>
          <cell r="G386" t="str">
            <v>Merluccius albidus</v>
          </cell>
          <cell r="H386">
            <v>97.1</v>
          </cell>
          <cell r="I386" t="str">
            <v>Offshore hake</v>
          </cell>
          <cell r="J386" t="str">
            <v>Silver hake</v>
          </cell>
        </row>
        <row r="387">
          <cell r="A387" t="str">
            <v>Seq_385</v>
          </cell>
          <cell r="C387">
            <v>138</v>
          </cell>
          <cell r="D387" t="str">
            <v>Alosa fallax</v>
          </cell>
          <cell r="E387">
            <v>98.54</v>
          </cell>
          <cell r="F387" t="str">
            <v>Twait shad</v>
          </cell>
          <cell r="G387" t="str">
            <v>Alosa sapidissima</v>
          </cell>
          <cell r="H387">
            <v>98.54</v>
          </cell>
          <cell r="I387" t="str">
            <v>American shad</v>
          </cell>
          <cell r="J387" t="str">
            <v xml:space="preserve">Some kind of shad </v>
          </cell>
          <cell r="M387" t="str">
            <v>Also matched 98.54% with other shad such as Alosa mediocris (Hickory shad), Alosa aestivalis (Blueback herring) etc</v>
          </cell>
        </row>
        <row r="388">
          <cell r="A388" t="str">
            <v>Seq_386</v>
          </cell>
          <cell r="C388">
            <v>138</v>
          </cell>
          <cell r="D388" t="str">
            <v>Nelusetta ayraudi</v>
          </cell>
          <cell r="E388">
            <v>97.83</v>
          </cell>
          <cell r="F388" t="str">
            <v>Chinaman-leatherjacket</v>
          </cell>
          <cell r="G388" t="str">
            <v>Meuschenia hippocrepis</v>
          </cell>
          <cell r="H388">
            <v>97.83</v>
          </cell>
          <cell r="I388" t="str">
            <v>Horseshoe leatherjacket</v>
          </cell>
          <cell r="J388" t="str">
            <v>No perfect match. Some kind of leatherjacket. All hits are from Australia.</v>
          </cell>
          <cell r="M388" t="str">
            <v>Also matched 97.83% with Eubalichthys mosaicus (Mosaic leatherjacket) and Meuschenia trachylepis (Yellowfin leatherjacket)</v>
          </cell>
        </row>
        <row r="389">
          <cell r="A389" t="str">
            <v>Seq_387</v>
          </cell>
          <cell r="C389">
            <v>138</v>
          </cell>
          <cell r="D389" t="str">
            <v>Alosa fallax</v>
          </cell>
          <cell r="E389">
            <v>99.28</v>
          </cell>
          <cell r="F389" t="str">
            <v>Twait shad</v>
          </cell>
          <cell r="G389" t="str">
            <v>Alosa sapidissima</v>
          </cell>
          <cell r="H389">
            <v>99.28</v>
          </cell>
          <cell r="I389" t="str">
            <v>American shad</v>
          </cell>
          <cell r="J389" t="str">
            <v xml:space="preserve">Some kind of shad </v>
          </cell>
          <cell r="M389" t="str">
            <v>Also matched 99.28% with other shad such as Alosa mediocris (Hickory shad), Alosa aestivalis (Blueback herring) etc</v>
          </cell>
        </row>
        <row r="390">
          <cell r="A390" t="str">
            <v>Seq_388</v>
          </cell>
          <cell r="C390">
            <v>138</v>
          </cell>
          <cell r="D390" t="str">
            <v>Peprilus burti</v>
          </cell>
          <cell r="E390">
            <v>98.55</v>
          </cell>
          <cell r="F390" t="str">
            <v>Gulf butterfish</v>
          </cell>
          <cell r="G390" t="str">
            <v>Peprilus triacanthus</v>
          </cell>
          <cell r="H390">
            <v>98.55</v>
          </cell>
          <cell r="I390" t="str">
            <v>Butterfish</v>
          </cell>
          <cell r="J390" t="str">
            <v>Butterfish</v>
          </cell>
        </row>
        <row r="391">
          <cell r="A391" t="str">
            <v>Seq_389</v>
          </cell>
          <cell r="C391">
            <v>138</v>
          </cell>
          <cell r="D391" t="str">
            <v>sciaenops ocellatus</v>
          </cell>
          <cell r="E391">
            <v>100</v>
          </cell>
          <cell r="F391" t="str">
            <v>Red drum</v>
          </cell>
          <cell r="G391" t="str">
            <v>aplodinotus grunniens</v>
          </cell>
          <cell r="H391">
            <v>98.55</v>
          </cell>
          <cell r="I391" t="str">
            <v>Freshwater drum</v>
          </cell>
          <cell r="J391" t="str">
            <v>Red drum</v>
          </cell>
        </row>
        <row r="392">
          <cell r="A392" t="str">
            <v>Seq_390</v>
          </cell>
          <cell r="C392">
            <v>138</v>
          </cell>
          <cell r="D392" t="str">
            <v>Clupea harengus</v>
          </cell>
          <cell r="E392">
            <v>100</v>
          </cell>
          <cell r="F392" t="str">
            <v>Atlantic herring</v>
          </cell>
          <cell r="G392" t="str">
            <v>Sprattus sprattus</v>
          </cell>
          <cell r="H392">
            <v>100</v>
          </cell>
          <cell r="I392" t="str">
            <v>European sprat</v>
          </cell>
          <cell r="J392" t="str">
            <v>Atlantic herring</v>
          </cell>
          <cell r="M392" t="str">
            <v>Biogeography helps with imperfection of primer set</v>
          </cell>
        </row>
        <row r="393">
          <cell r="A393" t="str">
            <v>Seq_391</v>
          </cell>
          <cell r="C393">
            <v>138</v>
          </cell>
          <cell r="D393" t="str">
            <v>pseudopleuronectes americanus</v>
          </cell>
          <cell r="E393">
            <v>99.28</v>
          </cell>
          <cell r="F393" t="str">
            <v>Winter flounder</v>
          </cell>
          <cell r="G393" t="str">
            <v>Myzopsetta ferruginea</v>
          </cell>
          <cell r="H393">
            <v>99.28</v>
          </cell>
          <cell r="I393" t="str">
            <v>Yellowtail flounder</v>
          </cell>
          <cell r="J393" t="str">
            <v>Winter or Yellowtail flounder?</v>
          </cell>
          <cell r="M393" t="str">
            <v>Also matched 100% with limanda limanda (Common dab; not a western Atlantic species), Pleuronectes platessa (European plaice; not a western Atlantic fish), Platichthys flesus (European flounder; not a western Atlantic species but was introduced to US and Canada through ballast water), Limanda sakhalinensis (Sakhalin sole; not a western Atlantic species) and others</v>
          </cell>
        </row>
        <row r="394">
          <cell r="A394" t="str">
            <v>Seq_392</v>
          </cell>
          <cell r="C394">
            <v>138</v>
          </cell>
          <cell r="D394" t="str">
            <v>Bothus robinsi</v>
          </cell>
          <cell r="E394">
            <v>99.28</v>
          </cell>
          <cell r="F394" t="str">
            <v>Twospot flounder</v>
          </cell>
          <cell r="G394" t="str">
            <v>Bothus pantherinus</v>
          </cell>
          <cell r="H394">
            <v>94.2</v>
          </cell>
          <cell r="I394" t="str">
            <v>Leopard flounder</v>
          </cell>
          <cell r="J394" t="str">
            <v>Twospot flounder</v>
          </cell>
        </row>
        <row r="395">
          <cell r="A395" t="str">
            <v>Seq_393</v>
          </cell>
          <cell r="C395">
            <v>137</v>
          </cell>
          <cell r="D395" t="str">
            <v>Pusa hispida</v>
          </cell>
          <cell r="E395">
            <v>97.08</v>
          </cell>
          <cell r="F395" t="str">
            <v>Ringed seal</v>
          </cell>
          <cell r="G395" t="str">
            <v>Phoca largha</v>
          </cell>
          <cell r="H395">
            <v>96.35</v>
          </cell>
          <cell r="I395" t="str">
            <v>Spotted seal</v>
          </cell>
          <cell r="J395" t="str">
            <v>No good match. Some kind of seal</v>
          </cell>
        </row>
        <row r="396">
          <cell r="A396" t="str">
            <v>Seq_394</v>
          </cell>
          <cell r="C396">
            <v>138</v>
          </cell>
          <cell r="D396" t="str">
            <v>Prionotus evolans</v>
          </cell>
          <cell r="E396">
            <v>97.1</v>
          </cell>
          <cell r="F396" t="str">
            <v>Striped searobin</v>
          </cell>
          <cell r="G396" t="str">
            <v>Prionotus carolinus</v>
          </cell>
          <cell r="H396">
            <v>96.35</v>
          </cell>
          <cell r="I396" t="str">
            <v>Northern searobin</v>
          </cell>
          <cell r="J396" t="str">
            <v>No good match. Striped searobin?</v>
          </cell>
        </row>
        <row r="397">
          <cell r="A397" t="str">
            <v>Seq_395</v>
          </cell>
          <cell r="C397">
            <v>138</v>
          </cell>
          <cell r="D397" t="str">
            <v>Auxis thazard</v>
          </cell>
          <cell r="E397">
            <v>99.28</v>
          </cell>
          <cell r="F397" t="str">
            <v>frigate tuna</v>
          </cell>
          <cell r="G397" t="str">
            <v>Auxis rochei</v>
          </cell>
          <cell r="H397">
            <v>99.28</v>
          </cell>
          <cell r="I397" t="str">
            <v>Bullet tuna</v>
          </cell>
          <cell r="J397" t="str">
            <v>Some kind of tuna</v>
          </cell>
          <cell r="M397" t="str">
            <v>Also matched 99.28% with Sarda sarda (Atlantic bonito)</v>
          </cell>
        </row>
        <row r="398">
          <cell r="A398" t="str">
            <v>Seq_396</v>
          </cell>
          <cell r="C398">
            <v>136</v>
          </cell>
          <cell r="D398" t="str">
            <v>Hygophum hygomii</v>
          </cell>
          <cell r="E398">
            <v>92.65</v>
          </cell>
          <cell r="F398" t="str">
            <v>Bermuda lanternfish</v>
          </cell>
          <cell r="G398" t="str">
            <v>Electrona carlsbergi</v>
          </cell>
          <cell r="H398">
            <v>91.97</v>
          </cell>
          <cell r="I398" t="str">
            <v>electron subantarctic lanternfish</v>
          </cell>
          <cell r="J398" t="str">
            <v>No good match. Some kind of lanternfish?</v>
          </cell>
        </row>
        <row r="399">
          <cell r="A399" t="str">
            <v>Seq_397</v>
          </cell>
          <cell r="C399">
            <v>137</v>
          </cell>
          <cell r="D399" t="str">
            <v>Scomber scombrus</v>
          </cell>
          <cell r="E399">
            <v>99.27</v>
          </cell>
          <cell r="F399" t="str">
            <v>Atlantic mackerel</v>
          </cell>
          <cell r="J399" t="str">
            <v>Atlantic mackerel</v>
          </cell>
        </row>
        <row r="400">
          <cell r="A400" t="str">
            <v>Seq_398</v>
          </cell>
          <cell r="C400">
            <v>138</v>
          </cell>
          <cell r="D400" t="str">
            <v>Alosa fallax</v>
          </cell>
          <cell r="E400">
            <v>99.28</v>
          </cell>
          <cell r="F400" t="str">
            <v>Twait shad</v>
          </cell>
          <cell r="G400" t="str">
            <v>Alosa sapidissima</v>
          </cell>
          <cell r="H400">
            <v>99.28</v>
          </cell>
          <cell r="I400" t="str">
            <v>American shad</v>
          </cell>
          <cell r="J400" t="str">
            <v xml:space="preserve">Some kind of shad </v>
          </cell>
          <cell r="M400" t="str">
            <v>Also matched 99.28% with other shad such as Alosa mediocris (Hickory shad), Alosa aestivalis (Blueback herring) etc</v>
          </cell>
        </row>
        <row r="401">
          <cell r="A401" t="str">
            <v>Seq_399</v>
          </cell>
          <cell r="C401">
            <v>137</v>
          </cell>
          <cell r="D401" t="str">
            <v>Homo Sapian</v>
          </cell>
          <cell r="E401">
            <v>99.27</v>
          </cell>
          <cell r="J401" t="str">
            <v>Human</v>
          </cell>
        </row>
        <row r="402">
          <cell r="A402" t="str">
            <v>Seq_400</v>
          </cell>
          <cell r="C402">
            <v>138</v>
          </cell>
          <cell r="D402" t="str">
            <v>Auxis thazard</v>
          </cell>
          <cell r="E402">
            <v>97.83</v>
          </cell>
          <cell r="F402" t="str">
            <v>frigate tuna</v>
          </cell>
          <cell r="G402" t="str">
            <v>Auxis rochei</v>
          </cell>
          <cell r="H402">
            <v>97.83</v>
          </cell>
          <cell r="I402" t="str">
            <v>Bullet tuna</v>
          </cell>
          <cell r="J402" t="str">
            <v>Some kind of tuna</v>
          </cell>
          <cell r="M402" t="str">
            <v>Also matched 97.83% with Sarda sarda (Atlantic bonito)</v>
          </cell>
        </row>
        <row r="403">
          <cell r="A403" t="str">
            <v>Seq_401</v>
          </cell>
          <cell r="C403">
            <v>138</v>
          </cell>
          <cell r="D403" t="str">
            <v>Brevoortia tyrannus</v>
          </cell>
          <cell r="E403">
            <v>99.28</v>
          </cell>
          <cell r="F403" t="str">
            <v>Atlantic menhaden</v>
          </cell>
          <cell r="J403" t="str">
            <v>Atlantic menhaden</v>
          </cell>
        </row>
        <row r="404">
          <cell r="A404" t="str">
            <v>Seq_402</v>
          </cell>
          <cell r="C404">
            <v>138</v>
          </cell>
          <cell r="D404" t="str">
            <v>Alosa fallax</v>
          </cell>
          <cell r="E404">
            <v>99.28</v>
          </cell>
          <cell r="F404" t="str">
            <v>Twait shad</v>
          </cell>
          <cell r="G404" t="str">
            <v>Alosa sapidissima</v>
          </cell>
          <cell r="H404">
            <v>99.28</v>
          </cell>
          <cell r="I404" t="str">
            <v>American shad</v>
          </cell>
          <cell r="J404" t="str">
            <v xml:space="preserve">Some kind of shad </v>
          </cell>
          <cell r="M404" t="str">
            <v>Also matched 99.28% with other shad such as Alosa mediocris (Hickory shad), Alosa aestivalis (Blueback herring) etc</v>
          </cell>
        </row>
        <row r="405">
          <cell r="A405" t="str">
            <v>Seq_403</v>
          </cell>
          <cell r="C405">
            <v>138</v>
          </cell>
          <cell r="D405" t="str">
            <v>Mesoplodon bidens</v>
          </cell>
          <cell r="E405">
            <v>94.2</v>
          </cell>
          <cell r="F405" t="str">
            <v>Sowerby's beaked whale</v>
          </cell>
          <cell r="G405" t="str">
            <v>Mesoplodon densirostris</v>
          </cell>
          <cell r="H405">
            <v>94.2</v>
          </cell>
          <cell r="I405" t="str">
            <v>Blainville's beaked whale</v>
          </cell>
          <cell r="J405" t="str">
            <v>No good match. Some kind of beaked whale?</v>
          </cell>
          <cell r="M405" t="str">
            <v>Also matched 94.2% with other beaked whale</v>
          </cell>
        </row>
        <row r="406">
          <cell r="A406" t="str">
            <v>Seq_404</v>
          </cell>
          <cell r="C406">
            <v>138</v>
          </cell>
          <cell r="D406" t="str">
            <v>Stenotomus chrysops</v>
          </cell>
          <cell r="E406">
            <v>98.55</v>
          </cell>
          <cell r="F406" t="str">
            <v>Scup</v>
          </cell>
          <cell r="J406" t="str">
            <v>Scup</v>
          </cell>
        </row>
        <row r="407">
          <cell r="A407" t="str">
            <v>Seq_405</v>
          </cell>
          <cell r="C407">
            <v>137</v>
          </cell>
          <cell r="D407" t="str">
            <v>Urophycis tenuis</v>
          </cell>
          <cell r="E407">
            <v>99.27</v>
          </cell>
          <cell r="F407" t="str">
            <v>White hake</v>
          </cell>
          <cell r="G407" t="str">
            <v>Urophycis chuss</v>
          </cell>
          <cell r="H407">
            <v>99.27</v>
          </cell>
          <cell r="I407" t="str">
            <v>Red hake</v>
          </cell>
          <cell r="J407" t="str">
            <v>White/red/spotted hake</v>
          </cell>
          <cell r="M407" t="str">
            <v>Also matched 99.27% with Urophycis regia (spotted codling; Northwest Atlantic).</v>
          </cell>
        </row>
        <row r="408">
          <cell r="A408" t="str">
            <v>Seq_406</v>
          </cell>
          <cell r="C408">
            <v>137</v>
          </cell>
          <cell r="D408" t="str">
            <v>Urophycis tenuis</v>
          </cell>
          <cell r="E408">
            <v>99.28</v>
          </cell>
          <cell r="F408" t="str">
            <v>White hake</v>
          </cell>
          <cell r="G408" t="str">
            <v>Urophycis chuss</v>
          </cell>
          <cell r="H408">
            <v>99.28</v>
          </cell>
          <cell r="I408" t="str">
            <v>Red hake</v>
          </cell>
          <cell r="J408" t="str">
            <v>White/red/spotted hake</v>
          </cell>
          <cell r="M408" t="str">
            <v>Also matched 99.28% with Urophycis regia (spotted codling; Northwest Atlantic).</v>
          </cell>
        </row>
        <row r="409">
          <cell r="A409" t="str">
            <v>Seq_407</v>
          </cell>
          <cell r="C409">
            <v>138</v>
          </cell>
          <cell r="D409" t="str">
            <v>Leptoclinus maculatus</v>
          </cell>
          <cell r="E409">
            <v>100</v>
          </cell>
          <cell r="F409" t="str">
            <v>Daubed shanny</v>
          </cell>
          <cell r="G409" t="str">
            <v>Lumpenus sagitta</v>
          </cell>
          <cell r="H409">
            <v>100</v>
          </cell>
          <cell r="I409" t="str">
            <v>Snake pricklebase</v>
          </cell>
          <cell r="J409" t="str">
            <v>Daubed shanny or Snake blenny?</v>
          </cell>
          <cell r="M409" t="str">
            <v xml:space="preserve">Also matched 100% with lumpenus lampretaeformis (Snake blenny: North Atlantic), </v>
          </cell>
        </row>
        <row r="410">
          <cell r="A410" t="str">
            <v>Seq_408</v>
          </cell>
          <cell r="C410">
            <v>138</v>
          </cell>
          <cell r="D410" t="str">
            <v>Gadus morhua</v>
          </cell>
          <cell r="E410">
            <v>99.28</v>
          </cell>
          <cell r="F410" t="str">
            <v>Atlantic cod</v>
          </cell>
          <cell r="G410" t="str">
            <v>Gadus chalcogrammus</v>
          </cell>
          <cell r="H410">
            <v>99.28</v>
          </cell>
          <cell r="I410" t="str">
            <v>Alaska pollock</v>
          </cell>
          <cell r="J410" t="str">
            <v>Atlantic cod?</v>
          </cell>
          <cell r="M410" t="str">
            <v>Also matched 99.28% with Arctogadus glacialis (Arctic cod: not an Atlantic fish?) and Gadus macrocephalus (Pacific cod)</v>
          </cell>
        </row>
        <row r="411">
          <cell r="A411" t="str">
            <v>Seq_409</v>
          </cell>
          <cell r="C411">
            <v>136</v>
          </cell>
          <cell r="D411" t="str">
            <v>Ceratoscopelus maderensis</v>
          </cell>
          <cell r="E411">
            <v>93.33</v>
          </cell>
          <cell r="F411" t="str">
            <v>Madeira lantern fish</v>
          </cell>
          <cell r="G411" t="str">
            <v>Krefftichthys anderssoni</v>
          </cell>
          <cell r="H411">
            <v>92.7</v>
          </cell>
          <cell r="I411" t="str">
            <v>Rhombic lanternfish</v>
          </cell>
          <cell r="J411" t="str">
            <v>No good match. Some kind of lanternfish?</v>
          </cell>
        </row>
        <row r="412">
          <cell r="A412" t="str">
            <v>Seq_410</v>
          </cell>
          <cell r="C412">
            <v>137</v>
          </cell>
          <cell r="D412" t="str">
            <v>Homo Sapian</v>
          </cell>
          <cell r="E412">
            <v>99.27</v>
          </cell>
          <cell r="J412" t="str">
            <v>Human</v>
          </cell>
        </row>
        <row r="413">
          <cell r="A413" t="str">
            <v>Seq_411</v>
          </cell>
          <cell r="C413">
            <v>137</v>
          </cell>
          <cell r="D413" t="str">
            <v>Scomber scombrus</v>
          </cell>
          <cell r="E413">
            <v>98.54</v>
          </cell>
          <cell r="F413" t="str">
            <v>Atlantic mackerel</v>
          </cell>
          <cell r="J413" t="str">
            <v>Atlantic mackerel</v>
          </cell>
        </row>
        <row r="414">
          <cell r="A414" t="str">
            <v>Seq_412</v>
          </cell>
          <cell r="C414">
            <v>138</v>
          </cell>
          <cell r="D414" t="str">
            <v>Alosa fallax</v>
          </cell>
          <cell r="E414">
            <v>99.28</v>
          </cell>
          <cell r="F414" t="str">
            <v>Twait shad</v>
          </cell>
          <cell r="G414" t="str">
            <v>Alosa sapidissima</v>
          </cell>
          <cell r="H414">
            <v>99.28</v>
          </cell>
          <cell r="I414" t="str">
            <v>American shad</v>
          </cell>
          <cell r="J414" t="str">
            <v xml:space="preserve">Some kind of shad </v>
          </cell>
          <cell r="M414" t="str">
            <v>Also matched 99.28% with other shad such as Alosa mediocris (Hickory shad), Alosa aestivalis (Blueback herring) etc</v>
          </cell>
        </row>
        <row r="415">
          <cell r="A415" t="str">
            <v>Seq_413</v>
          </cell>
          <cell r="C415">
            <v>138</v>
          </cell>
          <cell r="D415" t="str">
            <v>Euthynnus alletteratus</v>
          </cell>
          <cell r="E415">
            <v>99.28</v>
          </cell>
          <cell r="F415" t="str">
            <v>Little tunny</v>
          </cell>
          <cell r="G415" t="str">
            <v>Euthynnus affinis</v>
          </cell>
          <cell r="H415">
            <v>99.28</v>
          </cell>
          <cell r="I415" t="str">
            <v>Mackerel tuna</v>
          </cell>
          <cell r="J415" t="str">
            <v>Little tunny or Skipjack tuna?</v>
          </cell>
          <cell r="M415" t="str">
            <v>Also matched 99.28% with katsuwonus pelamis (Skipjack tuna: global distribution!)</v>
          </cell>
        </row>
        <row r="416">
          <cell r="A416" t="str">
            <v>Seq_414</v>
          </cell>
          <cell r="C416">
            <v>137</v>
          </cell>
          <cell r="D416" t="str">
            <v>Homo Sapian</v>
          </cell>
          <cell r="E416">
            <v>100</v>
          </cell>
          <cell r="J416" t="str">
            <v>Human</v>
          </cell>
        </row>
        <row r="417">
          <cell r="A417" t="str">
            <v>Seq_415</v>
          </cell>
          <cell r="C417">
            <v>137</v>
          </cell>
          <cell r="D417" t="str">
            <v>Scomber scombrus</v>
          </cell>
          <cell r="E417">
            <v>99.27</v>
          </cell>
          <cell r="F417" t="str">
            <v>Atlantic mackerel</v>
          </cell>
          <cell r="J417" t="str">
            <v>Atlantic mackerel</v>
          </cell>
        </row>
        <row r="418">
          <cell r="A418" t="str">
            <v>Seq_416</v>
          </cell>
          <cell r="C418">
            <v>150</v>
          </cell>
          <cell r="D418" t="str">
            <v>balanoglossus clavigerus</v>
          </cell>
          <cell r="E418">
            <v>84.8</v>
          </cell>
          <cell r="F418" t="str">
            <v>Acorn worm</v>
          </cell>
          <cell r="J418" t="str">
            <v>No good match</v>
          </cell>
        </row>
        <row r="419">
          <cell r="A419" t="str">
            <v>Seq_417</v>
          </cell>
          <cell r="C419">
            <v>138</v>
          </cell>
          <cell r="D419" t="str">
            <v>Engraulis japonicus</v>
          </cell>
          <cell r="E419">
            <v>99.28</v>
          </cell>
          <cell r="F419" t="str">
            <v>Japanese anchovy</v>
          </cell>
          <cell r="G419" t="str">
            <v>Engraulis eurystole</v>
          </cell>
          <cell r="H419">
            <v>99.28</v>
          </cell>
          <cell r="I419" t="str">
            <v>Silver anchovy</v>
          </cell>
          <cell r="J419" t="str">
            <v>Silver anchovy</v>
          </cell>
          <cell r="M419" t="str">
            <v>Also matched 99.28% with engraulis encrasicolus (European anchovy)</v>
          </cell>
        </row>
        <row r="420">
          <cell r="A420" t="str">
            <v>Seq_418</v>
          </cell>
          <cell r="C420">
            <v>137</v>
          </cell>
          <cell r="D420" t="str">
            <v>Phoca largha</v>
          </cell>
          <cell r="E420">
            <v>99.27</v>
          </cell>
          <cell r="F420" t="str">
            <v>Spotted seal</v>
          </cell>
          <cell r="G420" t="str">
            <v>Halichoerus grypus</v>
          </cell>
          <cell r="H420">
            <v>99.27</v>
          </cell>
          <cell r="I420" t="str">
            <v>Grey Seal</v>
          </cell>
          <cell r="J420" t="str">
            <v>Some kind of seal</v>
          </cell>
          <cell r="M420" t="str">
            <v>Also matched 99.27% with Phoca vitulina (Harbor seal), Cystophora cristata(Hooded seal), phoca fasciata(Ribbon seal), Pusa caspica(Caspian seal), Phoca sibirica(Baikal seal) and others.</v>
          </cell>
        </row>
        <row r="421">
          <cell r="A421" t="str">
            <v>Seq_419</v>
          </cell>
          <cell r="C421">
            <v>138</v>
          </cell>
          <cell r="D421" t="str">
            <v>Alosa fallax</v>
          </cell>
          <cell r="E421">
            <v>99.28</v>
          </cell>
          <cell r="F421" t="str">
            <v>Twait shad</v>
          </cell>
          <cell r="G421" t="str">
            <v>Alosa sapidissima</v>
          </cell>
          <cell r="H421">
            <v>99.28</v>
          </cell>
          <cell r="I421" t="str">
            <v>American shad</v>
          </cell>
          <cell r="J421" t="str">
            <v xml:space="preserve">Some kind of shad </v>
          </cell>
          <cell r="M421" t="str">
            <v>Also matched 99.28% with other shad such as Alosa mediocris (Hickory shad), Alosa aestivalis (Blueback herring) etc</v>
          </cell>
        </row>
        <row r="422">
          <cell r="A422" t="str">
            <v>Seq_420</v>
          </cell>
          <cell r="C422">
            <v>137</v>
          </cell>
          <cell r="D422" t="str">
            <v>Phoca largha</v>
          </cell>
          <cell r="E422">
            <v>99.27</v>
          </cell>
          <cell r="F422" t="str">
            <v>Spotted seal</v>
          </cell>
          <cell r="G422" t="str">
            <v>Halichoerus grypus</v>
          </cell>
          <cell r="H422">
            <v>99.27</v>
          </cell>
          <cell r="I422" t="str">
            <v>Grey Seal</v>
          </cell>
          <cell r="J422" t="str">
            <v>Some kind of seal</v>
          </cell>
          <cell r="M422" t="str">
            <v>Also matched 99.27% with Phoca vitulina (Harbor seal), Cystophora cristata(Hooded seal), phoca fasciata(Ribbon seal), Pusa caspica(Caspian seal), Phoca sibirica(Baikal seal) and others.</v>
          </cell>
        </row>
        <row r="423">
          <cell r="A423" t="str">
            <v>Seq_421</v>
          </cell>
          <cell r="C423">
            <v>138</v>
          </cell>
          <cell r="D423" t="str">
            <v>Peprilus burti</v>
          </cell>
          <cell r="E423">
            <v>100</v>
          </cell>
          <cell r="F423" t="str">
            <v>Gulf butterfish</v>
          </cell>
          <cell r="G423" t="str">
            <v>Peprilus triacanthus</v>
          </cell>
          <cell r="H423">
            <v>100</v>
          </cell>
          <cell r="I423" t="str">
            <v>Butterfish</v>
          </cell>
          <cell r="J423" t="str">
            <v>Butterfish</v>
          </cell>
        </row>
        <row r="424">
          <cell r="A424" t="str">
            <v>Seq_422</v>
          </cell>
          <cell r="C424">
            <v>138</v>
          </cell>
          <cell r="D424" t="str">
            <v>Peprilus burti</v>
          </cell>
          <cell r="E424">
            <v>99.28</v>
          </cell>
          <cell r="F424" t="str">
            <v>Gulf butterfish</v>
          </cell>
          <cell r="G424" t="str">
            <v>Peprilus triacanthus</v>
          </cell>
          <cell r="H424">
            <v>100</v>
          </cell>
          <cell r="I424" t="str">
            <v>Butterfish</v>
          </cell>
          <cell r="J424" t="str">
            <v>Butterfish</v>
          </cell>
        </row>
        <row r="425">
          <cell r="A425" t="str">
            <v>Seq_423</v>
          </cell>
          <cell r="C425">
            <v>138</v>
          </cell>
          <cell r="D425" t="str">
            <v>Engraulis japonicus</v>
          </cell>
          <cell r="E425">
            <v>99.28</v>
          </cell>
          <cell r="F425" t="str">
            <v>Japanese anchovy</v>
          </cell>
          <cell r="G425" t="str">
            <v>Engraulis eurystole</v>
          </cell>
          <cell r="H425">
            <v>99.28</v>
          </cell>
          <cell r="I425" t="str">
            <v>Silver anchovy</v>
          </cell>
          <cell r="J425" t="str">
            <v>Silver anchovy</v>
          </cell>
          <cell r="M425" t="str">
            <v>Also matched 99.28% with engraulis encrasicolus (European anchovy)</v>
          </cell>
        </row>
        <row r="426">
          <cell r="A426" t="str">
            <v>Seq_424</v>
          </cell>
          <cell r="C426">
            <v>136</v>
          </cell>
          <cell r="D426" t="str">
            <v>Felis catus</v>
          </cell>
          <cell r="E426">
            <v>100</v>
          </cell>
          <cell r="F426" t="str">
            <v>Cat</v>
          </cell>
          <cell r="G426" t="str">
            <v>Felis silvestris</v>
          </cell>
          <cell r="H426">
            <v>100</v>
          </cell>
          <cell r="I426" t="str">
            <v>Wildcat</v>
          </cell>
          <cell r="J426" t="str">
            <v>Cat</v>
          </cell>
        </row>
        <row r="427">
          <cell r="A427" t="str">
            <v>Seq_425</v>
          </cell>
          <cell r="C427">
            <v>138</v>
          </cell>
          <cell r="D427" t="str">
            <v>Nelusetta ayraudi</v>
          </cell>
          <cell r="E427">
            <v>97.1</v>
          </cell>
          <cell r="F427" t="str">
            <v>Chinaman-leatherjacket</v>
          </cell>
          <cell r="G427" t="str">
            <v>Meuschenia hippocrepis</v>
          </cell>
          <cell r="H427">
            <v>97.1</v>
          </cell>
          <cell r="I427" t="str">
            <v>Horseshoe leatherjacket</v>
          </cell>
          <cell r="J427" t="str">
            <v>No perfect match. Some kind of leatherjacket. All hits are from Australia.</v>
          </cell>
          <cell r="M427" t="str">
            <v>Also matched 98.53% with Eubalichthys mosaicus (Mosaic leatherjacket) and Meuschenia trachylepis (Yellowfin leatherjacket)</v>
          </cell>
        </row>
        <row r="428">
          <cell r="A428" t="str">
            <v>Seq_426</v>
          </cell>
          <cell r="C428">
            <v>137</v>
          </cell>
          <cell r="D428" t="str">
            <v>Urophycis tenuis</v>
          </cell>
          <cell r="E428">
            <v>99.27</v>
          </cell>
          <cell r="F428" t="str">
            <v>White hake</v>
          </cell>
          <cell r="G428" t="str">
            <v>Urophycis chuss</v>
          </cell>
          <cell r="H428">
            <v>99.27</v>
          </cell>
          <cell r="I428" t="str">
            <v>Red hake</v>
          </cell>
          <cell r="J428" t="str">
            <v>White/red/spotted hake</v>
          </cell>
          <cell r="M428" t="str">
            <v>Also matched 99.27% with Urophycis regia (spotted codling; Northwest Atlantic).</v>
          </cell>
        </row>
        <row r="429">
          <cell r="A429" t="str">
            <v>Seq_427</v>
          </cell>
          <cell r="C429">
            <v>137</v>
          </cell>
          <cell r="D429" t="str">
            <v>Homo Sapian</v>
          </cell>
          <cell r="E429">
            <v>99.27</v>
          </cell>
          <cell r="J429" t="str">
            <v>Human</v>
          </cell>
        </row>
        <row r="430">
          <cell r="A430" t="str">
            <v>Seq_428</v>
          </cell>
          <cell r="C430">
            <v>140</v>
          </cell>
          <cell r="D430" t="str">
            <v>scophthalmus aquosus</v>
          </cell>
          <cell r="E430">
            <v>99.29</v>
          </cell>
          <cell r="F430" t="str">
            <v>Windowpane</v>
          </cell>
          <cell r="J430" t="str">
            <v>Windowpane</v>
          </cell>
        </row>
        <row r="431">
          <cell r="A431" t="str">
            <v>Seq_429</v>
          </cell>
          <cell r="C431">
            <v>140</v>
          </cell>
          <cell r="D431" t="str">
            <v>Syngnathus fuscus</v>
          </cell>
          <cell r="E431">
            <v>100</v>
          </cell>
          <cell r="F431" t="str">
            <v>Northern pipefish</v>
          </cell>
        </row>
        <row r="432">
          <cell r="A432" t="str">
            <v>Seq_430</v>
          </cell>
          <cell r="C432">
            <v>137</v>
          </cell>
          <cell r="D432" t="str">
            <v>Homo Sapian</v>
          </cell>
          <cell r="E432">
            <v>99.27</v>
          </cell>
          <cell r="J432" t="str">
            <v>Human</v>
          </cell>
        </row>
        <row r="433">
          <cell r="A433" t="str">
            <v>Seq_431</v>
          </cell>
          <cell r="C433">
            <v>138</v>
          </cell>
          <cell r="D433" t="str">
            <v>Brevoortia tyrannus</v>
          </cell>
          <cell r="E433">
            <v>99.28</v>
          </cell>
          <cell r="F433" t="str">
            <v>Atlantic menhaden</v>
          </cell>
          <cell r="J433" t="str">
            <v>Atlantic menhaden</v>
          </cell>
        </row>
        <row r="434">
          <cell r="A434" t="str">
            <v>Seq_432</v>
          </cell>
          <cell r="C434">
            <v>138</v>
          </cell>
          <cell r="D434" t="str">
            <v>Peprilus burti</v>
          </cell>
          <cell r="E434">
            <v>99.28</v>
          </cell>
          <cell r="F434" t="str">
            <v>Gulf butterfish</v>
          </cell>
          <cell r="G434" t="str">
            <v>Peprilus triacanthus</v>
          </cell>
          <cell r="H434">
            <v>100</v>
          </cell>
          <cell r="I434" t="str">
            <v>Butterfish</v>
          </cell>
          <cell r="J434" t="str">
            <v>Butterfish</v>
          </cell>
        </row>
        <row r="435">
          <cell r="A435" t="str">
            <v>Seq_433</v>
          </cell>
          <cell r="C435">
            <v>137</v>
          </cell>
          <cell r="D435" t="str">
            <v>Phoca largha</v>
          </cell>
          <cell r="E435">
            <v>99.27</v>
          </cell>
          <cell r="F435" t="str">
            <v>Spotted seal</v>
          </cell>
          <cell r="G435" t="str">
            <v>Halichoerus grypus</v>
          </cell>
          <cell r="H435">
            <v>99.27</v>
          </cell>
          <cell r="I435" t="str">
            <v>Grey Seal</v>
          </cell>
          <cell r="J435" t="str">
            <v>Some kind of seal</v>
          </cell>
          <cell r="M435" t="str">
            <v>Also matched 99.27% with Phoca vitulina (Harbor seal), Cystophora cristata(Hooded seal), phoca fasciata(Ribbon seal), Pusa caspica(Caspian seal), Phoca sibirica(Baikal seal) and others.</v>
          </cell>
        </row>
        <row r="436">
          <cell r="A436" t="str">
            <v>Seq_434</v>
          </cell>
          <cell r="C436">
            <v>138</v>
          </cell>
          <cell r="D436" t="str">
            <v>Alosa fallax</v>
          </cell>
          <cell r="E436">
            <v>99.28</v>
          </cell>
          <cell r="F436" t="str">
            <v>Twait shad</v>
          </cell>
          <cell r="G436" t="str">
            <v>Alosa sapidissima</v>
          </cell>
          <cell r="H436">
            <v>99.28</v>
          </cell>
          <cell r="I436" t="str">
            <v>American shad</v>
          </cell>
          <cell r="J436" t="str">
            <v xml:space="preserve">Some kind of shad </v>
          </cell>
          <cell r="M436" t="str">
            <v>Also matched 99.28% with other shad such as Alosa mediocris (Hickory shad), Alosa aestivalis (Blueback herring) etc</v>
          </cell>
        </row>
        <row r="437">
          <cell r="A437" t="str">
            <v>Seq_435</v>
          </cell>
          <cell r="C437">
            <v>137</v>
          </cell>
          <cell r="D437" t="str">
            <v>Homo Sapian</v>
          </cell>
          <cell r="E437">
            <v>100</v>
          </cell>
          <cell r="J437" t="str">
            <v>Human</v>
          </cell>
        </row>
        <row r="438">
          <cell r="A438" t="str">
            <v>Seq_436</v>
          </cell>
          <cell r="C438">
            <v>138</v>
          </cell>
          <cell r="D438" t="str">
            <v>Clupea harengus</v>
          </cell>
          <cell r="E438">
            <v>99.28</v>
          </cell>
          <cell r="F438" t="str">
            <v>Atlantic herring</v>
          </cell>
          <cell r="G438" t="str">
            <v>Sprattus sprattus</v>
          </cell>
          <cell r="H438">
            <v>99.28</v>
          </cell>
          <cell r="I438" t="str">
            <v>European sprat</v>
          </cell>
          <cell r="J438" t="str">
            <v>Atlantic herring</v>
          </cell>
          <cell r="M438" t="str">
            <v>Biogeography helps with imperfection of primer set</v>
          </cell>
        </row>
        <row r="439">
          <cell r="A439" t="str">
            <v>Seq_437</v>
          </cell>
          <cell r="C439">
            <v>138</v>
          </cell>
          <cell r="D439" t="str">
            <v>Carapus bermudensis</v>
          </cell>
          <cell r="E439">
            <v>100</v>
          </cell>
          <cell r="F439" t="str">
            <v>Pearlfish</v>
          </cell>
          <cell r="G439" t="str">
            <v>Carapus acus</v>
          </cell>
          <cell r="H439">
            <v>99.28</v>
          </cell>
          <cell r="I439" t="str">
            <v>Pearl fish</v>
          </cell>
          <cell r="J439" t="str">
            <v>Pearlfish</v>
          </cell>
        </row>
        <row r="440">
          <cell r="A440" t="str">
            <v>Seq_438</v>
          </cell>
          <cell r="C440">
            <v>138</v>
          </cell>
          <cell r="D440" t="str">
            <v>Gadus morhua</v>
          </cell>
          <cell r="E440">
            <v>100</v>
          </cell>
          <cell r="F440" t="str">
            <v>Atlantic cod</v>
          </cell>
          <cell r="J440" t="str">
            <v>Atlantic cod?</v>
          </cell>
          <cell r="M440" t="str">
            <v>Also matched 100% with Gadus chalcogrammus (Alaska pollock), Arctogadus glacialis (Arctic cod or polar cod), and Gadus macrocephalus (Pacific cod).</v>
          </cell>
        </row>
        <row r="441">
          <cell r="A441" t="str">
            <v>Seq_439</v>
          </cell>
          <cell r="C441">
            <v>138</v>
          </cell>
          <cell r="D441" t="str">
            <v>Alosa fallax</v>
          </cell>
          <cell r="E441">
            <v>99.28</v>
          </cell>
          <cell r="F441" t="str">
            <v>Twait shad</v>
          </cell>
          <cell r="G441" t="str">
            <v>Alosa sapidissima</v>
          </cell>
          <cell r="H441">
            <v>99.28</v>
          </cell>
          <cell r="I441" t="str">
            <v>American shad</v>
          </cell>
          <cell r="J441" t="str">
            <v xml:space="preserve">Some kind of shad </v>
          </cell>
          <cell r="M441" t="str">
            <v>Also matched 99.28% with other shad such as Alosa mediocris (Hickory shad), Alosa aestivalis (Blueback herring) etc</v>
          </cell>
        </row>
        <row r="442">
          <cell r="A442" t="str">
            <v>Seq_440</v>
          </cell>
          <cell r="C442">
            <v>137</v>
          </cell>
          <cell r="D442" t="str">
            <v>Urophycis tenuis</v>
          </cell>
          <cell r="E442">
            <v>99.27</v>
          </cell>
          <cell r="F442" t="str">
            <v>White hake</v>
          </cell>
          <cell r="G442" t="str">
            <v>Urophycis chuss</v>
          </cell>
          <cell r="H442">
            <v>99.27</v>
          </cell>
          <cell r="I442" t="str">
            <v>Red hake</v>
          </cell>
          <cell r="J442" t="str">
            <v>White/red/spotted hake</v>
          </cell>
          <cell r="M442" t="str">
            <v>Also matched 99.27% with Urophycis regia (spotted codling; Northwest Atlantic).</v>
          </cell>
        </row>
        <row r="443">
          <cell r="A443" t="str">
            <v>Seq_441</v>
          </cell>
          <cell r="C443">
            <v>138</v>
          </cell>
          <cell r="D443" t="str">
            <v>Engraulis japonicus</v>
          </cell>
          <cell r="E443">
            <v>99.28</v>
          </cell>
          <cell r="F443" t="str">
            <v>Japanese anchovy</v>
          </cell>
          <cell r="G443" t="str">
            <v>Engraulis eurystole</v>
          </cell>
          <cell r="H443">
            <v>99.28</v>
          </cell>
          <cell r="I443" t="str">
            <v>Silver anchovy</v>
          </cell>
          <cell r="J443" t="str">
            <v>Silver anchovy</v>
          </cell>
          <cell r="M443" t="str">
            <v>Also matched 99.28% with engraulis encrasicolus (European anchovy)</v>
          </cell>
        </row>
        <row r="444">
          <cell r="A444" t="str">
            <v>Seq_442</v>
          </cell>
          <cell r="C444">
            <v>137</v>
          </cell>
          <cell r="D444" t="str">
            <v>Homo Sapian</v>
          </cell>
          <cell r="E444">
            <v>99.27</v>
          </cell>
          <cell r="J444" t="str">
            <v>Human</v>
          </cell>
        </row>
        <row r="445">
          <cell r="A445" t="str">
            <v>Seq_443</v>
          </cell>
          <cell r="C445">
            <v>138</v>
          </cell>
          <cell r="D445" t="str">
            <v>Gadus morhua</v>
          </cell>
          <cell r="E445">
            <v>99.28</v>
          </cell>
          <cell r="F445" t="str">
            <v>Atlantic cod</v>
          </cell>
          <cell r="J445" t="str">
            <v>Atlantic cod?</v>
          </cell>
          <cell r="M445" t="str">
            <v>Also matched 99.28% with Gadus chalcogrammus (Alaska pollock), Arctogadus glacialis (Arctic cod or polar cod), and Gadus macrocephalus (Pacific cod).</v>
          </cell>
        </row>
        <row r="446">
          <cell r="A446" t="str">
            <v>Seq_444</v>
          </cell>
          <cell r="C446">
            <v>138</v>
          </cell>
          <cell r="D446" t="str">
            <v>Peprilus burti</v>
          </cell>
          <cell r="E446">
            <v>99.28</v>
          </cell>
          <cell r="F446" t="str">
            <v>Gulf butterfish</v>
          </cell>
          <cell r="G446" t="str">
            <v>Peprilus triacanthus</v>
          </cell>
          <cell r="H446">
            <v>100</v>
          </cell>
          <cell r="I446" t="str">
            <v>Butterfish</v>
          </cell>
          <cell r="J446" t="str">
            <v>Butterfish</v>
          </cell>
        </row>
        <row r="447">
          <cell r="A447" t="str">
            <v>Seq_445</v>
          </cell>
          <cell r="C447">
            <v>138</v>
          </cell>
          <cell r="D447" t="str">
            <v>Brevoortia tyrannus</v>
          </cell>
          <cell r="E447">
            <v>99.28</v>
          </cell>
          <cell r="F447" t="str">
            <v>Atlantic menhaden</v>
          </cell>
          <cell r="J447" t="str">
            <v>Atlantic menhaden</v>
          </cell>
        </row>
        <row r="448">
          <cell r="A448" t="str">
            <v>Seq_446</v>
          </cell>
          <cell r="C448">
            <v>138</v>
          </cell>
          <cell r="D448" t="str">
            <v>Alosa fallax</v>
          </cell>
          <cell r="E448">
            <v>99.28</v>
          </cell>
          <cell r="F448" t="str">
            <v>Twait shad</v>
          </cell>
          <cell r="G448" t="str">
            <v>Alosa sapidissima</v>
          </cell>
          <cell r="H448">
            <v>99.28</v>
          </cell>
          <cell r="I448" t="str">
            <v>American shad</v>
          </cell>
          <cell r="J448" t="str">
            <v xml:space="preserve">Some kind of shad </v>
          </cell>
          <cell r="M448" t="str">
            <v>Also matched 99.28% with other shad such as Alosa mediocris (Hickory shad), Alosa aestivalis (Blueback herring) etc</v>
          </cell>
        </row>
        <row r="449">
          <cell r="A449" t="str">
            <v>Seq_447</v>
          </cell>
          <cell r="C449">
            <v>138</v>
          </cell>
          <cell r="D449" t="str">
            <v>Engraulis japonicus</v>
          </cell>
          <cell r="E449">
            <v>99.28</v>
          </cell>
          <cell r="F449" t="str">
            <v>Japanese anchovy</v>
          </cell>
          <cell r="G449" t="str">
            <v>Engraulis eurystole</v>
          </cell>
          <cell r="H449">
            <v>99.28</v>
          </cell>
          <cell r="I449" t="str">
            <v>Silver anchovy</v>
          </cell>
          <cell r="J449" t="str">
            <v>Silver anchovy</v>
          </cell>
          <cell r="M449" t="str">
            <v>Also matched 99.28% with engraulis encrasicolus (European anchovy)</v>
          </cell>
        </row>
        <row r="450">
          <cell r="A450" t="str">
            <v>Seq_448</v>
          </cell>
          <cell r="C450">
            <v>137</v>
          </cell>
          <cell r="D450" t="str">
            <v>Homo Sapian</v>
          </cell>
          <cell r="E450">
            <v>99.27</v>
          </cell>
          <cell r="J450" t="str">
            <v>Human</v>
          </cell>
        </row>
        <row r="451">
          <cell r="A451" t="str">
            <v>Seq_449</v>
          </cell>
          <cell r="C451">
            <v>138</v>
          </cell>
          <cell r="D451" t="str">
            <v>synchiropus splendidus</v>
          </cell>
          <cell r="E451">
            <v>93.48</v>
          </cell>
          <cell r="F451" t="str">
            <v>Mandarinfish</v>
          </cell>
          <cell r="J451" t="str">
            <v>No good match.</v>
          </cell>
        </row>
        <row r="452">
          <cell r="A452" t="str">
            <v>Seq_450</v>
          </cell>
          <cell r="C452">
            <v>139</v>
          </cell>
          <cell r="D452" t="str">
            <v>Conger oceanicus</v>
          </cell>
          <cell r="E452">
            <v>99.28</v>
          </cell>
          <cell r="F452" t="str">
            <v>American conger</v>
          </cell>
          <cell r="G452" t="str">
            <v>Conger japonicus</v>
          </cell>
          <cell r="H452">
            <v>98.56</v>
          </cell>
          <cell r="I452" t="str">
            <v>Beach conger</v>
          </cell>
          <cell r="J452" t="str">
            <v>American conger</v>
          </cell>
        </row>
        <row r="453">
          <cell r="A453" t="str">
            <v>Seq_451</v>
          </cell>
          <cell r="C453">
            <v>137</v>
          </cell>
          <cell r="D453" t="str">
            <v>Urophycis tenuis</v>
          </cell>
          <cell r="E453">
            <v>99.27</v>
          </cell>
          <cell r="F453" t="str">
            <v>White hake</v>
          </cell>
          <cell r="G453" t="str">
            <v>Urophycis chuss</v>
          </cell>
          <cell r="H453">
            <v>99.27</v>
          </cell>
          <cell r="I453" t="str">
            <v>Red hake</v>
          </cell>
          <cell r="J453" t="str">
            <v>White/red/spotted hake</v>
          </cell>
          <cell r="M453" t="str">
            <v>Also matched 99.27% with Urophycis regia (spotted codling; Northwest Atlantic).</v>
          </cell>
        </row>
        <row r="454">
          <cell r="A454" t="str">
            <v>Seq_452</v>
          </cell>
          <cell r="C454">
            <v>138</v>
          </cell>
          <cell r="D454" t="str">
            <v>Alosa fallax</v>
          </cell>
          <cell r="E454">
            <v>99.28</v>
          </cell>
          <cell r="F454" t="str">
            <v>Twait shad</v>
          </cell>
          <cell r="G454" t="str">
            <v>Alosa sapidissima</v>
          </cell>
          <cell r="H454">
            <v>99.28</v>
          </cell>
          <cell r="I454" t="str">
            <v>American shad</v>
          </cell>
          <cell r="J454" t="str">
            <v xml:space="preserve">Some kind of shad </v>
          </cell>
          <cell r="M454" t="str">
            <v>Also matched 99.28% with other shad such as Alosa mediocris (Hickory shad), Alosa aestivalis (Blueback herring) etc</v>
          </cell>
        </row>
        <row r="455">
          <cell r="A455" t="str">
            <v>Seq_453</v>
          </cell>
          <cell r="C455">
            <v>136</v>
          </cell>
          <cell r="D455" t="str">
            <v>pomatomus saltatrix</v>
          </cell>
          <cell r="E455">
            <v>98.53</v>
          </cell>
          <cell r="F455" t="str">
            <v>Bluefish</v>
          </cell>
          <cell r="G455" t="str">
            <v>Grammatorcynus bilineatus</v>
          </cell>
          <cell r="H455">
            <v>94.85</v>
          </cell>
          <cell r="I455" t="str">
            <v>Double-lined mackerel</v>
          </cell>
          <cell r="J455" t="str">
            <v>Bluefish</v>
          </cell>
        </row>
        <row r="456">
          <cell r="A456" t="str">
            <v>Seq_454</v>
          </cell>
          <cell r="C456">
            <v>138</v>
          </cell>
          <cell r="D456" t="str">
            <v>Brevoortia tyrannus</v>
          </cell>
          <cell r="E456">
            <v>99.28</v>
          </cell>
          <cell r="F456" t="str">
            <v>Atlantic menhaden</v>
          </cell>
          <cell r="J456" t="str">
            <v>Atlantic menhaden</v>
          </cell>
        </row>
        <row r="457">
          <cell r="A457" t="str">
            <v>Seq_455</v>
          </cell>
          <cell r="C457">
            <v>137</v>
          </cell>
          <cell r="D457" t="str">
            <v>Homo Sapian</v>
          </cell>
          <cell r="E457">
            <v>99.27</v>
          </cell>
          <cell r="J457" t="str">
            <v>Human</v>
          </cell>
        </row>
        <row r="458">
          <cell r="A458" t="str">
            <v>Seq_456</v>
          </cell>
          <cell r="C458">
            <v>136</v>
          </cell>
          <cell r="D458" t="str">
            <v>Pisodonophis boro</v>
          </cell>
          <cell r="E458">
            <v>94.85</v>
          </cell>
          <cell r="F458" t="str">
            <v>Rice-paddy eel</v>
          </cell>
          <cell r="G458" t="str">
            <v>Leiuranus semicinctus</v>
          </cell>
          <cell r="H458">
            <v>94.85</v>
          </cell>
          <cell r="I458" t="str">
            <v>Saddled snake-eel</v>
          </cell>
          <cell r="J458" t="str">
            <v>No good match</v>
          </cell>
        </row>
        <row r="459">
          <cell r="A459" t="str">
            <v>Seq_457</v>
          </cell>
          <cell r="C459">
            <v>138</v>
          </cell>
          <cell r="D459" t="str">
            <v>Anchoa mitchilli</v>
          </cell>
          <cell r="E459">
            <v>99.28</v>
          </cell>
          <cell r="F459" t="str">
            <v>Bay anchovy</v>
          </cell>
          <cell r="J459" t="str">
            <v>Bay anchovy</v>
          </cell>
        </row>
        <row r="460">
          <cell r="A460" t="str">
            <v>Seq_458</v>
          </cell>
          <cell r="C460">
            <v>138</v>
          </cell>
          <cell r="D460" t="str">
            <v>Mesoplodon bidens</v>
          </cell>
          <cell r="E460">
            <v>96.65</v>
          </cell>
          <cell r="F460" t="str">
            <v>Sowerby's beaked whale</v>
          </cell>
          <cell r="G460" t="str">
            <v>Mesoplodon densirostris</v>
          </cell>
          <cell r="H460">
            <v>96.65</v>
          </cell>
          <cell r="I460" t="str">
            <v>Blainville's beaked whale</v>
          </cell>
          <cell r="J460" t="str">
            <v>No good match. Some kind of beaked whale?</v>
          </cell>
        </row>
        <row r="461">
          <cell r="A461" t="str">
            <v>Seq_459</v>
          </cell>
          <cell r="C461">
            <v>138</v>
          </cell>
          <cell r="D461" t="str">
            <v>Scomberomorus cavalla</v>
          </cell>
          <cell r="E461">
            <v>100</v>
          </cell>
          <cell r="F461" t="str">
            <v>King mackerel</v>
          </cell>
          <cell r="G461" t="str">
            <v>scomberomorus commerson</v>
          </cell>
          <cell r="H461">
            <v>100</v>
          </cell>
          <cell r="I461" t="str">
            <v>Narrow-barred Spanish mackerel</v>
          </cell>
          <cell r="J461" t="str">
            <v>King mackerel</v>
          </cell>
        </row>
        <row r="462">
          <cell r="A462" t="str">
            <v>Seq_460</v>
          </cell>
          <cell r="C462">
            <v>138</v>
          </cell>
          <cell r="D462" t="str">
            <v>Clupea harengus</v>
          </cell>
          <cell r="E462">
            <v>99.28</v>
          </cell>
          <cell r="F462" t="str">
            <v>Atlantic herring</v>
          </cell>
          <cell r="G462" t="str">
            <v>Sprattus sprattus</v>
          </cell>
          <cell r="H462">
            <v>99.28</v>
          </cell>
          <cell r="I462" t="str">
            <v>European sprat</v>
          </cell>
          <cell r="J462" t="str">
            <v>Atlantic herring</v>
          </cell>
          <cell r="M462" t="str">
            <v>Biogeography helps with imperfection of primer set</v>
          </cell>
        </row>
        <row r="463">
          <cell r="A463" t="str">
            <v>Seq_461</v>
          </cell>
          <cell r="C463">
            <v>139</v>
          </cell>
          <cell r="D463" t="str">
            <v>Malthopsis kobayashii</v>
          </cell>
          <cell r="E463">
            <v>94.24</v>
          </cell>
          <cell r="F463" t="str">
            <v>Kobayashi's triangular batfish</v>
          </cell>
          <cell r="G463" t="str">
            <v>Cottus hangiongensis</v>
          </cell>
          <cell r="H463">
            <v>92.91</v>
          </cell>
          <cell r="I463" t="str">
            <v>??</v>
          </cell>
          <cell r="J463" t="str">
            <v>No good match</v>
          </cell>
          <cell r="K463" t="str">
            <v>Frogfish</v>
          </cell>
          <cell r="L463" t="str">
            <v>Unknown Add: worth adding frogfish reference sequence to DB?</v>
          </cell>
        </row>
        <row r="464">
          <cell r="A464" t="str">
            <v>Seq_462</v>
          </cell>
          <cell r="C464">
            <v>138</v>
          </cell>
          <cell r="D464" t="str">
            <v>micropogonias undulatus</v>
          </cell>
          <cell r="E464">
            <v>99.28</v>
          </cell>
          <cell r="F464" t="str">
            <v>Atlantic croaker</v>
          </cell>
          <cell r="G464" t="str">
            <v>Micropogonias furnieri</v>
          </cell>
          <cell r="H464">
            <v>98.56</v>
          </cell>
          <cell r="I464" t="str">
            <v>Whitemouth croaker</v>
          </cell>
          <cell r="J464" t="str">
            <v>Atlantic croaker</v>
          </cell>
        </row>
        <row r="465">
          <cell r="A465" t="str">
            <v>Seq_463</v>
          </cell>
          <cell r="C465">
            <v>138</v>
          </cell>
          <cell r="D465" t="str">
            <v>Clupea harengus</v>
          </cell>
          <cell r="E465">
            <v>98.55</v>
          </cell>
          <cell r="F465" t="str">
            <v>Atlantic herring</v>
          </cell>
          <cell r="G465" t="str">
            <v>Sprattus sprattus</v>
          </cell>
          <cell r="H465">
            <v>98.55</v>
          </cell>
          <cell r="I465" t="str">
            <v>European sprat</v>
          </cell>
          <cell r="J465" t="str">
            <v>Atlantic herring</v>
          </cell>
          <cell r="M465" t="str">
            <v>Biogeography helps with imperfection of primer set</v>
          </cell>
        </row>
        <row r="466">
          <cell r="A466" t="str">
            <v>Seq_464</v>
          </cell>
          <cell r="C466">
            <v>137</v>
          </cell>
          <cell r="D466" t="str">
            <v>Urophycis tenuis</v>
          </cell>
          <cell r="E466">
            <v>99.27</v>
          </cell>
          <cell r="F466" t="str">
            <v>White hake</v>
          </cell>
          <cell r="G466" t="str">
            <v>Urophycis chuss</v>
          </cell>
          <cell r="H466">
            <v>99.27</v>
          </cell>
          <cell r="I466" t="str">
            <v>Red hake</v>
          </cell>
          <cell r="J466" t="str">
            <v>White/red/spotted hake</v>
          </cell>
          <cell r="M466" t="str">
            <v>Also matched 99.27% with Urophycis regia (spotted codling; Northwest Atlantic).</v>
          </cell>
        </row>
        <row r="467">
          <cell r="A467" t="str">
            <v>Seq_465</v>
          </cell>
          <cell r="C467">
            <v>140</v>
          </cell>
          <cell r="D467" t="str">
            <v>scophthalmus aquosus</v>
          </cell>
          <cell r="E467">
            <v>98.57</v>
          </cell>
          <cell r="F467" t="str">
            <v>Windowpane</v>
          </cell>
          <cell r="G467" t="str">
            <v>scophthalmus aquosus</v>
          </cell>
          <cell r="H467">
            <v>97.86</v>
          </cell>
          <cell r="I467" t="str">
            <v>Windowpane</v>
          </cell>
          <cell r="J467" t="str">
            <v>Windowpane</v>
          </cell>
        </row>
        <row r="468">
          <cell r="A468" t="str">
            <v>Seq_466</v>
          </cell>
          <cell r="C468">
            <v>133</v>
          </cell>
          <cell r="D468" t="str">
            <v>Strongylura marina</v>
          </cell>
          <cell r="E468">
            <v>100</v>
          </cell>
          <cell r="F468" t="str">
            <v>Atlantic needlefish</v>
          </cell>
          <cell r="J468" t="str">
            <v>Atlantic needlefish</v>
          </cell>
        </row>
        <row r="469">
          <cell r="A469" t="str">
            <v>Seq_467</v>
          </cell>
          <cell r="C469">
            <v>138</v>
          </cell>
          <cell r="D469" t="str">
            <v>Brevoortia tyrannus</v>
          </cell>
          <cell r="E469">
            <v>99.28</v>
          </cell>
          <cell r="F469" t="str">
            <v>Atlantic menhaden</v>
          </cell>
          <cell r="J469" t="str">
            <v>Atlantic menhaden</v>
          </cell>
        </row>
        <row r="470">
          <cell r="A470" t="str">
            <v>Seq_468</v>
          </cell>
          <cell r="C470">
            <v>138</v>
          </cell>
          <cell r="D470" t="str">
            <v>Engraulis japonicus</v>
          </cell>
          <cell r="E470">
            <v>100</v>
          </cell>
          <cell r="F470" t="str">
            <v>Japanese anchovy</v>
          </cell>
          <cell r="G470" t="str">
            <v>Engraulis eurystole</v>
          </cell>
          <cell r="H470">
            <v>100</v>
          </cell>
          <cell r="I470" t="str">
            <v>Silver anchovy</v>
          </cell>
          <cell r="J470" t="str">
            <v>Silver anchovy</v>
          </cell>
          <cell r="M470" t="str">
            <v>Also matched 100% with engraulis encrasicolus (European anchovy)</v>
          </cell>
        </row>
        <row r="471">
          <cell r="A471" t="str">
            <v>Seq_469</v>
          </cell>
          <cell r="C471">
            <v>138</v>
          </cell>
          <cell r="D471" t="str">
            <v>micropogonias undulatus</v>
          </cell>
          <cell r="E471">
            <v>98.55</v>
          </cell>
          <cell r="F471" t="str">
            <v>Atlantic croaker</v>
          </cell>
          <cell r="G471" t="str">
            <v>Micropogonias furnieri</v>
          </cell>
          <cell r="H471">
            <v>97.83</v>
          </cell>
          <cell r="I471" t="str">
            <v>Whitemouth croaker</v>
          </cell>
          <cell r="J471" t="str">
            <v>Atlantic croaker</v>
          </cell>
        </row>
        <row r="472">
          <cell r="A472" t="str">
            <v>Seq_470</v>
          </cell>
          <cell r="C472">
            <v>138</v>
          </cell>
          <cell r="D472" t="str">
            <v>Clupea harengus</v>
          </cell>
          <cell r="E472">
            <v>98.55</v>
          </cell>
          <cell r="F472" t="str">
            <v>Atlantic herring</v>
          </cell>
          <cell r="G472" t="str">
            <v>Sprattus sprattus</v>
          </cell>
          <cell r="H472">
            <v>98.55</v>
          </cell>
          <cell r="I472" t="str">
            <v>European sprat</v>
          </cell>
          <cell r="J472" t="str">
            <v>Atlantic herring</v>
          </cell>
          <cell r="M472" t="str">
            <v>Biogeography helps with imperfection of primer set</v>
          </cell>
        </row>
        <row r="473">
          <cell r="A473" t="str">
            <v>Seq_471</v>
          </cell>
          <cell r="C473">
            <v>137</v>
          </cell>
          <cell r="D473" t="str">
            <v>scomber scombrus</v>
          </cell>
          <cell r="E473">
            <v>99.27</v>
          </cell>
          <cell r="F473" t="str">
            <v>Atlantic mackerel</v>
          </cell>
          <cell r="J473" t="str">
            <v>Atlantic mackerel</v>
          </cell>
        </row>
        <row r="474">
          <cell r="A474" t="str">
            <v>Seq_472</v>
          </cell>
          <cell r="C474">
            <v>143</v>
          </cell>
          <cell r="D474" t="str">
            <v xml:space="preserve">Danio aesculapii </v>
          </cell>
          <cell r="E474">
            <v>100</v>
          </cell>
          <cell r="F474" t="str">
            <v>Panther danio</v>
          </cell>
          <cell r="J474" t="str">
            <v>Panther danio</v>
          </cell>
        </row>
        <row r="475">
          <cell r="A475" t="str">
            <v>Seq_473</v>
          </cell>
          <cell r="C475">
            <v>142</v>
          </cell>
          <cell r="D475" t="str">
            <v>Lepophidium profundorum</v>
          </cell>
          <cell r="E475">
            <v>93.48</v>
          </cell>
          <cell r="F475" t="str">
            <v>Blackrim cusk-eel</v>
          </cell>
          <cell r="J475" t="str">
            <v>No good match</v>
          </cell>
        </row>
        <row r="476">
          <cell r="A476" t="str">
            <v>Seq_474</v>
          </cell>
          <cell r="C476">
            <v>138</v>
          </cell>
          <cell r="D476" t="str">
            <v>paralichthys dentatus</v>
          </cell>
          <cell r="E476">
            <v>99.28</v>
          </cell>
          <cell r="F476" t="str">
            <v>Summer flounder</v>
          </cell>
          <cell r="G476" t="str">
            <v>Paralichthys adspersus</v>
          </cell>
          <cell r="H476">
            <v>99.28</v>
          </cell>
          <cell r="I476" t="str">
            <v>Fine flounder</v>
          </cell>
          <cell r="J476" t="str">
            <v>Summer flounder</v>
          </cell>
        </row>
        <row r="477">
          <cell r="A477" t="str">
            <v>Seq_475</v>
          </cell>
          <cell r="C477">
            <v>138</v>
          </cell>
          <cell r="D477" t="str">
            <v>Stenotomus chrysops</v>
          </cell>
          <cell r="E477">
            <v>99.28</v>
          </cell>
          <cell r="F477" t="str">
            <v>Scup</v>
          </cell>
          <cell r="J477" t="str">
            <v>Scup</v>
          </cell>
        </row>
        <row r="478">
          <cell r="A478" t="str">
            <v>Seq_476</v>
          </cell>
          <cell r="C478">
            <v>136</v>
          </cell>
          <cell r="D478" t="str">
            <v>No match</v>
          </cell>
          <cell r="J478" t="str">
            <v>No match</v>
          </cell>
        </row>
        <row r="479">
          <cell r="A479" t="str">
            <v>Seq_477</v>
          </cell>
          <cell r="C479">
            <v>138</v>
          </cell>
          <cell r="D479" t="str">
            <v>Merluccius bilinearis</v>
          </cell>
          <cell r="E479">
            <v>99.28</v>
          </cell>
          <cell r="F479" t="str">
            <v>Silver hake</v>
          </cell>
          <cell r="G479" t="str">
            <v>Merluccius albidus</v>
          </cell>
          <cell r="H479">
            <v>97.12</v>
          </cell>
          <cell r="I479" t="str">
            <v>Offshore hake</v>
          </cell>
          <cell r="J479" t="str">
            <v>Silver hake</v>
          </cell>
        </row>
        <row r="480">
          <cell r="A480" t="str">
            <v>Seq_478</v>
          </cell>
          <cell r="C480">
            <v>138</v>
          </cell>
          <cell r="D480" t="str">
            <v>nelusetta ayraudi</v>
          </cell>
          <cell r="E480">
            <v>97.83</v>
          </cell>
          <cell r="F480" t="str">
            <v>Chinaman-leatherjacket</v>
          </cell>
          <cell r="G480" t="str">
            <v>Meuschenia hippocrepis</v>
          </cell>
          <cell r="H480">
            <v>97.83</v>
          </cell>
          <cell r="I480" t="str">
            <v>Horseshoe leatherjacket</v>
          </cell>
          <cell r="J480" t="str">
            <v>Some kind of leatherjacket</v>
          </cell>
          <cell r="M480" t="str">
            <v>Also matched 97.83 with Eubalichthys mosaicus (Mosaic leatherjacket) and Meuschenia trachylepis (Yellowfin leatherjacket)</v>
          </cell>
        </row>
        <row r="481">
          <cell r="A481" t="str">
            <v>Seq_479</v>
          </cell>
          <cell r="C481">
            <v>136</v>
          </cell>
          <cell r="D481" t="str">
            <v>Ceratoscopelus maderensis</v>
          </cell>
          <cell r="E481">
            <v>99.26</v>
          </cell>
          <cell r="F481" t="str">
            <v>Madeira lantern fish</v>
          </cell>
          <cell r="G481" t="str">
            <v>Bolinichthys pyrsobolus</v>
          </cell>
          <cell r="H481">
            <v>92.03</v>
          </cell>
          <cell r="I481" t="str">
            <v>Fiery lanternfish</v>
          </cell>
          <cell r="J481" t="str">
            <v>Madeira lantern fish</v>
          </cell>
        </row>
        <row r="482">
          <cell r="A482" t="str">
            <v>Seq_480</v>
          </cell>
          <cell r="C482">
            <v>138</v>
          </cell>
          <cell r="D482" t="str">
            <v>Gyrinocheilus aymonieri</v>
          </cell>
          <cell r="E482">
            <v>87.05</v>
          </cell>
          <cell r="F482" t="str">
            <v>Siamese algae-eater</v>
          </cell>
          <cell r="J482" t="str">
            <v>No good match</v>
          </cell>
        </row>
        <row r="483">
          <cell r="A483" t="str">
            <v>Seq_481</v>
          </cell>
          <cell r="C483">
            <v>138</v>
          </cell>
          <cell r="D483" t="str">
            <v>Hemitripterus americanus</v>
          </cell>
          <cell r="E483">
            <v>100</v>
          </cell>
          <cell r="F483" t="str">
            <v>Sea raven</v>
          </cell>
          <cell r="G483" t="str">
            <v>Hemitripterus villosus</v>
          </cell>
          <cell r="H483">
            <v>99.28</v>
          </cell>
          <cell r="I483" t="str">
            <v>Also Sea raven???</v>
          </cell>
          <cell r="J483" t="str">
            <v>Sea raven</v>
          </cell>
        </row>
        <row r="484">
          <cell r="A484" t="str">
            <v>Seq_482</v>
          </cell>
          <cell r="C484">
            <v>137</v>
          </cell>
          <cell r="D484" t="str">
            <v>Homo Sapian</v>
          </cell>
          <cell r="E484">
            <v>99.27</v>
          </cell>
          <cell r="J484" t="str">
            <v>Human</v>
          </cell>
        </row>
        <row r="485">
          <cell r="A485" t="str">
            <v>Seq_483</v>
          </cell>
          <cell r="C485">
            <v>136</v>
          </cell>
          <cell r="D485" t="str">
            <v>Diaphus theta</v>
          </cell>
          <cell r="E485">
            <v>95.59</v>
          </cell>
          <cell r="F485" t="str">
            <v>California headlightfish</v>
          </cell>
          <cell r="G485" t="str">
            <v>Diaphus luetkeni </v>
          </cell>
          <cell r="H485">
            <v>95.59</v>
          </cell>
          <cell r="I485" t="str">
            <v>Luetken's lanternfish</v>
          </cell>
          <cell r="J485" t="str">
            <v>No good match. Some kind of lanternfish?</v>
          </cell>
        </row>
        <row r="486">
          <cell r="A486" t="str">
            <v>Seq_484</v>
          </cell>
          <cell r="C486">
            <v>138</v>
          </cell>
          <cell r="D486" t="str">
            <v>opisthonema oglinum</v>
          </cell>
          <cell r="E486">
            <v>100</v>
          </cell>
          <cell r="F486" t="str">
            <v>Atlantic thread herring</v>
          </cell>
          <cell r="G486" t="str">
            <v>Dorosoma cepedianum</v>
          </cell>
          <cell r="H486">
            <v>99.28</v>
          </cell>
          <cell r="I486" t="str">
            <v>American gizzard shad</v>
          </cell>
          <cell r="J486" t="str">
            <v>Atlantic thread herring</v>
          </cell>
        </row>
        <row r="487">
          <cell r="A487" t="str">
            <v>Seq_485</v>
          </cell>
          <cell r="C487">
            <v>137</v>
          </cell>
          <cell r="D487" t="str">
            <v>scomber scombrus</v>
          </cell>
          <cell r="E487">
            <v>99.27</v>
          </cell>
          <cell r="F487" t="str">
            <v>Atlantic mackerel</v>
          </cell>
          <cell r="J487" t="str">
            <v>Atlantic mackerel</v>
          </cell>
        </row>
        <row r="488">
          <cell r="A488" t="str">
            <v>Seq_486</v>
          </cell>
          <cell r="C488">
            <v>137</v>
          </cell>
          <cell r="D488" t="str">
            <v>Homo Sapian</v>
          </cell>
          <cell r="E488">
            <v>99.27</v>
          </cell>
          <cell r="J488" t="str">
            <v>Human</v>
          </cell>
        </row>
        <row r="489">
          <cell r="A489" t="str">
            <v>Seq_487</v>
          </cell>
          <cell r="C489">
            <v>138</v>
          </cell>
          <cell r="D489" t="str">
            <v>Anchoa mitchilli</v>
          </cell>
          <cell r="E489">
            <v>98.55</v>
          </cell>
          <cell r="F489" t="str">
            <v>Bay anchovy</v>
          </cell>
          <cell r="J489" t="str">
            <v>Bay anchovy</v>
          </cell>
          <cell r="M489" t="str">
            <v>Also matched 97.1% with other anchovies.</v>
          </cell>
        </row>
        <row r="490">
          <cell r="A490" t="str">
            <v>Seq_488</v>
          </cell>
          <cell r="C490">
            <v>139</v>
          </cell>
          <cell r="D490" t="str">
            <v>Lophius americanus</v>
          </cell>
          <cell r="E490">
            <v>99.28</v>
          </cell>
          <cell r="F490" t="str">
            <v>American angler</v>
          </cell>
          <cell r="G490" t="str">
            <v>Lophius piscatorius</v>
          </cell>
          <cell r="H490">
            <v>99.28</v>
          </cell>
          <cell r="I490" t="str">
            <v>Angler (Common monkfish)</v>
          </cell>
          <cell r="J490" t="str">
            <v>American angler</v>
          </cell>
        </row>
        <row r="491">
          <cell r="A491" t="str">
            <v>Seq_489</v>
          </cell>
          <cell r="C491">
            <v>138</v>
          </cell>
          <cell r="D491" t="str">
            <v>pisodonophis boro</v>
          </cell>
          <cell r="E491">
            <v>94.85</v>
          </cell>
          <cell r="F491" t="str">
            <v>Rice-paddy eel</v>
          </cell>
          <cell r="J491" t="str">
            <v>No good match</v>
          </cell>
        </row>
        <row r="492">
          <cell r="A492" t="str">
            <v>Seq_490</v>
          </cell>
          <cell r="C492">
            <v>136</v>
          </cell>
          <cell r="D492" t="str">
            <v>pseudopleuronectes americanus</v>
          </cell>
          <cell r="E492">
            <v>100</v>
          </cell>
          <cell r="F492" t="str">
            <v>Winter flounder</v>
          </cell>
          <cell r="G492" t="str">
            <v>Myzopsetta ferruginea</v>
          </cell>
          <cell r="H492">
            <v>100</v>
          </cell>
          <cell r="I492" t="str">
            <v>Yellowtail flounder</v>
          </cell>
          <cell r="J492" t="str">
            <v>Winter or Yellowtail flounder?</v>
          </cell>
          <cell r="M492" t="str">
            <v>Also matched 100% with limanda limanda (Common dab; not a western Atlantic species), Pleuronectes platessa (European plaice; not a western Atlantic fish), Platichthys flesus (European flounder; not a western Atlantic species but was introduced to US and Canada through ballast water), Limanda sakhalinensis (Sakhalin sole; not a western Atlantic species) and others</v>
          </cell>
        </row>
        <row r="493">
          <cell r="A493" t="str">
            <v>Seq_491</v>
          </cell>
          <cell r="C493">
            <v>138</v>
          </cell>
          <cell r="D493" t="str">
            <v>Clupea harengus</v>
          </cell>
          <cell r="E493">
            <v>100</v>
          </cell>
          <cell r="F493" t="str">
            <v>Atlantic herring</v>
          </cell>
          <cell r="G493" t="str">
            <v>Sprattus sprattus</v>
          </cell>
          <cell r="H493">
            <v>100</v>
          </cell>
          <cell r="I493" t="str">
            <v>European sprat</v>
          </cell>
          <cell r="J493" t="str">
            <v>Atlantic herring</v>
          </cell>
          <cell r="M493" t="str">
            <v>Biogeography helps with imperfection of primer set</v>
          </cell>
        </row>
        <row r="494">
          <cell r="A494" t="str">
            <v>Seq_492</v>
          </cell>
          <cell r="C494">
            <v>138</v>
          </cell>
          <cell r="D494" t="str">
            <v>ammodytes americanus</v>
          </cell>
          <cell r="E494">
            <v>99.28</v>
          </cell>
          <cell r="F494" t="str">
            <v>American sand lance</v>
          </cell>
          <cell r="G494" t="str">
            <v>Ammodytes dubius</v>
          </cell>
          <cell r="H494">
            <v>99.28</v>
          </cell>
          <cell r="I494" t="str">
            <v>Northern sand lance</v>
          </cell>
          <cell r="J494" t="str">
            <v>American/Northern sand lance</v>
          </cell>
          <cell r="M494" t="str">
            <v>Also matched 98.55% with histiopterus typus (threebar boarfish) etc</v>
          </cell>
        </row>
        <row r="495">
          <cell r="A495" t="str">
            <v>Seq_493</v>
          </cell>
          <cell r="C495">
            <v>138</v>
          </cell>
          <cell r="D495" t="str">
            <v>Anchoa mitchilli</v>
          </cell>
          <cell r="E495">
            <v>100</v>
          </cell>
          <cell r="F495" t="str">
            <v>Bay anchovy</v>
          </cell>
          <cell r="J495" t="str">
            <v>Bay anchovy</v>
          </cell>
          <cell r="M495" t="str">
            <v>Also matched 98.53% with other anchovies.</v>
          </cell>
        </row>
        <row r="496">
          <cell r="A496" t="str">
            <v>Seq_494</v>
          </cell>
          <cell r="C496">
            <v>143</v>
          </cell>
          <cell r="D496" t="str">
            <v>Lepophidium profundorum</v>
          </cell>
          <cell r="E496">
            <v>97.86</v>
          </cell>
          <cell r="F496" t="str">
            <v>Blackrim cusk-eel</v>
          </cell>
          <cell r="G496" t="str">
            <v>Raneya brasiliensis</v>
          </cell>
          <cell r="H496">
            <v>93.76</v>
          </cell>
          <cell r="I496" t="str">
            <v>Raneya brasiliensis</v>
          </cell>
          <cell r="J496" t="str">
            <v>No perfect match. Some kind of cusk-eel?</v>
          </cell>
        </row>
        <row r="497">
          <cell r="A497" t="str">
            <v>Seq_495</v>
          </cell>
          <cell r="C497">
            <v>138</v>
          </cell>
          <cell r="D497" t="str">
            <v>Gadus morhua</v>
          </cell>
          <cell r="E497">
            <v>97.83</v>
          </cell>
          <cell r="F497" t="str">
            <v>Atlantic cod</v>
          </cell>
          <cell r="J497" t="str">
            <v>Atlantic cod?</v>
          </cell>
          <cell r="M497" t="str">
            <v>Also matched 97.83% with Gadus chalcogrammus (Alaska pollock), Arctogadus glacialis (Arctic cod or polar cod), and Gadus macrocephalus (Pacific cod).</v>
          </cell>
        </row>
        <row r="498">
          <cell r="A498" t="str">
            <v>Seq_496</v>
          </cell>
          <cell r="C498">
            <v>137</v>
          </cell>
          <cell r="D498" t="str">
            <v>scomber scombrus</v>
          </cell>
          <cell r="E498">
            <v>99.27</v>
          </cell>
          <cell r="F498" t="str">
            <v>Atlantic mackerel</v>
          </cell>
          <cell r="J498" t="str">
            <v>Atlantic mackerel</v>
          </cell>
        </row>
        <row r="499">
          <cell r="A499" t="str">
            <v>Seq_497</v>
          </cell>
          <cell r="C499">
            <v>138</v>
          </cell>
          <cell r="D499" t="str">
            <v>Merlangius merlangus</v>
          </cell>
          <cell r="E499">
            <v>99.28</v>
          </cell>
          <cell r="F499" t="str">
            <v>Whiting</v>
          </cell>
          <cell r="G499" t="str">
            <v>Pollachius pollachius</v>
          </cell>
          <cell r="H499">
            <v>99.28</v>
          </cell>
          <cell r="I499" t="str">
            <v>Pollock</v>
          </cell>
          <cell r="J499" t="str">
            <v>Pollock? (Pollachius virens)</v>
          </cell>
          <cell r="M499" t="str">
            <v>Also matched 99.28% with Pollachius virens (Also Pollock)</v>
          </cell>
        </row>
        <row r="500">
          <cell r="A500" t="str">
            <v>Seq_498</v>
          </cell>
          <cell r="C500">
            <v>137</v>
          </cell>
          <cell r="D500" t="str">
            <v>scomber scombrus</v>
          </cell>
          <cell r="E500">
            <v>99.27</v>
          </cell>
          <cell r="F500" t="str">
            <v>Atlantic mackerel</v>
          </cell>
          <cell r="J500" t="str">
            <v>Atlantic mackerel</v>
          </cell>
        </row>
        <row r="501">
          <cell r="A501" t="str">
            <v>Seq_499</v>
          </cell>
          <cell r="C501">
            <v>138</v>
          </cell>
          <cell r="D501" t="str">
            <v>helicolenus dactylopterus</v>
          </cell>
          <cell r="E501">
            <v>99.28</v>
          </cell>
          <cell r="F501" t="str">
            <v>blackbelly rosefish</v>
          </cell>
          <cell r="G501" t="str">
            <v>Helicolenus avius</v>
          </cell>
          <cell r="H501">
            <v>99.28</v>
          </cell>
          <cell r="I501" t="str">
            <v>?</v>
          </cell>
          <cell r="J501" t="str">
            <v>Blackbelly rosefish?</v>
          </cell>
          <cell r="M501" t="str">
            <v>Also matched 99.28% with Helicolenus hilgendorfi (Hilgendorf's saucord; Northwest Pacific fish).</v>
          </cell>
        </row>
        <row r="502">
          <cell r="A502" t="str">
            <v>Seq_500</v>
          </cell>
          <cell r="C502">
            <v>137</v>
          </cell>
          <cell r="D502" t="str">
            <v>Urophycis tenuis</v>
          </cell>
          <cell r="E502">
            <v>99.27</v>
          </cell>
          <cell r="F502" t="str">
            <v>White hake</v>
          </cell>
          <cell r="G502" t="str">
            <v>Urophycis chuss</v>
          </cell>
          <cell r="H502">
            <v>99.27</v>
          </cell>
          <cell r="I502" t="str">
            <v>Red hake</v>
          </cell>
          <cell r="J502" t="str">
            <v>White/red/spotted hake</v>
          </cell>
          <cell r="M502" t="str">
            <v>Also matched 99.27% with Urophycis regia (spotted codling; Northwest Atlantic).</v>
          </cell>
        </row>
        <row r="503">
          <cell r="A503" t="str">
            <v>Seq_501</v>
          </cell>
          <cell r="C503">
            <v>137</v>
          </cell>
          <cell r="D503" t="str">
            <v>scomber scombrus</v>
          </cell>
          <cell r="E503">
            <v>99.27</v>
          </cell>
          <cell r="F503" t="str">
            <v>Atlantic mackerel</v>
          </cell>
          <cell r="J503" t="str">
            <v>Atlantic mackerel</v>
          </cell>
        </row>
        <row r="504">
          <cell r="A504" t="str">
            <v>Seq_502</v>
          </cell>
          <cell r="C504">
            <v>138</v>
          </cell>
          <cell r="D504" t="str">
            <v>Alosa fallax</v>
          </cell>
          <cell r="E504">
            <v>99.28</v>
          </cell>
          <cell r="F504" t="str">
            <v>Twait shad</v>
          </cell>
          <cell r="G504" t="str">
            <v>Alosa sapidissima</v>
          </cell>
          <cell r="H504">
            <v>99.28</v>
          </cell>
          <cell r="I504" t="str">
            <v>American shad</v>
          </cell>
          <cell r="J504" t="str">
            <v xml:space="preserve">Some kind of shad </v>
          </cell>
          <cell r="M504" t="str">
            <v>Also matched 99.28% with other shad such as Alosa mediocris (Hickory shad), Alosa aestivalis (Blueback herring) etc</v>
          </cell>
        </row>
        <row r="505">
          <cell r="A505" t="str">
            <v>Seq_503</v>
          </cell>
          <cell r="C505">
            <v>138</v>
          </cell>
          <cell r="D505" t="str">
            <v>Auxis thazard</v>
          </cell>
          <cell r="E505">
            <v>100</v>
          </cell>
          <cell r="F505" t="str">
            <v>frigate tuna</v>
          </cell>
          <cell r="G505" t="str">
            <v>Auxis rochei</v>
          </cell>
          <cell r="H505">
            <v>100</v>
          </cell>
          <cell r="I505" t="str">
            <v>Bullet tuna</v>
          </cell>
          <cell r="J505" t="str">
            <v>Some kind of tuna</v>
          </cell>
          <cell r="M505" t="str">
            <v>Also matched 100% with Sarda sarda (Atlantic bonito)</v>
          </cell>
        </row>
        <row r="506">
          <cell r="A506" t="str">
            <v>Seq_504</v>
          </cell>
          <cell r="J506" t="str">
            <v>No match</v>
          </cell>
        </row>
        <row r="507">
          <cell r="A507" t="str">
            <v>Seq_505</v>
          </cell>
          <cell r="C507">
            <v>137</v>
          </cell>
          <cell r="D507" t="str">
            <v>scomber scombrus</v>
          </cell>
          <cell r="E507">
            <v>100</v>
          </cell>
          <cell r="F507" t="str">
            <v>Atlantic mackerel</v>
          </cell>
          <cell r="J507" t="str">
            <v>Atlantic mackerel</v>
          </cell>
        </row>
        <row r="508">
          <cell r="A508" t="str">
            <v>Seq_506</v>
          </cell>
          <cell r="C508">
            <v>138</v>
          </cell>
          <cell r="D508" t="str">
            <v>Gyrinocheilus aymonieri</v>
          </cell>
          <cell r="E508">
            <v>86.33</v>
          </cell>
          <cell r="F508" t="str">
            <v>Siamese algae-eater</v>
          </cell>
          <cell r="J508" t="str">
            <v>No good match</v>
          </cell>
        </row>
        <row r="509">
          <cell r="A509" t="str">
            <v>Seq_507</v>
          </cell>
          <cell r="C509">
            <v>138</v>
          </cell>
          <cell r="D509" t="str">
            <v>Gyrinocheilus aymonieri</v>
          </cell>
          <cell r="E509">
            <v>87.59</v>
          </cell>
          <cell r="F509" t="str">
            <v>Siamese algae-eater</v>
          </cell>
          <cell r="J509" t="str">
            <v>No good match</v>
          </cell>
        </row>
        <row r="510">
          <cell r="A510" t="str">
            <v>Seq_508</v>
          </cell>
          <cell r="C510">
            <v>138</v>
          </cell>
          <cell r="D510" t="str">
            <v>Brevoortia tyrannus</v>
          </cell>
          <cell r="E510">
            <v>98.54</v>
          </cell>
          <cell r="F510" t="str">
            <v>Atlantic menhaden</v>
          </cell>
          <cell r="J510" t="str">
            <v>Atlantic menhaden</v>
          </cell>
        </row>
        <row r="511">
          <cell r="A511" t="str">
            <v>Seq_509</v>
          </cell>
          <cell r="C511">
            <v>136</v>
          </cell>
          <cell r="D511" t="str">
            <v>Protomyctophum arcticum</v>
          </cell>
          <cell r="E511">
            <v>92.7</v>
          </cell>
          <cell r="F511" t="str">
            <v>Arctic telescope</v>
          </cell>
          <cell r="J511" t="str">
            <v>No good match</v>
          </cell>
        </row>
        <row r="512">
          <cell r="A512" t="str">
            <v>Seq_510</v>
          </cell>
          <cell r="C512">
            <v>139</v>
          </cell>
          <cell r="D512" t="str">
            <v>Saurida nebulosa</v>
          </cell>
          <cell r="E512">
            <v>92.86</v>
          </cell>
          <cell r="F512" t="str">
            <v>Clouded lizzardfish</v>
          </cell>
          <cell r="G512" t="str">
            <v>Scomberomorus niphonius</v>
          </cell>
          <cell r="H512">
            <v>92.14</v>
          </cell>
          <cell r="I512" t="str">
            <v>Japanese Spanish mackerel</v>
          </cell>
          <cell r="J512" t="str">
            <v>No good match</v>
          </cell>
        </row>
        <row r="513">
          <cell r="A513" t="str">
            <v>Seq_511</v>
          </cell>
          <cell r="C513">
            <v>136</v>
          </cell>
          <cell r="D513" t="str">
            <v>Pomatomus saltatrix</v>
          </cell>
          <cell r="E513">
            <v>99.26</v>
          </cell>
          <cell r="F513" t="str">
            <v>Bluefish</v>
          </cell>
          <cell r="J513" t="str">
            <v>Bluefish</v>
          </cell>
        </row>
        <row r="514">
          <cell r="A514" t="str">
            <v>Seq_512</v>
          </cell>
          <cell r="C514">
            <v>136</v>
          </cell>
          <cell r="D514" t="str">
            <v>Morus serrator</v>
          </cell>
          <cell r="E514">
            <v>98.53</v>
          </cell>
          <cell r="F514" t="str">
            <v>Australasian gannet</v>
          </cell>
          <cell r="G514" t="str">
            <v>nannopterum brasilianus</v>
          </cell>
          <cell r="H514">
            <v>96.32</v>
          </cell>
          <cell r="I514" t="str">
            <v>Neotropic cormorant</v>
          </cell>
          <cell r="J514" t="str">
            <v>No perfect match. Some kind of gannet??</v>
          </cell>
        </row>
        <row r="515">
          <cell r="A515" t="str">
            <v>Seq_513</v>
          </cell>
          <cell r="C515">
            <v>138</v>
          </cell>
          <cell r="D515" t="str">
            <v>Alosa fallax</v>
          </cell>
          <cell r="E515">
            <v>99.28</v>
          </cell>
          <cell r="F515" t="str">
            <v>Twait shad</v>
          </cell>
          <cell r="G515" t="str">
            <v>Alosa sapidissima</v>
          </cell>
          <cell r="H515">
            <v>99.28</v>
          </cell>
          <cell r="I515" t="str">
            <v>American shad</v>
          </cell>
          <cell r="J515" t="str">
            <v xml:space="preserve">Some kind of shad </v>
          </cell>
          <cell r="M515" t="str">
            <v>Also matched 99.28% with other shad such as Alosa mediocris (Hickory shad), Alosa aestivalis (Blueback herring) etc</v>
          </cell>
        </row>
        <row r="516">
          <cell r="A516" t="str">
            <v>Seq_514</v>
          </cell>
          <cell r="C516">
            <v>137</v>
          </cell>
          <cell r="D516" t="str">
            <v>Homo Sapian</v>
          </cell>
          <cell r="E516">
            <v>99.27</v>
          </cell>
          <cell r="J516" t="str">
            <v>Human</v>
          </cell>
        </row>
        <row r="517">
          <cell r="A517" t="str">
            <v>Seq_515</v>
          </cell>
          <cell r="C517">
            <v>138</v>
          </cell>
          <cell r="D517" t="str">
            <v>Engraulis japonicus</v>
          </cell>
          <cell r="E517">
            <v>98.55</v>
          </cell>
          <cell r="F517" t="str">
            <v>Japanese anchovy</v>
          </cell>
          <cell r="G517" t="str">
            <v>Engraulis eurystole</v>
          </cell>
          <cell r="H517">
            <v>98.55</v>
          </cell>
          <cell r="I517" t="str">
            <v>Silver anchovy</v>
          </cell>
          <cell r="J517" t="str">
            <v>Silver anchovy</v>
          </cell>
          <cell r="M517" t="str">
            <v>Also matched 98.55% with engraulis encrasicolus (European anchovy)</v>
          </cell>
        </row>
        <row r="518">
          <cell r="A518" t="str">
            <v>Seq_516</v>
          </cell>
          <cell r="C518">
            <v>138</v>
          </cell>
          <cell r="D518" t="str">
            <v>Merluccius bilinearis</v>
          </cell>
          <cell r="E518">
            <v>98.55</v>
          </cell>
          <cell r="F518" t="str">
            <v>Silver hake</v>
          </cell>
          <cell r="G518" t="str">
            <v>Merluccius albidus</v>
          </cell>
          <cell r="H518">
            <v>98.55</v>
          </cell>
          <cell r="I518" t="str">
            <v>Offshore hake</v>
          </cell>
          <cell r="J518" t="str">
            <v>Silver hake</v>
          </cell>
        </row>
        <row r="519">
          <cell r="A519" t="str">
            <v>Seq_517</v>
          </cell>
          <cell r="C519">
            <v>139</v>
          </cell>
          <cell r="D519" t="str">
            <v>Monacanthus tuckeri</v>
          </cell>
          <cell r="E519">
            <v>99.28</v>
          </cell>
          <cell r="F519" t="str">
            <v>Slender filefish</v>
          </cell>
          <cell r="G519" t="str">
            <v>Stephanolepis hispidus</v>
          </cell>
          <cell r="H519">
            <v>97.12</v>
          </cell>
          <cell r="I519" t="str">
            <v>planehead filefish</v>
          </cell>
          <cell r="J519" t="str">
            <v>Slender filefish or Planehead filefish</v>
          </cell>
        </row>
        <row r="520">
          <cell r="A520" t="str">
            <v>Seq_518</v>
          </cell>
          <cell r="C520">
            <v>137</v>
          </cell>
          <cell r="D520" t="str">
            <v>Lampadena yaquinae</v>
          </cell>
          <cell r="E520">
            <v>100</v>
          </cell>
          <cell r="F520" t="str">
            <v>??</v>
          </cell>
          <cell r="G520" t="str">
            <v>Diaphus luetkeni</v>
          </cell>
          <cell r="H520">
            <v>100</v>
          </cell>
          <cell r="I520" t="str">
            <v>Luetken's lanternfish</v>
          </cell>
          <cell r="J520" t="str">
            <v>Luetken's lanternfish</v>
          </cell>
          <cell r="M520" t="str">
            <v>Only matches 97.79% with Lampadena atlantica (??)</v>
          </cell>
        </row>
        <row r="521">
          <cell r="A521" t="str">
            <v>Seq_519</v>
          </cell>
          <cell r="C521">
            <v>137</v>
          </cell>
          <cell r="D521" t="str">
            <v>Homo Sapian</v>
          </cell>
          <cell r="E521">
            <v>99.27</v>
          </cell>
          <cell r="J521" t="str">
            <v>Human</v>
          </cell>
        </row>
        <row r="522">
          <cell r="A522" t="str">
            <v>Seq_520</v>
          </cell>
          <cell r="C522">
            <v>138</v>
          </cell>
          <cell r="D522" t="str">
            <v>Alosa fallax</v>
          </cell>
          <cell r="E522">
            <v>99.28</v>
          </cell>
          <cell r="F522" t="str">
            <v>Twait shad</v>
          </cell>
          <cell r="G522" t="str">
            <v>Alosa sapidissima</v>
          </cell>
          <cell r="H522">
            <v>99.28</v>
          </cell>
          <cell r="I522" t="str">
            <v>American shad</v>
          </cell>
          <cell r="J522" t="str">
            <v xml:space="preserve">Some kind of shad </v>
          </cell>
          <cell r="M522" t="str">
            <v>Also matched 99.28% with other shad such as Alosa mediocris (Hickory shad), Alosa aestivalis (Blueback herring) etc</v>
          </cell>
        </row>
        <row r="523">
          <cell r="A523" t="str">
            <v>Seq_521</v>
          </cell>
          <cell r="C523">
            <v>136</v>
          </cell>
          <cell r="D523" t="str">
            <v>Prionotus carolinus</v>
          </cell>
          <cell r="E523">
            <v>100</v>
          </cell>
          <cell r="F523" t="str">
            <v>Northern searobin</v>
          </cell>
          <cell r="J523" t="str">
            <v>Northern searobin</v>
          </cell>
        </row>
        <row r="524">
          <cell r="A524" t="str">
            <v>Seq_522</v>
          </cell>
          <cell r="C524">
            <v>138</v>
          </cell>
          <cell r="D524" t="str">
            <v>Alosa fallax</v>
          </cell>
          <cell r="E524">
            <v>98.55</v>
          </cell>
          <cell r="F524" t="str">
            <v>Twait shad</v>
          </cell>
          <cell r="G524" t="str">
            <v>Alosa sapidissima</v>
          </cell>
          <cell r="H524">
            <v>98.55</v>
          </cell>
          <cell r="I524" t="str">
            <v>American shad</v>
          </cell>
          <cell r="J524" t="str">
            <v xml:space="preserve">Some kind of shad </v>
          </cell>
          <cell r="M524" t="str">
            <v>Also matched 98.55% with other shad such as Alosa mediocris (Hickory shad), Alosa aestivalis (Blueback herring) etc</v>
          </cell>
        </row>
        <row r="525">
          <cell r="A525" t="str">
            <v>Seq_523</v>
          </cell>
          <cell r="C525">
            <v>137</v>
          </cell>
          <cell r="D525" t="str">
            <v>Urophycis tenuis</v>
          </cell>
          <cell r="E525">
            <v>99.27</v>
          </cell>
          <cell r="F525" t="str">
            <v>White hake</v>
          </cell>
          <cell r="G525" t="str">
            <v>Urophycis chuss</v>
          </cell>
          <cell r="H525">
            <v>99.27</v>
          </cell>
          <cell r="I525" t="str">
            <v>Red hake</v>
          </cell>
          <cell r="J525" t="str">
            <v>White/red/spotted hake</v>
          </cell>
          <cell r="M525" t="str">
            <v>Also matched 99.27% with Urophycis regia (spotted codling; Northwest Atlantic).</v>
          </cell>
        </row>
        <row r="526">
          <cell r="A526" t="str">
            <v>Seq_524</v>
          </cell>
          <cell r="C526">
            <v>137</v>
          </cell>
          <cell r="D526" t="str">
            <v>Homo Sapian</v>
          </cell>
          <cell r="E526">
            <v>99.27</v>
          </cell>
          <cell r="J526" t="str">
            <v>Human</v>
          </cell>
        </row>
        <row r="527">
          <cell r="A527" t="str">
            <v>Seq_525</v>
          </cell>
          <cell r="C527">
            <v>138</v>
          </cell>
          <cell r="D527" t="str">
            <v>Alosa fallax</v>
          </cell>
          <cell r="E527">
            <v>99.28</v>
          </cell>
          <cell r="F527" t="str">
            <v>Twait shad</v>
          </cell>
          <cell r="G527" t="str">
            <v>Alosa sapidissima</v>
          </cell>
          <cell r="H527">
            <v>99.28</v>
          </cell>
          <cell r="I527" t="str">
            <v>American shad</v>
          </cell>
          <cell r="J527" t="str">
            <v xml:space="preserve">Some kind of shad </v>
          </cell>
          <cell r="M527" t="str">
            <v>Also matched 99.28% with other shad such as Alosa mediocris (Hickory shad), Alosa aestivalis (Blueback herring) etc</v>
          </cell>
        </row>
        <row r="528">
          <cell r="A528" t="str">
            <v>Seq_526</v>
          </cell>
          <cell r="C528">
            <v>138</v>
          </cell>
          <cell r="D528" t="str">
            <v>xanthichthys ringens</v>
          </cell>
          <cell r="E528">
            <v>99.28</v>
          </cell>
          <cell r="F528" t="str">
            <v>Sargassum triggerfish</v>
          </cell>
          <cell r="G528" t="str">
            <v>xanthichthys mento</v>
          </cell>
          <cell r="H528">
            <v>99.28</v>
          </cell>
          <cell r="I528" t="str">
            <v>Redtail triggerfish</v>
          </cell>
          <cell r="J528" t="str">
            <v>Sargassum triggerfish</v>
          </cell>
          <cell r="M528" t="str">
            <v>Also matched 99.28% with xanthichthys auromarginatus (Gilded triggerfish; not a western Atlantic fish) and xenobalistes tumidipectoris (?, western Pacific)</v>
          </cell>
        </row>
        <row r="529">
          <cell r="A529" t="str">
            <v>Seq_527</v>
          </cell>
          <cell r="C529">
            <v>138</v>
          </cell>
          <cell r="D529" t="str">
            <v>tautoga onitis</v>
          </cell>
          <cell r="E529">
            <v>99.27</v>
          </cell>
          <cell r="F529" t="str">
            <v>Tautog</v>
          </cell>
          <cell r="J529" t="str">
            <v>Tautog</v>
          </cell>
        </row>
        <row r="530">
          <cell r="A530" t="str">
            <v>Seq_528</v>
          </cell>
          <cell r="C530">
            <v>137</v>
          </cell>
          <cell r="D530" t="str">
            <v>scomber scombrus</v>
          </cell>
          <cell r="E530">
            <v>99.27</v>
          </cell>
          <cell r="F530" t="str">
            <v>Atlantic mackerel</v>
          </cell>
          <cell r="J530" t="str">
            <v>Atlantic mackerel</v>
          </cell>
        </row>
        <row r="531">
          <cell r="A531" t="str">
            <v>Seq_529</v>
          </cell>
          <cell r="C531">
            <v>138</v>
          </cell>
          <cell r="D531" t="str">
            <v>Peprilus triacanthus</v>
          </cell>
          <cell r="E531">
            <v>97.83</v>
          </cell>
          <cell r="F531" t="str">
            <v>Butterfish</v>
          </cell>
          <cell r="G531" t="str">
            <v>Peprilus burti</v>
          </cell>
          <cell r="H531">
            <v>97.1</v>
          </cell>
          <cell r="I531" t="str">
            <v>Gulf butterfish</v>
          </cell>
          <cell r="J531" t="str">
            <v>Butterfish</v>
          </cell>
        </row>
        <row r="532">
          <cell r="A532" t="str">
            <v>Seq_530</v>
          </cell>
          <cell r="C532">
            <v>137</v>
          </cell>
          <cell r="D532" t="str">
            <v>scomber scombrus</v>
          </cell>
          <cell r="E532">
            <v>99.27</v>
          </cell>
          <cell r="F532" t="str">
            <v>Atlantic mackerel</v>
          </cell>
          <cell r="J532" t="str">
            <v>Atlantic mackerel</v>
          </cell>
        </row>
        <row r="533">
          <cell r="A533" t="str">
            <v>Seq_531</v>
          </cell>
          <cell r="C533">
            <v>138</v>
          </cell>
          <cell r="D533" t="str">
            <v>Micropogonias undulatus</v>
          </cell>
          <cell r="E533">
            <v>99.28</v>
          </cell>
          <cell r="F533" t="str">
            <v>Atlantic croaker</v>
          </cell>
          <cell r="J533" t="str">
            <v>Atlantic croaker</v>
          </cell>
        </row>
        <row r="534">
          <cell r="A534" t="str">
            <v>Seq_532</v>
          </cell>
          <cell r="C534">
            <v>138</v>
          </cell>
          <cell r="D534" t="str">
            <v>helicolenus dactylopterus</v>
          </cell>
          <cell r="E534">
            <v>100</v>
          </cell>
          <cell r="F534" t="str">
            <v>blackbelly rosefish</v>
          </cell>
          <cell r="G534" t="str">
            <v>Helicolenus avius</v>
          </cell>
          <cell r="H534">
            <v>100</v>
          </cell>
          <cell r="I534" t="str">
            <v>?</v>
          </cell>
          <cell r="J534" t="str">
            <v>Blackbelly rosefish?</v>
          </cell>
          <cell r="M534" t="str">
            <v>Also matched 100% with Helicolenus hilgendorfi (Hilgendorf's saucord; Northwest Pacific fish).</v>
          </cell>
        </row>
        <row r="535">
          <cell r="A535" t="str">
            <v>Seq_533</v>
          </cell>
          <cell r="C535">
            <v>136</v>
          </cell>
          <cell r="D535" t="str">
            <v>Prionotus carolinus</v>
          </cell>
          <cell r="E535">
            <v>99.27</v>
          </cell>
          <cell r="F535" t="str">
            <v>Northern searobin</v>
          </cell>
          <cell r="J535" t="str">
            <v>Northern searobin</v>
          </cell>
        </row>
        <row r="536">
          <cell r="A536" t="str">
            <v>Seq_534</v>
          </cell>
          <cell r="C536">
            <v>137</v>
          </cell>
          <cell r="D536" t="str">
            <v>Homo Sapian</v>
          </cell>
          <cell r="E536">
            <v>98.54</v>
          </cell>
          <cell r="J536" t="str">
            <v>Human</v>
          </cell>
        </row>
        <row r="537">
          <cell r="A537" t="str">
            <v>Seq_535</v>
          </cell>
          <cell r="C537">
            <v>138</v>
          </cell>
          <cell r="D537" t="str">
            <v>Cynoscion regalis</v>
          </cell>
          <cell r="E537">
            <v>99.28</v>
          </cell>
          <cell r="F537" t="str">
            <v>Weakfish</v>
          </cell>
          <cell r="J537" t="str">
            <v>Weakfish</v>
          </cell>
        </row>
        <row r="538">
          <cell r="A538" t="str">
            <v>Seq_536</v>
          </cell>
          <cell r="C538">
            <v>136</v>
          </cell>
          <cell r="D538" t="str">
            <v>Ceratoscopelus maderensis</v>
          </cell>
          <cell r="E538">
            <v>99.26</v>
          </cell>
          <cell r="F538" t="str">
            <v>Madeira lantern fish</v>
          </cell>
          <cell r="J538" t="str">
            <v>Madeira lantern fish</v>
          </cell>
        </row>
        <row r="539">
          <cell r="A539" t="str">
            <v>Seq_537</v>
          </cell>
          <cell r="C539">
            <v>138</v>
          </cell>
          <cell r="D539" t="str">
            <v>Lutjanus argentimaculatus</v>
          </cell>
          <cell r="E539">
            <v>99.28</v>
          </cell>
          <cell r="F539" t="str">
            <v>Mangrove red snapper</v>
          </cell>
          <cell r="G539" t="str">
            <v>lutjanus griseus</v>
          </cell>
          <cell r="H539">
            <v>98.55</v>
          </cell>
          <cell r="I539" t="str">
            <v>Grey snapper</v>
          </cell>
          <cell r="J539" t="str">
            <v>Mangrove red snapper</v>
          </cell>
        </row>
        <row r="540">
          <cell r="A540" t="str">
            <v>Seq_538</v>
          </cell>
          <cell r="C540">
            <v>138</v>
          </cell>
          <cell r="D540" t="str">
            <v>Merluccius bilinearis</v>
          </cell>
          <cell r="E540">
            <v>99.28</v>
          </cell>
          <cell r="F540" t="str">
            <v>Silver hake</v>
          </cell>
          <cell r="G540" t="str">
            <v>Merluccius albidus</v>
          </cell>
          <cell r="H540">
            <v>97.1</v>
          </cell>
          <cell r="I540" t="str">
            <v>Offshore hake</v>
          </cell>
          <cell r="J540" t="str">
            <v>Silver hake</v>
          </cell>
        </row>
        <row r="541">
          <cell r="A541" t="str">
            <v>Seq_539</v>
          </cell>
          <cell r="C541">
            <v>138</v>
          </cell>
          <cell r="D541" t="str">
            <v>globicephala macrorhynchus</v>
          </cell>
          <cell r="E541">
            <v>99.28</v>
          </cell>
          <cell r="F541" t="str">
            <v>Short-finned pilot whale</v>
          </cell>
          <cell r="G541" t="str">
            <v>peponocephala electra</v>
          </cell>
          <cell r="H541">
            <v>99.28</v>
          </cell>
          <cell r="I541" t="str">
            <v>Melon-headed whale</v>
          </cell>
          <cell r="J541" t="str">
            <v>Short-finned pilot whale??</v>
          </cell>
        </row>
        <row r="542">
          <cell r="A542" t="str">
            <v>Seq_540</v>
          </cell>
          <cell r="C542">
            <v>138</v>
          </cell>
          <cell r="D542" t="str">
            <v>Lutjanus argentimaculatus</v>
          </cell>
          <cell r="E542">
            <v>100</v>
          </cell>
          <cell r="F542" t="str">
            <v>Mangrove red snapper</v>
          </cell>
          <cell r="G542" t="str">
            <v>lutjanus griseus</v>
          </cell>
          <cell r="H542">
            <v>99.26</v>
          </cell>
          <cell r="I542" t="str">
            <v>Grey snapper</v>
          </cell>
          <cell r="J542" t="str">
            <v>Mangrove red snapper</v>
          </cell>
        </row>
        <row r="543">
          <cell r="A543" t="str">
            <v>Seq_541</v>
          </cell>
          <cell r="C543">
            <v>138</v>
          </cell>
          <cell r="D543" t="str">
            <v>Brevoortia tyrannus</v>
          </cell>
          <cell r="E543">
            <v>99.28</v>
          </cell>
          <cell r="F543" t="str">
            <v>Atlantic menhaden</v>
          </cell>
          <cell r="J543" t="str">
            <v>Atlantic menhaden</v>
          </cell>
        </row>
        <row r="544">
          <cell r="A544" t="str">
            <v>Seq_542</v>
          </cell>
          <cell r="C544">
            <v>138</v>
          </cell>
          <cell r="D544" t="str">
            <v>myoxocephalus octodecemspinosus</v>
          </cell>
          <cell r="E544">
            <v>99.28</v>
          </cell>
          <cell r="F544" t="str">
            <v>Longhorn sculpin</v>
          </cell>
          <cell r="G544" t="str">
            <v>aspidophoroides monopterygius</v>
          </cell>
          <cell r="I544" t="str">
            <v>Alligatorfish</v>
          </cell>
          <cell r="J544" t="str">
            <v>Some kind of Sculpin?</v>
          </cell>
          <cell r="M544" t="str">
            <v>Also matched 99.28% with Artediellus uncinatus (Arctic hookear sculpin; western Atlantic) etc</v>
          </cell>
        </row>
        <row r="545">
          <cell r="A545" t="str">
            <v>Seq_543</v>
          </cell>
          <cell r="C545">
            <v>135</v>
          </cell>
          <cell r="D545" t="str">
            <v>Scorpaena brasiliensis</v>
          </cell>
          <cell r="E545">
            <v>94.81</v>
          </cell>
          <cell r="F545" t="str">
            <v>Barbfish</v>
          </cell>
          <cell r="J545" t="str">
            <v>No good match</v>
          </cell>
        </row>
        <row r="546">
          <cell r="A546" t="str">
            <v>Seq_544</v>
          </cell>
          <cell r="C546">
            <v>138</v>
          </cell>
          <cell r="D546" t="str">
            <v>Merlangius merlangus</v>
          </cell>
          <cell r="E546">
            <v>99.28</v>
          </cell>
          <cell r="F546" t="str">
            <v>Whiting</v>
          </cell>
          <cell r="G546" t="str">
            <v>Pollachius pollachius</v>
          </cell>
          <cell r="H546">
            <v>99.28</v>
          </cell>
          <cell r="I546" t="str">
            <v>Pollock</v>
          </cell>
          <cell r="J546" t="str">
            <v>Pollock? (Pollachius virens)</v>
          </cell>
          <cell r="M546" t="str">
            <v>Also matched 99.28% with Pollachius virens (Also Pollock)</v>
          </cell>
        </row>
        <row r="547">
          <cell r="A547" t="str">
            <v>Seq_545</v>
          </cell>
          <cell r="C547">
            <v>136</v>
          </cell>
          <cell r="D547" t="str">
            <v>pseudopleuronectes americanus</v>
          </cell>
          <cell r="E547">
            <v>99.28</v>
          </cell>
          <cell r="F547" t="str">
            <v>Winter flounder</v>
          </cell>
          <cell r="G547" t="str">
            <v>Myzopsetta ferruginea</v>
          </cell>
          <cell r="H547">
            <v>99.28</v>
          </cell>
          <cell r="I547" t="str">
            <v>Yellowtail flounder</v>
          </cell>
          <cell r="J547" t="str">
            <v>Winter or Yellowtail flounder?</v>
          </cell>
          <cell r="M547" t="str">
            <v>Also matched 99.28% with limanda limanda (Common dab; not a western Atlantic species), Pleuronectes platessa (European plaice; not a western Atlantic fish), Platichthys flesus (European flounder; not a western Atlantic species but was introduced to US and Canada through ballast water), Limanda sakhalinensis (Sakhalin sole; not a western Atlantic species) and others</v>
          </cell>
        </row>
        <row r="548">
          <cell r="A548" t="str">
            <v>Seq_546</v>
          </cell>
          <cell r="C548">
            <v>136</v>
          </cell>
          <cell r="D548" t="str">
            <v>Prionotus carolinus</v>
          </cell>
          <cell r="E548">
            <v>100</v>
          </cell>
          <cell r="F548" t="str">
            <v>Northern searobin</v>
          </cell>
          <cell r="J548" t="str">
            <v>Northern searobin</v>
          </cell>
        </row>
        <row r="549">
          <cell r="A549" t="str">
            <v>Seq_547</v>
          </cell>
          <cell r="C549">
            <v>135</v>
          </cell>
          <cell r="D549" t="str">
            <v>Balanoglossus clavigerus</v>
          </cell>
          <cell r="E549">
            <v>84.8</v>
          </cell>
          <cell r="F549" t="str">
            <v>?</v>
          </cell>
          <cell r="J549" t="str">
            <v>No good match</v>
          </cell>
        </row>
        <row r="550">
          <cell r="A550" t="str">
            <v>Seq_548</v>
          </cell>
          <cell r="C550">
            <v>137</v>
          </cell>
          <cell r="D550" t="str">
            <v>scomber scombrus</v>
          </cell>
          <cell r="E550">
            <v>99.27</v>
          </cell>
          <cell r="F550" t="str">
            <v>Atlantic mackerel</v>
          </cell>
          <cell r="J550" t="str">
            <v>Atlantic mackerel</v>
          </cell>
        </row>
        <row r="551">
          <cell r="A551" t="str">
            <v>Seq_549</v>
          </cell>
          <cell r="C551">
            <v>138</v>
          </cell>
          <cell r="D551" t="str">
            <v>tautoga onitis</v>
          </cell>
          <cell r="E551">
            <v>99.28</v>
          </cell>
          <cell r="F551" t="str">
            <v>Tautog</v>
          </cell>
          <cell r="J551" t="str">
            <v>Tautog</v>
          </cell>
        </row>
        <row r="552">
          <cell r="A552" t="str">
            <v>Seq_550</v>
          </cell>
          <cell r="C552">
            <v>137</v>
          </cell>
          <cell r="D552" t="str">
            <v>Phoca largha</v>
          </cell>
          <cell r="E552">
            <v>99.27</v>
          </cell>
          <cell r="F552" t="str">
            <v>Spotted seal</v>
          </cell>
          <cell r="G552" t="str">
            <v>Halichoerus grypus</v>
          </cell>
          <cell r="H552">
            <v>99.27</v>
          </cell>
          <cell r="I552" t="str">
            <v>Grey Seal</v>
          </cell>
          <cell r="J552" t="str">
            <v>Some kind of seal</v>
          </cell>
          <cell r="M552" t="str">
            <v>Also matched 99.27% with Phoca vitulina (Harbor seal), Cystophora cristata(Hooded seal), phoca fasciata(Ribbon seal), Pusa caspica(Caspian seal), Phoca sibirica(Baikal seal) and others.</v>
          </cell>
        </row>
        <row r="553">
          <cell r="A553" t="str">
            <v>Seq_551</v>
          </cell>
          <cell r="C553">
            <v>137</v>
          </cell>
          <cell r="D553" t="str">
            <v>Phoca largha</v>
          </cell>
          <cell r="E553">
            <v>97.08</v>
          </cell>
          <cell r="F553" t="str">
            <v>Spotted seal</v>
          </cell>
          <cell r="G553" t="str">
            <v>Halichoerus grypus</v>
          </cell>
          <cell r="H553">
            <v>97.08</v>
          </cell>
          <cell r="I553" t="str">
            <v>Grey Seal</v>
          </cell>
          <cell r="J553" t="str">
            <v>Some kind of seal</v>
          </cell>
          <cell r="M553" t="str">
            <v>Also matched 97.08% with Phoca vitulina (Harbor seal), Cystophora cristata(Hooded seal), phoca fasciata(Ribbon seal), Pusa caspica(Caspian seal), Phoca sibirica(Baikal seal) and others.</v>
          </cell>
        </row>
        <row r="554">
          <cell r="A554" t="str">
            <v>Seq_552</v>
          </cell>
          <cell r="C554">
            <v>136</v>
          </cell>
          <cell r="D554" t="str">
            <v>Ophisurus macrorhynchos</v>
          </cell>
          <cell r="E554">
            <v>96.32</v>
          </cell>
          <cell r="F554" t="str">
            <v>?</v>
          </cell>
          <cell r="G554" t="str">
            <v>Xyrias revulsus</v>
          </cell>
          <cell r="H554">
            <v>96.32</v>
          </cell>
          <cell r="I554" t="str">
            <v>Strict snake eel</v>
          </cell>
          <cell r="J554" t="str">
            <v>No good match. Some kind of snake eel?</v>
          </cell>
        </row>
        <row r="555">
          <cell r="A555" t="str">
            <v>Seq_553</v>
          </cell>
          <cell r="C555">
            <v>137</v>
          </cell>
          <cell r="D555" t="str">
            <v>scomber scombrus</v>
          </cell>
          <cell r="E555">
            <v>99.27</v>
          </cell>
          <cell r="F555" t="str">
            <v>Atlantic mackerel</v>
          </cell>
          <cell r="J555" t="str">
            <v>Atlantic mackerel</v>
          </cell>
        </row>
        <row r="556">
          <cell r="A556" t="str">
            <v>Seq_554</v>
          </cell>
          <cell r="C556">
            <v>136</v>
          </cell>
          <cell r="D556" t="str">
            <v>Cyclothone braueri </v>
          </cell>
          <cell r="E556">
            <v>100</v>
          </cell>
          <cell r="F556" t="str">
            <v>Garrick</v>
          </cell>
          <cell r="J556" t="str">
            <v>Garrick</v>
          </cell>
        </row>
        <row r="557">
          <cell r="A557" t="str">
            <v>Seq_555</v>
          </cell>
          <cell r="C557">
            <v>138</v>
          </cell>
          <cell r="D557" t="str">
            <v>paralichthys dentatus</v>
          </cell>
          <cell r="E557">
            <v>99.28</v>
          </cell>
          <cell r="F557" t="str">
            <v>Summer flounder</v>
          </cell>
          <cell r="G557" t="str">
            <v>Paralichthys adspersus</v>
          </cell>
          <cell r="H557">
            <v>99.28</v>
          </cell>
          <cell r="I557" t="str">
            <v>Fine flounder</v>
          </cell>
          <cell r="J557" t="str">
            <v>Summer flounder</v>
          </cell>
          <cell r="K557" t="str">
            <v>Summer flounder</v>
          </cell>
          <cell r="L557" t="str">
            <v>Yes in our region</v>
          </cell>
        </row>
        <row r="558">
          <cell r="A558" t="str">
            <v>Seq_556</v>
          </cell>
          <cell r="C558">
            <v>137</v>
          </cell>
          <cell r="D558" t="str">
            <v>scomber scombrus</v>
          </cell>
          <cell r="E558">
            <v>99.27</v>
          </cell>
          <cell r="F558" t="str">
            <v>Atlantic mackerel</v>
          </cell>
          <cell r="J558" t="str">
            <v>Atlantic mackerel</v>
          </cell>
        </row>
        <row r="559">
          <cell r="A559" t="str">
            <v>Seq_557</v>
          </cell>
          <cell r="C559">
            <v>138</v>
          </cell>
          <cell r="D559" t="str">
            <v>Brevoortia tyrannus</v>
          </cell>
          <cell r="E559">
            <v>99.28</v>
          </cell>
          <cell r="F559" t="str">
            <v>Atlantic menhaden</v>
          </cell>
          <cell r="J559" t="str">
            <v>Atlantic menhaden</v>
          </cell>
        </row>
        <row r="560">
          <cell r="A560" t="str">
            <v>Seq_558</v>
          </cell>
          <cell r="C560">
            <v>137</v>
          </cell>
          <cell r="D560" t="str">
            <v>scomber scombrus</v>
          </cell>
          <cell r="E560">
            <v>99.27</v>
          </cell>
          <cell r="F560" t="str">
            <v>Atlantic mackerel</v>
          </cell>
          <cell r="J560" t="str">
            <v>Atlantic mackerel</v>
          </cell>
        </row>
        <row r="561">
          <cell r="A561" t="str">
            <v>Seq_559</v>
          </cell>
          <cell r="C561">
            <v>137</v>
          </cell>
          <cell r="D561" t="str">
            <v>scomber scombrus</v>
          </cell>
          <cell r="E561">
            <v>99.27</v>
          </cell>
          <cell r="F561" t="str">
            <v>Atlantic mackerel</v>
          </cell>
          <cell r="J561" t="str">
            <v>Atlantic mackerel</v>
          </cell>
        </row>
        <row r="562">
          <cell r="A562" t="str">
            <v>Seq_560</v>
          </cell>
          <cell r="C562">
            <v>138</v>
          </cell>
          <cell r="D562" t="str">
            <v>Auxis thazard</v>
          </cell>
          <cell r="E562">
            <v>98.55</v>
          </cell>
          <cell r="F562" t="str">
            <v>frigate tuna</v>
          </cell>
          <cell r="G562" t="str">
            <v>Auxis rochei</v>
          </cell>
          <cell r="H562">
            <v>98.55</v>
          </cell>
          <cell r="I562" t="str">
            <v>Bullet tuna</v>
          </cell>
          <cell r="J562" t="str">
            <v>Some kind of tuna</v>
          </cell>
          <cell r="M562" t="str">
            <v>Also matched 98.55% with Sarda sarda (Atlantic bonito)</v>
          </cell>
        </row>
        <row r="563">
          <cell r="A563" t="str">
            <v>Seq_561</v>
          </cell>
          <cell r="C563">
            <v>137</v>
          </cell>
          <cell r="D563" t="str">
            <v>Homo Sapian</v>
          </cell>
          <cell r="E563">
            <v>99.27</v>
          </cell>
          <cell r="J563" t="str">
            <v>Human</v>
          </cell>
        </row>
        <row r="564">
          <cell r="A564" t="str">
            <v>Seq_562</v>
          </cell>
          <cell r="C564">
            <v>150</v>
          </cell>
          <cell r="J564" t="str">
            <v>No match</v>
          </cell>
        </row>
        <row r="565">
          <cell r="A565" t="str">
            <v>Seq_563</v>
          </cell>
          <cell r="C565">
            <v>138</v>
          </cell>
          <cell r="D565" t="str">
            <v>Brevoortia tyrannus</v>
          </cell>
          <cell r="E565">
            <v>99.28</v>
          </cell>
          <cell r="F565" t="str">
            <v>Atlantic menhaden</v>
          </cell>
          <cell r="J565" t="str">
            <v>Atlantic menhaden</v>
          </cell>
        </row>
        <row r="566">
          <cell r="A566" t="str">
            <v>Seq_564</v>
          </cell>
          <cell r="C566">
            <v>138</v>
          </cell>
          <cell r="D566" t="str">
            <v>Clupea harengus</v>
          </cell>
          <cell r="E566">
            <v>98.55</v>
          </cell>
          <cell r="F566" t="str">
            <v>Atlantic herring</v>
          </cell>
          <cell r="G566" t="str">
            <v>Sprattus sprattus</v>
          </cell>
          <cell r="H566">
            <v>98.55</v>
          </cell>
          <cell r="I566" t="str">
            <v>European sprat</v>
          </cell>
          <cell r="J566" t="str">
            <v>Atlantic herring</v>
          </cell>
          <cell r="M566" t="str">
            <v>Biogeography helps with imperfection of primer set</v>
          </cell>
        </row>
        <row r="567">
          <cell r="A567" t="str">
            <v>Seq_565</v>
          </cell>
          <cell r="C567">
            <v>137</v>
          </cell>
          <cell r="D567" t="str">
            <v>Homo Sapian</v>
          </cell>
          <cell r="E567">
            <v>100</v>
          </cell>
          <cell r="J567" t="str">
            <v>Human</v>
          </cell>
        </row>
        <row r="568">
          <cell r="A568" t="str">
            <v>Seq_566</v>
          </cell>
          <cell r="C568">
            <v>137</v>
          </cell>
          <cell r="D568" t="str">
            <v>Phoca largha</v>
          </cell>
          <cell r="E568">
            <v>99.27</v>
          </cell>
          <cell r="F568" t="str">
            <v>Spotted seal</v>
          </cell>
          <cell r="G568" t="str">
            <v>Halichoerus grypus</v>
          </cell>
          <cell r="H568">
            <v>99.27</v>
          </cell>
          <cell r="I568" t="str">
            <v>Grey Seal</v>
          </cell>
          <cell r="J568" t="str">
            <v>Some kind of seal</v>
          </cell>
          <cell r="M568" t="str">
            <v>Also matched 99.27% with Phoca vitulina (Harbor seal), Cystophora cristata(Hooded seal), phoca fasciata(Ribbon seal), Pusa caspica(Caspian seal), Phoca sibirica(Baikal seal) and others.</v>
          </cell>
        </row>
        <row r="569">
          <cell r="A569" t="str">
            <v>Seq_567</v>
          </cell>
          <cell r="C569">
            <v>137</v>
          </cell>
          <cell r="D569" t="str">
            <v>Homo Sapian</v>
          </cell>
          <cell r="E569">
            <v>98.54</v>
          </cell>
          <cell r="J569" t="str">
            <v>Human</v>
          </cell>
        </row>
        <row r="570">
          <cell r="A570" t="str">
            <v>Seq_568</v>
          </cell>
          <cell r="C570">
            <v>137</v>
          </cell>
          <cell r="D570" t="str">
            <v>scomber scombrus</v>
          </cell>
          <cell r="E570">
            <v>99.27</v>
          </cell>
          <cell r="F570" t="str">
            <v>Atlantic mackerel</v>
          </cell>
          <cell r="J570" t="str">
            <v>Atlantic mackerel</v>
          </cell>
        </row>
        <row r="571">
          <cell r="A571" t="str">
            <v>Seq_569</v>
          </cell>
          <cell r="C571">
            <v>150</v>
          </cell>
          <cell r="D571" t="str">
            <v>Balanoglossus clavigerus</v>
          </cell>
          <cell r="E571">
            <v>97.3</v>
          </cell>
          <cell r="F571" t="str">
            <v>Acorn worm</v>
          </cell>
          <cell r="J571" t="str">
            <v>No good match</v>
          </cell>
        </row>
        <row r="572">
          <cell r="A572" t="str">
            <v>Seq_570</v>
          </cell>
          <cell r="C572">
            <v>138</v>
          </cell>
          <cell r="D572" t="str">
            <v>Gadus morhua</v>
          </cell>
          <cell r="E572">
            <v>99.28</v>
          </cell>
          <cell r="F572" t="str">
            <v>Atlantic cod</v>
          </cell>
          <cell r="J572" t="str">
            <v xml:space="preserve">Atlantic cod? </v>
          </cell>
          <cell r="M572" t="str">
            <v>Also matched 99.28% with Gadus chalcogrammus (Alaska pollock), Arctogadus glacialis (Arctic cod or polar cod), and Gadus macrocephalus (Pacific cod).</v>
          </cell>
        </row>
        <row r="573">
          <cell r="A573" t="str">
            <v>Seq_571</v>
          </cell>
          <cell r="C573">
            <v>138</v>
          </cell>
          <cell r="D573" t="str">
            <v>Engraulis japonicus</v>
          </cell>
          <cell r="E573">
            <v>99.28</v>
          </cell>
          <cell r="F573" t="str">
            <v>Japanese anchovy</v>
          </cell>
          <cell r="G573" t="str">
            <v>Engraulis eurystole</v>
          </cell>
          <cell r="H573">
            <v>99.28</v>
          </cell>
          <cell r="I573" t="str">
            <v>Silver anchovy</v>
          </cell>
          <cell r="J573" t="str">
            <v>Silver anchovy</v>
          </cell>
          <cell r="M573" t="str">
            <v>Also matched 99.28% with engraulis encrasicolus (European anchovy)</v>
          </cell>
        </row>
        <row r="574">
          <cell r="A574" t="str">
            <v>Seq_572</v>
          </cell>
          <cell r="C574">
            <v>150</v>
          </cell>
          <cell r="D574" t="str">
            <v>Glossobalanus marginatus</v>
          </cell>
          <cell r="E574">
            <v>84</v>
          </cell>
          <cell r="J574" t="str">
            <v>No good match</v>
          </cell>
        </row>
        <row r="575">
          <cell r="A575" t="str">
            <v>Seq_573</v>
          </cell>
          <cell r="C575">
            <v>138</v>
          </cell>
          <cell r="D575" t="str">
            <v>Peprilus triacanthus</v>
          </cell>
          <cell r="E575">
            <v>99.28</v>
          </cell>
          <cell r="F575" t="str">
            <v>Butterfish</v>
          </cell>
          <cell r="G575" t="str">
            <v>Peprilus burti</v>
          </cell>
          <cell r="H575">
            <v>99.28</v>
          </cell>
          <cell r="I575" t="str">
            <v>Gulf butterfish</v>
          </cell>
          <cell r="J575" t="str">
            <v>Butterfish</v>
          </cell>
        </row>
        <row r="576">
          <cell r="A576" t="str">
            <v>Seq_574</v>
          </cell>
          <cell r="C576">
            <v>137</v>
          </cell>
          <cell r="D576" t="str">
            <v>scomber scombrus</v>
          </cell>
          <cell r="E576">
            <v>98.54</v>
          </cell>
          <cell r="F576" t="str">
            <v>Atlantic mackerel</v>
          </cell>
          <cell r="J576" t="str">
            <v>Atlantic mackerel</v>
          </cell>
        </row>
        <row r="577">
          <cell r="A577" t="str">
            <v>Seq_575</v>
          </cell>
          <cell r="C577">
            <v>138</v>
          </cell>
          <cell r="D577" t="str">
            <v>Stenotomus chrysops</v>
          </cell>
          <cell r="E577">
            <v>100</v>
          </cell>
          <cell r="F577" t="str">
            <v>Scup</v>
          </cell>
          <cell r="J577" t="str">
            <v>Scup</v>
          </cell>
        </row>
        <row r="578">
          <cell r="A578" t="str">
            <v>Seq_576</v>
          </cell>
          <cell r="C578">
            <v>137</v>
          </cell>
          <cell r="D578" t="str">
            <v>Ovis aries</v>
          </cell>
          <cell r="E578">
            <v>100</v>
          </cell>
          <cell r="F578" t="str">
            <v>Sheep</v>
          </cell>
          <cell r="J578" t="str">
            <v>Sheep</v>
          </cell>
        </row>
        <row r="579">
          <cell r="A579" t="str">
            <v>Seq_577</v>
          </cell>
          <cell r="C579">
            <v>137</v>
          </cell>
          <cell r="D579" t="str">
            <v>Homo Sapian</v>
          </cell>
          <cell r="E579">
            <v>100</v>
          </cell>
          <cell r="J579" t="str">
            <v>Human</v>
          </cell>
        </row>
        <row r="580">
          <cell r="A580" t="str">
            <v>Seq_578</v>
          </cell>
          <cell r="C580">
            <v>136</v>
          </cell>
          <cell r="D580" t="str">
            <v>Mus musculus</v>
          </cell>
          <cell r="E580">
            <v>96.32</v>
          </cell>
          <cell r="F580" t="str">
            <v>House mouse</v>
          </cell>
          <cell r="J580" t="str">
            <v>House mouse</v>
          </cell>
        </row>
        <row r="581">
          <cell r="A581" t="str">
            <v>Seq_579</v>
          </cell>
          <cell r="C581">
            <v>138</v>
          </cell>
          <cell r="D581" t="str">
            <v>Alosa fallax</v>
          </cell>
          <cell r="E581">
            <v>99.28</v>
          </cell>
          <cell r="F581" t="str">
            <v>Twait shad</v>
          </cell>
          <cell r="G581" t="str">
            <v>Alosa sapidissima</v>
          </cell>
          <cell r="H581">
            <v>99.28</v>
          </cell>
          <cell r="I581" t="str">
            <v>American shad</v>
          </cell>
          <cell r="J581" t="str">
            <v xml:space="preserve">Some kind of shad </v>
          </cell>
          <cell r="M581" t="str">
            <v>Also matched 99.28% with other shad such as Alosa mediocris (Hickory shad), Alosa aestivalis (Blueback herring) etc</v>
          </cell>
        </row>
        <row r="582">
          <cell r="A582" t="str">
            <v>Seq_580</v>
          </cell>
          <cell r="C582">
            <v>138</v>
          </cell>
          <cell r="D582" t="str">
            <v>Sus scrofa</v>
          </cell>
          <cell r="E582">
            <v>99.28</v>
          </cell>
          <cell r="F582" t="str">
            <v>Wild boar</v>
          </cell>
          <cell r="J582" t="str">
            <v>Wild boar</v>
          </cell>
        </row>
        <row r="583">
          <cell r="A583" t="str">
            <v>Seq_581</v>
          </cell>
          <cell r="C583">
            <v>138</v>
          </cell>
          <cell r="D583" t="str">
            <v>Brevoortia tyrannus</v>
          </cell>
          <cell r="E583">
            <v>99.28</v>
          </cell>
          <cell r="F583" t="str">
            <v>Atlantic menhaden</v>
          </cell>
          <cell r="J583" t="str">
            <v>Atlantic menhaden</v>
          </cell>
        </row>
        <row r="584">
          <cell r="A584" t="str">
            <v>Seq_582</v>
          </cell>
          <cell r="C584">
            <v>137</v>
          </cell>
          <cell r="D584" t="str">
            <v>Homo Sapian</v>
          </cell>
          <cell r="E584">
            <v>99.27</v>
          </cell>
          <cell r="J584" t="str">
            <v>Human</v>
          </cell>
        </row>
        <row r="585">
          <cell r="A585" t="str">
            <v>Seq_583</v>
          </cell>
          <cell r="C585">
            <v>137</v>
          </cell>
          <cell r="D585" t="str">
            <v>Phoca groenlandica</v>
          </cell>
          <cell r="E585">
            <v>100</v>
          </cell>
          <cell r="F585" t="str">
            <v>Harp seal</v>
          </cell>
          <cell r="G585" t="str">
            <v>Phoca largha</v>
          </cell>
          <cell r="H585">
            <v>99.27</v>
          </cell>
          <cell r="I585" t="str">
            <v>Harbor seal</v>
          </cell>
          <cell r="J585" t="str">
            <v>Harp seal</v>
          </cell>
          <cell r="M585" t="str">
            <v>Also matched 99.27% with Halichoerus grypus (grey seal), Phoca vitulina (Harbor seal), Cystophora cristata(Hooded seal), phoca fasciata(Ribbon seal), Pusa caspica(Caspian seal), Phoca sibirica(Baikal seal) and others.</v>
          </cell>
        </row>
        <row r="586">
          <cell r="A586" t="str">
            <v>Seq_584</v>
          </cell>
          <cell r="C586">
            <v>138</v>
          </cell>
          <cell r="D586" t="str">
            <v>Gyrinocheilus aymonieri</v>
          </cell>
          <cell r="E586">
            <v>87.05</v>
          </cell>
          <cell r="F586" t="str">
            <v>Siamese algae-eater</v>
          </cell>
          <cell r="J586" t="str">
            <v>No good match</v>
          </cell>
        </row>
        <row r="587">
          <cell r="A587" t="str">
            <v>Seq_585</v>
          </cell>
          <cell r="C587">
            <v>138</v>
          </cell>
          <cell r="D587" t="str">
            <v>Lutjanus argentimaculatus</v>
          </cell>
          <cell r="E587">
            <v>98.55</v>
          </cell>
          <cell r="F587" t="str">
            <v>Mangrove red snapper</v>
          </cell>
          <cell r="G587" t="str">
            <v>lutjanus griseus</v>
          </cell>
          <cell r="H587">
            <v>97.83</v>
          </cell>
          <cell r="I587" t="str">
            <v>Grey snapper</v>
          </cell>
          <cell r="J587" t="str">
            <v>Mangrove red snapper</v>
          </cell>
        </row>
        <row r="588">
          <cell r="A588" t="str">
            <v>Seq_586</v>
          </cell>
          <cell r="C588">
            <v>138</v>
          </cell>
          <cell r="D588" t="str">
            <v>Anchoa mitchilli</v>
          </cell>
          <cell r="E588">
            <v>100</v>
          </cell>
          <cell r="F588" t="str">
            <v>Bay anchovy</v>
          </cell>
          <cell r="J588" t="str">
            <v>Bay anchovy</v>
          </cell>
        </row>
        <row r="589">
          <cell r="A589" t="str">
            <v>Seq_587</v>
          </cell>
          <cell r="C589">
            <v>137</v>
          </cell>
          <cell r="D589" t="str">
            <v>scomber scombrus</v>
          </cell>
          <cell r="E589">
            <v>99.27</v>
          </cell>
          <cell r="F589" t="str">
            <v>Atlantic mackerel</v>
          </cell>
          <cell r="J589" t="str">
            <v>Atlantic mackerel</v>
          </cell>
        </row>
        <row r="590">
          <cell r="A590" t="str">
            <v>Seq_588</v>
          </cell>
          <cell r="C590">
            <v>139</v>
          </cell>
          <cell r="D590" t="str">
            <v>Syacium papillosum</v>
          </cell>
          <cell r="E590">
            <v>98.57</v>
          </cell>
          <cell r="F590" t="str">
            <v>Dusky flounder</v>
          </cell>
          <cell r="G590" t="str">
            <v>Cyclopsetta fimbriata</v>
          </cell>
          <cell r="H590">
            <v>88.65</v>
          </cell>
          <cell r="I590" t="str">
            <v>Spotfin flounder</v>
          </cell>
          <cell r="J590" t="str">
            <v>Dusky flounder</v>
          </cell>
        </row>
        <row r="591">
          <cell r="A591" t="str">
            <v>Seq_589</v>
          </cell>
          <cell r="C591">
            <v>137</v>
          </cell>
          <cell r="D591" t="str">
            <v>Homo Sapian</v>
          </cell>
          <cell r="E591">
            <v>99.27</v>
          </cell>
          <cell r="J591" t="str">
            <v>Human</v>
          </cell>
        </row>
        <row r="592">
          <cell r="A592" t="str">
            <v>Seq_590</v>
          </cell>
          <cell r="C592">
            <v>138</v>
          </cell>
          <cell r="D592" t="str">
            <v>Congriscus megastomus</v>
          </cell>
          <cell r="E592">
            <v>94.28</v>
          </cell>
          <cell r="F592" t="str">
            <v>??</v>
          </cell>
          <cell r="J592" t="str">
            <v>No good match</v>
          </cell>
        </row>
        <row r="593">
          <cell r="A593" t="str">
            <v>Seq_591</v>
          </cell>
          <cell r="C593">
            <v>137</v>
          </cell>
          <cell r="D593" t="str">
            <v>Phoca largha</v>
          </cell>
          <cell r="E593">
            <v>99.27</v>
          </cell>
          <cell r="F593" t="str">
            <v>Spotted seal</v>
          </cell>
          <cell r="G593" t="str">
            <v>Halichoerus grypus</v>
          </cell>
          <cell r="H593">
            <v>99.27</v>
          </cell>
          <cell r="I593" t="str">
            <v>Grey Seal</v>
          </cell>
          <cell r="J593" t="str">
            <v>Some kind of seal</v>
          </cell>
          <cell r="M593" t="str">
            <v>Also matched 99.27% with Phoca vitulina (Harbor seal), Cystophora cristata(Hooded seal), phoca fasciata(Ribbon seal), Pusa caspica(Caspian seal), Phoca sibirica(Baikal seal) and others.</v>
          </cell>
        </row>
        <row r="594">
          <cell r="A594" t="str">
            <v>Seq_592</v>
          </cell>
          <cell r="C594">
            <v>137</v>
          </cell>
          <cell r="D594" t="str">
            <v>Phoca largha</v>
          </cell>
          <cell r="E594">
            <v>99.27</v>
          </cell>
          <cell r="F594" t="str">
            <v>Spotted seal</v>
          </cell>
          <cell r="G594" t="str">
            <v>Halichoerus grypus</v>
          </cell>
          <cell r="H594">
            <v>99.27</v>
          </cell>
          <cell r="I594" t="str">
            <v>Grey Seal</v>
          </cell>
          <cell r="J594" t="str">
            <v>Some kind of seal</v>
          </cell>
          <cell r="M594" t="str">
            <v>Also matched 99.27% with Phoca vitulina (Harbor seal), Cystophora cristata(Hooded seal), phoca fasciata(Ribbon seal), Pusa caspica(Caspian seal), Phoca sibirica(Baikal seal) and others.</v>
          </cell>
        </row>
        <row r="595">
          <cell r="A595" t="str">
            <v>Seq_593</v>
          </cell>
          <cell r="C595">
            <v>138</v>
          </cell>
          <cell r="D595" t="str">
            <v>Brevoortia tyrannus</v>
          </cell>
          <cell r="E595">
            <v>99.28</v>
          </cell>
          <cell r="F595" t="str">
            <v>Atlantic menhaden</v>
          </cell>
          <cell r="J595" t="str">
            <v>Atlantic menhaden</v>
          </cell>
        </row>
        <row r="596">
          <cell r="A596" t="str">
            <v>Seq_594</v>
          </cell>
          <cell r="C596">
            <v>138</v>
          </cell>
          <cell r="D596" t="str">
            <v>Gadus morhua</v>
          </cell>
          <cell r="E596">
            <v>99.28</v>
          </cell>
          <cell r="F596" t="str">
            <v>Atlantic cod</v>
          </cell>
          <cell r="J596" t="str">
            <v>Atlantic cod?</v>
          </cell>
          <cell r="M596" t="str">
            <v>Also matched 99.28% with Gadus chalcogrammus (Alaska pollock), Arctogadus glacialis (Arctic cod or polar cod), and Gadus macrocephalus (Pacific cod).</v>
          </cell>
        </row>
        <row r="597">
          <cell r="A597" t="str">
            <v>Seq_595</v>
          </cell>
          <cell r="C597">
            <v>138</v>
          </cell>
          <cell r="D597" t="str">
            <v>Brevoortia tyrannus</v>
          </cell>
          <cell r="E597">
            <v>100</v>
          </cell>
          <cell r="F597" t="str">
            <v>Atlantic menhaden</v>
          </cell>
          <cell r="J597" t="str">
            <v>Atlantic menhaden</v>
          </cell>
        </row>
        <row r="598">
          <cell r="A598" t="str">
            <v>Seq_596</v>
          </cell>
          <cell r="C598">
            <v>144</v>
          </cell>
          <cell r="D598" t="str">
            <v>Sinacroneuria dabieshana</v>
          </cell>
          <cell r="E598">
            <v>89.58</v>
          </cell>
          <cell r="F598" t="str">
            <v>?</v>
          </cell>
          <cell r="J598" t="str">
            <v>No good match</v>
          </cell>
        </row>
        <row r="599">
          <cell r="A599" t="str">
            <v>Seq_597</v>
          </cell>
          <cell r="C599">
            <v>137</v>
          </cell>
          <cell r="D599" t="str">
            <v>scomber scombrus</v>
          </cell>
          <cell r="E599">
            <v>99.27</v>
          </cell>
          <cell r="F599" t="str">
            <v>Atlantic mackerel</v>
          </cell>
          <cell r="J599" t="str">
            <v>Atlantic mackerel</v>
          </cell>
        </row>
        <row r="600">
          <cell r="A600" t="str">
            <v>Seq_598</v>
          </cell>
          <cell r="C600">
            <v>129</v>
          </cell>
          <cell r="J600" t="str">
            <v>No match</v>
          </cell>
        </row>
        <row r="601">
          <cell r="A601" t="str">
            <v>Seq_599</v>
          </cell>
          <cell r="C601">
            <v>140</v>
          </cell>
          <cell r="D601" t="str">
            <v>Scophthalmus aquosus</v>
          </cell>
          <cell r="E601">
            <v>99.29</v>
          </cell>
          <cell r="F601" t="str">
            <v>Windowpane</v>
          </cell>
          <cell r="J601" t="str">
            <v>Windowpane</v>
          </cell>
        </row>
        <row r="602">
          <cell r="A602" t="str">
            <v>Seq_600</v>
          </cell>
          <cell r="C602">
            <v>137</v>
          </cell>
          <cell r="D602" t="str">
            <v>Homo Sapian</v>
          </cell>
          <cell r="E602">
            <v>99.27</v>
          </cell>
          <cell r="J602" t="str">
            <v>Human</v>
          </cell>
        </row>
        <row r="603">
          <cell r="A603" t="str">
            <v>Seq_601</v>
          </cell>
          <cell r="C603">
            <v>138</v>
          </cell>
          <cell r="D603" t="str">
            <v>Peprilus burti</v>
          </cell>
          <cell r="E603">
            <v>99.28</v>
          </cell>
          <cell r="F603" t="str">
            <v>Gulf butterfish</v>
          </cell>
          <cell r="G603" t="str">
            <v>Peprilus triacanthus</v>
          </cell>
          <cell r="H603">
            <v>99.28</v>
          </cell>
          <cell r="I603" t="str">
            <v>Butterfish</v>
          </cell>
          <cell r="J603" t="str">
            <v>Butterfish</v>
          </cell>
        </row>
        <row r="604">
          <cell r="A604" t="str">
            <v>Seq_602</v>
          </cell>
          <cell r="C604">
            <v>138</v>
          </cell>
          <cell r="D604" t="str">
            <v>Anchoa mitchilli</v>
          </cell>
          <cell r="E604">
            <v>99.28</v>
          </cell>
          <cell r="F604" t="str">
            <v>Bay anchovy</v>
          </cell>
          <cell r="J604" t="str">
            <v>Bay anchovy</v>
          </cell>
          <cell r="M604" t="str">
            <v>Also matched 97.83% with other anchovies.</v>
          </cell>
        </row>
        <row r="605">
          <cell r="A605" t="str">
            <v>Seq_603</v>
          </cell>
          <cell r="C605">
            <v>138</v>
          </cell>
          <cell r="D605" t="str">
            <v>nelusetta ayraudi</v>
          </cell>
          <cell r="E605">
            <v>97.83</v>
          </cell>
          <cell r="F605" t="str">
            <v>Chinaman-leatherjacket</v>
          </cell>
          <cell r="G605" t="str">
            <v>Meuschenia hippocrepis</v>
          </cell>
          <cell r="H605">
            <v>97.83</v>
          </cell>
          <cell r="I605" t="str">
            <v>Horseshoe leatherjacket</v>
          </cell>
          <cell r="J605" t="str">
            <v>Some kind of leatherjacket</v>
          </cell>
          <cell r="M605" t="str">
            <v>Also matched 97.83 with Eubalichthys mosaicus (Mosaic leatherjacket) and Meuschenia trachylepis (Yellowfin leatherjacket)</v>
          </cell>
        </row>
        <row r="606">
          <cell r="A606" t="str">
            <v>Seq_604</v>
          </cell>
          <cell r="C606">
            <v>138</v>
          </cell>
          <cell r="D606" t="str">
            <v>decapterus russelli</v>
          </cell>
          <cell r="E606">
            <v>99.28</v>
          </cell>
          <cell r="F606" t="str">
            <v>Indian Scad</v>
          </cell>
          <cell r="G606" t="str">
            <v>Trachurus lathami</v>
          </cell>
          <cell r="H606">
            <v>98.55</v>
          </cell>
          <cell r="I606" t="str">
            <v>Rough scad</v>
          </cell>
          <cell r="J606" t="str">
            <v>No perfect match with the right biogeography. Some kind of scad?</v>
          </cell>
        </row>
        <row r="607">
          <cell r="A607" t="str">
            <v>Seq_605</v>
          </cell>
          <cell r="C607">
            <v>138</v>
          </cell>
          <cell r="D607" t="str">
            <v>Alosa fallax</v>
          </cell>
          <cell r="E607">
            <v>99.28</v>
          </cell>
          <cell r="F607" t="str">
            <v>Twait shad</v>
          </cell>
          <cell r="G607" t="str">
            <v>Alosa sapidissima</v>
          </cell>
          <cell r="H607">
            <v>99.28</v>
          </cell>
          <cell r="I607" t="str">
            <v>American shad</v>
          </cell>
          <cell r="J607" t="str">
            <v xml:space="preserve">Some kind of shad </v>
          </cell>
          <cell r="M607" t="str">
            <v>Also matched 99.28% with other shad such as Alosa mediocris (Hickory shad), Alosa aestivalis (Blueback herring) etc</v>
          </cell>
        </row>
        <row r="608">
          <cell r="A608" t="str">
            <v>Seq_606</v>
          </cell>
          <cell r="C608">
            <v>138</v>
          </cell>
          <cell r="D608" t="str">
            <v>tautoga onitis</v>
          </cell>
          <cell r="E608">
            <v>99.28</v>
          </cell>
          <cell r="F608" t="str">
            <v>Tautog</v>
          </cell>
          <cell r="J608" t="str">
            <v>Tautog</v>
          </cell>
        </row>
        <row r="609">
          <cell r="A609" t="str">
            <v>Seq_607</v>
          </cell>
          <cell r="C609">
            <v>136</v>
          </cell>
          <cell r="J609" t="str">
            <v>No match</v>
          </cell>
        </row>
        <row r="610">
          <cell r="A610" t="str">
            <v>Seq_608</v>
          </cell>
          <cell r="C610">
            <v>138</v>
          </cell>
          <cell r="D610" t="str">
            <v>Brevoortia tyrannus</v>
          </cell>
          <cell r="E610">
            <v>99.28</v>
          </cell>
          <cell r="F610" t="str">
            <v>Atlantic menhaden</v>
          </cell>
          <cell r="J610" t="str">
            <v>Atlantic menhaden</v>
          </cell>
        </row>
        <row r="611">
          <cell r="A611" t="str">
            <v>Seq_609</v>
          </cell>
          <cell r="C611">
            <v>137</v>
          </cell>
          <cell r="D611" t="str">
            <v>Urophycis tenuis</v>
          </cell>
          <cell r="E611">
            <v>98.54</v>
          </cell>
          <cell r="F611" t="str">
            <v>White hake</v>
          </cell>
          <cell r="G611" t="str">
            <v>Urophycis chuss</v>
          </cell>
          <cell r="H611">
            <v>98.54</v>
          </cell>
          <cell r="I611" t="str">
            <v>Red hake</v>
          </cell>
          <cell r="J611" t="str">
            <v>White/red/spotted hake</v>
          </cell>
          <cell r="M611" t="str">
            <v>Also matched 98.54% with Urophycis regia (spotted codling; Northwest Atlantic).</v>
          </cell>
        </row>
        <row r="612">
          <cell r="A612" t="str">
            <v>Seq_610</v>
          </cell>
          <cell r="C612">
            <v>137</v>
          </cell>
          <cell r="D612" t="str">
            <v>scomber scombrus</v>
          </cell>
          <cell r="E612">
            <v>99.27</v>
          </cell>
          <cell r="F612" t="str">
            <v>Atlantic mackerel</v>
          </cell>
          <cell r="J612" t="str">
            <v>Atlantic mackerel</v>
          </cell>
        </row>
        <row r="613">
          <cell r="A613" t="str">
            <v>Seq_611</v>
          </cell>
          <cell r="C613">
            <v>138</v>
          </cell>
          <cell r="D613" t="str">
            <v>Engraulis japonicus</v>
          </cell>
          <cell r="E613">
            <v>99.28</v>
          </cell>
          <cell r="F613" t="str">
            <v>Japanese anchovy</v>
          </cell>
          <cell r="G613" t="str">
            <v>Engraulis eurystole</v>
          </cell>
          <cell r="H613">
            <v>99.28</v>
          </cell>
          <cell r="I613" t="str">
            <v>Silver anchovy</v>
          </cell>
          <cell r="J613" t="str">
            <v>Silver anchovy</v>
          </cell>
          <cell r="M613" t="str">
            <v>Also matched 99.28% with engraulis encrasicolus (European anchovy)</v>
          </cell>
        </row>
        <row r="614">
          <cell r="A614" t="str">
            <v>Seq_612</v>
          </cell>
          <cell r="C614">
            <v>137</v>
          </cell>
          <cell r="D614" t="str">
            <v>Homo Sapian</v>
          </cell>
          <cell r="E614">
            <v>99.27</v>
          </cell>
          <cell r="J614" t="str">
            <v>Human</v>
          </cell>
        </row>
        <row r="615">
          <cell r="A615" t="str">
            <v>Seq_613</v>
          </cell>
          <cell r="C615">
            <v>137</v>
          </cell>
          <cell r="D615" t="str">
            <v>Homo Sapian</v>
          </cell>
          <cell r="E615">
            <v>99.27</v>
          </cell>
          <cell r="J615" t="str">
            <v>Human</v>
          </cell>
        </row>
        <row r="616">
          <cell r="A616" t="str">
            <v>Seq_614</v>
          </cell>
          <cell r="C616">
            <v>136</v>
          </cell>
          <cell r="D616" t="str">
            <v>Prionotus carolinus</v>
          </cell>
          <cell r="E616">
            <v>98.54</v>
          </cell>
          <cell r="F616" t="str">
            <v>Northern searobin</v>
          </cell>
          <cell r="G616" t="str">
            <v>Prionotus evolans</v>
          </cell>
          <cell r="H616">
            <v>92.03</v>
          </cell>
          <cell r="I616" t="str">
            <v>Striped searobin</v>
          </cell>
          <cell r="J616" t="str">
            <v>Northern searobin</v>
          </cell>
        </row>
        <row r="617">
          <cell r="A617" t="str">
            <v>Seq_615</v>
          </cell>
          <cell r="C617">
            <v>138</v>
          </cell>
          <cell r="D617" t="str">
            <v>Brevoortia tyrannus</v>
          </cell>
          <cell r="E617">
            <v>99.28</v>
          </cell>
          <cell r="F617" t="str">
            <v>Atlantic menhaden</v>
          </cell>
          <cell r="J617" t="str">
            <v>Atlantic menhaden</v>
          </cell>
        </row>
        <row r="618">
          <cell r="A618" t="str">
            <v>Seq_616</v>
          </cell>
          <cell r="C618">
            <v>138</v>
          </cell>
          <cell r="D618" t="str">
            <v>Gadus morhua</v>
          </cell>
          <cell r="E618">
            <v>100</v>
          </cell>
          <cell r="F618" t="str">
            <v>Atlantic cod</v>
          </cell>
          <cell r="J618" t="str">
            <v>Atlantic cod?</v>
          </cell>
          <cell r="M618" t="str">
            <v>Also matched 99.28% with Gadus chalcogrammus (Alaska pollock), Arctogadus glacialis (Arctic cod or polar cod), and Gadus macrocephalus (Pacific cod).</v>
          </cell>
        </row>
        <row r="619">
          <cell r="A619" t="str">
            <v>Seq_617</v>
          </cell>
          <cell r="C619">
            <v>149</v>
          </cell>
          <cell r="J619" t="str">
            <v>No match</v>
          </cell>
        </row>
        <row r="620">
          <cell r="A620" t="str">
            <v>Seq_618</v>
          </cell>
          <cell r="C620">
            <v>146</v>
          </cell>
          <cell r="J620" t="str">
            <v>No match</v>
          </cell>
        </row>
        <row r="621">
          <cell r="A621" t="str">
            <v>Seq_619</v>
          </cell>
          <cell r="C621">
            <v>137</v>
          </cell>
          <cell r="D621" t="str">
            <v>Phoca largha</v>
          </cell>
          <cell r="E621">
            <v>99.27</v>
          </cell>
          <cell r="F621" t="str">
            <v>Spotted seal</v>
          </cell>
          <cell r="G621" t="str">
            <v>Halichoerus grypus</v>
          </cell>
          <cell r="H621">
            <v>99.27</v>
          </cell>
          <cell r="I621" t="str">
            <v>Grey Seal</v>
          </cell>
          <cell r="J621" t="str">
            <v>Some kind of seal</v>
          </cell>
          <cell r="M621" t="str">
            <v>Also matched 99.27% with Phoca vitulina (Harbor seal), Cystophora cristata(Hooded seal), phoca fasciata(Ribbon seal), Pusa caspica(Caspian seal), Phoca sibirica(Baikal seal) and others.</v>
          </cell>
        </row>
        <row r="622">
          <cell r="A622" t="str">
            <v>Seq_620</v>
          </cell>
          <cell r="C622">
            <v>138</v>
          </cell>
          <cell r="D622" t="str">
            <v>Peprilus triacanthus</v>
          </cell>
          <cell r="E622">
            <v>99.28</v>
          </cell>
          <cell r="F622" t="str">
            <v>Butterfish</v>
          </cell>
          <cell r="G622" t="str">
            <v>Peprilus burti</v>
          </cell>
          <cell r="H622">
            <v>99.28</v>
          </cell>
          <cell r="I622" t="str">
            <v>Gulf butterfish</v>
          </cell>
          <cell r="J622" t="str">
            <v>Butterfish</v>
          </cell>
        </row>
        <row r="623">
          <cell r="A623" t="str">
            <v>Seq_621</v>
          </cell>
          <cell r="C623">
            <v>140</v>
          </cell>
          <cell r="D623" t="str">
            <v>Scophthalmus aquosus</v>
          </cell>
          <cell r="E623">
            <v>99.29</v>
          </cell>
          <cell r="F623" t="str">
            <v>Windowpane</v>
          </cell>
          <cell r="J623" t="str">
            <v>Windowpane</v>
          </cell>
        </row>
        <row r="624">
          <cell r="A624" t="str">
            <v>Seq_622</v>
          </cell>
          <cell r="C624">
            <v>138</v>
          </cell>
          <cell r="D624" t="str">
            <v>Brevoortia tyrannus</v>
          </cell>
          <cell r="E624">
            <v>99.28</v>
          </cell>
          <cell r="F624" t="str">
            <v>Atlantic menhaden</v>
          </cell>
          <cell r="J624" t="str">
            <v>Atlantic menhaden</v>
          </cell>
        </row>
        <row r="625">
          <cell r="A625" t="str">
            <v>Seq_623</v>
          </cell>
          <cell r="C625">
            <v>138</v>
          </cell>
          <cell r="D625" t="str">
            <v>Stenotomus chrysops</v>
          </cell>
          <cell r="E625">
            <v>98.55</v>
          </cell>
          <cell r="F625" t="str">
            <v>Scup</v>
          </cell>
          <cell r="J625" t="str">
            <v>Scup</v>
          </cell>
        </row>
        <row r="626">
          <cell r="A626" t="str">
            <v>Seq_624</v>
          </cell>
          <cell r="C626">
            <v>137</v>
          </cell>
          <cell r="D626" t="str">
            <v>Homo Sapian</v>
          </cell>
          <cell r="E626">
            <v>100</v>
          </cell>
          <cell r="J626" t="str">
            <v>Human</v>
          </cell>
        </row>
        <row r="627">
          <cell r="A627" t="str">
            <v>Seq_625</v>
          </cell>
          <cell r="C627">
            <v>137</v>
          </cell>
          <cell r="D627" t="str">
            <v>scomber scombrus</v>
          </cell>
          <cell r="E627">
            <v>99.27</v>
          </cell>
          <cell r="F627" t="str">
            <v>Atlantic mackerel</v>
          </cell>
          <cell r="J627" t="str">
            <v>Atlantic mackerel</v>
          </cell>
        </row>
        <row r="628">
          <cell r="A628" t="str">
            <v>Seq_626</v>
          </cell>
          <cell r="C628">
            <v>138</v>
          </cell>
          <cell r="D628" t="str">
            <v>Tursiops truncatus</v>
          </cell>
          <cell r="E628">
            <v>99.28</v>
          </cell>
          <cell r="F628" t="str">
            <v>Common bottlenose dolphin</v>
          </cell>
          <cell r="G628" t="str">
            <v>Tursiops aduncus</v>
          </cell>
          <cell r="H628">
            <v>98.55</v>
          </cell>
          <cell r="I628" t="str">
            <v>Indo-Pacific bottlenose dolphin</v>
          </cell>
          <cell r="J628" t="str">
            <v>Common bottlenose dolphin</v>
          </cell>
        </row>
        <row r="629">
          <cell r="A629" t="str">
            <v>Seq_627</v>
          </cell>
          <cell r="C629">
            <v>137</v>
          </cell>
          <cell r="D629" t="str">
            <v>Hylomyscus denniae</v>
          </cell>
          <cell r="E629">
            <v>97.1</v>
          </cell>
          <cell r="F629" t="str">
            <v>montane wood mouse </v>
          </cell>
          <cell r="G629" t="str">
            <v>Hylomyscus alleni</v>
          </cell>
          <cell r="H629">
            <v>97.1</v>
          </cell>
          <cell r="I629" t="str">
            <v>Allen's wood mouse</v>
          </cell>
          <cell r="J629" t="str">
            <v>No good match. Mouse?</v>
          </cell>
        </row>
        <row r="630">
          <cell r="A630" t="str">
            <v>Seq_628</v>
          </cell>
          <cell r="C630">
            <v>137</v>
          </cell>
          <cell r="D630" t="str">
            <v>Phoca largha</v>
          </cell>
          <cell r="E630">
            <v>99.27</v>
          </cell>
          <cell r="F630" t="str">
            <v>Spotted seal</v>
          </cell>
          <cell r="G630" t="str">
            <v>Halichoerus grypus</v>
          </cell>
          <cell r="H630">
            <v>99.27</v>
          </cell>
          <cell r="I630" t="str">
            <v>Grey Seal</v>
          </cell>
          <cell r="J630" t="str">
            <v>Some kind of seal</v>
          </cell>
          <cell r="M630" t="str">
            <v>Also matched 99.27% with Phoca vitulina (Harbor seal), Cystophora cristata(Hooded seal), phoca fasciata(Ribbon seal), Pusa caspica(Caspian seal), Phoca sibirica(Baikal seal) and others.</v>
          </cell>
        </row>
        <row r="631">
          <cell r="A631" t="str">
            <v>Seq_629</v>
          </cell>
          <cell r="C631">
            <v>137</v>
          </cell>
          <cell r="D631" t="str">
            <v>scomber scombrus</v>
          </cell>
          <cell r="E631">
            <v>99.27</v>
          </cell>
          <cell r="F631" t="str">
            <v>Atlantic mackerel</v>
          </cell>
          <cell r="J631" t="str">
            <v>Atlantic mackerel</v>
          </cell>
        </row>
        <row r="632">
          <cell r="A632" t="str">
            <v>Seq_630</v>
          </cell>
          <cell r="C632">
            <v>137</v>
          </cell>
          <cell r="D632" t="str">
            <v>Homo Sapian</v>
          </cell>
          <cell r="E632">
            <v>98.54</v>
          </cell>
          <cell r="J632" t="str">
            <v>Human</v>
          </cell>
        </row>
        <row r="633">
          <cell r="A633" t="str">
            <v>Seq_631</v>
          </cell>
          <cell r="C633">
            <v>136</v>
          </cell>
          <cell r="D633" t="str">
            <v>Prionotus carolinus</v>
          </cell>
          <cell r="E633">
            <v>99.27</v>
          </cell>
          <cell r="F633" t="str">
            <v>Northern searobin</v>
          </cell>
          <cell r="G633" t="str">
            <v>Prionotus evolans</v>
          </cell>
          <cell r="H633">
            <v>92.03</v>
          </cell>
          <cell r="I633" t="str">
            <v>Striped searobin</v>
          </cell>
          <cell r="J633" t="str">
            <v>Northern searobin</v>
          </cell>
        </row>
        <row r="634">
          <cell r="A634" t="str">
            <v>Seq_632</v>
          </cell>
          <cell r="C634">
            <v>138</v>
          </cell>
          <cell r="D634" t="str">
            <v>Caranx crysos</v>
          </cell>
          <cell r="E634">
            <v>98.55</v>
          </cell>
          <cell r="F634" t="str">
            <v>Blue runner</v>
          </cell>
          <cell r="G634" t="str">
            <v>Caranx ignobilis</v>
          </cell>
          <cell r="H634">
            <v>97.83</v>
          </cell>
          <cell r="I634" t="str">
            <v>Giant trevally</v>
          </cell>
          <cell r="J634" t="str">
            <v>Blue runner</v>
          </cell>
        </row>
        <row r="635">
          <cell r="A635" t="str">
            <v>Seq_633</v>
          </cell>
          <cell r="C635">
            <v>138</v>
          </cell>
          <cell r="D635" t="str">
            <v>Merluccius bilinearis</v>
          </cell>
          <cell r="E635">
            <v>99.28</v>
          </cell>
          <cell r="F635" t="str">
            <v>Silver hake</v>
          </cell>
          <cell r="G635" t="str">
            <v>Merluccius albidus</v>
          </cell>
          <cell r="H635">
            <v>97.1</v>
          </cell>
          <cell r="I635" t="str">
            <v>Offshore hake</v>
          </cell>
          <cell r="J635" t="str">
            <v>Silver hake</v>
          </cell>
        </row>
        <row r="636">
          <cell r="A636" t="str">
            <v>Seq_634</v>
          </cell>
          <cell r="C636">
            <v>138</v>
          </cell>
          <cell r="D636" t="str">
            <v>Engraulis japonicus</v>
          </cell>
          <cell r="E636">
            <v>99.28</v>
          </cell>
          <cell r="F636" t="str">
            <v>Japanese anchovy</v>
          </cell>
          <cell r="G636" t="str">
            <v>Engraulis eurystole</v>
          </cell>
          <cell r="H636">
            <v>99.28</v>
          </cell>
          <cell r="I636" t="str">
            <v>Silver anchovy</v>
          </cell>
          <cell r="J636" t="str">
            <v>Silver anchovy</v>
          </cell>
          <cell r="M636" t="str">
            <v>Also matched 99.28% with engraulis encrasicolus (European anchovy)</v>
          </cell>
        </row>
        <row r="637">
          <cell r="A637" t="str">
            <v>Seq_635</v>
          </cell>
          <cell r="C637">
            <v>138</v>
          </cell>
          <cell r="D637" t="str">
            <v>Alosa fallax</v>
          </cell>
          <cell r="E637">
            <v>98.55</v>
          </cell>
          <cell r="F637" t="str">
            <v>Twait shad</v>
          </cell>
          <cell r="G637" t="str">
            <v>Alosa sapidissima</v>
          </cell>
          <cell r="H637">
            <v>98.55</v>
          </cell>
          <cell r="I637" t="str">
            <v>American shad</v>
          </cell>
          <cell r="J637" t="str">
            <v xml:space="preserve">Some kind of shad </v>
          </cell>
          <cell r="M637" t="str">
            <v>Also matched 98.55% with other shad such as Alosa mediocris (Hickory shad), Alosa aestivalis (Blueback herring) etc</v>
          </cell>
        </row>
        <row r="638">
          <cell r="A638" t="str">
            <v>Seq_636</v>
          </cell>
          <cell r="C638">
            <v>137</v>
          </cell>
          <cell r="D638" t="str">
            <v>Homo Sapian</v>
          </cell>
          <cell r="E638">
            <v>99.27</v>
          </cell>
          <cell r="J638" t="str">
            <v>Human</v>
          </cell>
        </row>
        <row r="639">
          <cell r="A639" t="str">
            <v>Seq_637</v>
          </cell>
          <cell r="C639">
            <v>137</v>
          </cell>
          <cell r="D639" t="str">
            <v>Urophycis tenuis</v>
          </cell>
          <cell r="E639">
            <v>99.27</v>
          </cell>
          <cell r="F639" t="str">
            <v>White hake</v>
          </cell>
          <cell r="G639" t="str">
            <v>Urophycis chuss</v>
          </cell>
          <cell r="H639">
            <v>99.27</v>
          </cell>
          <cell r="I639" t="str">
            <v>Red hake</v>
          </cell>
          <cell r="J639" t="str">
            <v>White/red/spotted hake</v>
          </cell>
          <cell r="M639" t="str">
            <v>Also matched 99.27% with Urophycis regia (spotted codling; Northwest Atlantic).</v>
          </cell>
        </row>
        <row r="640">
          <cell r="A640" t="str">
            <v>Seq_638</v>
          </cell>
          <cell r="C640">
            <v>138</v>
          </cell>
          <cell r="D640" t="str">
            <v>Anchoa mitchilli</v>
          </cell>
          <cell r="E640">
            <v>99.28</v>
          </cell>
          <cell r="F640" t="str">
            <v>Bay anchovy</v>
          </cell>
          <cell r="J640" t="str">
            <v>Bay anchovy</v>
          </cell>
          <cell r="M640" t="str">
            <v>Also matched 97.83% with other anchovies.</v>
          </cell>
        </row>
        <row r="641">
          <cell r="A641" t="str">
            <v>Seq_639</v>
          </cell>
          <cell r="C641">
            <v>138</v>
          </cell>
          <cell r="D641" t="str">
            <v>Delphinus delphis</v>
          </cell>
          <cell r="E641">
            <v>99.28</v>
          </cell>
          <cell r="F641" t="str">
            <v>Common dolphin</v>
          </cell>
          <cell r="G641" t="str">
            <v>Lagenodelphis hosei</v>
          </cell>
          <cell r="H641">
            <v>99.28</v>
          </cell>
          <cell r="I641" t="str">
            <v>Fraser's dolphin</v>
          </cell>
          <cell r="J641" t="str">
            <v>Some kind of dolphin</v>
          </cell>
          <cell r="M641" t="str">
            <v xml:space="preserve">Alsom matched 99.28% with Stenella attenuata (Pantropical spotted dolphin), Delphinus capensis (Long-beaked common dolphin) </v>
          </cell>
        </row>
        <row r="642">
          <cell r="A642" t="str">
            <v>Seq_640</v>
          </cell>
          <cell r="C642">
            <v>140</v>
          </cell>
          <cell r="D642" t="str">
            <v>Lepophidium profundorum</v>
          </cell>
          <cell r="E642">
            <v>97.86</v>
          </cell>
          <cell r="F642" t="str">
            <v>Blackrim cusk-eel</v>
          </cell>
          <cell r="G642" t="str">
            <v>Raneya brasiliensis</v>
          </cell>
          <cell r="H642">
            <v>93.71</v>
          </cell>
          <cell r="I642" t="str">
            <v>Banded cusk-eel</v>
          </cell>
          <cell r="J642" t="str">
            <v>No perfect match. Some kind of cusk-eel?</v>
          </cell>
        </row>
        <row r="643">
          <cell r="A643" t="str">
            <v>Seq_641</v>
          </cell>
          <cell r="C643">
            <v>138</v>
          </cell>
          <cell r="D643" t="str">
            <v>Alosa fallax</v>
          </cell>
          <cell r="E643">
            <v>99.27</v>
          </cell>
          <cell r="F643" t="str">
            <v>Twait shad</v>
          </cell>
          <cell r="G643" t="str">
            <v>Alosa sapidissima</v>
          </cell>
          <cell r="H643">
            <v>99.27</v>
          </cell>
          <cell r="I643" t="str">
            <v>American shad</v>
          </cell>
          <cell r="J643" t="str">
            <v xml:space="preserve">Some kind of shad </v>
          </cell>
          <cell r="M643" t="str">
            <v>Also matched 99.27% with other shad such as Alosa mediocris (Hickory shad), Alosa aestivalis (Blueback herring) etc</v>
          </cell>
        </row>
        <row r="644">
          <cell r="A644" t="str">
            <v>Seq_642</v>
          </cell>
          <cell r="C644">
            <v>138</v>
          </cell>
          <cell r="D644" t="str">
            <v>Brevoortia tyrannus</v>
          </cell>
          <cell r="E644">
            <v>98.55</v>
          </cell>
          <cell r="F644" t="str">
            <v>Atlantic menhaden</v>
          </cell>
          <cell r="J644" t="str">
            <v>Atlantic menhaden</v>
          </cell>
        </row>
        <row r="645">
          <cell r="A645" t="str">
            <v>Seq_643</v>
          </cell>
          <cell r="C645">
            <v>138</v>
          </cell>
          <cell r="D645" t="str">
            <v>Anchoa mitchilli</v>
          </cell>
          <cell r="E645">
            <v>99.28</v>
          </cell>
          <cell r="F645" t="str">
            <v>Bay anchovy</v>
          </cell>
          <cell r="J645" t="str">
            <v>Bay anchovy</v>
          </cell>
          <cell r="M645" t="str">
            <v>Also matched 97.83% with other anchovies.</v>
          </cell>
        </row>
        <row r="646">
          <cell r="A646" t="str">
            <v>Seq_644</v>
          </cell>
          <cell r="C646">
            <v>137</v>
          </cell>
          <cell r="D646" t="str">
            <v>Homo Sapian</v>
          </cell>
          <cell r="E646">
            <v>99.27</v>
          </cell>
          <cell r="J646" t="str">
            <v>Human</v>
          </cell>
        </row>
        <row r="647">
          <cell r="A647" t="str">
            <v>Seq_645</v>
          </cell>
          <cell r="C647">
            <v>138</v>
          </cell>
          <cell r="D647" t="str">
            <v>myoxocephalus octodecemspinosus</v>
          </cell>
          <cell r="E647">
            <v>99.28</v>
          </cell>
          <cell r="F647" t="str">
            <v>Longhorn sculpin</v>
          </cell>
          <cell r="G647" t="str">
            <v>aspidophoroides monopterygius</v>
          </cell>
          <cell r="I647" t="str">
            <v>Alligatorfish</v>
          </cell>
          <cell r="J647" t="str">
            <v>Some kind of Sculpin?</v>
          </cell>
          <cell r="M647" t="str">
            <v>Also matched 99.28% with Artediellus uncinatus (Arctic hookear sculpin; western Atlantic) etc</v>
          </cell>
        </row>
        <row r="648">
          <cell r="A648" t="str">
            <v>Seq_646</v>
          </cell>
          <cell r="C648">
            <v>138</v>
          </cell>
          <cell r="D648" t="str">
            <v>Merluccius albidus</v>
          </cell>
          <cell r="E648">
            <v>99.28</v>
          </cell>
          <cell r="F648" t="str">
            <v>Offshore hake</v>
          </cell>
          <cell r="G648" t="str">
            <v>Merluccius capensis</v>
          </cell>
          <cell r="H648">
            <v>98.55</v>
          </cell>
          <cell r="I648" t="str">
            <v>Shallow-water Cape hake</v>
          </cell>
          <cell r="J648" t="str">
            <v>Offshore hake</v>
          </cell>
          <cell r="M648" t="str">
            <v>Also matched 98.55% with merluccius hubbsi (Argentine hake; Southwest Atlantic) and merluccius gayi (South Pacific hake; Southeast Pacific)</v>
          </cell>
        </row>
        <row r="649">
          <cell r="A649" t="str">
            <v>Seq_647</v>
          </cell>
          <cell r="C649">
            <v>138</v>
          </cell>
          <cell r="D649" t="str">
            <v>Anchoa mitchilli</v>
          </cell>
          <cell r="E649">
            <v>99.28</v>
          </cell>
          <cell r="F649" t="str">
            <v>Bay anchovy</v>
          </cell>
          <cell r="J649" t="str">
            <v>Bay anchovy</v>
          </cell>
          <cell r="M649" t="str">
            <v>Also matched 97.83% with other anchovies.</v>
          </cell>
        </row>
        <row r="650">
          <cell r="A650" t="str">
            <v>Seq_648</v>
          </cell>
          <cell r="C650">
            <v>138</v>
          </cell>
          <cell r="D650" t="str">
            <v>helicolenus dactylopterus</v>
          </cell>
          <cell r="E650">
            <v>100</v>
          </cell>
          <cell r="F650" t="str">
            <v>blackbelly rosefish</v>
          </cell>
          <cell r="G650" t="str">
            <v>Helicolenus avius</v>
          </cell>
          <cell r="H650">
            <v>100</v>
          </cell>
          <cell r="I650" t="str">
            <v>?</v>
          </cell>
          <cell r="J650" t="str">
            <v>Blackbelly rosefish?</v>
          </cell>
          <cell r="M650" t="str">
            <v>Also matched 100% with Helicolenus hilgendorfi (Hilgendorf's saucord; Northwest Pacific fish).</v>
          </cell>
        </row>
        <row r="651">
          <cell r="A651" t="str">
            <v>Seq_649</v>
          </cell>
          <cell r="C651">
            <v>136</v>
          </cell>
          <cell r="D651" t="str">
            <v>Notoscopelus caudispinosus</v>
          </cell>
          <cell r="E651">
            <v>99.26</v>
          </cell>
          <cell r="F651" t="str">
            <v>Lobisomem</v>
          </cell>
          <cell r="J651" t="str">
            <v>Lobisomem</v>
          </cell>
        </row>
        <row r="652">
          <cell r="A652" t="str">
            <v>Seq_650</v>
          </cell>
          <cell r="C652">
            <v>138</v>
          </cell>
          <cell r="D652" t="str">
            <v>Brevoortia tyrannus</v>
          </cell>
          <cell r="E652">
            <v>99.28</v>
          </cell>
          <cell r="F652" t="str">
            <v>Atlantic menhaden</v>
          </cell>
          <cell r="J652" t="str">
            <v>Atlantic menhaden</v>
          </cell>
        </row>
        <row r="653">
          <cell r="A653" t="str">
            <v>Seq_651</v>
          </cell>
          <cell r="C653">
            <v>138</v>
          </cell>
          <cell r="D653" t="str">
            <v>Merluccius bilinearis</v>
          </cell>
          <cell r="E653">
            <v>99.28</v>
          </cell>
          <cell r="F653" t="str">
            <v>Silver hake</v>
          </cell>
          <cell r="G653" t="str">
            <v>Merluccius albidus</v>
          </cell>
          <cell r="H653">
            <v>97.1</v>
          </cell>
          <cell r="I653" t="str">
            <v>Offshore hake</v>
          </cell>
          <cell r="J653" t="str">
            <v>Silver hake</v>
          </cell>
        </row>
        <row r="654">
          <cell r="A654" t="str">
            <v>Seq_652</v>
          </cell>
          <cell r="C654">
            <v>138</v>
          </cell>
          <cell r="D654" t="str">
            <v>paralichthys dentatus</v>
          </cell>
          <cell r="E654">
            <v>99.28</v>
          </cell>
          <cell r="F654" t="str">
            <v>Summer flounder</v>
          </cell>
          <cell r="G654" t="str">
            <v>Paralichthys adspersus</v>
          </cell>
          <cell r="H654">
            <v>99.28</v>
          </cell>
          <cell r="I654" t="str">
            <v>Fine flounder</v>
          </cell>
          <cell r="J654" t="str">
            <v>Summer flounder</v>
          </cell>
        </row>
        <row r="655">
          <cell r="A655" t="str">
            <v>Seq_653</v>
          </cell>
          <cell r="C655">
            <v>138</v>
          </cell>
          <cell r="D655" t="str">
            <v>myoxocephalus octodecemspinosus</v>
          </cell>
          <cell r="E655">
            <v>100</v>
          </cell>
          <cell r="F655" t="str">
            <v>Longhorn sculpin</v>
          </cell>
          <cell r="G655" t="str">
            <v>aspidophoroides monopterygius</v>
          </cell>
          <cell r="H655">
            <v>100</v>
          </cell>
          <cell r="I655" t="str">
            <v>Alligatorfish</v>
          </cell>
          <cell r="J655" t="str">
            <v>Some kind of Sculpin?</v>
          </cell>
          <cell r="M655" t="str">
            <v>Also matched 100% with Artediellus uncinatus (Arctic hookear sculpin; western Atlantic) etc</v>
          </cell>
        </row>
        <row r="656">
          <cell r="A656" t="str">
            <v>Seq_654</v>
          </cell>
          <cell r="C656">
            <v>137</v>
          </cell>
          <cell r="D656" t="str">
            <v>Homo Sapian</v>
          </cell>
          <cell r="E656">
            <v>98.54</v>
          </cell>
          <cell r="J656" t="str">
            <v>Human</v>
          </cell>
        </row>
        <row r="657">
          <cell r="A657" t="str">
            <v>Seq_655</v>
          </cell>
          <cell r="C657">
            <v>137</v>
          </cell>
          <cell r="D657" t="str">
            <v>Homo Sapian</v>
          </cell>
          <cell r="E657">
            <v>99.27</v>
          </cell>
          <cell r="J657" t="str">
            <v>Human</v>
          </cell>
        </row>
        <row r="658">
          <cell r="A658" t="str">
            <v>Seq_656</v>
          </cell>
          <cell r="C658">
            <v>140</v>
          </cell>
          <cell r="D658" t="str">
            <v>Scophthalmus aquosus</v>
          </cell>
          <cell r="E658">
            <v>97.86</v>
          </cell>
          <cell r="F658" t="str">
            <v>Windowpane</v>
          </cell>
          <cell r="J658" t="str">
            <v>No perfect match. Windowpane?</v>
          </cell>
        </row>
        <row r="659">
          <cell r="A659" t="str">
            <v>Seq_657</v>
          </cell>
          <cell r="C659">
            <v>138</v>
          </cell>
          <cell r="D659" t="str">
            <v>tautoga onitis</v>
          </cell>
          <cell r="E659">
            <v>99.28</v>
          </cell>
          <cell r="F659" t="str">
            <v>Tautog</v>
          </cell>
          <cell r="J659" t="str">
            <v>Tautog</v>
          </cell>
        </row>
        <row r="660">
          <cell r="A660" t="str">
            <v>Seq_658</v>
          </cell>
          <cell r="C660">
            <v>136</v>
          </cell>
          <cell r="D660" t="str">
            <v>Felis catus</v>
          </cell>
          <cell r="E660">
            <v>97.79</v>
          </cell>
          <cell r="F660" t="str">
            <v>Cat</v>
          </cell>
          <cell r="G660" t="str">
            <v>Felis silvestris</v>
          </cell>
          <cell r="H660">
            <v>97.79</v>
          </cell>
          <cell r="I660" t="str">
            <v>Wildcat</v>
          </cell>
          <cell r="J660" t="str">
            <v>Cat</v>
          </cell>
        </row>
        <row r="661">
          <cell r="A661" t="str">
            <v>Seq_659</v>
          </cell>
          <cell r="C661">
            <v>138</v>
          </cell>
          <cell r="D661" t="str">
            <v>Merluccius albidus</v>
          </cell>
          <cell r="E661">
            <v>99.28</v>
          </cell>
          <cell r="F661" t="str">
            <v>Offshore hake</v>
          </cell>
          <cell r="G661" t="str">
            <v>Merluccius capensis</v>
          </cell>
          <cell r="H661">
            <v>98.55</v>
          </cell>
          <cell r="I661" t="str">
            <v>Shallow-water Cape hake</v>
          </cell>
          <cell r="J661" t="str">
            <v>Offshore hake</v>
          </cell>
          <cell r="M661" t="str">
            <v>Also matched 98.55% with merluccius hubbsi (Argentine hake; Southwest Atlantic) and merluccius gayi (South Pacific hake; Southeast Pacific)</v>
          </cell>
        </row>
        <row r="662">
          <cell r="A662" t="str">
            <v>Seq_660</v>
          </cell>
          <cell r="C662">
            <v>138</v>
          </cell>
          <cell r="D662" t="str">
            <v>Congriscus megastomus</v>
          </cell>
          <cell r="E662">
            <v>94.24</v>
          </cell>
          <cell r="F662" t="str">
            <v>?</v>
          </cell>
          <cell r="J662" t="str">
            <v>No good match. Some kind of eel??</v>
          </cell>
        </row>
        <row r="663">
          <cell r="A663" t="str">
            <v>Seq_661</v>
          </cell>
          <cell r="C663">
            <v>137</v>
          </cell>
          <cell r="D663" t="str">
            <v>Homo Sapian</v>
          </cell>
          <cell r="E663">
            <v>99.27</v>
          </cell>
          <cell r="J663" t="str">
            <v>Human</v>
          </cell>
        </row>
        <row r="664">
          <cell r="A664" t="str">
            <v>Seq_662</v>
          </cell>
          <cell r="C664">
            <v>150</v>
          </cell>
          <cell r="J664" t="str">
            <v>No match</v>
          </cell>
        </row>
        <row r="665">
          <cell r="A665" t="str">
            <v>Seq_663</v>
          </cell>
          <cell r="C665">
            <v>140</v>
          </cell>
          <cell r="D665" t="str">
            <v>Scophthalmus aquosus</v>
          </cell>
          <cell r="E665">
            <v>99.29</v>
          </cell>
          <cell r="F665" t="str">
            <v>Windowpane</v>
          </cell>
          <cell r="J665" t="str">
            <v>No perfect match. Windowpane?</v>
          </cell>
        </row>
        <row r="666">
          <cell r="A666" t="str">
            <v>Seq_664</v>
          </cell>
          <cell r="C666">
            <v>137</v>
          </cell>
          <cell r="D666" t="str">
            <v>Etropus microstomus</v>
          </cell>
          <cell r="E666">
            <v>98.54</v>
          </cell>
          <cell r="F666" t="str">
            <v>Smallmouth flounder</v>
          </cell>
          <cell r="G666" t="str">
            <v>Citharichthys arctifrons</v>
          </cell>
          <cell r="H666">
            <v>97.81</v>
          </cell>
          <cell r="I666" t="str">
            <v>Gulf Stream flounder</v>
          </cell>
          <cell r="J666" t="str">
            <v>Smallmouth flounder</v>
          </cell>
        </row>
        <row r="667">
          <cell r="A667" t="str">
            <v>Seq_665</v>
          </cell>
          <cell r="C667">
            <v>137</v>
          </cell>
          <cell r="D667" t="str">
            <v>Urophycis tenuis</v>
          </cell>
          <cell r="E667">
            <v>99.27</v>
          </cell>
          <cell r="F667" t="str">
            <v>White hake</v>
          </cell>
          <cell r="G667" t="str">
            <v>Urophycis chuss</v>
          </cell>
          <cell r="H667">
            <v>99.27</v>
          </cell>
          <cell r="I667" t="str">
            <v>Red hake</v>
          </cell>
          <cell r="J667" t="str">
            <v>White/red/spotted hake</v>
          </cell>
          <cell r="M667" t="str">
            <v>Also matched 99.27% with Urophycis regia (spotted codling; Northwest Atlantic).</v>
          </cell>
        </row>
        <row r="668">
          <cell r="A668" t="str">
            <v>Seq_666</v>
          </cell>
          <cell r="C668">
            <v>136</v>
          </cell>
          <cell r="D668" t="str">
            <v>Lampanyctus acanthurus</v>
          </cell>
          <cell r="E668">
            <v>97.76</v>
          </cell>
          <cell r="F668" t="str">
            <v>Spinytail lampfish</v>
          </cell>
          <cell r="G668" t="str">
            <v>Lampanyctus intricarius</v>
          </cell>
          <cell r="I668" t="str">
            <v>Diamondcheek lanternfish</v>
          </cell>
          <cell r="J668" t="str">
            <v>No good match</v>
          </cell>
        </row>
        <row r="669">
          <cell r="A669" t="str">
            <v>Seq_667</v>
          </cell>
          <cell r="C669">
            <v>137</v>
          </cell>
          <cell r="D669" t="str">
            <v>Homo Sapian</v>
          </cell>
          <cell r="E669">
            <v>99.27</v>
          </cell>
          <cell r="J669" t="str">
            <v>Human</v>
          </cell>
        </row>
        <row r="670">
          <cell r="A670" t="str">
            <v>Seq_668</v>
          </cell>
          <cell r="C670">
            <v>138</v>
          </cell>
          <cell r="D670" t="str">
            <v>Gyrinocheilus aymonieri </v>
          </cell>
          <cell r="E670">
            <v>87.77</v>
          </cell>
          <cell r="F670" t="str">
            <v>Siamese algae-eater</v>
          </cell>
          <cell r="G670" t="str">
            <v>Engraulis encrasicolus</v>
          </cell>
          <cell r="H670">
            <v>87.94</v>
          </cell>
          <cell r="I670" t="str">
            <v>European anchovy</v>
          </cell>
          <cell r="J670" t="str">
            <v>No good match</v>
          </cell>
        </row>
        <row r="671">
          <cell r="A671" t="str">
            <v>Seq_669</v>
          </cell>
          <cell r="C671">
            <v>140</v>
          </cell>
          <cell r="D671" t="str">
            <v>Scophthalmus aquosus</v>
          </cell>
          <cell r="E671">
            <v>99.29</v>
          </cell>
          <cell r="F671" t="str">
            <v>Windowpane</v>
          </cell>
          <cell r="J671" t="str">
            <v>No perfect match. Windowpane?</v>
          </cell>
        </row>
        <row r="672">
          <cell r="A672" t="str">
            <v>Seq_670</v>
          </cell>
          <cell r="C672">
            <v>137</v>
          </cell>
          <cell r="D672" t="str">
            <v>scomber scombrus</v>
          </cell>
          <cell r="E672">
            <v>99.27</v>
          </cell>
          <cell r="F672" t="str">
            <v>Atlantic mackerel</v>
          </cell>
          <cell r="J672" t="str">
            <v>Atlantic mackerel</v>
          </cell>
        </row>
        <row r="673">
          <cell r="A673" t="str">
            <v>Seq_671</v>
          </cell>
          <cell r="C673">
            <v>138</v>
          </cell>
          <cell r="D673" t="str">
            <v>Euthynnus alletteratus</v>
          </cell>
          <cell r="E673">
            <v>99.28</v>
          </cell>
          <cell r="F673" t="str">
            <v>Little tunny</v>
          </cell>
          <cell r="G673" t="str">
            <v>Euthynnus affinis</v>
          </cell>
          <cell r="H673">
            <v>99.28</v>
          </cell>
          <cell r="I673" t="str">
            <v>Mackerel tuna</v>
          </cell>
          <cell r="J673" t="str">
            <v>Little tunny or Skipjack tuna?</v>
          </cell>
          <cell r="M673" t="str">
            <v>Also matched 99.28% with katsuwonus pelamis (Skipjack tuna: global distribution!)</v>
          </cell>
        </row>
        <row r="674">
          <cell r="A674" t="str">
            <v>Seq_672</v>
          </cell>
          <cell r="C674">
            <v>138</v>
          </cell>
          <cell r="D674" t="str">
            <v>Brevoortia tyrannus</v>
          </cell>
          <cell r="E674">
            <v>99.28</v>
          </cell>
          <cell r="F674" t="str">
            <v>Atlantic menhaden</v>
          </cell>
          <cell r="J674" t="str">
            <v>Atlantic menhaden</v>
          </cell>
        </row>
        <row r="675">
          <cell r="A675" t="str">
            <v>Seq_673</v>
          </cell>
          <cell r="C675">
            <v>138</v>
          </cell>
          <cell r="D675" t="str">
            <v>Tursiops aduncus</v>
          </cell>
          <cell r="E675">
            <v>100</v>
          </cell>
          <cell r="F675" t="str">
            <v>Indo-Pacific bottlenose dolphin</v>
          </cell>
          <cell r="G675" t="str">
            <v>Tursiops truncatus</v>
          </cell>
          <cell r="H675">
            <v>100</v>
          </cell>
          <cell r="I675" t="str">
            <v>Common bottlenose dolphin</v>
          </cell>
          <cell r="J675" t="str">
            <v>Some kind of dolphin</v>
          </cell>
          <cell r="M675" t="str">
            <v>Also matched 100% with Stenella longirostris (Spinner dolphin) and Stenella coeruleoalba (stripped dolphin)</v>
          </cell>
        </row>
        <row r="676">
          <cell r="A676" t="str">
            <v>Seq_674</v>
          </cell>
          <cell r="C676">
            <v>137</v>
          </cell>
          <cell r="D676" t="str">
            <v>Homo Sapian</v>
          </cell>
          <cell r="E676">
            <v>99.27</v>
          </cell>
          <cell r="J676" t="str">
            <v>Human</v>
          </cell>
        </row>
        <row r="677">
          <cell r="A677" t="str">
            <v>Seq_675</v>
          </cell>
          <cell r="C677">
            <v>138</v>
          </cell>
          <cell r="D677" t="str">
            <v>Stenotomus chrysops</v>
          </cell>
          <cell r="E677">
            <v>99.28</v>
          </cell>
          <cell r="F677" t="str">
            <v>Scup</v>
          </cell>
          <cell r="J677" t="str">
            <v>Scup</v>
          </cell>
        </row>
        <row r="678">
          <cell r="A678" t="str">
            <v>Seq_676</v>
          </cell>
          <cell r="C678">
            <v>137</v>
          </cell>
          <cell r="D678" t="str">
            <v>scomber scombrus</v>
          </cell>
          <cell r="E678">
            <v>99.27</v>
          </cell>
          <cell r="F678" t="str">
            <v>Atlantic mackerel</v>
          </cell>
          <cell r="J678" t="str">
            <v>Atlantic mackerel</v>
          </cell>
        </row>
        <row r="679">
          <cell r="A679" t="str">
            <v>Seq_677</v>
          </cell>
          <cell r="C679">
            <v>137</v>
          </cell>
          <cell r="D679" t="str">
            <v>Homo Sapian</v>
          </cell>
          <cell r="E679">
            <v>100</v>
          </cell>
          <cell r="J679" t="str">
            <v>Human</v>
          </cell>
        </row>
        <row r="680">
          <cell r="A680" t="str">
            <v>Seq_678</v>
          </cell>
          <cell r="C680">
            <v>137</v>
          </cell>
          <cell r="D680" t="str">
            <v>Urophycis tenuis</v>
          </cell>
          <cell r="E680">
            <v>99.27</v>
          </cell>
          <cell r="F680" t="str">
            <v>White hake</v>
          </cell>
          <cell r="G680" t="str">
            <v>Urophycis chuss</v>
          </cell>
          <cell r="H680">
            <v>99.27</v>
          </cell>
          <cell r="I680" t="str">
            <v>Red hake</v>
          </cell>
          <cell r="J680" t="str">
            <v>White/red/spotted hake</v>
          </cell>
          <cell r="M680" t="str">
            <v>Also matched 99.27% with Urophycis regia (spotted codling; Northwest Atlantic).</v>
          </cell>
        </row>
        <row r="681">
          <cell r="A681" t="str">
            <v>Seq_679</v>
          </cell>
          <cell r="C681">
            <v>138</v>
          </cell>
          <cell r="D681" t="str">
            <v>Alosa fallax</v>
          </cell>
          <cell r="E681">
            <v>98.54</v>
          </cell>
          <cell r="F681" t="str">
            <v>Twait shad</v>
          </cell>
          <cell r="G681" t="str">
            <v>Alosa sapidissima</v>
          </cell>
          <cell r="H681">
            <v>98.54</v>
          </cell>
          <cell r="I681" t="str">
            <v>American shad</v>
          </cell>
          <cell r="J681" t="str">
            <v xml:space="preserve">Some kind of shad </v>
          </cell>
          <cell r="M681" t="str">
            <v>Also matched 98.54% with other shad such as Alosa mediocris (Hickory shad), Alosa aestivalis (Blueback herring) etc</v>
          </cell>
        </row>
        <row r="682">
          <cell r="A682" t="str">
            <v>Seq_680</v>
          </cell>
          <cell r="C682">
            <v>138</v>
          </cell>
          <cell r="D682" t="str">
            <v>helicolenus dactylopterus</v>
          </cell>
          <cell r="E682">
            <v>99.28</v>
          </cell>
          <cell r="F682" t="str">
            <v>blackbelly rosefish</v>
          </cell>
          <cell r="G682" t="str">
            <v>Helicolenus avius</v>
          </cell>
          <cell r="H682">
            <v>99.28</v>
          </cell>
          <cell r="I682" t="str">
            <v>?</v>
          </cell>
          <cell r="J682" t="str">
            <v>Blackbelly rosefish?</v>
          </cell>
          <cell r="M682" t="str">
            <v>Also matched 99.28% with Helicolenus hilgendorfi (Hilgendorf's saucord; Northwest Pacific fish).</v>
          </cell>
        </row>
        <row r="683">
          <cell r="A683" t="str">
            <v>Seq_681</v>
          </cell>
          <cell r="C683">
            <v>138</v>
          </cell>
          <cell r="D683" t="str">
            <v>Tautogolabrus adspersus</v>
          </cell>
          <cell r="E683">
            <v>99.28</v>
          </cell>
          <cell r="F683" t="str">
            <v>Cunner</v>
          </cell>
          <cell r="J683" t="str">
            <v>Cunner</v>
          </cell>
        </row>
        <row r="684">
          <cell r="A684" t="str">
            <v>Seq_682</v>
          </cell>
          <cell r="C684">
            <v>138</v>
          </cell>
          <cell r="D684" t="str">
            <v>Peprilus burti</v>
          </cell>
          <cell r="E684">
            <v>97.83</v>
          </cell>
          <cell r="F684" t="str">
            <v>Gulf butterfish</v>
          </cell>
          <cell r="G684" t="str">
            <v>Peprilus triacanthus</v>
          </cell>
          <cell r="H684">
            <v>97.83</v>
          </cell>
          <cell r="I684" t="str">
            <v>Butterfish</v>
          </cell>
          <cell r="J684" t="str">
            <v>Butterfish</v>
          </cell>
        </row>
        <row r="685">
          <cell r="A685" t="str">
            <v>Seq_683</v>
          </cell>
          <cell r="C685">
            <v>138</v>
          </cell>
          <cell r="D685" t="str">
            <v>Congriscus megastomus</v>
          </cell>
          <cell r="E685">
            <v>93.53</v>
          </cell>
          <cell r="F685" t="str">
            <v>??</v>
          </cell>
          <cell r="J685" t="str">
            <v>No good match</v>
          </cell>
        </row>
        <row r="686">
          <cell r="A686" t="str">
            <v>Seq_684</v>
          </cell>
          <cell r="C686">
            <v>138</v>
          </cell>
          <cell r="D686" t="str">
            <v>Alosa fallax</v>
          </cell>
          <cell r="E686">
            <v>99.28</v>
          </cell>
          <cell r="F686" t="str">
            <v>Twait shad</v>
          </cell>
          <cell r="G686" t="str">
            <v>Alosa sapidissima</v>
          </cell>
          <cell r="H686">
            <v>98.54</v>
          </cell>
          <cell r="I686" t="str">
            <v>American shad</v>
          </cell>
          <cell r="J686" t="str">
            <v xml:space="preserve">Some kind of shad </v>
          </cell>
          <cell r="M686" t="str">
            <v>Also matched 99.28% with other shad such as Alosa mediocris (Hickory shad), Alosa aestivalis (Blueback herring) etc</v>
          </cell>
        </row>
        <row r="687">
          <cell r="A687" t="str">
            <v>Seq_685</v>
          </cell>
          <cell r="C687">
            <v>135</v>
          </cell>
          <cell r="D687" t="str">
            <v>Balanoglossus clavigerus</v>
          </cell>
          <cell r="E687">
            <v>97.3</v>
          </cell>
          <cell r="J687" t="str">
            <v>No good match</v>
          </cell>
        </row>
        <row r="688">
          <cell r="A688" t="str">
            <v>Seq_686</v>
          </cell>
          <cell r="C688">
            <v>138</v>
          </cell>
          <cell r="D688" t="str">
            <v>Merlangius merlangus</v>
          </cell>
          <cell r="E688">
            <v>99.28</v>
          </cell>
          <cell r="F688" t="str">
            <v>Whiting</v>
          </cell>
          <cell r="G688" t="str">
            <v>Pollachius pollachius</v>
          </cell>
          <cell r="H688">
            <v>99.28</v>
          </cell>
          <cell r="I688" t="str">
            <v>Pollock</v>
          </cell>
          <cell r="J688" t="str">
            <v>Pollock? (Pollachius virens)</v>
          </cell>
          <cell r="M688" t="str">
            <v>Also matched 99.28% with Pollachius virens (Also Pollock; western Atlantic)</v>
          </cell>
        </row>
        <row r="689">
          <cell r="A689" t="str">
            <v>Seq_687</v>
          </cell>
          <cell r="C689">
            <v>138</v>
          </cell>
          <cell r="D689" t="str">
            <v>helicolenus dactylopterus</v>
          </cell>
          <cell r="E689">
            <v>99.28</v>
          </cell>
          <cell r="F689" t="str">
            <v>blackbelly rosefish</v>
          </cell>
          <cell r="G689" t="str">
            <v>Helicolenus avius</v>
          </cell>
          <cell r="H689">
            <v>99.28</v>
          </cell>
          <cell r="I689" t="str">
            <v>?</v>
          </cell>
          <cell r="J689" t="str">
            <v>Blackbelly rosefish?</v>
          </cell>
          <cell r="M689" t="str">
            <v>Also matched 99.28% with Helicolenus hilgendorfi (Hilgendorf's saucord; Northwest Pacific fish).</v>
          </cell>
        </row>
        <row r="690">
          <cell r="A690" t="str">
            <v>Seq_688</v>
          </cell>
          <cell r="C690">
            <v>139</v>
          </cell>
          <cell r="D690" t="str">
            <v>Polyipnus asteroides</v>
          </cell>
          <cell r="E690">
            <v>100</v>
          </cell>
          <cell r="F690" t="str">
            <v>shortspine tenplate</v>
          </cell>
          <cell r="J690" t="str">
            <v>Shortspine tenplate</v>
          </cell>
        </row>
        <row r="691">
          <cell r="A691" t="str">
            <v>Seq_689</v>
          </cell>
          <cell r="C691">
            <v>137</v>
          </cell>
          <cell r="D691" t="str">
            <v>Homo Sapian</v>
          </cell>
          <cell r="E691">
            <v>99.27</v>
          </cell>
          <cell r="J691" t="str">
            <v>Human</v>
          </cell>
        </row>
        <row r="692">
          <cell r="A692" t="str">
            <v>Seq_690</v>
          </cell>
          <cell r="C692">
            <v>136</v>
          </cell>
          <cell r="D692" t="str">
            <v>Prionotus carolinus</v>
          </cell>
          <cell r="E692">
            <v>99.27</v>
          </cell>
          <cell r="F692" t="str">
            <v>Northern searobin</v>
          </cell>
          <cell r="G692" t="str">
            <v>Prionotus evolans</v>
          </cell>
          <cell r="H692">
            <v>92.75</v>
          </cell>
          <cell r="I692" t="str">
            <v>Striped searobin</v>
          </cell>
          <cell r="J692" t="str">
            <v>Northern searobin</v>
          </cell>
        </row>
        <row r="693">
          <cell r="A693" t="str">
            <v>Seq_691</v>
          </cell>
          <cell r="C693">
            <v>138</v>
          </cell>
          <cell r="D693" t="str">
            <v>Alosa fallax</v>
          </cell>
          <cell r="E693">
            <v>99.28</v>
          </cell>
          <cell r="F693" t="str">
            <v>Twait shad</v>
          </cell>
          <cell r="G693" t="str">
            <v>Alosa sapidissima</v>
          </cell>
          <cell r="H693">
            <v>99.28</v>
          </cell>
          <cell r="I693" t="str">
            <v>American shad</v>
          </cell>
          <cell r="J693" t="str">
            <v xml:space="preserve">Some kind of shad </v>
          </cell>
          <cell r="M693" t="str">
            <v>Also matched 99.28% with other shad such as Alosa mediocris (Hickory shad), Alosa aestivalis (Blueback herring) etc</v>
          </cell>
        </row>
        <row r="694">
          <cell r="A694" t="str">
            <v>Seq_692</v>
          </cell>
          <cell r="C694">
            <v>137</v>
          </cell>
          <cell r="D694" t="str">
            <v>Urophycis tenuis</v>
          </cell>
          <cell r="E694">
            <v>99.27</v>
          </cell>
          <cell r="F694" t="str">
            <v>White hake</v>
          </cell>
          <cell r="G694" t="str">
            <v>Urophycis chuss</v>
          </cell>
          <cell r="H694">
            <v>99.27</v>
          </cell>
          <cell r="I694" t="str">
            <v>Red hake</v>
          </cell>
          <cell r="J694" t="str">
            <v>White/red/spotted hake</v>
          </cell>
          <cell r="M694" t="str">
            <v>Also matched 99.27% with Urophycis regia (spotted codling; Northwest Atlantic).</v>
          </cell>
        </row>
        <row r="695">
          <cell r="A695" t="str">
            <v>Seq_693</v>
          </cell>
          <cell r="C695">
            <v>138</v>
          </cell>
          <cell r="D695" t="str">
            <v>Merluccius albidus</v>
          </cell>
          <cell r="E695">
            <v>99.28</v>
          </cell>
          <cell r="F695" t="str">
            <v>Offshore hake</v>
          </cell>
          <cell r="G695" t="str">
            <v>Merluccius capensis</v>
          </cell>
          <cell r="H695">
            <v>98.55</v>
          </cell>
          <cell r="I695" t="str">
            <v>Shallow-water Cape hake</v>
          </cell>
          <cell r="J695" t="str">
            <v>Offshore hake</v>
          </cell>
          <cell r="M695" t="str">
            <v>Also matched 98.55% with merluccius hubbsi (Argentine hake; Southwest Atlantic) and merluccius gayi (South Pacific hake; Southeast Pacific)</v>
          </cell>
        </row>
        <row r="696">
          <cell r="A696" t="str">
            <v>Seq_694</v>
          </cell>
          <cell r="C696">
            <v>138</v>
          </cell>
          <cell r="D696" t="str">
            <v>Merlangius merlangus</v>
          </cell>
          <cell r="E696">
            <v>99.28</v>
          </cell>
          <cell r="F696" t="str">
            <v>Whiting</v>
          </cell>
          <cell r="G696" t="str">
            <v>Pollachius pollachius</v>
          </cell>
          <cell r="H696">
            <v>99.28</v>
          </cell>
          <cell r="I696" t="str">
            <v>Pollock</v>
          </cell>
          <cell r="J696" t="str">
            <v>Pollock? (Pollachius virens)</v>
          </cell>
          <cell r="M696" t="str">
            <v>Also matched 99.28% with Pollachius virens (Also Pollock; western Atlantic)</v>
          </cell>
        </row>
        <row r="697">
          <cell r="A697" t="str">
            <v>Seq_695</v>
          </cell>
          <cell r="C697">
            <v>137</v>
          </cell>
          <cell r="D697" t="str">
            <v>Phoca largha</v>
          </cell>
          <cell r="E697">
            <v>99.27</v>
          </cell>
          <cell r="F697" t="str">
            <v>Spotted seal</v>
          </cell>
          <cell r="G697" t="str">
            <v>Halichoerus grypus</v>
          </cell>
          <cell r="H697">
            <v>99.27</v>
          </cell>
          <cell r="I697" t="str">
            <v>Grey Seal</v>
          </cell>
          <cell r="J697" t="str">
            <v>Some kind of seal</v>
          </cell>
          <cell r="M697" t="str">
            <v>Also matched 99.27% with Phoca vitulina (Harbor seal), Cystophora cristata(Hooded seal), phoca fasciata(Ribbon seal), Pusa caspica(Caspian seal), Phoca sibirica(Baikal seal) and others.</v>
          </cell>
        </row>
        <row r="698">
          <cell r="A698" t="str">
            <v>Seq_696</v>
          </cell>
          <cell r="C698">
            <v>138</v>
          </cell>
          <cell r="D698" t="str">
            <v>Merluccius bilinearis</v>
          </cell>
          <cell r="E698">
            <v>99.28</v>
          </cell>
          <cell r="F698" t="str">
            <v>Silver hake</v>
          </cell>
          <cell r="G698" t="str">
            <v>Merluccius albidus</v>
          </cell>
          <cell r="H698">
            <v>97.1</v>
          </cell>
          <cell r="I698" t="str">
            <v>Offshore hake</v>
          </cell>
          <cell r="J698" t="str">
            <v>Silver hake</v>
          </cell>
        </row>
        <row r="699">
          <cell r="A699" t="str">
            <v>Seq_697</v>
          </cell>
          <cell r="C699">
            <v>140</v>
          </cell>
          <cell r="D699" t="str">
            <v>Scophthalmus aquosus</v>
          </cell>
          <cell r="E699">
            <v>99.29</v>
          </cell>
          <cell r="F699" t="str">
            <v>Windowpane</v>
          </cell>
          <cell r="J699" t="str">
            <v>No perfect match. Windowpane?</v>
          </cell>
        </row>
        <row r="700">
          <cell r="A700" t="str">
            <v>Seq_698</v>
          </cell>
          <cell r="C700">
            <v>138</v>
          </cell>
          <cell r="D700" t="str">
            <v>Stenotomus chrysops</v>
          </cell>
          <cell r="E700">
            <v>99.28</v>
          </cell>
          <cell r="F700" t="str">
            <v>Scup</v>
          </cell>
          <cell r="J700" t="str">
            <v>Scup</v>
          </cell>
        </row>
        <row r="701">
          <cell r="A701" t="str">
            <v>Seq_699</v>
          </cell>
          <cell r="C701">
            <v>139</v>
          </cell>
          <cell r="D701" t="str">
            <v>Brevoortia tyrannus</v>
          </cell>
          <cell r="E701">
            <v>97.83</v>
          </cell>
          <cell r="F701" t="str">
            <v>Atlantic menhaden</v>
          </cell>
          <cell r="J701" t="str">
            <v>Atlantic menhaden</v>
          </cell>
        </row>
        <row r="702">
          <cell r="A702" t="str">
            <v>Seq_700</v>
          </cell>
          <cell r="C702">
            <v>138</v>
          </cell>
          <cell r="D702" t="str">
            <v>Pisodonophis boro</v>
          </cell>
          <cell r="E702">
            <v>94.85</v>
          </cell>
          <cell r="F702" t="str">
            <v>Rice-paddy eel</v>
          </cell>
          <cell r="G702" t="str">
            <v>Leiuranus semicinctus</v>
          </cell>
          <cell r="H702">
            <v>94.85</v>
          </cell>
          <cell r="I702" t="str">
            <v>Saddled snake-eel</v>
          </cell>
          <cell r="J702" t="str">
            <v>No good match</v>
          </cell>
        </row>
        <row r="703">
          <cell r="A703" t="str">
            <v>Seq_701</v>
          </cell>
          <cell r="C703">
            <v>141</v>
          </cell>
          <cell r="D703" t="str">
            <v>Uncultured bacterium</v>
          </cell>
          <cell r="E703">
            <v>92.86</v>
          </cell>
          <cell r="J703" t="str">
            <v>No good match</v>
          </cell>
        </row>
        <row r="704">
          <cell r="A704" t="str">
            <v>Seq_702</v>
          </cell>
          <cell r="C704">
            <v>138</v>
          </cell>
          <cell r="D704" t="str">
            <v>Sus scrofa</v>
          </cell>
          <cell r="E704">
            <v>99.28</v>
          </cell>
          <cell r="F704" t="str">
            <v>Wild boar</v>
          </cell>
          <cell r="J704" t="str">
            <v>Wild boar</v>
          </cell>
        </row>
        <row r="705">
          <cell r="A705" t="str">
            <v>Seq_703</v>
          </cell>
          <cell r="C705">
            <v>137</v>
          </cell>
          <cell r="D705" t="str">
            <v>Urophycis tenuis</v>
          </cell>
          <cell r="E705">
            <v>99.27</v>
          </cell>
          <cell r="F705" t="str">
            <v>White hake</v>
          </cell>
          <cell r="G705" t="str">
            <v>Urophycis chuss</v>
          </cell>
          <cell r="H705">
            <v>99.27</v>
          </cell>
          <cell r="I705" t="str">
            <v>Red hake</v>
          </cell>
          <cell r="J705" t="str">
            <v>White/red/spotted hake</v>
          </cell>
          <cell r="M705" t="str">
            <v>Also matched 99.27% with Urophycis regia (spotted codling; Northwest Atlantic).</v>
          </cell>
        </row>
        <row r="706">
          <cell r="A706" t="str">
            <v>Seq_704</v>
          </cell>
          <cell r="C706">
            <v>138</v>
          </cell>
          <cell r="D706" t="str">
            <v>Tautoga onitis</v>
          </cell>
          <cell r="E706">
            <v>99.28</v>
          </cell>
          <cell r="F706" t="str">
            <v>Tautog</v>
          </cell>
          <cell r="J706" t="str">
            <v>Tautog</v>
          </cell>
        </row>
        <row r="707">
          <cell r="A707" t="str">
            <v>Seq_705</v>
          </cell>
          <cell r="C707">
            <v>138</v>
          </cell>
          <cell r="D707" t="str">
            <v>Micropogonias undulatus</v>
          </cell>
          <cell r="E707">
            <v>99.28</v>
          </cell>
          <cell r="F707" t="str">
            <v>Atlantic croaker</v>
          </cell>
          <cell r="J707" t="str">
            <v>Atlantic croaker</v>
          </cell>
        </row>
        <row r="708">
          <cell r="A708" t="str">
            <v>Seq_706</v>
          </cell>
          <cell r="C708">
            <v>136</v>
          </cell>
          <cell r="D708" t="str">
            <v>Euthynnus alletteratus</v>
          </cell>
          <cell r="E708">
            <v>100</v>
          </cell>
          <cell r="F708" t="str">
            <v>Little tunny</v>
          </cell>
          <cell r="G708" t="str">
            <v>Euthynnus affinis</v>
          </cell>
          <cell r="H708">
            <v>100</v>
          </cell>
          <cell r="I708" t="str">
            <v>Mackerel tuna</v>
          </cell>
          <cell r="J708" t="str">
            <v>Little tunny or Skipjack tuna?</v>
          </cell>
          <cell r="M708" t="str">
            <v>Also matched 100% with katsuwonus pelamis (Skipjack tuna: global distribution!)</v>
          </cell>
        </row>
        <row r="709">
          <cell r="A709" t="str">
            <v>Seq_707</v>
          </cell>
          <cell r="C709">
            <v>140</v>
          </cell>
          <cell r="D709" t="str">
            <v>Raneya brasiliensis</v>
          </cell>
          <cell r="E709">
            <v>91.61</v>
          </cell>
          <cell r="F709" t="str">
            <v>Banded cusk-eel</v>
          </cell>
          <cell r="J709" t="str">
            <v>No good match</v>
          </cell>
        </row>
        <row r="710">
          <cell r="A710" t="str">
            <v>Seq_708</v>
          </cell>
          <cell r="C710">
            <v>138</v>
          </cell>
          <cell r="D710" t="str">
            <v>Brevoortia tyrannus</v>
          </cell>
          <cell r="E710">
            <v>99.28</v>
          </cell>
          <cell r="F710" t="str">
            <v>Atlantic menhaden</v>
          </cell>
          <cell r="J710" t="str">
            <v>Atlantic menhaden</v>
          </cell>
        </row>
        <row r="711">
          <cell r="A711" t="str">
            <v>Seq_709</v>
          </cell>
          <cell r="C711">
            <v>138</v>
          </cell>
          <cell r="D711" t="str">
            <v>Tautoga onitis</v>
          </cell>
          <cell r="E711">
            <v>98.55</v>
          </cell>
          <cell r="F711" t="str">
            <v>Tautog</v>
          </cell>
          <cell r="J711" t="str">
            <v>Tautog</v>
          </cell>
        </row>
        <row r="712">
          <cell r="A712" t="str">
            <v>Seq_710</v>
          </cell>
          <cell r="C712">
            <v>137</v>
          </cell>
          <cell r="D712" t="str">
            <v>Homo Sapian</v>
          </cell>
          <cell r="E712">
            <v>98.54</v>
          </cell>
          <cell r="J712" t="str">
            <v>Human</v>
          </cell>
        </row>
        <row r="713">
          <cell r="A713" t="str">
            <v>Seq_711</v>
          </cell>
          <cell r="C713">
            <v>138</v>
          </cell>
          <cell r="D713" t="str">
            <v>ammodytes americanus</v>
          </cell>
          <cell r="E713">
            <v>99.28</v>
          </cell>
          <cell r="F713" t="str">
            <v>American sand lance</v>
          </cell>
          <cell r="G713" t="str">
            <v>Ammodytes dubius</v>
          </cell>
          <cell r="H713">
            <v>99.28</v>
          </cell>
          <cell r="I713" t="str">
            <v>Northern sand lance</v>
          </cell>
          <cell r="J713" t="str">
            <v>American/Northern sand lance</v>
          </cell>
          <cell r="M713" t="str">
            <v>Also matched 98.55% with histiopterus typus (threebar boarfish) etc</v>
          </cell>
        </row>
        <row r="714">
          <cell r="A714" t="str">
            <v>Seq_712</v>
          </cell>
          <cell r="C714">
            <v>136</v>
          </cell>
          <cell r="D714" t="str">
            <v>pseudopleuronectes americanus</v>
          </cell>
          <cell r="E714">
            <v>99.28</v>
          </cell>
          <cell r="F714" t="str">
            <v>Winter flounder</v>
          </cell>
          <cell r="G714" t="str">
            <v>Myzopsetta ferruginea</v>
          </cell>
          <cell r="H714">
            <v>99.28</v>
          </cell>
          <cell r="I714" t="str">
            <v>Yellowtail flounder</v>
          </cell>
          <cell r="J714" t="str">
            <v>Winter or Yellowtail flounder?</v>
          </cell>
          <cell r="M714" t="str">
            <v>Also matched 99.28% with limanda limanda (Common dab; not a western Atlantic species), Pleuronectes platessa (European plaice; not a western Atlantic fish), Platichthys flesus (European flounder; not a western Atlantic species but was introduced to US and Canada through ballast water), Limanda sakhalinensis (Sakhalin sole; not a western Atlantic species) and others</v>
          </cell>
        </row>
        <row r="715">
          <cell r="A715" t="str">
            <v>Seq_713</v>
          </cell>
          <cell r="C715">
            <v>137</v>
          </cell>
          <cell r="D715" t="str">
            <v>Homo Sapian</v>
          </cell>
          <cell r="E715">
            <v>98.54</v>
          </cell>
          <cell r="J715" t="str">
            <v>Human</v>
          </cell>
        </row>
        <row r="716">
          <cell r="A716" t="str">
            <v>Seq_714</v>
          </cell>
          <cell r="C716">
            <v>136</v>
          </cell>
          <cell r="D716" t="str">
            <v>pseudopleuronectes americanus</v>
          </cell>
          <cell r="E716">
            <v>98.55</v>
          </cell>
          <cell r="F716" t="str">
            <v>Winter flounder</v>
          </cell>
          <cell r="G716" t="str">
            <v>Myzopsetta ferruginea</v>
          </cell>
          <cell r="H716">
            <v>98.55</v>
          </cell>
          <cell r="I716" t="str">
            <v>Yellowtail flounder</v>
          </cell>
          <cell r="J716" t="str">
            <v>Winter or Yellowtail flounder?</v>
          </cell>
          <cell r="M716" t="str">
            <v>Also matched 98.55% with limanda limanda (Common dab; not a western Atlantic species), Pleuronectes platessa (European plaice; not a western Atlantic fish), Platichthys flesus (European flounder; not a western Atlantic species but was introduced to US and Canada through ballast water), Limanda sakhalinensis (Sakhalin sole; not a western Atlantic species) and others</v>
          </cell>
        </row>
        <row r="717">
          <cell r="A717" t="str">
            <v>Seq_715</v>
          </cell>
          <cell r="C717">
            <v>137</v>
          </cell>
          <cell r="D717" t="str">
            <v>Homo Sapian</v>
          </cell>
          <cell r="E717">
            <v>99.27</v>
          </cell>
          <cell r="J717" t="str">
            <v>Human</v>
          </cell>
        </row>
        <row r="718">
          <cell r="A718" t="str">
            <v>Seq_716</v>
          </cell>
          <cell r="C718">
            <v>136</v>
          </cell>
          <cell r="D718" t="str">
            <v>Ceratoscopelus maderensis</v>
          </cell>
          <cell r="E718">
            <v>92.59</v>
          </cell>
          <cell r="F718" t="str">
            <v>Madeira lantern fish</v>
          </cell>
          <cell r="J718" t="str">
            <v>No good match</v>
          </cell>
        </row>
        <row r="719">
          <cell r="A719" t="str">
            <v>Seq_717</v>
          </cell>
          <cell r="C719">
            <v>135</v>
          </cell>
          <cell r="D719" t="str">
            <v>Balanoglossus clavigerus</v>
          </cell>
          <cell r="E719">
            <v>84.25</v>
          </cell>
          <cell r="F719" t="str">
            <v>Acorn worm</v>
          </cell>
          <cell r="J719" t="str">
            <v>No good match</v>
          </cell>
        </row>
        <row r="720">
          <cell r="A720" t="str">
            <v>Seq_718</v>
          </cell>
          <cell r="C720">
            <v>139</v>
          </cell>
          <cell r="D720" t="str">
            <v>Brevoortia tyrannus</v>
          </cell>
          <cell r="E720">
            <v>99.27</v>
          </cell>
          <cell r="F720" t="str">
            <v>Atlantic menhaden</v>
          </cell>
          <cell r="J720" t="str">
            <v>Atlantic menhaden</v>
          </cell>
        </row>
        <row r="721">
          <cell r="A721" t="str">
            <v>Seq_719</v>
          </cell>
          <cell r="C721">
            <v>137</v>
          </cell>
          <cell r="D721" t="str">
            <v>Homo Sapian</v>
          </cell>
          <cell r="E721">
            <v>99.27</v>
          </cell>
          <cell r="J721" t="str">
            <v>Human</v>
          </cell>
        </row>
        <row r="722">
          <cell r="A722" t="str">
            <v>Seq_720</v>
          </cell>
          <cell r="C722">
            <v>137</v>
          </cell>
          <cell r="D722" t="str">
            <v>Homo Sapian</v>
          </cell>
          <cell r="E722">
            <v>98.54</v>
          </cell>
          <cell r="J722" t="str">
            <v>Human</v>
          </cell>
        </row>
        <row r="723">
          <cell r="A723" t="str">
            <v>Seq_721</v>
          </cell>
          <cell r="C723">
            <v>138</v>
          </cell>
          <cell r="D723" t="str">
            <v>Prionotus carolinus</v>
          </cell>
          <cell r="E723">
            <v>99.27</v>
          </cell>
          <cell r="F723" t="str">
            <v>Northern searobin</v>
          </cell>
          <cell r="G723" t="str">
            <v>Prionotus evolans</v>
          </cell>
          <cell r="H723">
            <v>92.75</v>
          </cell>
          <cell r="I723" t="str">
            <v>Striped searobin</v>
          </cell>
          <cell r="J723" t="str">
            <v>Northern searobin</v>
          </cell>
        </row>
        <row r="724">
          <cell r="A724" t="str">
            <v>Seq_722</v>
          </cell>
          <cell r="C724">
            <v>138</v>
          </cell>
          <cell r="D724" t="str">
            <v>Merlangius merlangus</v>
          </cell>
          <cell r="E724">
            <v>100</v>
          </cell>
          <cell r="F724" t="str">
            <v>Whiting</v>
          </cell>
          <cell r="G724" t="str">
            <v>Pollachius pollachius</v>
          </cell>
          <cell r="H724">
            <v>100</v>
          </cell>
          <cell r="I724" t="str">
            <v>Pollock</v>
          </cell>
          <cell r="J724" t="str">
            <v>Pollock? (Pollachius virens)</v>
          </cell>
          <cell r="M724" t="str">
            <v>Also matched 100% with Pollachius virens (Also Pollock; western Atlantic)</v>
          </cell>
        </row>
        <row r="725">
          <cell r="A725" t="str">
            <v>Seq_723</v>
          </cell>
          <cell r="C725">
            <v>138</v>
          </cell>
          <cell r="D725" t="str">
            <v>Sus scrofa</v>
          </cell>
          <cell r="E725">
            <v>99.28</v>
          </cell>
          <cell r="F725" t="str">
            <v>Wild boar</v>
          </cell>
          <cell r="J725" t="str">
            <v>Wild boar</v>
          </cell>
        </row>
        <row r="726">
          <cell r="A726" t="str">
            <v>Seq_724</v>
          </cell>
          <cell r="C726">
            <v>138</v>
          </cell>
          <cell r="D726" t="str">
            <v>Stenotomus chrysops</v>
          </cell>
          <cell r="E726">
            <v>98.55</v>
          </cell>
          <cell r="F726" t="str">
            <v>Scup</v>
          </cell>
          <cell r="J726" t="str">
            <v>Scup</v>
          </cell>
        </row>
        <row r="727">
          <cell r="A727" t="str">
            <v>Seq_725</v>
          </cell>
          <cell r="C727">
            <v>138</v>
          </cell>
          <cell r="D727" t="str">
            <v>Caranx crysos</v>
          </cell>
          <cell r="E727">
            <v>99.28</v>
          </cell>
          <cell r="F727" t="str">
            <v>Blue runner</v>
          </cell>
          <cell r="G727" t="str">
            <v>Caranx ignobilis</v>
          </cell>
          <cell r="H727">
            <v>98.55</v>
          </cell>
          <cell r="I727" t="str">
            <v>Giant trevally</v>
          </cell>
          <cell r="J727" t="str">
            <v>Blue runner</v>
          </cell>
        </row>
        <row r="728">
          <cell r="A728" t="str">
            <v>Seq_726</v>
          </cell>
          <cell r="C728">
            <v>138</v>
          </cell>
          <cell r="D728" t="str">
            <v>Alosa fallax</v>
          </cell>
          <cell r="E728">
            <v>99.27</v>
          </cell>
          <cell r="F728" t="str">
            <v>Twait shad</v>
          </cell>
          <cell r="G728" t="str">
            <v>Alosa sapidissima</v>
          </cell>
          <cell r="H728">
            <v>99.27</v>
          </cell>
          <cell r="I728" t="str">
            <v>American shad</v>
          </cell>
          <cell r="J728" t="str">
            <v xml:space="preserve">Some kind of shad </v>
          </cell>
          <cell r="M728" t="str">
            <v>Also matched 99.27% with other shad such as Alosa mediocris (Hickory shad), Alosa aestivalis (Blueback herring) etc</v>
          </cell>
        </row>
        <row r="729">
          <cell r="A729" t="str">
            <v>Seq_727</v>
          </cell>
          <cell r="C729">
            <v>138</v>
          </cell>
          <cell r="D729" t="str">
            <v>Euthynnus alletteratus</v>
          </cell>
          <cell r="E729">
            <v>98.55</v>
          </cell>
          <cell r="F729" t="str">
            <v>Little tunny</v>
          </cell>
          <cell r="G729" t="str">
            <v>Euthynnus affinis</v>
          </cell>
          <cell r="H729">
            <v>98.55</v>
          </cell>
          <cell r="I729" t="str">
            <v>Mackerel tuna</v>
          </cell>
          <cell r="J729" t="str">
            <v>Little tunny or Skipjack tuna?</v>
          </cell>
          <cell r="M729" t="str">
            <v>Also matched 99.28% with katsuwonus pelamis (Skipjack tuna: global distribution!)</v>
          </cell>
        </row>
        <row r="730">
          <cell r="A730" t="str">
            <v>Seq_728</v>
          </cell>
          <cell r="C730">
            <v>137</v>
          </cell>
          <cell r="D730" t="str">
            <v>Homo Sapian</v>
          </cell>
          <cell r="E730">
            <v>99.27</v>
          </cell>
          <cell r="J730" t="str">
            <v>Human</v>
          </cell>
        </row>
        <row r="731">
          <cell r="A731" t="str">
            <v>Seq_729</v>
          </cell>
          <cell r="C731">
            <v>138</v>
          </cell>
          <cell r="D731" t="str">
            <v>Caranx crysos</v>
          </cell>
          <cell r="E731">
            <v>98.55</v>
          </cell>
          <cell r="F731" t="str">
            <v>Blue runner</v>
          </cell>
          <cell r="G731" t="str">
            <v>Caranx ignobilis</v>
          </cell>
          <cell r="H731">
            <v>97.83</v>
          </cell>
          <cell r="I731" t="str">
            <v>Giant trevally</v>
          </cell>
          <cell r="J731" t="str">
            <v>Blue runner</v>
          </cell>
        </row>
        <row r="732">
          <cell r="A732" t="str">
            <v>Seq_730</v>
          </cell>
          <cell r="C732">
            <v>137</v>
          </cell>
          <cell r="D732" t="str">
            <v>Phoca largha</v>
          </cell>
          <cell r="E732">
            <v>99.27</v>
          </cell>
          <cell r="F732" t="str">
            <v>Spotted seal</v>
          </cell>
          <cell r="G732" t="str">
            <v>Halichoerus grypus</v>
          </cell>
          <cell r="H732">
            <v>99.27</v>
          </cell>
          <cell r="I732" t="str">
            <v>Grey Seal</v>
          </cell>
          <cell r="J732" t="str">
            <v>Some kind of seal</v>
          </cell>
          <cell r="M732" t="str">
            <v>Also matched 99.27% with Phoca vitulina (Harbor seal), Cystophora cristata(Hooded seal), phoca fasciata(Ribbon seal), Pusa caspica(Caspian seal), Phoca sibirica(Baikal seal) and others.</v>
          </cell>
        </row>
        <row r="733">
          <cell r="A733" t="str">
            <v>Seq_731</v>
          </cell>
          <cell r="C733">
            <v>138</v>
          </cell>
          <cell r="D733" t="str">
            <v>Lutjanus argentimaculatus</v>
          </cell>
          <cell r="E733">
            <v>99.28</v>
          </cell>
          <cell r="F733" t="str">
            <v>Mangrove red snapper</v>
          </cell>
          <cell r="G733" t="str">
            <v>lutjanus griseus</v>
          </cell>
          <cell r="H733">
            <v>98.55</v>
          </cell>
          <cell r="I733" t="str">
            <v>Grey snapper</v>
          </cell>
          <cell r="J733" t="str">
            <v>Mangrove red snapper</v>
          </cell>
        </row>
        <row r="734">
          <cell r="A734" t="str">
            <v>Seq_732</v>
          </cell>
          <cell r="C734">
            <v>130</v>
          </cell>
          <cell r="J734" t="str">
            <v>No match</v>
          </cell>
        </row>
        <row r="735">
          <cell r="A735" t="str">
            <v>Seq_733</v>
          </cell>
          <cell r="C735">
            <v>138</v>
          </cell>
          <cell r="D735" t="str">
            <v>Sebastes mentella</v>
          </cell>
          <cell r="E735">
            <v>100</v>
          </cell>
          <cell r="F735" t="str">
            <v>The beaked redfish</v>
          </cell>
          <cell r="G735" t="str">
            <v>Sebastes viviparus</v>
          </cell>
          <cell r="H735">
            <v>100</v>
          </cell>
          <cell r="I735" t="str">
            <v>Norway redfish</v>
          </cell>
          <cell r="J735" t="str">
            <v>Some kind of redfish?</v>
          </cell>
          <cell r="M735" t="str">
            <v>Also matched 100% with Sebastes fasciatus (Arcadian redfish; Northwest Atlantic: Gulf of St. Lawrence to shelf waters of Nova Scotia in Canada.), Sebastes norvegicus (Atlantic redfish; Western Atlantic: Greenland and southeastern Labrador in Canada to New Jersey in USA), Sebastes oculatus (Patagonian redfish; Southeast Pacific and Southwest Atlantic) etc</v>
          </cell>
        </row>
        <row r="736">
          <cell r="A736" t="str">
            <v>Seq_734</v>
          </cell>
          <cell r="C736">
            <v>138</v>
          </cell>
          <cell r="D736" t="str">
            <v>myoxocephalus octodecemspinosus</v>
          </cell>
          <cell r="E736">
            <v>99.38</v>
          </cell>
          <cell r="F736" t="str">
            <v>Longhorn sculpin</v>
          </cell>
          <cell r="G736" t="str">
            <v>Aspidophoroides monopterygius</v>
          </cell>
          <cell r="H736">
            <v>98.55</v>
          </cell>
          <cell r="I736" t="str">
            <v>Alligatorfish</v>
          </cell>
          <cell r="J736" t="str">
            <v>Longhorn sculpin</v>
          </cell>
        </row>
        <row r="737">
          <cell r="A737" t="str">
            <v>Seq_735</v>
          </cell>
          <cell r="C737">
            <v>138</v>
          </cell>
          <cell r="D737" t="str">
            <v>Gnathophis heterognathos</v>
          </cell>
          <cell r="E737">
            <v>99.28</v>
          </cell>
          <cell r="F737" t="str">
            <v>??</v>
          </cell>
          <cell r="G737" t="str">
            <v>Gnathophis bathytopos</v>
          </cell>
          <cell r="H737">
            <v>100</v>
          </cell>
          <cell r="I737" t="str">
            <v>Blackgut conger</v>
          </cell>
          <cell r="J737" t="str">
            <v>Blackgut conger?</v>
          </cell>
          <cell r="M737" t="str">
            <v>Also matched 100% with Gnathophis nystromi (Conger eel; Western Pacific: Japan to Hawaii.).</v>
          </cell>
        </row>
        <row r="738">
          <cell r="A738" t="str">
            <v>Seq_736</v>
          </cell>
          <cell r="C738">
            <v>138</v>
          </cell>
          <cell r="D738" t="str">
            <v>Micropogonias undulatus</v>
          </cell>
          <cell r="E738">
            <v>99.28</v>
          </cell>
          <cell r="F738" t="str">
            <v>Atlantic croaker</v>
          </cell>
          <cell r="J738" t="str">
            <v>Atlantic croaker</v>
          </cell>
        </row>
        <row r="739">
          <cell r="A739" t="str">
            <v>Seq_737</v>
          </cell>
          <cell r="C739">
            <v>138</v>
          </cell>
          <cell r="D739" t="str">
            <v>nelusetta ayraudi</v>
          </cell>
          <cell r="E739">
            <v>96.38</v>
          </cell>
          <cell r="F739" t="str">
            <v>Chinaman-leatherjacket</v>
          </cell>
          <cell r="G739" t="str">
            <v>Meuschenia hippocrepis</v>
          </cell>
          <cell r="H739">
            <v>96.38</v>
          </cell>
          <cell r="I739" t="str">
            <v>Horseshoe leatherjacket</v>
          </cell>
          <cell r="J739" t="str">
            <v>Some kind of leatherjacket</v>
          </cell>
          <cell r="M739" t="str">
            <v>Also matched 96.38% with Eubalichthys mosaicus (Mosaic leatherjacket) and Meuschenia trachylepis (Yellowfin leatherjacket)</v>
          </cell>
        </row>
        <row r="740">
          <cell r="A740" t="str">
            <v>Seq_738</v>
          </cell>
          <cell r="C740">
            <v>138</v>
          </cell>
          <cell r="D740" t="str">
            <v>Lutjanus fulgens</v>
          </cell>
          <cell r="E740">
            <v>98.55</v>
          </cell>
          <cell r="F740" t="str">
            <v>Golden African snapper</v>
          </cell>
          <cell r="G740" t="str">
            <v>Lutjanus ehrenbergii</v>
          </cell>
          <cell r="H740">
            <v>97.83</v>
          </cell>
          <cell r="I740" t="str">
            <v>Blackspot snapper</v>
          </cell>
          <cell r="J740" t="str">
            <v>No good match. Some kind of snapper.</v>
          </cell>
        </row>
        <row r="741">
          <cell r="A741" t="str">
            <v>Seq_739</v>
          </cell>
          <cell r="C741">
            <v>138</v>
          </cell>
          <cell r="D741" t="str">
            <v>paralichthys dentatus</v>
          </cell>
          <cell r="E741">
            <v>98.55</v>
          </cell>
          <cell r="F741" t="str">
            <v>Summer flounder</v>
          </cell>
          <cell r="G741" t="str">
            <v>Paralichthys adspersus</v>
          </cell>
          <cell r="H741">
            <v>98.55</v>
          </cell>
          <cell r="I741" t="str">
            <v>Fine flounder</v>
          </cell>
          <cell r="J741" t="str">
            <v>Summer flounder</v>
          </cell>
        </row>
        <row r="742">
          <cell r="A742" t="str">
            <v>Seq_740</v>
          </cell>
          <cell r="C742">
            <v>138</v>
          </cell>
          <cell r="D742" t="str">
            <v>xanthichthys ringens</v>
          </cell>
          <cell r="E742">
            <v>99.28</v>
          </cell>
          <cell r="F742" t="str">
            <v>Sargassum triggerfish</v>
          </cell>
          <cell r="G742" t="str">
            <v>xanthichthys mento</v>
          </cell>
          <cell r="H742">
            <v>99.28</v>
          </cell>
          <cell r="I742" t="str">
            <v>Redtail triggerfish</v>
          </cell>
          <cell r="J742" t="str">
            <v>Sargassum triggerfish</v>
          </cell>
          <cell r="M742" t="str">
            <v>Also matched 99.28% with xanthichthys auromarginatus (Gilded triggerfish; not a western Atlantic fish) and xenobalistes tumidipectoris (?, western Pacific)</v>
          </cell>
        </row>
        <row r="743">
          <cell r="A743" t="str">
            <v>Seq_741</v>
          </cell>
          <cell r="C743">
            <v>136</v>
          </cell>
          <cell r="D743" t="str">
            <v>Mus musculus</v>
          </cell>
          <cell r="E743">
            <v>99.26</v>
          </cell>
          <cell r="F743" t="str">
            <v>House mouse</v>
          </cell>
          <cell r="J743" t="str">
            <v>House mouse</v>
          </cell>
        </row>
        <row r="744">
          <cell r="A744" t="str">
            <v>Seq_742</v>
          </cell>
          <cell r="C744">
            <v>139</v>
          </cell>
          <cell r="D744" t="str">
            <v>Polyipnus asteroides</v>
          </cell>
          <cell r="E744">
            <v>99.28</v>
          </cell>
          <cell r="F744" t="str">
            <v>shortspine tenplate</v>
          </cell>
          <cell r="J744" t="str">
            <v>Shortspine tenplate</v>
          </cell>
        </row>
        <row r="745">
          <cell r="A745" t="str">
            <v>Seq_743</v>
          </cell>
          <cell r="C745">
            <v>138</v>
          </cell>
          <cell r="D745" t="str">
            <v>Prionotus carolinus</v>
          </cell>
          <cell r="E745">
            <v>99.27</v>
          </cell>
          <cell r="F745" t="str">
            <v>Northern searobin</v>
          </cell>
          <cell r="G745" t="str">
            <v>Prionotus evolans</v>
          </cell>
          <cell r="H745">
            <v>92.75</v>
          </cell>
          <cell r="I745" t="str">
            <v>Striped searobin</v>
          </cell>
          <cell r="J745" t="str">
            <v>Northern searobin</v>
          </cell>
        </row>
        <row r="746">
          <cell r="A746" t="str">
            <v>Seq_744</v>
          </cell>
          <cell r="C746">
            <v>139</v>
          </cell>
          <cell r="D746" t="str">
            <v>Brevoortia tyrannus</v>
          </cell>
          <cell r="E746">
            <v>99.27</v>
          </cell>
          <cell r="F746" t="str">
            <v>Atlantic menhaden</v>
          </cell>
          <cell r="J746" t="str">
            <v>Atlantic menhaden</v>
          </cell>
        </row>
        <row r="747">
          <cell r="A747" t="str">
            <v>Seq_745</v>
          </cell>
          <cell r="C747">
            <v>138</v>
          </cell>
          <cell r="D747" t="str">
            <v>Alosa fallax</v>
          </cell>
          <cell r="E747">
            <v>99.28</v>
          </cell>
          <cell r="F747" t="str">
            <v>Twait shad</v>
          </cell>
          <cell r="G747" t="str">
            <v>Alosa sapidissima</v>
          </cell>
          <cell r="H747">
            <v>99.28</v>
          </cell>
          <cell r="I747" t="str">
            <v>American shad</v>
          </cell>
          <cell r="J747" t="str">
            <v xml:space="preserve">Some kind of shad </v>
          </cell>
          <cell r="M747" t="str">
            <v>Also matched 99.28% with other shad such as Alosa mediocris (Hickory shad), Alosa aestivalis (Blueback herring) etc</v>
          </cell>
        </row>
        <row r="748">
          <cell r="A748" t="str">
            <v>Seq_746</v>
          </cell>
          <cell r="C748">
            <v>139</v>
          </cell>
          <cell r="D748" t="str">
            <v>Brevoortia tyrannus</v>
          </cell>
          <cell r="E748">
            <v>99.28</v>
          </cell>
          <cell r="F748" t="str">
            <v>Atlantic menhaden</v>
          </cell>
          <cell r="J748" t="str">
            <v>Atlantic menhaden</v>
          </cell>
        </row>
        <row r="749">
          <cell r="A749" t="str">
            <v>Seq_747</v>
          </cell>
          <cell r="C749">
            <v>142</v>
          </cell>
          <cell r="D749" t="str">
            <v>Lepophidium profundorum</v>
          </cell>
          <cell r="E749">
            <v>92.75</v>
          </cell>
          <cell r="F749" t="str">
            <v>Blackrim cusk-eel</v>
          </cell>
          <cell r="J749" t="str">
            <v>No good match</v>
          </cell>
        </row>
        <row r="750">
          <cell r="A750" t="str">
            <v>Seq_748</v>
          </cell>
          <cell r="C750">
            <v>138</v>
          </cell>
          <cell r="D750" t="str">
            <v>paralichthys dentatus</v>
          </cell>
          <cell r="E750">
            <v>99.28</v>
          </cell>
          <cell r="F750" t="str">
            <v>Summer flounder</v>
          </cell>
          <cell r="G750" t="str">
            <v>Paralichthys adspersus</v>
          </cell>
          <cell r="H750">
            <v>99.28</v>
          </cell>
          <cell r="I750" t="str">
            <v>Fine flounder</v>
          </cell>
          <cell r="J750" t="str">
            <v>Summer flounder</v>
          </cell>
        </row>
        <row r="751">
          <cell r="A751" t="str">
            <v>Seq_749</v>
          </cell>
          <cell r="C751">
            <v>139</v>
          </cell>
          <cell r="D751" t="str">
            <v>Brevoortia tyrannus</v>
          </cell>
          <cell r="E751">
            <v>99.27</v>
          </cell>
          <cell r="F751" t="str">
            <v>Atlantic menhaden</v>
          </cell>
          <cell r="J751" t="str">
            <v>Atlantic menhaden</v>
          </cell>
        </row>
        <row r="752">
          <cell r="A752" t="str">
            <v>Seq_750</v>
          </cell>
          <cell r="C752">
            <v>138</v>
          </cell>
          <cell r="D752" t="str">
            <v>Alosa fallax</v>
          </cell>
          <cell r="E752">
            <v>99.28</v>
          </cell>
          <cell r="F752" t="str">
            <v>Twait shad</v>
          </cell>
          <cell r="G752" t="str">
            <v>Alosa sapidissima</v>
          </cell>
          <cell r="H752">
            <v>99.28</v>
          </cell>
          <cell r="I752" t="str">
            <v>American shad</v>
          </cell>
          <cell r="J752" t="str">
            <v xml:space="preserve">Some kind of shad </v>
          </cell>
          <cell r="M752" t="str">
            <v>Also matched 99.28% with other shad such as Alosa mediocris (Hickory shad), Alosa aestivalis (Blueback herring) etc</v>
          </cell>
        </row>
        <row r="753">
          <cell r="A753" t="str">
            <v>Seq_751</v>
          </cell>
          <cell r="C753">
            <v>138</v>
          </cell>
          <cell r="D753" t="str">
            <v>Micropogonias undulatus</v>
          </cell>
          <cell r="E753">
            <v>99.28</v>
          </cell>
          <cell r="F753" t="str">
            <v>Atlantic croaker</v>
          </cell>
          <cell r="J753" t="str">
            <v>Atlantic croaker</v>
          </cell>
        </row>
        <row r="754">
          <cell r="A754" t="str">
            <v>Seq_752</v>
          </cell>
          <cell r="C754">
            <v>138</v>
          </cell>
          <cell r="D754" t="str">
            <v>Merluccius albidus</v>
          </cell>
          <cell r="E754">
            <v>99.28</v>
          </cell>
          <cell r="F754" t="str">
            <v>Offshore hake</v>
          </cell>
          <cell r="G754" t="str">
            <v>Merluccius capensis</v>
          </cell>
          <cell r="H754">
            <v>98.55</v>
          </cell>
          <cell r="I754" t="str">
            <v>Shallow-water Cape hake</v>
          </cell>
          <cell r="J754" t="str">
            <v>Offshore hake</v>
          </cell>
          <cell r="M754" t="str">
            <v>Also matched 98.55% with Merluccius bilinearis (Silver hake), merluccius hubbsi (Argentine hake; Southwest Atlantic) and merluccius gayi (South Pacific hake; Southeast Pacific)</v>
          </cell>
        </row>
        <row r="755">
          <cell r="A755" t="str">
            <v>Seq_753</v>
          </cell>
          <cell r="C755">
            <v>138</v>
          </cell>
          <cell r="D755" t="str">
            <v>paralichthys dentatus</v>
          </cell>
          <cell r="E755">
            <v>99.28</v>
          </cell>
          <cell r="F755" t="str">
            <v>Summer flounder</v>
          </cell>
          <cell r="G755" t="str">
            <v>Paralichthys adspersus</v>
          </cell>
          <cell r="H755">
            <v>98.55</v>
          </cell>
          <cell r="I755" t="str">
            <v>Fine flounder</v>
          </cell>
          <cell r="J755" t="str">
            <v>Summer flounder</v>
          </cell>
        </row>
        <row r="756">
          <cell r="A756" t="str">
            <v>Seq_754</v>
          </cell>
          <cell r="C756">
            <v>137</v>
          </cell>
          <cell r="D756" t="str">
            <v>Scomber scombrus</v>
          </cell>
          <cell r="E756">
            <v>99.27</v>
          </cell>
          <cell r="F756" t="str">
            <v>Atlantic mackerel</v>
          </cell>
          <cell r="J756" t="str">
            <v>Atlantic mackerel</v>
          </cell>
        </row>
        <row r="757">
          <cell r="A757" t="str">
            <v>Seq_755</v>
          </cell>
          <cell r="C757">
            <v>138</v>
          </cell>
          <cell r="D757" t="str">
            <v>Centropristis striata</v>
          </cell>
          <cell r="E757">
            <v>99.27</v>
          </cell>
          <cell r="F757" t="str">
            <v>Black sea bass</v>
          </cell>
          <cell r="J757" t="str">
            <v>Black sea bass</v>
          </cell>
        </row>
        <row r="758">
          <cell r="A758" t="str">
            <v>Seq_756</v>
          </cell>
          <cell r="C758">
            <v>137</v>
          </cell>
          <cell r="D758" t="str">
            <v>Notoscopelus caudispinosus</v>
          </cell>
          <cell r="E758">
            <v>99.26</v>
          </cell>
          <cell r="F758" t="str">
            <v>Lobisomem</v>
          </cell>
          <cell r="G758" t="str">
            <v>notoscopelus elongatus</v>
          </cell>
          <cell r="H758">
            <v>96.32</v>
          </cell>
          <cell r="I758" t="str">
            <v>??</v>
          </cell>
          <cell r="J758" t="str">
            <v>Lobisomem</v>
          </cell>
        </row>
        <row r="759">
          <cell r="A759" t="str">
            <v>Seq_757</v>
          </cell>
          <cell r="C759">
            <v>143</v>
          </cell>
          <cell r="J759" t="str">
            <v>No match</v>
          </cell>
        </row>
        <row r="760">
          <cell r="A760" t="str">
            <v>Seq_758</v>
          </cell>
          <cell r="C760">
            <v>132</v>
          </cell>
          <cell r="J760" t="str">
            <v>No match</v>
          </cell>
        </row>
        <row r="761">
          <cell r="A761" t="str">
            <v>Seq_759</v>
          </cell>
          <cell r="C761">
            <v>138</v>
          </cell>
          <cell r="D761" t="str">
            <v>Ceratoscopelus maderensis</v>
          </cell>
          <cell r="E761">
            <v>99.26</v>
          </cell>
          <cell r="F761" t="str">
            <v>Madeira lantern fish</v>
          </cell>
          <cell r="H761" t="str">
            <v>Fiery lanternfish</v>
          </cell>
          <cell r="J761" t="str">
            <v>Madeira lantern fish</v>
          </cell>
        </row>
        <row r="762">
          <cell r="A762" t="str">
            <v>Seq_760</v>
          </cell>
          <cell r="C762">
            <v>132</v>
          </cell>
          <cell r="J762" t="str">
            <v>No match</v>
          </cell>
        </row>
        <row r="763">
          <cell r="A763" t="str">
            <v>Seq_761</v>
          </cell>
          <cell r="C763">
            <v>138</v>
          </cell>
          <cell r="D763" t="str">
            <v>Alosa fallax</v>
          </cell>
          <cell r="E763">
            <v>98.55</v>
          </cell>
          <cell r="F763" t="str">
            <v>Twait shad</v>
          </cell>
          <cell r="G763" t="str">
            <v>Alosa sapidissima</v>
          </cell>
          <cell r="H763">
            <v>98.55</v>
          </cell>
          <cell r="I763" t="str">
            <v>American shad</v>
          </cell>
          <cell r="J763" t="str">
            <v xml:space="preserve">Some kind of shad </v>
          </cell>
          <cell r="M763" t="str">
            <v>Also matched 98.55% with other shad such as Alosa mediocris (Hickory shad), Alosa aestivalis (Blueback herring) etc</v>
          </cell>
        </row>
        <row r="764">
          <cell r="A764" t="str">
            <v>Seq_762</v>
          </cell>
          <cell r="C764">
            <v>137</v>
          </cell>
          <cell r="D764" t="str">
            <v>Urophycis tenuis</v>
          </cell>
          <cell r="E764">
            <v>99.27</v>
          </cell>
          <cell r="F764" t="str">
            <v>White hake</v>
          </cell>
          <cell r="G764" t="str">
            <v>Urophycis chuss</v>
          </cell>
          <cell r="H764">
            <v>99.27</v>
          </cell>
          <cell r="I764" t="str">
            <v>Red hake</v>
          </cell>
          <cell r="J764" t="str">
            <v>White/red/spotted hake</v>
          </cell>
          <cell r="M764" t="str">
            <v>Also matched 99.27% with Urophycis regia (spotted codling; Northwest Atlantic).</v>
          </cell>
        </row>
        <row r="765">
          <cell r="A765" t="str">
            <v>Seq_763</v>
          </cell>
          <cell r="C765">
            <v>138</v>
          </cell>
          <cell r="D765" t="str">
            <v>Merluccius albidus</v>
          </cell>
          <cell r="E765">
            <v>99.28</v>
          </cell>
          <cell r="F765" t="str">
            <v>Offshore hake</v>
          </cell>
          <cell r="G765" t="str">
            <v>Merluccius capensis</v>
          </cell>
          <cell r="H765">
            <v>98.55</v>
          </cell>
          <cell r="I765" t="str">
            <v>Shallow-water Cape hake</v>
          </cell>
          <cell r="J765" t="str">
            <v>Offshore hake</v>
          </cell>
          <cell r="M765" t="str">
            <v>Also matched 98.55% with Merluccius bilinearis (Silver hake), merluccius hubbsi (Argentine hake; Southwest Atlantic) and merluccius gayi (South Pacific hake; Southeast Pacific)</v>
          </cell>
        </row>
        <row r="766">
          <cell r="A766" t="str">
            <v>Seq_764</v>
          </cell>
          <cell r="C766">
            <v>150</v>
          </cell>
          <cell r="D766" t="str">
            <v>Glossobalanus marginatus</v>
          </cell>
          <cell r="E766">
            <v>84</v>
          </cell>
          <cell r="J766" t="str">
            <v>No good match</v>
          </cell>
        </row>
        <row r="767">
          <cell r="A767" t="str">
            <v>Seq_765</v>
          </cell>
          <cell r="C767">
            <v>137</v>
          </cell>
          <cell r="D767" t="str">
            <v>Notoscopelus caudispinosus</v>
          </cell>
          <cell r="E767">
            <v>99.26</v>
          </cell>
          <cell r="F767" t="str">
            <v>Lobisomem</v>
          </cell>
          <cell r="G767" t="str">
            <v>notoscopelus elongatus</v>
          </cell>
          <cell r="H767">
            <v>96.32</v>
          </cell>
          <cell r="I767" t="str">
            <v>??</v>
          </cell>
          <cell r="J767" t="str">
            <v>Lobisomem</v>
          </cell>
        </row>
        <row r="768">
          <cell r="A768" t="str">
            <v>Seq_766</v>
          </cell>
          <cell r="C768">
            <v>140</v>
          </cell>
          <cell r="D768" t="str">
            <v>scophthalmus aquosus</v>
          </cell>
          <cell r="E768">
            <v>99.29</v>
          </cell>
          <cell r="F768" t="str">
            <v>Windowpane</v>
          </cell>
          <cell r="J768" t="str">
            <v>Windowpane</v>
          </cell>
        </row>
        <row r="769">
          <cell r="A769" t="str">
            <v>Seq_767</v>
          </cell>
          <cell r="C769">
            <v>138</v>
          </cell>
          <cell r="D769" t="str">
            <v>prionotus carolinus</v>
          </cell>
          <cell r="E769">
            <v>99.27</v>
          </cell>
          <cell r="F769" t="str">
            <v>Northern searobin</v>
          </cell>
          <cell r="G769" t="str">
            <v>Prionotus evolans</v>
          </cell>
          <cell r="H769">
            <v>92.75</v>
          </cell>
          <cell r="I769" t="str">
            <v>Stripped searobin</v>
          </cell>
          <cell r="J769" t="str">
            <v>Northern searobin</v>
          </cell>
        </row>
        <row r="770">
          <cell r="A770" t="str">
            <v>Seq_768</v>
          </cell>
          <cell r="C770">
            <v>138</v>
          </cell>
          <cell r="D770" t="str">
            <v>Evistias acutirostris</v>
          </cell>
          <cell r="E770">
            <v>97.1</v>
          </cell>
          <cell r="F770" t="str">
            <v>Striped boarfish</v>
          </cell>
          <cell r="G770" t="str">
            <v>ammodytes marinus</v>
          </cell>
          <cell r="H770">
            <v>96.38</v>
          </cell>
          <cell r="I770" t="str">
            <v>Raitt's sand eel</v>
          </cell>
          <cell r="J770" t="str">
            <v>No good match</v>
          </cell>
          <cell r="M770" t="str">
            <v>Also matched 95.38% with Ammodytes tobianus (Small sandeel; Northeast Atlantic)</v>
          </cell>
        </row>
        <row r="771">
          <cell r="A771" t="str">
            <v>Seq_769</v>
          </cell>
          <cell r="C771">
            <v>138</v>
          </cell>
          <cell r="D771" t="str">
            <v>Caranx crysos</v>
          </cell>
          <cell r="E771">
            <v>97.83</v>
          </cell>
          <cell r="F771" t="str">
            <v>Blue runner</v>
          </cell>
          <cell r="G771" t="str">
            <v>Caranx ignobilis</v>
          </cell>
          <cell r="H771">
            <v>97.1</v>
          </cell>
          <cell r="I771" t="str">
            <v>Giant trevally</v>
          </cell>
          <cell r="J771" t="str">
            <v>No perfect match. Blue runner?</v>
          </cell>
        </row>
        <row r="772">
          <cell r="A772" t="str">
            <v>Seq_770</v>
          </cell>
          <cell r="C772">
            <v>138</v>
          </cell>
          <cell r="D772" t="str">
            <v>paralichthys dentatus</v>
          </cell>
          <cell r="E772">
            <v>99.28</v>
          </cell>
          <cell r="F772" t="str">
            <v>Summer flounder</v>
          </cell>
          <cell r="G772" t="str">
            <v>Paralichthys adspersus</v>
          </cell>
          <cell r="H772">
            <v>99.28</v>
          </cell>
          <cell r="I772" t="str">
            <v>Fine flounder</v>
          </cell>
          <cell r="J772" t="str">
            <v>Summer flounder</v>
          </cell>
        </row>
        <row r="773">
          <cell r="A773" t="str">
            <v>Seq_771</v>
          </cell>
          <cell r="C773">
            <v>137</v>
          </cell>
          <cell r="D773" t="str">
            <v>Homo Sapian</v>
          </cell>
          <cell r="E773">
            <v>100</v>
          </cell>
          <cell r="J773" t="str">
            <v>Human</v>
          </cell>
        </row>
        <row r="774">
          <cell r="A774" t="str">
            <v>Seq_772</v>
          </cell>
          <cell r="C774">
            <v>138</v>
          </cell>
          <cell r="D774" t="str">
            <v>Merlangius merlangus</v>
          </cell>
          <cell r="E774">
            <v>98.55</v>
          </cell>
          <cell r="F774" t="str">
            <v>Whiting</v>
          </cell>
          <cell r="G774" t="str">
            <v>Pollachius pollachius</v>
          </cell>
          <cell r="H774">
            <v>98.55</v>
          </cell>
          <cell r="I774" t="str">
            <v>Pollock</v>
          </cell>
          <cell r="J774" t="str">
            <v>Pollock? (Pollachius virens)</v>
          </cell>
          <cell r="M774" t="str">
            <v>Also matched 98.55% with Pollachius virens (Also Pollock; western Atlantic)</v>
          </cell>
        </row>
        <row r="775">
          <cell r="A775" t="str">
            <v>Seq_773</v>
          </cell>
          <cell r="C775">
            <v>138</v>
          </cell>
          <cell r="D775" t="str">
            <v>paralichthys dentatus</v>
          </cell>
          <cell r="E775">
            <v>100</v>
          </cell>
          <cell r="F775" t="str">
            <v>Summer flounder</v>
          </cell>
          <cell r="G775" t="str">
            <v>Paralichthys adspersus</v>
          </cell>
          <cell r="H775">
            <v>100</v>
          </cell>
          <cell r="I775" t="str">
            <v>Fine flounder</v>
          </cell>
          <cell r="J775" t="str">
            <v>Summer flounder</v>
          </cell>
        </row>
        <row r="776">
          <cell r="A776" t="str">
            <v>Seq_774</v>
          </cell>
          <cell r="C776">
            <v>137</v>
          </cell>
          <cell r="D776" t="str">
            <v>Homo Sapian</v>
          </cell>
          <cell r="E776">
            <v>99.27</v>
          </cell>
          <cell r="J776" t="str">
            <v>Human</v>
          </cell>
        </row>
        <row r="777">
          <cell r="A777" t="str">
            <v>Seq_775</v>
          </cell>
          <cell r="C777">
            <v>150</v>
          </cell>
          <cell r="D777" t="str">
            <v>balanoglossus clavigerus</v>
          </cell>
          <cell r="E777">
            <v>84.25</v>
          </cell>
          <cell r="F777" t="str">
            <v>Acorn worm</v>
          </cell>
          <cell r="J777" t="str">
            <v>No good match</v>
          </cell>
        </row>
        <row r="778">
          <cell r="A778" t="str">
            <v>Seq_776</v>
          </cell>
          <cell r="C778">
            <v>140</v>
          </cell>
          <cell r="D778" t="str">
            <v>scophthalmus aquosus</v>
          </cell>
          <cell r="E778">
            <v>97.14</v>
          </cell>
          <cell r="F778" t="str">
            <v>Windowpane</v>
          </cell>
          <cell r="J778" t="str">
            <v>Windowpane</v>
          </cell>
        </row>
        <row r="779">
          <cell r="A779" t="str">
            <v>Seq_777</v>
          </cell>
          <cell r="C779">
            <v>139</v>
          </cell>
          <cell r="D779" t="str">
            <v>Striped red mullet</v>
          </cell>
          <cell r="E779">
            <v>85.71</v>
          </cell>
          <cell r="J779" t="str">
            <v>No good match</v>
          </cell>
        </row>
        <row r="780">
          <cell r="A780" t="str">
            <v>Seq_778</v>
          </cell>
          <cell r="C780">
            <v>138</v>
          </cell>
          <cell r="D780" t="str">
            <v>Brevoortia tyrannus</v>
          </cell>
          <cell r="E780">
            <v>99.28</v>
          </cell>
          <cell r="F780" t="str">
            <v>Atlantic menhaden</v>
          </cell>
          <cell r="J780" t="str">
            <v>Atlantic menhaden</v>
          </cell>
        </row>
        <row r="781">
          <cell r="A781" t="str">
            <v>Seq_779</v>
          </cell>
          <cell r="C781">
            <v>137</v>
          </cell>
          <cell r="D781" t="str">
            <v>Urophycis tenuis</v>
          </cell>
          <cell r="E781">
            <v>99.27</v>
          </cell>
          <cell r="F781" t="str">
            <v>White hake</v>
          </cell>
          <cell r="G781" t="str">
            <v>Urophycis chuss</v>
          </cell>
          <cell r="H781">
            <v>99.27</v>
          </cell>
          <cell r="I781" t="str">
            <v>Red hake</v>
          </cell>
          <cell r="J781" t="str">
            <v>White/red/spotted hake</v>
          </cell>
          <cell r="M781" t="str">
            <v>Also matched 99.27% with Urophycis regia (spotted codling; Northwest Atlantic).</v>
          </cell>
        </row>
        <row r="782">
          <cell r="A782" t="str">
            <v>Seq_780</v>
          </cell>
          <cell r="C782">
            <v>138</v>
          </cell>
          <cell r="D782" t="str">
            <v>Helicolenus dactylopterus</v>
          </cell>
          <cell r="E782">
            <v>99.28</v>
          </cell>
          <cell r="F782" t="str">
            <v>Blackbelly rosefish</v>
          </cell>
          <cell r="G782" t="str">
            <v>Helicolenus avius</v>
          </cell>
          <cell r="H782">
            <v>99.28</v>
          </cell>
          <cell r="I782" t="str">
            <v>??</v>
          </cell>
          <cell r="J782" t="str">
            <v>Blackbelly rosefish?</v>
          </cell>
          <cell r="M782" t="str">
            <v>Also matched 99.28% with Helicolenus hilgendorfi (Hilgendorf's saucord).</v>
          </cell>
        </row>
        <row r="783">
          <cell r="A783" t="str">
            <v>Seq_781</v>
          </cell>
          <cell r="C783">
            <v>138</v>
          </cell>
          <cell r="D783" t="str">
            <v>Engraulis japonicus</v>
          </cell>
          <cell r="E783">
            <v>99.28</v>
          </cell>
          <cell r="F783" t="str">
            <v>Japanese anchovy</v>
          </cell>
          <cell r="G783" t="str">
            <v>Engraulis eurystole</v>
          </cell>
          <cell r="H783">
            <v>99.28</v>
          </cell>
          <cell r="I783" t="str">
            <v>Silver anchovy</v>
          </cell>
          <cell r="J783" t="str">
            <v>Silver anchovy</v>
          </cell>
          <cell r="M783" t="str">
            <v>Also matched 99.28 with Engraulis encrasicolus (European anchovy; Eastern Atlantic and other areas)</v>
          </cell>
        </row>
        <row r="784">
          <cell r="A784" t="str">
            <v>Seq_782</v>
          </cell>
          <cell r="C784">
            <v>150</v>
          </cell>
          <cell r="D784" t="str">
            <v>balanoglossus clavigerus</v>
          </cell>
          <cell r="E784">
            <v>84.25</v>
          </cell>
          <cell r="F784" t="str">
            <v>Acorn worm</v>
          </cell>
          <cell r="J784" t="str">
            <v>No good match</v>
          </cell>
        </row>
        <row r="785">
          <cell r="A785" t="str">
            <v>Seq_783</v>
          </cell>
          <cell r="C785">
            <v>138</v>
          </cell>
          <cell r="D785" t="str">
            <v>Globicephala macrorhynchus</v>
          </cell>
          <cell r="E785">
            <v>99.28</v>
          </cell>
          <cell r="F785" t="str">
            <v>Short-finned pilot whale</v>
          </cell>
          <cell r="G785" t="str">
            <v>Peponocephala electra</v>
          </cell>
          <cell r="H785">
            <v>99.28</v>
          </cell>
          <cell r="I785" t="str">
            <v>Melon-headed whale</v>
          </cell>
          <cell r="J785" t="str">
            <v>No perfect match. Some kind of whale.</v>
          </cell>
        </row>
        <row r="786">
          <cell r="A786" t="str">
            <v>Seq_784</v>
          </cell>
          <cell r="C786">
            <v>137</v>
          </cell>
          <cell r="D786" t="str">
            <v>Homo Sapian</v>
          </cell>
          <cell r="E786">
            <v>97.08</v>
          </cell>
          <cell r="J786" t="str">
            <v>Human</v>
          </cell>
        </row>
        <row r="787">
          <cell r="A787" t="str">
            <v>Seq_785</v>
          </cell>
          <cell r="C787">
            <v>138</v>
          </cell>
          <cell r="D787" t="str">
            <v>Congriscus megastomus</v>
          </cell>
          <cell r="E787">
            <v>94.24</v>
          </cell>
          <cell r="F787" t="str">
            <v>?</v>
          </cell>
          <cell r="J787" t="str">
            <v>No good match. Some kind of eel??</v>
          </cell>
        </row>
        <row r="788">
          <cell r="A788" t="str">
            <v>Seq_786</v>
          </cell>
          <cell r="C788">
            <v>138</v>
          </cell>
          <cell r="D788" t="str">
            <v>prionotus carolinus</v>
          </cell>
          <cell r="E788">
            <v>100</v>
          </cell>
          <cell r="F788" t="str">
            <v>Northern searobin</v>
          </cell>
          <cell r="G788" t="str">
            <v>Prionotus evolans</v>
          </cell>
          <cell r="H788">
            <v>92.81</v>
          </cell>
          <cell r="I788" t="str">
            <v>Stripped searobin</v>
          </cell>
          <cell r="J788" t="str">
            <v>Northern searobin</v>
          </cell>
        </row>
        <row r="789">
          <cell r="A789" t="str">
            <v>Seq_787</v>
          </cell>
          <cell r="C789">
            <v>138</v>
          </cell>
          <cell r="D789" t="str">
            <v>Bothus robinsi</v>
          </cell>
          <cell r="E789">
            <v>99.28</v>
          </cell>
          <cell r="F789" t="str">
            <v>Twospot flounder</v>
          </cell>
          <cell r="G789" t="str">
            <v>Bothus pantherinus</v>
          </cell>
          <cell r="H789">
            <v>94.2</v>
          </cell>
          <cell r="I789" t="str">
            <v>Leopard flounder</v>
          </cell>
          <cell r="J789" t="str">
            <v>Twospot flounder</v>
          </cell>
        </row>
        <row r="790">
          <cell r="A790" t="str">
            <v>Seq_788</v>
          </cell>
          <cell r="C790">
            <v>136</v>
          </cell>
          <cell r="D790" t="str">
            <v>mus musculus</v>
          </cell>
          <cell r="E790">
            <v>99.26</v>
          </cell>
          <cell r="F790" t="str">
            <v>House mouse</v>
          </cell>
          <cell r="J790" t="str">
            <v>House mouse</v>
          </cell>
        </row>
        <row r="791">
          <cell r="A791" t="str">
            <v>Seq_789</v>
          </cell>
          <cell r="C791">
            <v>138</v>
          </cell>
          <cell r="D791" t="str">
            <v>prionotus carolinus</v>
          </cell>
          <cell r="E791">
            <v>98.54</v>
          </cell>
          <cell r="F791" t="str">
            <v>Northern searobin</v>
          </cell>
          <cell r="G791" t="str">
            <v>Prionotus evolans</v>
          </cell>
          <cell r="H791">
            <v>92.03</v>
          </cell>
          <cell r="I791" t="str">
            <v>Stripped searobin</v>
          </cell>
          <cell r="J791" t="str">
            <v>Northern searobin</v>
          </cell>
        </row>
        <row r="792">
          <cell r="A792" t="str">
            <v>Seq_790</v>
          </cell>
          <cell r="C792">
            <v>137</v>
          </cell>
          <cell r="D792" t="str">
            <v>Citharichthys arctifrons</v>
          </cell>
          <cell r="E792">
            <v>98.54</v>
          </cell>
          <cell r="F792" t="str">
            <v>Gulf stream flounder</v>
          </cell>
          <cell r="G792" t="str">
            <v>Etropus microstomus</v>
          </cell>
          <cell r="H792">
            <v>97.81</v>
          </cell>
          <cell r="I792" t="str">
            <v>Smallmouth flounder</v>
          </cell>
          <cell r="J792" t="str">
            <v>Gulf stream flounder</v>
          </cell>
        </row>
        <row r="793">
          <cell r="A793" t="str">
            <v>Seq_791</v>
          </cell>
          <cell r="C793">
            <v>138</v>
          </cell>
          <cell r="D793" t="str">
            <v>Alosa fallax</v>
          </cell>
          <cell r="E793">
            <v>99.28</v>
          </cell>
          <cell r="F793" t="str">
            <v>Twait shad</v>
          </cell>
          <cell r="G793" t="str">
            <v>Alosa sapidissima</v>
          </cell>
          <cell r="H793">
            <v>99.28</v>
          </cell>
          <cell r="I793" t="str">
            <v>American shad</v>
          </cell>
          <cell r="J793" t="str">
            <v xml:space="preserve">Some kind of shad </v>
          </cell>
          <cell r="M793" t="str">
            <v>Also matched 99.28% with other shad such as Alosa mediocris (Hickory shad), Alosa aestivalis (Blueback herring) etc</v>
          </cell>
        </row>
        <row r="794">
          <cell r="A794" t="str">
            <v>Seq_792</v>
          </cell>
          <cell r="C794">
            <v>138</v>
          </cell>
          <cell r="D794" t="str">
            <v>pseudopleuronectes americanus</v>
          </cell>
          <cell r="E794">
            <v>99.28</v>
          </cell>
          <cell r="F794" t="str">
            <v>Winter flounder</v>
          </cell>
          <cell r="G794" t="str">
            <v>Myzopsetta ferruginea</v>
          </cell>
          <cell r="H794">
            <v>99.28</v>
          </cell>
          <cell r="I794" t="str">
            <v>Yellowtail flounder</v>
          </cell>
          <cell r="J794" t="str">
            <v>Winter or Yellowtail flounder?</v>
          </cell>
          <cell r="M794" t="str">
            <v>Also matched 100% with limanda limanda (Common dab; not a western Atlantic species), Pleuronectes platessa (European plaice; not a western Atlantic fish), Platichthys flesus (European flounder; not a western Atlantic species but was introduced to US and Canada through ballast water), Limanda sakhalinensis (Sakhalin sole; not a western Atlantic species) and others</v>
          </cell>
        </row>
        <row r="795">
          <cell r="A795" t="str">
            <v>Seq_793</v>
          </cell>
          <cell r="C795">
            <v>138</v>
          </cell>
          <cell r="D795" t="str">
            <v>Engraulis japonicus</v>
          </cell>
          <cell r="E795">
            <v>99.28</v>
          </cell>
          <cell r="F795" t="str">
            <v>Japanese anchovy</v>
          </cell>
          <cell r="G795" t="str">
            <v>Engraulis eurystole</v>
          </cell>
          <cell r="H795">
            <v>99.28</v>
          </cell>
          <cell r="I795" t="str">
            <v>Silver anchovy</v>
          </cell>
          <cell r="J795" t="str">
            <v>Silver anchovy</v>
          </cell>
          <cell r="M795" t="str">
            <v>Also matched 99.28 with Engraulis encrasicolus (European anchovy; Eastern Atlantic and other areas)</v>
          </cell>
        </row>
        <row r="796">
          <cell r="A796" t="str">
            <v>Seq_794</v>
          </cell>
          <cell r="C796">
            <v>138</v>
          </cell>
          <cell r="D796" t="str">
            <v>Caranx crysos</v>
          </cell>
          <cell r="E796">
            <v>99.28</v>
          </cell>
          <cell r="F796" t="str">
            <v>Blue runner</v>
          </cell>
          <cell r="G796" t="str">
            <v>Caranx ignobilis</v>
          </cell>
          <cell r="H796">
            <v>98.55</v>
          </cell>
          <cell r="I796" t="str">
            <v>Giant trevally</v>
          </cell>
          <cell r="J796" t="str">
            <v>No perfect match. Blue runner?</v>
          </cell>
        </row>
        <row r="797">
          <cell r="A797" t="str">
            <v>Seq_795</v>
          </cell>
          <cell r="C797">
            <v>137</v>
          </cell>
          <cell r="D797" t="str">
            <v>Etropus microstomus</v>
          </cell>
          <cell r="E797">
            <v>99.27</v>
          </cell>
          <cell r="F797" t="str">
            <v>Smallmouth flounder</v>
          </cell>
          <cell r="G797" t="str">
            <v>Citharichthys arctifrons</v>
          </cell>
          <cell r="H797">
            <v>98.54</v>
          </cell>
          <cell r="I797" t="str">
            <v>Gulf Stream flounder</v>
          </cell>
          <cell r="J797" t="str">
            <v>Smallmouth flounder</v>
          </cell>
        </row>
        <row r="798">
          <cell r="A798" t="str">
            <v>Seq_796</v>
          </cell>
          <cell r="C798">
            <v>138</v>
          </cell>
          <cell r="D798" t="str">
            <v>pseudopleuronectes americanus</v>
          </cell>
          <cell r="E798">
            <v>98.55</v>
          </cell>
          <cell r="F798" t="str">
            <v>Winter flounder</v>
          </cell>
          <cell r="G798" t="str">
            <v>Myzopsetta ferruginea</v>
          </cell>
          <cell r="H798">
            <v>98.55</v>
          </cell>
          <cell r="I798" t="str">
            <v>Yellowtail flounder</v>
          </cell>
          <cell r="J798" t="str">
            <v>Winter or Yellowtail flounder?</v>
          </cell>
          <cell r="M798" t="str">
            <v>Also matched 98.55% with limanda limanda (Common dab; not a western Atlantic species), Pleuronectes platessa (European plaice; not a western Atlantic fish), Platichthys flesus (European flounder; not a western Atlantic species but was introduced to US and Canada through ballast water), Limanda sakhalinensis (Sakhalin sole; not a western Atlantic species) and others</v>
          </cell>
        </row>
        <row r="799">
          <cell r="A799" t="str">
            <v>Seq_797</v>
          </cell>
          <cell r="C799">
            <v>138</v>
          </cell>
          <cell r="D799" t="str">
            <v>Lutjanus argentimaculatus</v>
          </cell>
          <cell r="E799">
            <v>99.28</v>
          </cell>
          <cell r="F799" t="str">
            <v>Mangrove red snapper</v>
          </cell>
          <cell r="G799" t="str">
            <v>lutjanus griseus</v>
          </cell>
          <cell r="H799">
            <v>98.55</v>
          </cell>
          <cell r="I799" t="str">
            <v>Grey snapper</v>
          </cell>
          <cell r="J799" t="str">
            <v>Mangrove red snapper</v>
          </cell>
        </row>
        <row r="800">
          <cell r="A800" t="str">
            <v>Seq_798</v>
          </cell>
          <cell r="C800">
            <v>138</v>
          </cell>
          <cell r="D800" t="str">
            <v>Tursiops aduncus</v>
          </cell>
          <cell r="E800">
            <v>99.28</v>
          </cell>
          <cell r="F800" t="str">
            <v>Indo-Pacific bottlenose dolphin</v>
          </cell>
          <cell r="G800" t="str">
            <v>Tursiops truncatus</v>
          </cell>
          <cell r="H800">
            <v>99.28</v>
          </cell>
          <cell r="I800" t="str">
            <v>Common bottlenose dolphin</v>
          </cell>
          <cell r="J800" t="str">
            <v>Some kind of dolphin</v>
          </cell>
          <cell r="M800" t="str">
            <v>Also matched 99.28% with Stenella longirostris (Spinner dolphin) and Stenella coeruleoalba (stripped dolphin)</v>
          </cell>
        </row>
        <row r="801">
          <cell r="A801" t="str">
            <v>Seq_799</v>
          </cell>
          <cell r="C801">
            <v>138</v>
          </cell>
          <cell r="D801" t="str">
            <v>Brevoortia tyrannus</v>
          </cell>
          <cell r="E801">
            <v>99.28</v>
          </cell>
          <cell r="F801" t="str">
            <v>Atlantic menhaden</v>
          </cell>
          <cell r="J801" t="str">
            <v>Atlantic menhaden</v>
          </cell>
        </row>
        <row r="802">
          <cell r="A802" t="str">
            <v>Seq_800</v>
          </cell>
          <cell r="C802">
            <v>135</v>
          </cell>
          <cell r="D802" t="str">
            <v>Scorpaena brasiliensis</v>
          </cell>
          <cell r="E802">
            <v>94.85</v>
          </cell>
          <cell r="F802" t="str">
            <v>Barbfish</v>
          </cell>
          <cell r="J802" t="str">
            <v>No good match</v>
          </cell>
        </row>
        <row r="803">
          <cell r="A803" t="str">
            <v>Seq_801</v>
          </cell>
          <cell r="C803">
            <v>138</v>
          </cell>
          <cell r="D803" t="str">
            <v>gyrinocheilus aymonieri</v>
          </cell>
          <cell r="E803">
            <v>85.61</v>
          </cell>
          <cell r="F803" t="str">
            <v>Siamese algae-eater</v>
          </cell>
          <cell r="J803" t="str">
            <v>No good match</v>
          </cell>
        </row>
        <row r="804">
          <cell r="A804" t="str">
            <v>Seq_802</v>
          </cell>
          <cell r="C804">
            <v>137</v>
          </cell>
          <cell r="D804" t="str">
            <v>Urophycis tenuis</v>
          </cell>
          <cell r="E804">
            <v>93.43</v>
          </cell>
          <cell r="F804" t="str">
            <v>White hake</v>
          </cell>
          <cell r="G804" t="str">
            <v>Urophycis chuss</v>
          </cell>
          <cell r="H804">
            <v>93.43</v>
          </cell>
          <cell r="I804" t="str">
            <v>Red hake</v>
          </cell>
          <cell r="J804" t="str">
            <v>No good match. Some kind of hake?</v>
          </cell>
          <cell r="M804" t="str">
            <v>Also matched 93.43% with Urophycis regia (spotted codling; Northwest Atlantic).</v>
          </cell>
        </row>
        <row r="805">
          <cell r="A805" t="str">
            <v>Seq_803</v>
          </cell>
          <cell r="C805">
            <v>138</v>
          </cell>
          <cell r="D805" t="str">
            <v>myoxocephalus octodecemspinosus</v>
          </cell>
          <cell r="E805">
            <v>99.28</v>
          </cell>
          <cell r="F805" t="str">
            <v>Longhorn sculpin</v>
          </cell>
          <cell r="G805" t="str">
            <v>aspidophoroides monopterygius</v>
          </cell>
          <cell r="I805" t="str">
            <v>Alligatorfish</v>
          </cell>
          <cell r="J805" t="str">
            <v>Some kind of Sculpin?</v>
          </cell>
          <cell r="M805" t="str">
            <v>Also matched 99.28% with Artediellus uncinatus (Arctic hookear sculpin; western Atlantic) etc</v>
          </cell>
        </row>
        <row r="806">
          <cell r="A806" t="str">
            <v>Seq_804</v>
          </cell>
          <cell r="C806">
            <v>137</v>
          </cell>
          <cell r="D806" t="str">
            <v>Hypoplectrus unicolor</v>
          </cell>
          <cell r="E806">
            <v>93.38</v>
          </cell>
          <cell r="F806" t="str">
            <v>Butter hamlet</v>
          </cell>
          <cell r="J806" t="str">
            <v>No good match</v>
          </cell>
        </row>
        <row r="807">
          <cell r="A807" t="str">
            <v>Seq_805</v>
          </cell>
          <cell r="C807">
            <v>138</v>
          </cell>
          <cell r="D807" t="str">
            <v>prionotus carolinus</v>
          </cell>
          <cell r="E807">
            <v>99.27</v>
          </cell>
          <cell r="F807" t="str">
            <v>Northern searobin</v>
          </cell>
          <cell r="G807" t="str">
            <v>Prionotus evolans</v>
          </cell>
          <cell r="H807">
            <v>92.75</v>
          </cell>
          <cell r="I807" t="str">
            <v>Stripped searobin</v>
          </cell>
          <cell r="J807" t="str">
            <v>Northern searobin</v>
          </cell>
        </row>
        <row r="808">
          <cell r="A808" t="str">
            <v>Seq_806</v>
          </cell>
          <cell r="C808">
            <v>138</v>
          </cell>
          <cell r="D808" t="str">
            <v>Micropogonias undulatus</v>
          </cell>
          <cell r="E808">
            <v>99.28</v>
          </cell>
          <cell r="F808" t="str">
            <v>Atlantic croaker</v>
          </cell>
          <cell r="J808" t="str">
            <v>Atlantic croaker</v>
          </cell>
        </row>
        <row r="809">
          <cell r="A809" t="str">
            <v>Seq_807</v>
          </cell>
          <cell r="C809">
            <v>144</v>
          </cell>
          <cell r="D809" t="str">
            <v>Uncultured bacterium</v>
          </cell>
          <cell r="E809">
            <v>92.86</v>
          </cell>
          <cell r="J809" t="str">
            <v>No good match</v>
          </cell>
        </row>
        <row r="810">
          <cell r="A810" t="str">
            <v>Seq_808</v>
          </cell>
          <cell r="C810">
            <v>138</v>
          </cell>
          <cell r="D810" t="str">
            <v>Alosa fallax</v>
          </cell>
          <cell r="E810">
            <v>98.55</v>
          </cell>
          <cell r="F810" t="str">
            <v>Twait shad</v>
          </cell>
          <cell r="G810" t="str">
            <v>Alosa sapidissima</v>
          </cell>
          <cell r="H810">
            <v>98.55</v>
          </cell>
          <cell r="I810" t="str">
            <v>American shad</v>
          </cell>
          <cell r="J810" t="str">
            <v xml:space="preserve">Some kind of shad </v>
          </cell>
          <cell r="M810" t="str">
            <v>Also matched 98.55% with other shad such as Alosa mediocris (Hickory shad), Alosa aestivalis (Blueback herring) etc</v>
          </cell>
        </row>
        <row r="811">
          <cell r="A811" t="str">
            <v>Seq_809</v>
          </cell>
          <cell r="C811">
            <v>138</v>
          </cell>
          <cell r="D811" t="str">
            <v>xanthichthys ringens</v>
          </cell>
          <cell r="E811">
            <v>98.55</v>
          </cell>
          <cell r="F811" t="str">
            <v>Sargassum triggerfish</v>
          </cell>
          <cell r="G811" t="str">
            <v>xanthichthys mento</v>
          </cell>
          <cell r="H811">
            <v>98.55</v>
          </cell>
          <cell r="I811" t="str">
            <v>Redtail triggerfish</v>
          </cell>
          <cell r="J811" t="str">
            <v>Sargassum triggerfish</v>
          </cell>
          <cell r="M811" t="str">
            <v>Also matched 98.55% with xanthichthys auromarginatus (Gilded triggerfish; not a western Atlantic fish) and xenobalistes tumidipectoris (?, western Pacific)</v>
          </cell>
        </row>
        <row r="812">
          <cell r="A812" t="str">
            <v>Seq_810</v>
          </cell>
          <cell r="C812">
            <v>138</v>
          </cell>
          <cell r="D812" t="str">
            <v>Helicolenus dactylopterus</v>
          </cell>
          <cell r="E812">
            <v>99.28</v>
          </cell>
          <cell r="F812" t="str">
            <v>Blackbelly rosefish</v>
          </cell>
          <cell r="G812" t="str">
            <v>Helicolenus avius</v>
          </cell>
          <cell r="H812">
            <v>99.28</v>
          </cell>
          <cell r="I812" t="str">
            <v>??</v>
          </cell>
          <cell r="J812" t="str">
            <v>Blackbelly rosefish?</v>
          </cell>
          <cell r="M812" t="str">
            <v>Also matched 99.28% with Helicolenus hilgendorfi (Hilgendorf's saucord).</v>
          </cell>
        </row>
        <row r="813">
          <cell r="A813" t="str">
            <v>Seq_811</v>
          </cell>
          <cell r="C813">
            <v>137</v>
          </cell>
          <cell r="D813" t="str">
            <v>Scomber scombrus</v>
          </cell>
          <cell r="E813">
            <v>99.27</v>
          </cell>
          <cell r="F813" t="str">
            <v>Atlantic mackerel</v>
          </cell>
          <cell r="J813" t="str">
            <v>Atlantic mackerel</v>
          </cell>
        </row>
        <row r="814">
          <cell r="A814" t="str">
            <v>Seq_812</v>
          </cell>
          <cell r="C814">
            <v>137</v>
          </cell>
          <cell r="D814" t="str">
            <v>Homo Sapian</v>
          </cell>
          <cell r="E814">
            <v>100</v>
          </cell>
          <cell r="J814" t="str">
            <v>Human</v>
          </cell>
        </row>
        <row r="815">
          <cell r="A815" t="str">
            <v>Seq_813</v>
          </cell>
          <cell r="C815">
            <v>138</v>
          </cell>
          <cell r="D815" t="str">
            <v>Helicolenus dactylopterus</v>
          </cell>
          <cell r="E815">
            <v>99.28</v>
          </cell>
          <cell r="F815" t="str">
            <v>Blackbelly rosefish</v>
          </cell>
          <cell r="G815" t="str">
            <v>Helicolenus avius</v>
          </cell>
          <cell r="H815">
            <v>99.28</v>
          </cell>
          <cell r="I815" t="str">
            <v>??</v>
          </cell>
          <cell r="J815" t="str">
            <v>Blackbelly rosefish?</v>
          </cell>
          <cell r="M815" t="str">
            <v>Also matched 99.28% with Helicolenus hilgendorfi (Hilgendorf's saucord).</v>
          </cell>
        </row>
        <row r="816">
          <cell r="A816" t="str">
            <v>Seq_814</v>
          </cell>
          <cell r="C816">
            <v>138</v>
          </cell>
          <cell r="D816" t="str">
            <v>Liparis miostomus</v>
          </cell>
          <cell r="E816">
            <v>100</v>
          </cell>
          <cell r="F816" t="str">
            <v>kokuchi-kusa snailfish</v>
          </cell>
          <cell r="G816" t="str">
            <v>Liparis tessellatus</v>
          </cell>
          <cell r="H816">
            <v>99.26</v>
          </cell>
          <cell r="I816" t="str">
            <v>??</v>
          </cell>
          <cell r="J816" t="str">
            <v>kokuchi-kusa snailfish? Biogeography is not right. Some kind of snailfish?</v>
          </cell>
        </row>
        <row r="817">
          <cell r="A817" t="str">
            <v>Seq_815</v>
          </cell>
          <cell r="C817">
            <v>138</v>
          </cell>
          <cell r="D817" t="str">
            <v>Brevoortia tyrannus</v>
          </cell>
          <cell r="E817">
            <v>99.28</v>
          </cell>
          <cell r="F817" t="str">
            <v>Atlantic menhaden</v>
          </cell>
          <cell r="J817" t="str">
            <v>Atlantic menhaden</v>
          </cell>
        </row>
        <row r="818">
          <cell r="A818" t="str">
            <v>Seq_816</v>
          </cell>
          <cell r="C818">
            <v>137</v>
          </cell>
          <cell r="D818" t="str">
            <v>Urophycis tenuis</v>
          </cell>
          <cell r="E818">
            <v>99.27</v>
          </cell>
          <cell r="F818" t="str">
            <v>White hake</v>
          </cell>
          <cell r="G818" t="str">
            <v>Urophycis chuss</v>
          </cell>
          <cell r="H818">
            <v>99.27</v>
          </cell>
          <cell r="I818" t="str">
            <v>Red hake</v>
          </cell>
          <cell r="J818" t="str">
            <v>White/red/spotted hake</v>
          </cell>
          <cell r="M818" t="str">
            <v>Also matched 99.27% with Urophycis regia (spotted codling; Northwest Atlantic).</v>
          </cell>
        </row>
        <row r="819">
          <cell r="A819" t="str">
            <v>Seq_817</v>
          </cell>
          <cell r="C819">
            <v>136</v>
          </cell>
          <cell r="D819" t="str">
            <v>Mus musculus</v>
          </cell>
          <cell r="E819">
            <v>99.26</v>
          </cell>
          <cell r="F819" t="str">
            <v>House mouse</v>
          </cell>
          <cell r="J819" t="str">
            <v>House mouse</v>
          </cell>
        </row>
        <row r="820">
          <cell r="A820" t="str">
            <v>Seq_818</v>
          </cell>
          <cell r="C820">
            <v>138</v>
          </cell>
          <cell r="D820" t="str">
            <v>myoxocephalus octodecemspinosus</v>
          </cell>
          <cell r="E820">
            <v>99.28</v>
          </cell>
          <cell r="F820" t="str">
            <v>Longhorn sculpin</v>
          </cell>
          <cell r="G820" t="str">
            <v>aspidophoroides monopterygius</v>
          </cell>
          <cell r="I820" t="str">
            <v>Alligatorfish</v>
          </cell>
          <cell r="J820" t="str">
            <v>Some kind of Sculpin?</v>
          </cell>
          <cell r="M820" t="str">
            <v>Also matched 99.28% with Artediellus uncinatus (Arctic hookear sculpin; western Atlantic) etc</v>
          </cell>
        </row>
        <row r="821">
          <cell r="A821" t="str">
            <v>Seq_819</v>
          </cell>
          <cell r="C821">
            <v>138</v>
          </cell>
          <cell r="D821" t="str">
            <v>Peprilus burti</v>
          </cell>
          <cell r="E821">
            <v>99.28</v>
          </cell>
          <cell r="F821" t="str">
            <v>Gulf butterfish</v>
          </cell>
          <cell r="G821" t="str">
            <v>Peprilus triacanthus</v>
          </cell>
          <cell r="H821">
            <v>99.28</v>
          </cell>
          <cell r="I821" t="str">
            <v>Butterfish</v>
          </cell>
          <cell r="J821" t="str">
            <v>Butterfish</v>
          </cell>
        </row>
        <row r="822">
          <cell r="A822" t="str">
            <v>Seq_820</v>
          </cell>
          <cell r="C822">
            <v>140</v>
          </cell>
          <cell r="D822" t="str">
            <v>scophthalmus aquosus</v>
          </cell>
          <cell r="E822">
            <v>99.29</v>
          </cell>
          <cell r="F822" t="str">
            <v>Windowpane</v>
          </cell>
          <cell r="J822" t="str">
            <v>Windowpane</v>
          </cell>
        </row>
        <row r="823">
          <cell r="A823" t="str">
            <v>Seq_821</v>
          </cell>
          <cell r="C823">
            <v>138</v>
          </cell>
          <cell r="D823" t="str">
            <v>Alosa fallax</v>
          </cell>
          <cell r="E823">
            <v>99.28</v>
          </cell>
          <cell r="F823" t="str">
            <v>Twait shad</v>
          </cell>
          <cell r="G823" t="str">
            <v>Alosa sapidissima</v>
          </cell>
          <cell r="H823">
            <v>99.28</v>
          </cell>
          <cell r="I823" t="str">
            <v>American shad</v>
          </cell>
          <cell r="J823" t="str">
            <v xml:space="preserve">Some kind of shad </v>
          </cell>
          <cell r="M823" t="str">
            <v>Also matched 99.28% with other shad such as Alosa mediocris (Hickory shad), Alosa aestivalis (Blueback herring) etc</v>
          </cell>
        </row>
        <row r="824">
          <cell r="A824" t="str">
            <v>Seq_822</v>
          </cell>
          <cell r="C824">
            <v>137</v>
          </cell>
          <cell r="D824" t="str">
            <v>Urophycis tenuis</v>
          </cell>
          <cell r="E824">
            <v>99.27</v>
          </cell>
          <cell r="F824" t="str">
            <v>White hake</v>
          </cell>
          <cell r="G824" t="str">
            <v>Urophycis chuss</v>
          </cell>
          <cell r="H824">
            <v>99.27</v>
          </cell>
          <cell r="I824" t="str">
            <v>Red hake</v>
          </cell>
          <cell r="J824" t="str">
            <v>White/red/spotted hake</v>
          </cell>
          <cell r="M824" t="str">
            <v>Also matched 99.27% with Urophycis regia (spotted codling; Northwest Atlantic).</v>
          </cell>
        </row>
        <row r="825">
          <cell r="A825" t="str">
            <v>Seq_823</v>
          </cell>
          <cell r="C825">
            <v>140</v>
          </cell>
          <cell r="D825" t="str">
            <v>Lepophidium profundorum</v>
          </cell>
          <cell r="E825">
            <v>93.48</v>
          </cell>
          <cell r="F825" t="str">
            <v>Blackrim cusk-eel</v>
          </cell>
          <cell r="J825" t="str">
            <v>No good match. Some kind of cusk-eel??</v>
          </cell>
        </row>
        <row r="826">
          <cell r="A826" t="str">
            <v>Seq_824</v>
          </cell>
          <cell r="C826">
            <v>138</v>
          </cell>
          <cell r="D826" t="str">
            <v>Brevoortia tyrannus</v>
          </cell>
          <cell r="E826">
            <v>99.28</v>
          </cell>
          <cell r="F826" t="str">
            <v>Atlantic menhaden</v>
          </cell>
          <cell r="J826" t="str">
            <v>Atlantic menhaden</v>
          </cell>
        </row>
        <row r="827">
          <cell r="A827" t="str">
            <v>Seq_825</v>
          </cell>
          <cell r="C827">
            <v>138</v>
          </cell>
          <cell r="D827" t="str">
            <v>Tursiops aduncus</v>
          </cell>
          <cell r="E827">
            <v>99.28</v>
          </cell>
          <cell r="F827" t="str">
            <v>Indo-Pacific bottlenose dolphin</v>
          </cell>
          <cell r="G827" t="str">
            <v>Tursiops truncatus</v>
          </cell>
          <cell r="H827">
            <v>99.28</v>
          </cell>
          <cell r="I827" t="str">
            <v>Common bottlenose dolphin</v>
          </cell>
          <cell r="J827" t="str">
            <v>Some kind of dolphin</v>
          </cell>
          <cell r="M827" t="str">
            <v>Also matched 99.28% with Stenella longirostris (Spinner dolphin) and Stenella coeruleoalba (stripped dolphin)</v>
          </cell>
        </row>
        <row r="828">
          <cell r="A828" t="str">
            <v>Seq_826</v>
          </cell>
          <cell r="C828">
            <v>130</v>
          </cell>
          <cell r="J828" t="str">
            <v>No match</v>
          </cell>
        </row>
        <row r="829">
          <cell r="A829" t="str">
            <v>Seq_827</v>
          </cell>
          <cell r="C829">
            <v>142</v>
          </cell>
          <cell r="J829" t="str">
            <v>No match</v>
          </cell>
        </row>
        <row r="830">
          <cell r="A830" t="str">
            <v>Seq_828</v>
          </cell>
          <cell r="C830">
            <v>129</v>
          </cell>
          <cell r="D830" t="str">
            <v>Ariosoma balearicum</v>
          </cell>
          <cell r="E830">
            <v>100</v>
          </cell>
          <cell r="F830" t="str">
            <v>Bandtooth conger</v>
          </cell>
          <cell r="G830" t="str">
            <v>Ariosoma major</v>
          </cell>
          <cell r="H830">
            <v>90.08</v>
          </cell>
          <cell r="I830" t="str">
            <v>??</v>
          </cell>
          <cell r="J830" t="str">
            <v>Bandtooth conger</v>
          </cell>
        </row>
        <row r="831">
          <cell r="A831" t="str">
            <v>Seq_829</v>
          </cell>
          <cell r="C831">
            <v>138</v>
          </cell>
          <cell r="D831" t="str">
            <v>Merluccius albidus</v>
          </cell>
          <cell r="E831">
            <v>98.55</v>
          </cell>
          <cell r="F831" t="str">
            <v>Offshore hake</v>
          </cell>
          <cell r="G831" t="str">
            <v>Merluccius capensis</v>
          </cell>
          <cell r="H831">
            <v>97.83</v>
          </cell>
          <cell r="I831" t="str">
            <v>Shallow-water Cape hake</v>
          </cell>
          <cell r="J831" t="str">
            <v>Offshore hake</v>
          </cell>
          <cell r="M831" t="str">
            <v>Also matched 97.83% with Merluccius bilinearis (Silver hake), merluccius hubbsi (Argentine hake; Southwest Atlantic) and merluccius gayi (South Pacific hake; Southeast Pacific)</v>
          </cell>
        </row>
        <row r="832">
          <cell r="A832" t="str">
            <v>Seq_830</v>
          </cell>
          <cell r="C832">
            <v>137</v>
          </cell>
          <cell r="D832" t="str">
            <v>Cottus pollux</v>
          </cell>
          <cell r="E832">
            <v>93.53</v>
          </cell>
          <cell r="F832" t="str">
            <v>Japanese fluvial sculpin</v>
          </cell>
          <cell r="G832" t="str">
            <v>Cottus cognatus</v>
          </cell>
          <cell r="H832">
            <v>93.53</v>
          </cell>
          <cell r="I832" t="str">
            <v>Slimy sculpin</v>
          </cell>
          <cell r="J832" t="str">
            <v>No good match</v>
          </cell>
          <cell r="M832" t="str">
            <v>Also matched 93.38% with Diaphus luetkeni (Luetken's lanternfish); Cottus nozawae (?) etc</v>
          </cell>
        </row>
        <row r="833">
          <cell r="A833" t="str">
            <v>Seq_831</v>
          </cell>
          <cell r="C833">
            <v>137</v>
          </cell>
          <cell r="D833" t="str">
            <v>Urophycis tenuis</v>
          </cell>
          <cell r="E833">
            <v>99.27</v>
          </cell>
          <cell r="F833" t="str">
            <v>White hake</v>
          </cell>
          <cell r="G833" t="str">
            <v>Urophycis chuss</v>
          </cell>
          <cell r="H833">
            <v>99.27</v>
          </cell>
          <cell r="I833" t="str">
            <v>Red hake</v>
          </cell>
          <cell r="J833" t="str">
            <v>White/red/spotted hake</v>
          </cell>
          <cell r="M833" t="str">
            <v>Also matched 99.27% with Urophycis regia (spotted codling; Northwest Atlantic).</v>
          </cell>
        </row>
        <row r="834">
          <cell r="A834" t="str">
            <v>Seq_832</v>
          </cell>
          <cell r="C834">
            <v>136</v>
          </cell>
          <cell r="D834" t="str">
            <v>larus argentatus</v>
          </cell>
          <cell r="E834">
            <v>100</v>
          </cell>
          <cell r="F834" t="str">
            <v>European herring gull</v>
          </cell>
          <cell r="G834" t="str">
            <v>Larus marinus</v>
          </cell>
          <cell r="H834">
            <v>100</v>
          </cell>
          <cell r="I834" t="str">
            <v>Great black-backed gull</v>
          </cell>
          <cell r="J834" t="str">
            <v>Some kind of gull/kittiwake</v>
          </cell>
          <cell r="M834" t="str">
            <v>Also matched 100% with Chroicocephalus ridibundus (Black headed gull), Larus brunnicephalus (Brown-headed gull), Rissa tridactyla (Black-legged kittiwake
), Chroicocephalus brunnicephalus (Brown-headed gull??again?), Chroicocephalus maculipennis (Brown-hooded gull), Xema sabini (Sabine's gull), Rhodostethia rosea (Ross's gull), Pagophila eburnea (Ivory gull), Creagrus furcatus (Swallow-tailed gull), Rissa tridactyla (Black-legged kittiwake)</v>
          </cell>
        </row>
        <row r="835">
          <cell r="A835" t="str">
            <v>Seq_833</v>
          </cell>
          <cell r="C835">
            <v>138</v>
          </cell>
          <cell r="D835" t="str">
            <v>Brevoortia tyrannus</v>
          </cell>
          <cell r="E835">
            <v>99.28</v>
          </cell>
          <cell r="F835" t="str">
            <v>Atlantic menhaden</v>
          </cell>
          <cell r="J835" t="str">
            <v>Atlantic menhaden</v>
          </cell>
        </row>
        <row r="836">
          <cell r="A836" t="str">
            <v>Seq_834</v>
          </cell>
          <cell r="C836">
            <v>138</v>
          </cell>
          <cell r="D836" t="str">
            <v>Alosa fallax</v>
          </cell>
          <cell r="E836">
            <v>99.28</v>
          </cell>
          <cell r="F836" t="str">
            <v>Twait shad</v>
          </cell>
          <cell r="G836" t="str">
            <v>Alosa sapidissima</v>
          </cell>
          <cell r="H836">
            <v>99.28</v>
          </cell>
          <cell r="I836" t="str">
            <v>American shad</v>
          </cell>
          <cell r="J836" t="str">
            <v xml:space="preserve">Some kind of shad </v>
          </cell>
          <cell r="M836" t="str">
            <v>Also matched 99.28% with other shad such as Alosa mediocris (Hickory shad), Alosa aestivalis (Blueback herring) etc</v>
          </cell>
        </row>
        <row r="837">
          <cell r="A837" t="str">
            <v>Seq_835</v>
          </cell>
          <cell r="C837">
            <v>139</v>
          </cell>
          <cell r="D837" t="str">
            <v>Sternoptyx pseudodiaphana</v>
          </cell>
          <cell r="E837">
            <v>97.84</v>
          </cell>
          <cell r="F837" t="str">
            <v>False oblique hatchetfish</v>
          </cell>
          <cell r="G837" t="str">
            <v>sternoptyx diaphana</v>
          </cell>
          <cell r="H837">
            <v>97.84</v>
          </cell>
          <cell r="I837" t="str">
            <v>Diaphanous hatchet fish</v>
          </cell>
          <cell r="J837" t="str">
            <v>No perfect match. Some kind of hatchetfish?</v>
          </cell>
        </row>
        <row r="838">
          <cell r="A838" t="str">
            <v>Seq_836</v>
          </cell>
          <cell r="C838">
            <v>138</v>
          </cell>
          <cell r="D838" t="str">
            <v>Peprilus burti</v>
          </cell>
          <cell r="E838">
            <v>99.28</v>
          </cell>
          <cell r="F838" t="str">
            <v>Gulf butterfish</v>
          </cell>
          <cell r="G838" t="str">
            <v>Peprilus triacanthus</v>
          </cell>
          <cell r="H838">
            <v>99.28</v>
          </cell>
          <cell r="I838" t="str">
            <v>Butterfish</v>
          </cell>
          <cell r="J838" t="str">
            <v>Butterfish</v>
          </cell>
        </row>
        <row r="839">
          <cell r="A839" t="str">
            <v>Seq_837</v>
          </cell>
          <cell r="C839">
            <v>138</v>
          </cell>
          <cell r="D839" t="str">
            <v>Merluccius albidus</v>
          </cell>
          <cell r="E839">
            <v>100</v>
          </cell>
          <cell r="F839" t="str">
            <v>Offshore hake</v>
          </cell>
          <cell r="G839" t="str">
            <v>Merluccius capensis</v>
          </cell>
          <cell r="H839">
            <v>99.26</v>
          </cell>
          <cell r="I839" t="str">
            <v>Shallow-water Cape hake</v>
          </cell>
          <cell r="J839" t="str">
            <v>Offshore hake</v>
          </cell>
          <cell r="M839" t="str">
            <v>Also matched 99.26% with Merluccius bilinearis (Silver hake), merluccius hubbsi (Argentine hake; Southwest Atlantic) and merluccius gayi (South Pacific hake; Southeast Pacific)</v>
          </cell>
        </row>
        <row r="840">
          <cell r="A840" t="str">
            <v>Seq_838</v>
          </cell>
          <cell r="C840">
            <v>139</v>
          </cell>
          <cell r="D840" t="str">
            <v>Mesoplodon ginkgodens</v>
          </cell>
          <cell r="E840">
            <v>97.16</v>
          </cell>
          <cell r="F840" t="str">
            <v>Gingko-toothed beaked whale</v>
          </cell>
          <cell r="G840" t="str">
            <v>Mesoplodon densirostris</v>
          </cell>
          <cell r="H840">
            <v>97.14</v>
          </cell>
          <cell r="I840" t="str">
            <v>Blainville's beaked whale</v>
          </cell>
          <cell r="J840" t="str">
            <v>Some kind of beaked whale</v>
          </cell>
          <cell r="M840" t="str">
            <v>Also matched 97.14% with mesoplodon europaeus (Gervais's beaked whale), Indopacetus pacificus (Tropical bottlenose whale
), Mesoplodon grayi (Gray's beaked whale) etc</v>
          </cell>
        </row>
        <row r="841">
          <cell r="A841" t="str">
            <v>Seq_839</v>
          </cell>
          <cell r="C841">
            <v>138</v>
          </cell>
          <cell r="D841" t="str">
            <v>Anthias anthias</v>
          </cell>
          <cell r="E841">
            <v>98.53</v>
          </cell>
          <cell r="F841" t="str">
            <v>Swallowtail sea perch</v>
          </cell>
          <cell r="G841" t="str">
            <v>Pronotogrammus multifasciatus</v>
          </cell>
          <cell r="H841">
            <v>96.99</v>
          </cell>
          <cell r="I841" t="str">
            <v>Threadfin bass</v>
          </cell>
          <cell r="J841" t="str">
            <v>No perfect match. Some kind of sea perch?</v>
          </cell>
        </row>
        <row r="842">
          <cell r="A842" t="str">
            <v>Seq_840</v>
          </cell>
          <cell r="C842">
            <v>138</v>
          </cell>
          <cell r="D842" t="str">
            <v>Brevoortia tyrannus</v>
          </cell>
          <cell r="E842">
            <v>99.28</v>
          </cell>
          <cell r="F842" t="str">
            <v>Atlantic menhaden</v>
          </cell>
          <cell r="J842" t="str">
            <v>Atlantic menhaden</v>
          </cell>
        </row>
        <row r="843">
          <cell r="A843" t="str">
            <v>Seq_841</v>
          </cell>
          <cell r="C843">
            <v>137</v>
          </cell>
          <cell r="D843" t="str">
            <v>Urophycis tenuis</v>
          </cell>
          <cell r="E843">
            <v>98.54</v>
          </cell>
          <cell r="F843" t="str">
            <v>White hake</v>
          </cell>
          <cell r="G843" t="str">
            <v>Urophycis chuss</v>
          </cell>
          <cell r="H843">
            <v>98.54</v>
          </cell>
          <cell r="I843" t="str">
            <v>Red hake</v>
          </cell>
          <cell r="J843" t="str">
            <v>White/red/spotted hake</v>
          </cell>
          <cell r="M843" t="str">
            <v>Also matched 99.27% with Urophycis regia (spotted codling; Northwest Atlantic).</v>
          </cell>
        </row>
        <row r="844">
          <cell r="A844" t="str">
            <v>Seq_842</v>
          </cell>
          <cell r="C844">
            <v>138</v>
          </cell>
          <cell r="D844" t="str">
            <v>Micropogonias undulatus</v>
          </cell>
          <cell r="E844">
            <v>99.28</v>
          </cell>
          <cell r="F844" t="str">
            <v>Atlantic croaker</v>
          </cell>
          <cell r="J844" t="str">
            <v>Atlantic croaker</v>
          </cell>
        </row>
        <row r="845">
          <cell r="A845" t="str">
            <v>Seq_843</v>
          </cell>
          <cell r="C845">
            <v>138</v>
          </cell>
          <cell r="D845" t="str">
            <v>paralichthys dentatus</v>
          </cell>
          <cell r="E845">
            <v>98.55</v>
          </cell>
          <cell r="F845" t="str">
            <v>Summer flounder</v>
          </cell>
          <cell r="G845" t="str">
            <v>Paralichthys adspersus</v>
          </cell>
          <cell r="H845">
            <v>98.55</v>
          </cell>
          <cell r="I845" t="str">
            <v>Fine flounder</v>
          </cell>
          <cell r="J845" t="str">
            <v>Summer flounder</v>
          </cell>
        </row>
        <row r="846">
          <cell r="A846" t="str">
            <v>Seq_844</v>
          </cell>
          <cell r="C846">
            <v>138</v>
          </cell>
          <cell r="D846" t="str">
            <v>Anthias anthias</v>
          </cell>
          <cell r="E846">
            <v>98.53</v>
          </cell>
          <cell r="F846" t="str">
            <v>Swallowtail sea perch</v>
          </cell>
          <cell r="G846" t="str">
            <v>Pronotogrammus multifasciatus</v>
          </cell>
          <cell r="H846">
            <v>96.99</v>
          </cell>
          <cell r="I846" t="str">
            <v>Threadfin bass</v>
          </cell>
          <cell r="J846" t="str">
            <v>No perfect match. Some kind of sea perch?</v>
          </cell>
        </row>
        <row r="847">
          <cell r="A847" t="str">
            <v>Seq_845</v>
          </cell>
          <cell r="C847">
            <v>138</v>
          </cell>
          <cell r="D847" t="str">
            <v>Brevoortia tyrannus</v>
          </cell>
          <cell r="E847">
            <v>99.28</v>
          </cell>
          <cell r="F847" t="str">
            <v>Atlantic menhaden</v>
          </cell>
          <cell r="J847" t="str">
            <v>Atlantic menhaden</v>
          </cell>
        </row>
        <row r="848">
          <cell r="A848" t="str">
            <v>Seq_846</v>
          </cell>
          <cell r="C848">
            <v>137</v>
          </cell>
          <cell r="D848" t="str">
            <v>Homo Sapian</v>
          </cell>
          <cell r="E848">
            <v>99.27</v>
          </cell>
          <cell r="J848" t="str">
            <v>Human</v>
          </cell>
        </row>
        <row r="849">
          <cell r="A849" t="str">
            <v>Seq_847</v>
          </cell>
          <cell r="C849">
            <v>138</v>
          </cell>
          <cell r="D849" t="str">
            <v>Brevoortia tyrannus</v>
          </cell>
          <cell r="E849">
            <v>98.55</v>
          </cell>
          <cell r="F849" t="str">
            <v>Atlantic menhaden</v>
          </cell>
          <cell r="J849" t="str">
            <v>Atlantic menhaden</v>
          </cell>
        </row>
        <row r="850">
          <cell r="A850" t="str">
            <v>Seq_848</v>
          </cell>
          <cell r="C850">
            <v>138</v>
          </cell>
          <cell r="D850" t="str">
            <v>Merluccius albidus</v>
          </cell>
          <cell r="E850">
            <v>99.28</v>
          </cell>
          <cell r="F850" t="str">
            <v>Offshore hake</v>
          </cell>
          <cell r="G850" t="str">
            <v>Merluccius capensis</v>
          </cell>
          <cell r="H850">
            <v>98.56</v>
          </cell>
          <cell r="I850" t="str">
            <v>Shallow-water Cape hake</v>
          </cell>
          <cell r="J850" t="str">
            <v>Offshore hake</v>
          </cell>
          <cell r="M850" t="str">
            <v>Also matched 98.56% with Merluccius bilinearis (Silver hake), merluccius hubbsi (Argentine hake; Southwest Atlantic) and merluccius gayi (South Pacific hake; Southeast Pacific)</v>
          </cell>
        </row>
        <row r="851">
          <cell r="A851" t="str">
            <v>Seq_849</v>
          </cell>
          <cell r="C851">
            <v>143</v>
          </cell>
          <cell r="D851" t="str">
            <v>Pseudecheneis immaculata</v>
          </cell>
          <cell r="E851">
            <v>87.5</v>
          </cell>
          <cell r="F851" t="str">
            <v>???</v>
          </cell>
          <cell r="J851" t="str">
            <v>No good match</v>
          </cell>
        </row>
        <row r="852">
          <cell r="A852" t="str">
            <v>Seq_850</v>
          </cell>
          <cell r="C852">
            <v>137</v>
          </cell>
          <cell r="D852" t="str">
            <v>Lampanyctus acanthurus</v>
          </cell>
          <cell r="E852">
            <v>97.79</v>
          </cell>
          <cell r="F852" t="str">
            <v>Spinytail lampfish</v>
          </cell>
          <cell r="G852" t="str">
            <v>Lampanyctus intricarius</v>
          </cell>
          <cell r="H852">
            <v>93.38</v>
          </cell>
          <cell r="I852" t="str">
            <v>Diamondcheek lanternfish</v>
          </cell>
          <cell r="J852" t="str">
            <v>No good match</v>
          </cell>
        </row>
        <row r="853">
          <cell r="A853" t="str">
            <v>Seq_851</v>
          </cell>
          <cell r="C853">
            <v>150</v>
          </cell>
          <cell r="D853" t="str">
            <v>Balanoglossus clavigerus</v>
          </cell>
          <cell r="E853">
            <v>97.3</v>
          </cell>
          <cell r="F853" t="str">
            <v>Acorn worm</v>
          </cell>
          <cell r="J853" t="str">
            <v>No good match</v>
          </cell>
        </row>
        <row r="854">
          <cell r="A854" t="str">
            <v>Seq_852</v>
          </cell>
          <cell r="C854">
            <v>137</v>
          </cell>
          <cell r="D854" t="str">
            <v>Meleagris gallopavo</v>
          </cell>
          <cell r="E854">
            <v>99.27</v>
          </cell>
          <cell r="F854" t="str">
            <v>Wild turkey</v>
          </cell>
          <cell r="G854" t="str">
            <v>Gallus gallus</v>
          </cell>
          <cell r="H854">
            <v>99.27</v>
          </cell>
          <cell r="I854" t="str">
            <v>Red junglefowl</v>
          </cell>
          <cell r="J854" t="str">
            <v>Wild turkey or Red junglefowl</v>
          </cell>
        </row>
        <row r="855">
          <cell r="A855" t="str">
            <v>Seq_853</v>
          </cell>
          <cell r="C855">
            <v>138</v>
          </cell>
          <cell r="D855" t="str">
            <v>Stenotomus chrysops</v>
          </cell>
          <cell r="E855">
            <v>98.55</v>
          </cell>
          <cell r="F855" t="str">
            <v>Scup</v>
          </cell>
          <cell r="J855" t="str">
            <v>Scup</v>
          </cell>
        </row>
        <row r="856">
          <cell r="A856" t="str">
            <v>Seq_854</v>
          </cell>
          <cell r="C856">
            <v>137</v>
          </cell>
          <cell r="D856" t="str">
            <v>Platanista gangetica</v>
          </cell>
          <cell r="E856">
            <v>93.43</v>
          </cell>
          <cell r="F856" t="str">
            <v>South Asian river dolphin</v>
          </cell>
          <cell r="G856" t="str">
            <v>Platanista minor</v>
          </cell>
          <cell r="H856">
            <v>93.43</v>
          </cell>
          <cell r="I856" t="str">
            <v>Indus river dolphin</v>
          </cell>
          <cell r="J856" t="str">
            <v>No good match</v>
          </cell>
          <cell r="M856" t="str">
            <v>Also matched 92.7% with Galidictis fasciata (Broad-striped Malagasy mongoose), salanoia concolor (Brown-tailed mongoose) etc</v>
          </cell>
        </row>
        <row r="857">
          <cell r="A857" t="str">
            <v>Seq_855</v>
          </cell>
          <cell r="C857">
            <v>138</v>
          </cell>
          <cell r="D857" t="str">
            <v>Prionotus carolinus</v>
          </cell>
          <cell r="E857">
            <v>99.27</v>
          </cell>
          <cell r="F857" t="str">
            <v>Northern searobin</v>
          </cell>
          <cell r="G857" t="str">
            <v>Prionotus evolans</v>
          </cell>
          <cell r="H857">
            <v>92.76</v>
          </cell>
          <cell r="I857" t="str">
            <v>Striped searobin</v>
          </cell>
          <cell r="J857" t="str">
            <v>Northern searobin</v>
          </cell>
        </row>
        <row r="858">
          <cell r="A858" t="str">
            <v>Seq_856</v>
          </cell>
          <cell r="C858">
            <v>138</v>
          </cell>
          <cell r="D858" t="str">
            <v>decapterus russelli</v>
          </cell>
          <cell r="E858">
            <v>99.28</v>
          </cell>
          <cell r="F858" t="str">
            <v>Indian Scad</v>
          </cell>
          <cell r="G858" t="str">
            <v>Trachurus lathami</v>
          </cell>
          <cell r="H858">
            <v>98.55</v>
          </cell>
          <cell r="I858" t="str">
            <v>Rough scad</v>
          </cell>
          <cell r="J858" t="str">
            <v>No perfect match with the right biogeography. Some kind of scad?</v>
          </cell>
        </row>
        <row r="859">
          <cell r="A859" t="str">
            <v>Seq_857</v>
          </cell>
          <cell r="C859">
            <v>137</v>
          </cell>
          <cell r="D859" t="str">
            <v>Meleagris gallopavo</v>
          </cell>
          <cell r="E859">
            <v>99.27</v>
          </cell>
          <cell r="F859" t="str">
            <v>Wild turkey</v>
          </cell>
          <cell r="G859" t="str">
            <v>Gallus gallus</v>
          </cell>
          <cell r="H859">
            <v>99.27</v>
          </cell>
          <cell r="I859" t="str">
            <v>Red junglefowl</v>
          </cell>
          <cell r="J859" t="str">
            <v>Wild turkey or Red junglefowl</v>
          </cell>
        </row>
        <row r="860">
          <cell r="A860" t="str">
            <v>Seq_858</v>
          </cell>
          <cell r="C860">
            <v>138</v>
          </cell>
          <cell r="D860" t="str">
            <v>Alosa fallax</v>
          </cell>
          <cell r="E860">
            <v>99.28</v>
          </cell>
          <cell r="F860" t="str">
            <v>Twait shad</v>
          </cell>
          <cell r="G860" t="str">
            <v>Alosa sapidissima</v>
          </cell>
          <cell r="H860">
            <v>99.28</v>
          </cell>
          <cell r="I860" t="str">
            <v>American shad</v>
          </cell>
          <cell r="J860" t="str">
            <v xml:space="preserve">Some kind of shad </v>
          </cell>
          <cell r="M860" t="str">
            <v>Also matched 99.28% with other shad such as Alosa mediocris (Hickory shad), Alosa aestivalis (Blueback herring) etc</v>
          </cell>
        </row>
        <row r="861">
          <cell r="A861" t="str">
            <v>Seq_859</v>
          </cell>
          <cell r="C861">
            <v>138</v>
          </cell>
          <cell r="D861" t="str">
            <v>Merluccius albidus</v>
          </cell>
          <cell r="E861">
            <v>99.28</v>
          </cell>
          <cell r="F861" t="str">
            <v>Offshore hake</v>
          </cell>
          <cell r="G861" t="str">
            <v>Merluccius capensis</v>
          </cell>
          <cell r="H861">
            <v>98.56</v>
          </cell>
          <cell r="I861" t="str">
            <v>Shallow-water Cape hake</v>
          </cell>
          <cell r="J861" t="str">
            <v>Offshore hake</v>
          </cell>
          <cell r="M861" t="str">
            <v>Also matched 98.56% with Merluccius bilinearis (Silver hake), merluccius hubbsi (Argentine hake; Southwest Atlantic) and merluccius gayi (South Pacific hake; Southeast Pacific)</v>
          </cell>
        </row>
        <row r="862">
          <cell r="A862" t="str">
            <v>Seq_860</v>
          </cell>
          <cell r="C862">
            <v>137</v>
          </cell>
          <cell r="D862" t="str">
            <v>Urophycis tenuis</v>
          </cell>
          <cell r="E862">
            <v>99.27</v>
          </cell>
          <cell r="F862" t="str">
            <v>White hake</v>
          </cell>
          <cell r="G862" t="str">
            <v>Urophycis chuss</v>
          </cell>
          <cell r="H862">
            <v>99.27</v>
          </cell>
          <cell r="I862" t="str">
            <v>Red hake</v>
          </cell>
          <cell r="J862" t="str">
            <v>White/red/spotted hake</v>
          </cell>
          <cell r="M862" t="str">
            <v>Also matched 99.27% with Urophycis regia (spotted codling; Northwest Atlantic).</v>
          </cell>
        </row>
        <row r="863">
          <cell r="A863" t="str">
            <v>Seq_861</v>
          </cell>
          <cell r="C863">
            <v>138</v>
          </cell>
          <cell r="D863" t="str">
            <v>Pisodonophis boro</v>
          </cell>
          <cell r="E863">
            <v>95.52</v>
          </cell>
          <cell r="F863" t="str">
            <v>Rice-paddy eel</v>
          </cell>
          <cell r="G863" t="str">
            <v>Leiuranus semicinctus</v>
          </cell>
          <cell r="H863">
            <v>95.52</v>
          </cell>
          <cell r="I863" t="str">
            <v>Saddled snake-eel</v>
          </cell>
          <cell r="J863" t="str">
            <v>No good match</v>
          </cell>
        </row>
        <row r="864">
          <cell r="A864" t="str">
            <v>Seq_862</v>
          </cell>
          <cell r="C864">
            <v>138</v>
          </cell>
          <cell r="D864" t="str">
            <v>Clupea harengus</v>
          </cell>
          <cell r="E864">
            <v>97.83</v>
          </cell>
          <cell r="F864" t="str">
            <v>Atlantic herring</v>
          </cell>
          <cell r="G864" t="str">
            <v>Sprattus sprattus</v>
          </cell>
          <cell r="H864">
            <v>97.83</v>
          </cell>
          <cell r="I864" t="str">
            <v>European sprat</v>
          </cell>
          <cell r="J864" t="str">
            <v>Atlantic herring</v>
          </cell>
          <cell r="M864" t="str">
            <v>Biogeography helps with imperfection of primer set</v>
          </cell>
        </row>
        <row r="865">
          <cell r="A865" t="str">
            <v>Seq_863</v>
          </cell>
          <cell r="C865">
            <v>138</v>
          </cell>
          <cell r="D865" t="str">
            <v>gyrinocheilus aymonieri</v>
          </cell>
          <cell r="E865">
            <v>87.05</v>
          </cell>
          <cell r="F865" t="str">
            <v>Siamese algae-eater</v>
          </cell>
          <cell r="J865" t="str">
            <v>No good match</v>
          </cell>
        </row>
        <row r="866">
          <cell r="A866" t="str">
            <v>Seq_864</v>
          </cell>
          <cell r="C866">
            <v>136</v>
          </cell>
          <cell r="D866" t="str">
            <v>Hemibrycon dariensis</v>
          </cell>
          <cell r="E866">
            <v>84.67</v>
          </cell>
          <cell r="F866" t="str">
            <v>??</v>
          </cell>
          <cell r="J866" t="str">
            <v>No good match</v>
          </cell>
        </row>
        <row r="867">
          <cell r="A867" t="str">
            <v>Seq_865</v>
          </cell>
          <cell r="C867">
            <v>137</v>
          </cell>
          <cell r="D867" t="str">
            <v>Urophycis tenuis</v>
          </cell>
          <cell r="E867">
            <v>99.27</v>
          </cell>
          <cell r="F867" t="str">
            <v>White hake</v>
          </cell>
          <cell r="G867" t="str">
            <v>Urophycis chuss</v>
          </cell>
          <cell r="H867">
            <v>99.27</v>
          </cell>
          <cell r="I867" t="str">
            <v>Red hake</v>
          </cell>
          <cell r="J867" t="str">
            <v>White/red/spotted hake</v>
          </cell>
          <cell r="M867" t="str">
            <v>Also matched 99.27% with Urophycis regia (spotted codling; Northwest Atlantic).</v>
          </cell>
        </row>
        <row r="868">
          <cell r="A868" t="str">
            <v>Seq_866</v>
          </cell>
          <cell r="C868">
            <v>138</v>
          </cell>
          <cell r="D868" t="str">
            <v>decapterus russelli</v>
          </cell>
          <cell r="E868">
            <v>98.55</v>
          </cell>
          <cell r="F868" t="str">
            <v>Indian Scad</v>
          </cell>
          <cell r="G868" t="str">
            <v>Trachurus lathami</v>
          </cell>
          <cell r="H868">
            <v>97.83</v>
          </cell>
          <cell r="I868" t="str">
            <v>Rough scad</v>
          </cell>
          <cell r="J868" t="str">
            <v>No perfect match with the right biogeography. Some kind of scad?</v>
          </cell>
        </row>
        <row r="869">
          <cell r="A869" t="str">
            <v>Seq_867</v>
          </cell>
          <cell r="C869">
            <v>150</v>
          </cell>
          <cell r="D869" t="str">
            <v>Balanoglossus clavigerus</v>
          </cell>
          <cell r="E869">
            <v>86.4</v>
          </cell>
          <cell r="F869" t="str">
            <v>Acorn worm</v>
          </cell>
          <cell r="J869" t="str">
            <v>No good match</v>
          </cell>
        </row>
        <row r="870">
          <cell r="A870" t="str">
            <v>Seq_868</v>
          </cell>
          <cell r="C870">
            <v>139</v>
          </cell>
          <cell r="D870" t="str">
            <v>Gorgasia sp.</v>
          </cell>
          <cell r="E870">
            <v>98.56</v>
          </cell>
          <cell r="F870" t="str">
            <v>Garden eels</v>
          </cell>
          <cell r="G870" t="str">
            <v>Heteroconger hassi</v>
          </cell>
          <cell r="H870">
            <v>96.4</v>
          </cell>
          <cell r="I870" t="str">
            <v>Spotted garden eel</v>
          </cell>
          <cell r="J870" t="str">
            <v>No perfect match. Some kind of garden eel.</v>
          </cell>
          <cell r="M870" t="str">
            <v xml:space="preserve">Also matched 96.40 with Gorgasia taiwanensis </v>
          </cell>
        </row>
        <row r="871">
          <cell r="A871" t="str">
            <v>Seq_869</v>
          </cell>
          <cell r="C871">
            <v>138</v>
          </cell>
          <cell r="D871" t="str">
            <v>Engraulis japonicus</v>
          </cell>
          <cell r="E871">
            <v>99.28</v>
          </cell>
          <cell r="F871" t="str">
            <v>Japanese anchovy</v>
          </cell>
          <cell r="G871" t="str">
            <v>Engraulis eurystole</v>
          </cell>
          <cell r="H871">
            <v>99.28</v>
          </cell>
          <cell r="I871" t="str">
            <v>Silver anchovy</v>
          </cell>
          <cell r="J871" t="str">
            <v>Silver anchovy</v>
          </cell>
          <cell r="M871" t="str">
            <v>Also matched 99.28% with engraulis encrasicolus (European anchovy)</v>
          </cell>
        </row>
        <row r="872">
          <cell r="A872" t="str">
            <v>Seq_870</v>
          </cell>
          <cell r="C872">
            <v>138</v>
          </cell>
          <cell r="D872" t="str">
            <v>Brevoortia tyrannus</v>
          </cell>
          <cell r="E872">
            <v>99.28</v>
          </cell>
          <cell r="F872" t="str">
            <v>Atlantic menhaden</v>
          </cell>
          <cell r="J872" t="str">
            <v>Atlantic menhaden</v>
          </cell>
        </row>
        <row r="873">
          <cell r="A873" t="str">
            <v>Seq_871</v>
          </cell>
          <cell r="C873">
            <v>137</v>
          </cell>
          <cell r="D873" t="str">
            <v>Homo Sapian</v>
          </cell>
          <cell r="E873">
            <v>99.28</v>
          </cell>
          <cell r="J873" t="str">
            <v>Human</v>
          </cell>
        </row>
        <row r="874">
          <cell r="A874" t="str">
            <v>Seq_872</v>
          </cell>
          <cell r="C874">
            <v>137</v>
          </cell>
          <cell r="D874" t="str">
            <v>Homo Sapian</v>
          </cell>
          <cell r="E874">
            <v>99.27</v>
          </cell>
          <cell r="J874" t="str">
            <v>Human</v>
          </cell>
        </row>
        <row r="875">
          <cell r="A875" t="str">
            <v>Seq_873</v>
          </cell>
          <cell r="C875">
            <v>136</v>
          </cell>
          <cell r="D875" t="str">
            <v>mus musculus</v>
          </cell>
          <cell r="E875">
            <v>99.26</v>
          </cell>
          <cell r="F875" t="str">
            <v>House mouse</v>
          </cell>
          <cell r="J875" t="str">
            <v>House mouse</v>
          </cell>
        </row>
        <row r="876">
          <cell r="A876" t="str">
            <v>Seq_874</v>
          </cell>
          <cell r="C876">
            <v>137</v>
          </cell>
          <cell r="D876" t="str">
            <v>Citharichthys arctifrons</v>
          </cell>
          <cell r="E876">
            <v>99.28</v>
          </cell>
          <cell r="F876" t="str">
            <v>Gulf stream flounder</v>
          </cell>
          <cell r="G876" t="str">
            <v>Etropus microstomus</v>
          </cell>
          <cell r="H876">
            <v>98.55</v>
          </cell>
          <cell r="I876" t="str">
            <v>Smallmouth flounder</v>
          </cell>
          <cell r="J876" t="str">
            <v>Gulf stream flounder</v>
          </cell>
        </row>
        <row r="877">
          <cell r="A877" t="str">
            <v>Seq_875</v>
          </cell>
          <cell r="C877">
            <v>138</v>
          </cell>
          <cell r="D877" t="str">
            <v>Merluccius bilinearis</v>
          </cell>
          <cell r="E877">
            <v>99.28</v>
          </cell>
          <cell r="F877" t="str">
            <v>Silver hake</v>
          </cell>
          <cell r="G877" t="str">
            <v>Merluccius albidus</v>
          </cell>
          <cell r="H877">
            <v>97.1</v>
          </cell>
          <cell r="I877" t="str">
            <v>Offshore hake</v>
          </cell>
          <cell r="J877" t="str">
            <v>Silver hake</v>
          </cell>
        </row>
        <row r="878">
          <cell r="A878" t="str">
            <v>Seq_876</v>
          </cell>
          <cell r="C878">
            <v>138</v>
          </cell>
          <cell r="D878" t="str">
            <v>Merluccius bilinearis</v>
          </cell>
          <cell r="E878">
            <v>99.28</v>
          </cell>
          <cell r="F878" t="str">
            <v>Silver hake</v>
          </cell>
          <cell r="G878" t="str">
            <v>Merluccius albidus</v>
          </cell>
          <cell r="H878">
            <v>97.1</v>
          </cell>
          <cell r="I878" t="str">
            <v>Offshore hake</v>
          </cell>
          <cell r="J878" t="str">
            <v>Silver hake</v>
          </cell>
        </row>
        <row r="879">
          <cell r="A879" t="str">
            <v>Seq_877</v>
          </cell>
          <cell r="C879">
            <v>138</v>
          </cell>
          <cell r="D879" t="str">
            <v>Anchoa mitchilli</v>
          </cell>
          <cell r="E879">
            <v>99.28</v>
          </cell>
          <cell r="F879" t="str">
            <v>Bay anchovy</v>
          </cell>
          <cell r="J879" t="str">
            <v>Bay anchovy</v>
          </cell>
          <cell r="M879" t="str">
            <v>Also matched 97.83% with other anchovies.</v>
          </cell>
        </row>
        <row r="880">
          <cell r="A880" t="str">
            <v>Seq_878</v>
          </cell>
          <cell r="C880">
            <v>137</v>
          </cell>
          <cell r="D880" t="str">
            <v>Homo Sapian</v>
          </cell>
          <cell r="E880">
            <v>99.27</v>
          </cell>
          <cell r="J880" t="str">
            <v>Human</v>
          </cell>
        </row>
        <row r="881">
          <cell r="A881" t="str">
            <v>Seq_879</v>
          </cell>
          <cell r="C881">
            <v>138</v>
          </cell>
          <cell r="D881" t="str">
            <v>Brevoortia tyrannus</v>
          </cell>
          <cell r="E881">
            <v>99.28</v>
          </cell>
          <cell r="F881" t="str">
            <v>Atlantic menhaden</v>
          </cell>
          <cell r="J881" t="str">
            <v>Atlantic menhaden</v>
          </cell>
        </row>
        <row r="882">
          <cell r="A882" t="str">
            <v>Seq_880</v>
          </cell>
          <cell r="C882">
            <v>138</v>
          </cell>
          <cell r="D882" t="str">
            <v>Micropogonias undulatus</v>
          </cell>
          <cell r="E882">
            <v>97.83</v>
          </cell>
          <cell r="F882" t="str">
            <v>Atlantic croaker</v>
          </cell>
          <cell r="J882" t="str">
            <v>Atlantic croaker</v>
          </cell>
        </row>
        <row r="883">
          <cell r="A883" t="str">
            <v>Seq_881</v>
          </cell>
          <cell r="C883">
            <v>137</v>
          </cell>
          <cell r="D883" t="str">
            <v>Homo Sapian</v>
          </cell>
          <cell r="E883">
            <v>99.27</v>
          </cell>
          <cell r="J883" t="str">
            <v>Human</v>
          </cell>
        </row>
        <row r="884">
          <cell r="A884" t="str">
            <v>Seq_882</v>
          </cell>
          <cell r="C884">
            <v>137</v>
          </cell>
          <cell r="D884" t="str">
            <v>Homo Sapian</v>
          </cell>
          <cell r="E884">
            <v>99.27</v>
          </cell>
          <cell r="J884" t="str">
            <v>Human</v>
          </cell>
        </row>
        <row r="885">
          <cell r="A885" t="str">
            <v>Seq_883</v>
          </cell>
          <cell r="C885">
            <v>139</v>
          </cell>
          <cell r="D885" t="str">
            <v>Polyipnus asteroides</v>
          </cell>
          <cell r="E885">
            <v>98.56</v>
          </cell>
          <cell r="F885" t="str">
            <v>shortspine tenplate</v>
          </cell>
          <cell r="J885" t="str">
            <v>Shortspine tenplate</v>
          </cell>
        </row>
        <row r="886">
          <cell r="A886" t="str">
            <v>Seq_884</v>
          </cell>
          <cell r="C886">
            <v>138</v>
          </cell>
          <cell r="D886" t="str">
            <v>Plectobranchus evides</v>
          </cell>
          <cell r="E886">
            <v>98.55</v>
          </cell>
          <cell r="F886" t="str">
            <v>Bluebarred prickleback</v>
          </cell>
          <cell r="G886" t="str">
            <v>Stichaeus nozawae</v>
          </cell>
          <cell r="H886">
            <v>97.83</v>
          </cell>
          <cell r="I886" t="str">
            <v>Tauegaji?</v>
          </cell>
          <cell r="J886" t="str">
            <v>Bluebarred prickleback?</v>
          </cell>
          <cell r="M886" t="str">
            <v>Also matched 97.83 with Eumesogrammus (Fourline snakeblenny), Stichaeus grigorjewi (? Some kind of prickleback) etc</v>
          </cell>
        </row>
        <row r="887">
          <cell r="A887" t="str">
            <v>Seq_885</v>
          </cell>
          <cell r="C887">
            <v>135</v>
          </cell>
          <cell r="D887" t="str">
            <v>Grammicolepis brachiusculus</v>
          </cell>
          <cell r="E887">
            <v>94.81</v>
          </cell>
          <cell r="F887" t="str">
            <v>Thorny tinselfish</v>
          </cell>
          <cell r="G887" t="str">
            <v>Zeus faber</v>
          </cell>
          <cell r="H887">
            <v>93.33</v>
          </cell>
          <cell r="I887" t="str">
            <v>St Pierre or Peter's fish</v>
          </cell>
          <cell r="J887" t="str">
            <v>No good match</v>
          </cell>
        </row>
        <row r="888">
          <cell r="A888" t="str">
            <v>Seq_886</v>
          </cell>
          <cell r="C888">
            <v>138</v>
          </cell>
          <cell r="D888" t="str">
            <v>Melanostigma atlanticum</v>
          </cell>
          <cell r="E888">
            <v>100</v>
          </cell>
          <cell r="F888" t="str">
            <v>Atlantic soft pout</v>
          </cell>
          <cell r="G888" t="str">
            <v>Lycodes raridens</v>
          </cell>
          <cell r="H888">
            <v>98.55</v>
          </cell>
          <cell r="I888" t="str">
            <v>Marbled eelpout</v>
          </cell>
          <cell r="J888" t="str">
            <v>Atlantic soft pout</v>
          </cell>
          <cell r="M888" t="str">
            <v>Also matched 98.55% with Lycodes toyamensis (??) and 97.83% with Lycodes lavalaei (Newfoundland eelpout; western Atlantic Canana)</v>
          </cell>
        </row>
        <row r="889">
          <cell r="A889" t="str">
            <v>Seq_887</v>
          </cell>
          <cell r="C889">
            <v>138</v>
          </cell>
          <cell r="D889" t="str">
            <v>Brevoortia tyrannus</v>
          </cell>
          <cell r="E889">
            <v>99.28</v>
          </cell>
          <cell r="F889" t="str">
            <v>Atlantic menhaden</v>
          </cell>
          <cell r="J889" t="str">
            <v>Atlantic menhaden</v>
          </cell>
        </row>
        <row r="890">
          <cell r="A890" t="str">
            <v>Seq_888</v>
          </cell>
          <cell r="C890">
            <v>138</v>
          </cell>
          <cell r="D890" t="str">
            <v>Stenotomus chrysops</v>
          </cell>
          <cell r="E890">
            <v>99.28</v>
          </cell>
          <cell r="F890" t="str">
            <v>Scup</v>
          </cell>
          <cell r="J890" t="str">
            <v>Scup</v>
          </cell>
        </row>
        <row r="891">
          <cell r="A891" t="str">
            <v>Seq_889</v>
          </cell>
          <cell r="C891">
            <v>140</v>
          </cell>
          <cell r="D891" t="str">
            <v>Lepophidium profundorum</v>
          </cell>
          <cell r="E891">
            <v>94.12</v>
          </cell>
          <cell r="F891" t="str">
            <v>Blackrim cusk-eel</v>
          </cell>
          <cell r="J891" t="str">
            <v>No good match. Some kind of cusk-eel??</v>
          </cell>
        </row>
        <row r="892">
          <cell r="A892" t="str">
            <v>Seq_890</v>
          </cell>
          <cell r="C892">
            <v>137</v>
          </cell>
          <cell r="D892" t="str">
            <v>Urophycis tenuis</v>
          </cell>
          <cell r="E892">
            <v>99.27</v>
          </cell>
          <cell r="F892" t="str">
            <v>White hake</v>
          </cell>
          <cell r="G892" t="str">
            <v>Urophycis chuss</v>
          </cell>
          <cell r="H892">
            <v>99.27</v>
          </cell>
          <cell r="I892" t="str">
            <v>Red hake</v>
          </cell>
          <cell r="J892" t="str">
            <v>White/red/spotted hake</v>
          </cell>
          <cell r="M892" t="str">
            <v>Also matched 99.27% with Urophycis regia (spotted codling; Northwest Atlantic).</v>
          </cell>
        </row>
        <row r="893">
          <cell r="A893" t="str">
            <v>Seq_891</v>
          </cell>
          <cell r="C893">
            <v>138</v>
          </cell>
          <cell r="D893" t="str">
            <v>Glyptocephalus cynoglossus</v>
          </cell>
          <cell r="E893">
            <v>99.28</v>
          </cell>
          <cell r="F893" t="str">
            <v>Witch flounder</v>
          </cell>
          <cell r="G893" t="str">
            <v>Glyptocephalus zachirus</v>
          </cell>
          <cell r="H893">
            <v>99.28</v>
          </cell>
          <cell r="I893" t="str">
            <v>Rex sole</v>
          </cell>
          <cell r="J893" t="str">
            <v>Witch flounder?</v>
          </cell>
        </row>
        <row r="894">
          <cell r="A894" t="str">
            <v>Seq_892</v>
          </cell>
          <cell r="C894">
            <v>130</v>
          </cell>
          <cell r="J894" t="str">
            <v>No match</v>
          </cell>
        </row>
        <row r="895">
          <cell r="A895" t="str">
            <v>Seq_893</v>
          </cell>
          <cell r="C895">
            <v>146</v>
          </cell>
          <cell r="J895" t="str">
            <v>No match</v>
          </cell>
        </row>
        <row r="896">
          <cell r="A896" t="str">
            <v>Seq_894</v>
          </cell>
          <cell r="C896">
            <v>137</v>
          </cell>
          <cell r="D896" t="str">
            <v>Citharichthys arctifrons</v>
          </cell>
          <cell r="E896">
            <v>99.27</v>
          </cell>
          <cell r="F896" t="str">
            <v>Gulf stream flounder</v>
          </cell>
          <cell r="G896" t="str">
            <v>Etropus microstomus</v>
          </cell>
          <cell r="H896">
            <v>98.54</v>
          </cell>
          <cell r="I896" t="str">
            <v>Smallmouth flounder</v>
          </cell>
          <cell r="J896" t="str">
            <v>Gulf stream flounder</v>
          </cell>
        </row>
        <row r="897">
          <cell r="A897" t="str">
            <v>Seq_895</v>
          </cell>
          <cell r="C897">
            <v>138</v>
          </cell>
          <cell r="D897" t="str">
            <v>paralichthys dentatus</v>
          </cell>
          <cell r="E897">
            <v>99.28</v>
          </cell>
          <cell r="F897" t="str">
            <v>Summer flounder</v>
          </cell>
          <cell r="G897" t="str">
            <v>Paralichthys adspersus</v>
          </cell>
          <cell r="H897">
            <v>99.28</v>
          </cell>
          <cell r="I897" t="str">
            <v>Fine flounder</v>
          </cell>
          <cell r="J897" t="str">
            <v>Summer flounder</v>
          </cell>
        </row>
        <row r="898">
          <cell r="A898" t="str">
            <v>Seq_896</v>
          </cell>
          <cell r="C898">
            <v>138</v>
          </cell>
          <cell r="D898" t="str">
            <v>Merluccius bilinearis</v>
          </cell>
          <cell r="E898">
            <v>98.55</v>
          </cell>
          <cell r="F898" t="str">
            <v>Silver hake</v>
          </cell>
          <cell r="G898" t="str">
            <v>Merluccius albidus</v>
          </cell>
          <cell r="H898">
            <v>96.38</v>
          </cell>
          <cell r="I898" t="str">
            <v>Offshore hake</v>
          </cell>
          <cell r="J898" t="str">
            <v>Silver hake</v>
          </cell>
        </row>
        <row r="899">
          <cell r="A899" t="str">
            <v>Seq_897</v>
          </cell>
          <cell r="C899">
            <v>137</v>
          </cell>
          <cell r="D899" t="str">
            <v>Homo Sapian</v>
          </cell>
          <cell r="E899">
            <v>99.27</v>
          </cell>
          <cell r="J899" t="str">
            <v>Human</v>
          </cell>
        </row>
        <row r="900">
          <cell r="A900" t="str">
            <v>Seq_898</v>
          </cell>
          <cell r="C900">
            <v>137</v>
          </cell>
          <cell r="D900" t="str">
            <v>Homo Sapian</v>
          </cell>
          <cell r="E900">
            <v>99.27</v>
          </cell>
          <cell r="J900" t="str">
            <v>Human</v>
          </cell>
        </row>
        <row r="901">
          <cell r="A901" t="str">
            <v>Seq_899</v>
          </cell>
          <cell r="C901">
            <v>138</v>
          </cell>
          <cell r="D901" t="str">
            <v>Caranx crysos</v>
          </cell>
          <cell r="E901">
            <v>97.83</v>
          </cell>
          <cell r="F901" t="str">
            <v>Blue runner</v>
          </cell>
          <cell r="G901" t="str">
            <v>Caranx ignobilis</v>
          </cell>
          <cell r="H901">
            <v>97.1</v>
          </cell>
          <cell r="I901" t="str">
            <v>Giant trevally</v>
          </cell>
          <cell r="J901" t="str">
            <v>Blue runner?</v>
          </cell>
        </row>
        <row r="902">
          <cell r="A902" t="str">
            <v>Seq_900</v>
          </cell>
          <cell r="C902">
            <v>138</v>
          </cell>
          <cell r="D902" t="str">
            <v>Pristigenys niphonia</v>
          </cell>
          <cell r="E902">
            <v>99.28</v>
          </cell>
          <cell r="F902" t="str">
            <v>Japanese bigeye</v>
          </cell>
          <cell r="G902" t="str">
            <v>Carangoides equula</v>
          </cell>
          <cell r="H902">
            <v>99.28</v>
          </cell>
          <cell r="I902" t="str">
            <v>Whitefin travally</v>
          </cell>
          <cell r="J902" t="str">
            <v>Some kind of jack. Biogeography doesn't fit.</v>
          </cell>
        </row>
        <row r="903">
          <cell r="A903" t="str">
            <v>Seq_901</v>
          </cell>
          <cell r="C903">
            <v>137</v>
          </cell>
          <cell r="D903" t="str">
            <v>Notoscopelus caudispinosus</v>
          </cell>
          <cell r="E903">
            <v>98.53</v>
          </cell>
          <cell r="F903" t="str">
            <v>Lobisomem</v>
          </cell>
          <cell r="G903" t="str">
            <v>notoscopelus elongatus</v>
          </cell>
          <cell r="H903">
            <v>95.59</v>
          </cell>
          <cell r="I903" t="str">
            <v>??</v>
          </cell>
          <cell r="J903" t="str">
            <v>Lobisomem</v>
          </cell>
        </row>
        <row r="904">
          <cell r="A904" t="str">
            <v>Seq_902</v>
          </cell>
          <cell r="C904">
            <v>138</v>
          </cell>
          <cell r="D904" t="str">
            <v>Anchoa mitchilli</v>
          </cell>
          <cell r="E904">
            <v>98.55</v>
          </cell>
          <cell r="F904" t="str">
            <v>Bay anchovy</v>
          </cell>
          <cell r="J904" t="str">
            <v>Bay anchovy</v>
          </cell>
          <cell r="M904" t="str">
            <v>Also matched 97.1% with other anchovies.</v>
          </cell>
        </row>
        <row r="905">
          <cell r="A905" t="str">
            <v>Seq_903</v>
          </cell>
          <cell r="C905">
            <v>150</v>
          </cell>
          <cell r="D905" t="str">
            <v>Balanoglossus clavigerus</v>
          </cell>
          <cell r="E905">
            <v>97.3</v>
          </cell>
          <cell r="F905" t="str">
            <v>Acorn worm</v>
          </cell>
          <cell r="J905" t="str">
            <v>No good match</v>
          </cell>
        </row>
        <row r="906">
          <cell r="A906" t="str">
            <v>Seq_904</v>
          </cell>
          <cell r="C906">
            <v>138</v>
          </cell>
          <cell r="D906" t="str">
            <v>Prionotus carolinus</v>
          </cell>
          <cell r="E906">
            <v>99.27</v>
          </cell>
          <cell r="F906" t="str">
            <v>Northern searobin</v>
          </cell>
          <cell r="J906" t="str">
            <v>Northern searobin</v>
          </cell>
        </row>
        <row r="907">
          <cell r="A907" t="str">
            <v>Seq_905</v>
          </cell>
          <cell r="C907">
            <v>142</v>
          </cell>
          <cell r="D907" t="str">
            <v>Lepophidium profundorum</v>
          </cell>
          <cell r="E907">
            <v>93.48</v>
          </cell>
          <cell r="F907" t="str">
            <v>Blackrim cusk-eel</v>
          </cell>
          <cell r="J907" t="str">
            <v>No good match. Some kind of cusk-eel??</v>
          </cell>
        </row>
        <row r="908">
          <cell r="A908" t="str">
            <v>Seq_906</v>
          </cell>
          <cell r="C908">
            <v>138</v>
          </cell>
          <cell r="D908" t="str">
            <v>tautoga onitis</v>
          </cell>
          <cell r="E908">
            <v>99.28</v>
          </cell>
          <cell r="F908" t="str">
            <v>Tautog</v>
          </cell>
          <cell r="J908" t="str">
            <v>Tautog</v>
          </cell>
        </row>
        <row r="909">
          <cell r="A909" t="str">
            <v>Seq_907</v>
          </cell>
          <cell r="C909">
            <v>136</v>
          </cell>
          <cell r="D909" t="str">
            <v>Protomyctophum arcticum</v>
          </cell>
          <cell r="E909">
            <v>99.26</v>
          </cell>
          <cell r="F909" t="str">
            <v>Arctic telescope</v>
          </cell>
          <cell r="G909" t="str">
            <v>benthosema glaciale</v>
          </cell>
          <cell r="H909">
            <v>98.53</v>
          </cell>
          <cell r="I909" t="str">
            <v>Glacier lantern fish</v>
          </cell>
          <cell r="J909" t="str">
            <v>Arctic telescope</v>
          </cell>
        </row>
        <row r="910">
          <cell r="A910" t="str">
            <v>Seq_908</v>
          </cell>
          <cell r="C910">
            <v>137</v>
          </cell>
          <cell r="D910" t="str">
            <v>Homo Sapian</v>
          </cell>
          <cell r="E910">
            <v>100</v>
          </cell>
          <cell r="J910" t="str">
            <v>Human</v>
          </cell>
        </row>
        <row r="911">
          <cell r="A911" t="str">
            <v>Seq_909</v>
          </cell>
          <cell r="C911">
            <v>137</v>
          </cell>
          <cell r="D911" t="str">
            <v>Scomber scombrus</v>
          </cell>
          <cell r="E911">
            <v>99.27</v>
          </cell>
          <cell r="F911" t="str">
            <v>Atlantic mackerel</v>
          </cell>
          <cell r="J911" t="str">
            <v>Atlantic mackerel</v>
          </cell>
        </row>
        <row r="912">
          <cell r="A912" t="str">
            <v>Seq_910</v>
          </cell>
          <cell r="C912">
            <v>138</v>
          </cell>
          <cell r="D912" t="str">
            <v>Centropristis striata</v>
          </cell>
          <cell r="E912">
            <v>99.27</v>
          </cell>
          <cell r="F912" t="str">
            <v>Black sea bass</v>
          </cell>
          <cell r="J912" t="str">
            <v>Black sea bass</v>
          </cell>
        </row>
        <row r="913">
          <cell r="A913" t="str">
            <v>Seq_911</v>
          </cell>
          <cell r="C913">
            <v>131</v>
          </cell>
          <cell r="J913" t="str">
            <v>No match</v>
          </cell>
        </row>
        <row r="914">
          <cell r="A914" t="str">
            <v>Seq_912</v>
          </cell>
          <cell r="C914">
            <v>138</v>
          </cell>
          <cell r="D914" t="str">
            <v>Engraulis japonicus</v>
          </cell>
          <cell r="E914">
            <v>99.28</v>
          </cell>
          <cell r="F914" t="str">
            <v>Japanese anchovy</v>
          </cell>
          <cell r="G914" t="str">
            <v>Engraulis eurystole</v>
          </cell>
          <cell r="H914">
            <v>99.28</v>
          </cell>
          <cell r="I914" t="str">
            <v>Silver anchovy</v>
          </cell>
          <cell r="J914" t="str">
            <v>Silver anchovy</v>
          </cell>
          <cell r="M914" t="str">
            <v>Also matched 99.28 with Engraulis encrasicolus (European anchovy; Eastern Atlantic and other areas)</v>
          </cell>
        </row>
        <row r="915">
          <cell r="A915" t="str">
            <v>Seq_913</v>
          </cell>
          <cell r="C915">
            <v>138</v>
          </cell>
          <cell r="D915" t="str">
            <v>Anchoa hepsetus</v>
          </cell>
          <cell r="E915">
            <v>100</v>
          </cell>
          <cell r="F915" t="str">
            <v>Broad-striped anchovy</v>
          </cell>
          <cell r="G915" t="str">
            <v>engraulis mordax</v>
          </cell>
          <cell r="H915">
            <v>99.26</v>
          </cell>
          <cell r="I915" t="str">
            <v>Californian anchovy</v>
          </cell>
          <cell r="J915" t="str">
            <v>Broad-striped anchovy</v>
          </cell>
        </row>
        <row r="916">
          <cell r="A916" t="str">
            <v>Seq_914</v>
          </cell>
          <cell r="C916">
            <v>138</v>
          </cell>
          <cell r="D916" t="str">
            <v>clupea harengus</v>
          </cell>
          <cell r="E916">
            <v>99.28</v>
          </cell>
          <cell r="F916" t="str">
            <v>Atlantic herring</v>
          </cell>
          <cell r="G916" t="str">
            <v>Sprattus sprattus</v>
          </cell>
          <cell r="H916">
            <v>100</v>
          </cell>
          <cell r="I916" t="str">
            <v>European sprat</v>
          </cell>
          <cell r="J916" t="str">
            <v>Atlantic herring</v>
          </cell>
        </row>
        <row r="917">
          <cell r="A917" t="str">
            <v>Seq_915</v>
          </cell>
          <cell r="C917">
            <v>138</v>
          </cell>
          <cell r="D917" t="str">
            <v>Merlangius merlangus</v>
          </cell>
          <cell r="E917">
            <v>99.28</v>
          </cell>
          <cell r="F917" t="str">
            <v>Whiting</v>
          </cell>
          <cell r="G917" t="str">
            <v>Pollachius pollachius</v>
          </cell>
          <cell r="H917">
            <v>99.28</v>
          </cell>
          <cell r="I917" t="str">
            <v>Pollock</v>
          </cell>
          <cell r="J917" t="str">
            <v>Pollock? (Pollachius virens)</v>
          </cell>
          <cell r="M917" t="str">
            <v>Also matched 99.28% with Pollachius virens (Also Pollock)</v>
          </cell>
        </row>
        <row r="918">
          <cell r="A918" t="str">
            <v>Seq_916</v>
          </cell>
          <cell r="C918">
            <v>138</v>
          </cell>
          <cell r="D918" t="str">
            <v>micropogonias undulatus</v>
          </cell>
          <cell r="E918">
            <v>99.28</v>
          </cell>
          <cell r="F918" t="str">
            <v>Atlantic croaker</v>
          </cell>
          <cell r="G918" t="str">
            <v>Micropogonias furnieri</v>
          </cell>
          <cell r="H918">
            <v>98.56</v>
          </cell>
          <cell r="I918" t="str">
            <v>Whitemouth croaker</v>
          </cell>
          <cell r="J918" t="str">
            <v>Atlantic croaker</v>
          </cell>
        </row>
        <row r="919">
          <cell r="A919" t="str">
            <v>Seq_917</v>
          </cell>
          <cell r="C919">
            <v>138</v>
          </cell>
          <cell r="D919" t="str">
            <v>Alosa fallax</v>
          </cell>
          <cell r="E919">
            <v>98.55</v>
          </cell>
          <cell r="F919" t="str">
            <v>Twait shad</v>
          </cell>
          <cell r="G919" t="str">
            <v>Alosa sapidissima</v>
          </cell>
          <cell r="H919">
            <v>98.55</v>
          </cell>
          <cell r="I919" t="str">
            <v>American shad</v>
          </cell>
          <cell r="J919" t="str">
            <v xml:space="preserve">Some kind of shad </v>
          </cell>
          <cell r="M919" t="str">
            <v>Also matched 98.55% with other shad such as Alosa mediocris (Hickory shad), Alosa aestivalis (Blueback herring) etc</v>
          </cell>
        </row>
        <row r="920">
          <cell r="A920" t="str">
            <v>Seq_918</v>
          </cell>
          <cell r="C920">
            <v>137</v>
          </cell>
          <cell r="D920" t="str">
            <v>Homo Sapian</v>
          </cell>
          <cell r="E920">
            <v>99.27</v>
          </cell>
          <cell r="J920" t="str">
            <v>Human</v>
          </cell>
        </row>
        <row r="921">
          <cell r="A921" t="str">
            <v>Seq_919</v>
          </cell>
          <cell r="C921">
            <v>138</v>
          </cell>
          <cell r="D921" t="str">
            <v>paralichthys dentatus</v>
          </cell>
          <cell r="E921">
            <v>98.55</v>
          </cell>
          <cell r="F921" t="str">
            <v>Summer flounder</v>
          </cell>
          <cell r="G921" t="str">
            <v>Paralichthys adspersus</v>
          </cell>
          <cell r="H921">
            <v>98.55</v>
          </cell>
          <cell r="I921" t="str">
            <v>Fine flounder</v>
          </cell>
          <cell r="J921" t="str">
            <v>Summer flounder</v>
          </cell>
        </row>
        <row r="922">
          <cell r="A922" t="str">
            <v>Seq_920</v>
          </cell>
          <cell r="C922">
            <v>138</v>
          </cell>
          <cell r="D922" t="str">
            <v>Vinciguerria nimbaria</v>
          </cell>
          <cell r="E922">
            <v>96.38</v>
          </cell>
          <cell r="F922" t="str">
            <v>Oceanic lightfish</v>
          </cell>
          <cell r="J922" t="str">
            <v>No good match. Lighfish?</v>
          </cell>
        </row>
        <row r="923">
          <cell r="A923" t="str">
            <v>Seq_921</v>
          </cell>
          <cell r="C923">
            <v>137</v>
          </cell>
          <cell r="D923" t="str">
            <v>Scomber scombrus</v>
          </cell>
          <cell r="E923">
            <v>99.27</v>
          </cell>
          <cell r="F923" t="str">
            <v>Atlantic mackerel</v>
          </cell>
          <cell r="J923" t="str">
            <v>Atlantic mackerel</v>
          </cell>
        </row>
        <row r="924">
          <cell r="A924" t="str">
            <v>Seq_922</v>
          </cell>
          <cell r="C924">
            <v>138</v>
          </cell>
          <cell r="D924" t="str">
            <v>Sebastes mentella</v>
          </cell>
          <cell r="E924">
            <v>100</v>
          </cell>
          <cell r="F924" t="str">
            <v>The beaked redfish</v>
          </cell>
          <cell r="G924" t="str">
            <v>Sebastes viviparus</v>
          </cell>
          <cell r="H924">
            <v>100</v>
          </cell>
          <cell r="I924" t="str">
            <v>Norway redfish</v>
          </cell>
          <cell r="J924" t="str">
            <v>Some kind of redfish</v>
          </cell>
          <cell r="M924" t="str">
            <v>Also matched 100% with Sebastes fasciatus (Arcadian redfish; Northwest Atlantic: Gulf of St. Lawrence to shelf waters of Nova Scotia in Canada.), Sebastes norvegicus (Atlantic redfish; Western Atlantic: Greenland and southeastern Labrador in Canada to New Jersey in USA), Sebastes oculatus (Patagonian redfish; Southeast Pacific and Southwest Atlantic) etc</v>
          </cell>
        </row>
        <row r="925">
          <cell r="A925" t="str">
            <v>Seq_923</v>
          </cell>
          <cell r="C925">
            <v>138</v>
          </cell>
          <cell r="D925" t="str">
            <v>Centropristis striata</v>
          </cell>
          <cell r="E925">
            <v>99.27</v>
          </cell>
          <cell r="F925" t="str">
            <v>Black sea bass</v>
          </cell>
          <cell r="J925" t="str">
            <v>Black sea bass</v>
          </cell>
        </row>
        <row r="926">
          <cell r="A926" t="str">
            <v>Seq_924</v>
          </cell>
          <cell r="C926">
            <v>137</v>
          </cell>
          <cell r="D926" t="str">
            <v>Hypoplectrus unicolor</v>
          </cell>
          <cell r="E926">
            <v>93.38</v>
          </cell>
          <cell r="F926" t="str">
            <v>Butter hamlet</v>
          </cell>
          <cell r="J926" t="str">
            <v>No good match</v>
          </cell>
        </row>
        <row r="927">
          <cell r="A927" t="str">
            <v>Seq_925</v>
          </cell>
          <cell r="C927">
            <v>139</v>
          </cell>
          <cell r="D927" t="str">
            <v>Polyipnus asteroides</v>
          </cell>
          <cell r="E927">
            <v>99.28</v>
          </cell>
          <cell r="F927" t="str">
            <v>shortspine tenplate</v>
          </cell>
          <cell r="G927" t="str">
            <v>Prochilodus costatus</v>
          </cell>
          <cell r="H927">
            <v>92.91</v>
          </cell>
          <cell r="I927" t="str">
            <v>??</v>
          </cell>
          <cell r="J927" t="str">
            <v>Shortspine tenplate</v>
          </cell>
        </row>
        <row r="928">
          <cell r="A928" t="str">
            <v>Seq_926</v>
          </cell>
          <cell r="C928">
            <v>137</v>
          </cell>
          <cell r="D928" t="str">
            <v>Homo Sapian</v>
          </cell>
          <cell r="E928">
            <v>99.27</v>
          </cell>
          <cell r="J928" t="str">
            <v>Human</v>
          </cell>
        </row>
        <row r="929">
          <cell r="A929" t="str">
            <v>Seq_927</v>
          </cell>
          <cell r="C929">
            <v>142</v>
          </cell>
          <cell r="D929" t="str">
            <v>Lepophidium profundorum</v>
          </cell>
          <cell r="E929">
            <v>93.48</v>
          </cell>
          <cell r="F929" t="str">
            <v>Blackrim cusk-eel</v>
          </cell>
          <cell r="J929" t="str">
            <v>No good match. Some kind of cusk-eel??</v>
          </cell>
        </row>
        <row r="930">
          <cell r="A930" t="str">
            <v>Seq_928</v>
          </cell>
          <cell r="C930">
            <v>150</v>
          </cell>
          <cell r="D930" t="str">
            <v>Balanoglossus clavigerus</v>
          </cell>
          <cell r="E930">
            <v>97.3</v>
          </cell>
          <cell r="F930" t="str">
            <v>Acorn worm</v>
          </cell>
          <cell r="J930" t="str">
            <v>No good match</v>
          </cell>
        </row>
        <row r="931">
          <cell r="A931" t="str">
            <v>Seq_929</v>
          </cell>
          <cell r="C931">
            <v>137</v>
          </cell>
          <cell r="D931" t="str">
            <v>Homo Sapian</v>
          </cell>
          <cell r="E931">
            <v>99.27</v>
          </cell>
          <cell r="J931" t="str">
            <v>Human</v>
          </cell>
        </row>
        <row r="932">
          <cell r="A932" t="str">
            <v>Seq_930</v>
          </cell>
          <cell r="C932">
            <v>138</v>
          </cell>
          <cell r="D932" t="str">
            <v>Brevoortia tyrannus</v>
          </cell>
          <cell r="E932">
            <v>99.28</v>
          </cell>
          <cell r="F932" t="str">
            <v>Atlantic menhaden</v>
          </cell>
          <cell r="J932" t="str">
            <v>Atlantic menhaden</v>
          </cell>
        </row>
        <row r="933">
          <cell r="A933" t="str">
            <v>Seq_931</v>
          </cell>
          <cell r="C933">
            <v>137</v>
          </cell>
          <cell r="D933" t="str">
            <v>Homo Sapian</v>
          </cell>
          <cell r="E933">
            <v>98.54</v>
          </cell>
          <cell r="J933" t="str">
            <v>Human</v>
          </cell>
        </row>
        <row r="934">
          <cell r="A934" t="str">
            <v>Seq_932</v>
          </cell>
          <cell r="C934">
            <v>150</v>
          </cell>
          <cell r="D934" t="str">
            <v>Balanoglossus clavigerus</v>
          </cell>
          <cell r="E934">
            <v>84.25</v>
          </cell>
          <cell r="F934" t="str">
            <v>Acorn worm</v>
          </cell>
          <cell r="J934" t="str">
            <v>No good match</v>
          </cell>
        </row>
        <row r="935">
          <cell r="A935" t="str">
            <v>Seq_933</v>
          </cell>
          <cell r="C935">
            <v>139</v>
          </cell>
          <cell r="D935" t="str">
            <v>Scopelosaurus hoedti</v>
          </cell>
          <cell r="E935">
            <v>92.25</v>
          </cell>
          <cell r="F935" t="str">
            <v>Hoedt's waryfish</v>
          </cell>
          <cell r="J935" t="str">
            <v xml:space="preserve">No good match. </v>
          </cell>
        </row>
        <row r="936">
          <cell r="A936" t="str">
            <v>Seq_934</v>
          </cell>
          <cell r="C936">
            <v>138</v>
          </cell>
          <cell r="D936" t="str">
            <v>Merluccius bilinearis</v>
          </cell>
          <cell r="E936">
            <v>97.83</v>
          </cell>
          <cell r="F936" t="str">
            <v>Silver hake</v>
          </cell>
          <cell r="G936" t="str">
            <v>Merluccius albidus</v>
          </cell>
          <cell r="H936">
            <v>95.65</v>
          </cell>
          <cell r="I936" t="str">
            <v>Offshore hake</v>
          </cell>
          <cell r="J936" t="str">
            <v>Silver hake</v>
          </cell>
        </row>
        <row r="937">
          <cell r="A937" t="str">
            <v>Seq_935</v>
          </cell>
          <cell r="C937">
            <v>138</v>
          </cell>
          <cell r="D937" t="str">
            <v>Brevoortia tyrannus</v>
          </cell>
          <cell r="E937">
            <v>99.28</v>
          </cell>
          <cell r="F937" t="str">
            <v>Atlantic menhaden</v>
          </cell>
          <cell r="J937" t="str">
            <v>Atlantic menhaden</v>
          </cell>
        </row>
        <row r="938">
          <cell r="A938" t="str">
            <v>Seq_936</v>
          </cell>
          <cell r="C938">
            <v>138</v>
          </cell>
          <cell r="D938" t="str">
            <v>Brevoortia tyrannus</v>
          </cell>
          <cell r="E938">
            <v>99.28</v>
          </cell>
          <cell r="F938" t="str">
            <v>Atlantic menhaden</v>
          </cell>
          <cell r="J938" t="str">
            <v>Atlantic menhaden</v>
          </cell>
        </row>
        <row r="939">
          <cell r="A939" t="str">
            <v>Seq_937</v>
          </cell>
          <cell r="C939">
            <v>137</v>
          </cell>
          <cell r="D939" t="str">
            <v>Phoca largha</v>
          </cell>
          <cell r="E939">
            <v>98.54</v>
          </cell>
          <cell r="F939" t="str">
            <v>Spotted seal</v>
          </cell>
          <cell r="G939" t="str">
            <v>Halichoerus grypus</v>
          </cell>
          <cell r="H939">
            <v>98.54</v>
          </cell>
          <cell r="I939" t="str">
            <v>Grey Seal</v>
          </cell>
          <cell r="J939" t="str">
            <v>Some kind of seal</v>
          </cell>
          <cell r="M939" t="str">
            <v>Also matched 99.27% with Phoca vitulina (Harbor seal), Cystophora cristata(Hooded seal), phoca fasciata(Ribbon seal), Pusa caspica(Caspian seal), Phoca sibirica(Baikal seal) and others.</v>
          </cell>
        </row>
        <row r="940">
          <cell r="A940" t="str">
            <v>Seq_938</v>
          </cell>
          <cell r="C940">
            <v>139</v>
          </cell>
          <cell r="D940" t="str">
            <v>Monacanthus tuckeri</v>
          </cell>
          <cell r="E940">
            <v>98.56</v>
          </cell>
          <cell r="F940" t="str">
            <v>Slender filefish</v>
          </cell>
          <cell r="G940" t="str">
            <v>Stephanolepis hispidus</v>
          </cell>
          <cell r="H940">
            <v>96.4</v>
          </cell>
          <cell r="I940" t="str">
            <v>Planehead filefish</v>
          </cell>
          <cell r="J940" t="str">
            <v>Slender filefish</v>
          </cell>
        </row>
        <row r="941">
          <cell r="A941" t="str">
            <v>Seq_939</v>
          </cell>
          <cell r="C941">
            <v>133</v>
          </cell>
          <cell r="J941" t="str">
            <v>No match</v>
          </cell>
        </row>
        <row r="942">
          <cell r="A942" t="str">
            <v>Seq_940</v>
          </cell>
          <cell r="C942">
            <v>140</v>
          </cell>
          <cell r="D942" t="str">
            <v>Scophthalmus aquosus</v>
          </cell>
          <cell r="E942">
            <v>99.29</v>
          </cell>
          <cell r="F942" t="str">
            <v>Windowpane</v>
          </cell>
          <cell r="J942" t="str">
            <v>Windowpane</v>
          </cell>
        </row>
        <row r="943">
          <cell r="A943" t="str">
            <v>Seq_941</v>
          </cell>
          <cell r="C943">
            <v>138</v>
          </cell>
          <cell r="D943" t="str">
            <v>paralichthys dentatus</v>
          </cell>
          <cell r="E943">
            <v>99.28</v>
          </cell>
          <cell r="F943" t="str">
            <v>Summer flounder</v>
          </cell>
          <cell r="G943" t="str">
            <v>Paralichthys adspersus</v>
          </cell>
          <cell r="H943">
            <v>99.28</v>
          </cell>
          <cell r="I943" t="str">
            <v>Fine flounder</v>
          </cell>
          <cell r="J943" t="str">
            <v>Summer flounder</v>
          </cell>
        </row>
        <row r="944">
          <cell r="A944" t="str">
            <v>Seq_942</v>
          </cell>
          <cell r="C944">
            <v>137</v>
          </cell>
          <cell r="D944" t="str">
            <v>Phoca largha</v>
          </cell>
          <cell r="E944">
            <v>98.54</v>
          </cell>
          <cell r="F944" t="str">
            <v>Spotted seal</v>
          </cell>
          <cell r="G944" t="str">
            <v>Halichoerus grypus</v>
          </cell>
          <cell r="H944">
            <v>98.54</v>
          </cell>
          <cell r="I944" t="str">
            <v>Grey Seal</v>
          </cell>
          <cell r="J944" t="str">
            <v>Some kind of seal</v>
          </cell>
          <cell r="M944" t="str">
            <v>Also matched 99.27% with Phoca vitulina (Harbor seal), Cystophora cristata(Hooded seal), phoca fasciata(Ribbon seal), Pusa caspica(Caspian seal), Phoca sibirica(Baikal seal) and others.</v>
          </cell>
        </row>
        <row r="945">
          <cell r="A945" t="str">
            <v>Seq_943</v>
          </cell>
          <cell r="C945">
            <v>138</v>
          </cell>
          <cell r="D945" t="str">
            <v>Pristigenys niphonia</v>
          </cell>
          <cell r="E945">
            <v>99.28</v>
          </cell>
          <cell r="F945" t="str">
            <v>Japanese bigeye</v>
          </cell>
          <cell r="G945" t="str">
            <v>Carangoides equula</v>
          </cell>
          <cell r="H945">
            <v>99.28</v>
          </cell>
          <cell r="I945" t="str">
            <v>Whitefin travally</v>
          </cell>
          <cell r="J945" t="str">
            <v>Some kind of jack. Biogeography doesn't fit.</v>
          </cell>
        </row>
        <row r="946">
          <cell r="A946" t="str">
            <v>Seq_944</v>
          </cell>
          <cell r="C946">
            <v>139</v>
          </cell>
          <cell r="D946" t="str">
            <v>Gobiosoma ginsburgi</v>
          </cell>
          <cell r="E946">
            <v>99.29</v>
          </cell>
          <cell r="F946" t="str">
            <v>Seaboard goby</v>
          </cell>
          <cell r="J946" t="str">
            <v>Seaboard goby</v>
          </cell>
          <cell r="M946" t="str">
            <v>Other gobies's match to the query sequence is much lower.</v>
          </cell>
        </row>
        <row r="947">
          <cell r="A947" t="str">
            <v>Seq_945</v>
          </cell>
          <cell r="C947">
            <v>138</v>
          </cell>
          <cell r="D947" t="str">
            <v>Pisodonophis boro</v>
          </cell>
          <cell r="E947">
            <v>94.85</v>
          </cell>
          <cell r="F947" t="str">
            <v>Rice-paddy eel</v>
          </cell>
          <cell r="G947" t="str">
            <v>Leiuranus semicinctus</v>
          </cell>
          <cell r="H947">
            <v>94.85</v>
          </cell>
          <cell r="I947" t="str">
            <v>Saddled snake-eel</v>
          </cell>
          <cell r="J947" t="str">
            <v>No good match</v>
          </cell>
        </row>
        <row r="948">
          <cell r="A948" t="str">
            <v>Seq_946</v>
          </cell>
          <cell r="C948">
            <v>138</v>
          </cell>
          <cell r="D948" t="str">
            <v>paralichthys dentatus</v>
          </cell>
          <cell r="E948">
            <v>99.28</v>
          </cell>
          <cell r="F948" t="str">
            <v>Summer flounder</v>
          </cell>
          <cell r="G948" t="str">
            <v>Paralichthys adspersus</v>
          </cell>
          <cell r="H948">
            <v>99.28</v>
          </cell>
          <cell r="I948" t="str">
            <v>Fine flounder</v>
          </cell>
          <cell r="J948" t="str">
            <v>Summer flounder</v>
          </cell>
        </row>
        <row r="949">
          <cell r="A949" t="str">
            <v>Seq_947</v>
          </cell>
          <cell r="C949">
            <v>138</v>
          </cell>
          <cell r="D949" t="str">
            <v>synchiropus splendidus</v>
          </cell>
          <cell r="E949">
            <v>92.09</v>
          </cell>
          <cell r="F949" t="str">
            <v>Mandarinfish</v>
          </cell>
          <cell r="J949" t="str">
            <v>No good match.</v>
          </cell>
        </row>
        <row r="950">
          <cell r="A950" t="str">
            <v>Seq_948</v>
          </cell>
          <cell r="C950">
            <v>138</v>
          </cell>
          <cell r="D950" t="str">
            <v>Lutjanus argentimaculatus</v>
          </cell>
          <cell r="E950">
            <v>97.83</v>
          </cell>
          <cell r="F950" t="str">
            <v>Mangrove red snapper</v>
          </cell>
          <cell r="G950" t="str">
            <v>lutjanus griseus</v>
          </cell>
          <cell r="H950">
            <v>97.1</v>
          </cell>
          <cell r="I950" t="str">
            <v>Grey snapper</v>
          </cell>
          <cell r="J950" t="str">
            <v>Mangrove red snapper</v>
          </cell>
        </row>
        <row r="951">
          <cell r="A951" t="str">
            <v>Seq_949</v>
          </cell>
          <cell r="C951">
            <v>138</v>
          </cell>
          <cell r="D951" t="str">
            <v>Anchoa lyolepis</v>
          </cell>
          <cell r="E951">
            <v>99.28</v>
          </cell>
          <cell r="F951" t="str">
            <v>Shortfinger anchovy</v>
          </cell>
          <cell r="G951" t="str">
            <v>Anchoa mitchilli</v>
          </cell>
          <cell r="H951">
            <v>97.83</v>
          </cell>
          <cell r="I951" t="str">
            <v>Bay anchovy</v>
          </cell>
          <cell r="J951" t="str">
            <v>Shortfinger anchovy</v>
          </cell>
        </row>
        <row r="952">
          <cell r="A952" t="str">
            <v>Seq_950</v>
          </cell>
          <cell r="C952">
            <v>137</v>
          </cell>
          <cell r="D952" t="str">
            <v>Homo Sapian</v>
          </cell>
          <cell r="E952">
            <v>98.54</v>
          </cell>
          <cell r="J952" t="str">
            <v>Human</v>
          </cell>
        </row>
        <row r="953">
          <cell r="A953" t="str">
            <v>Seq_951</v>
          </cell>
          <cell r="C953">
            <v>139</v>
          </cell>
          <cell r="D953" t="str">
            <v>Centropristis striata</v>
          </cell>
          <cell r="E953">
            <v>99.28</v>
          </cell>
          <cell r="F953" t="str">
            <v>Black sea bass</v>
          </cell>
          <cell r="J953" t="str">
            <v>Black sea bass</v>
          </cell>
        </row>
        <row r="954">
          <cell r="A954" t="str">
            <v>Seq_952</v>
          </cell>
          <cell r="C954">
            <v>138</v>
          </cell>
          <cell r="D954" t="str">
            <v>Delphinus delphis</v>
          </cell>
          <cell r="E954">
            <v>99.28</v>
          </cell>
          <cell r="F954" t="str">
            <v>Common dolphin</v>
          </cell>
          <cell r="G954" t="str">
            <v>Lagenodelphis hosei</v>
          </cell>
          <cell r="H954">
            <v>99.28</v>
          </cell>
          <cell r="I954" t="str">
            <v>Fraser's dolphin</v>
          </cell>
          <cell r="J954" t="str">
            <v>Some kind of dolphin</v>
          </cell>
          <cell r="M954" t="str">
            <v xml:space="preserve">Alsom matched 99.28% with Stenella attenuata (Pantropical spotted dolphin), Delphinus capensis (Long-beaked common dolphin) </v>
          </cell>
        </row>
        <row r="955">
          <cell r="A955" t="str">
            <v>Seq_953</v>
          </cell>
          <cell r="C955">
            <v>138</v>
          </cell>
          <cell r="D955" t="str">
            <v>Neophascogale lorentzii</v>
          </cell>
          <cell r="E955">
            <v>81.12</v>
          </cell>
          <cell r="F955" t="str">
            <v>Speckled dasyure</v>
          </cell>
          <cell r="J955" t="str">
            <v>No good match</v>
          </cell>
        </row>
        <row r="956">
          <cell r="A956" t="str">
            <v>Seq_954</v>
          </cell>
          <cell r="C956">
            <v>138</v>
          </cell>
          <cell r="D956" t="str">
            <v>Pristicon trimaculatus</v>
          </cell>
          <cell r="E956">
            <v>94.96</v>
          </cell>
          <cell r="F956" t="str">
            <v>Three-spot cardinalfish</v>
          </cell>
          <cell r="G956" t="str">
            <v>Jaydia carinatus</v>
          </cell>
          <cell r="H956">
            <v>93.53</v>
          </cell>
          <cell r="I956" t="str">
            <v>Ocellate cardinalfish</v>
          </cell>
          <cell r="J956" t="str">
            <v>No good match. Cardinalfish?</v>
          </cell>
        </row>
        <row r="957">
          <cell r="A957" t="str">
            <v>Seq_955</v>
          </cell>
          <cell r="C957">
            <v>138</v>
          </cell>
          <cell r="D957" t="str">
            <v>Brevoortia tyrannus</v>
          </cell>
          <cell r="E957">
            <v>99.28</v>
          </cell>
          <cell r="F957" t="str">
            <v>Atlantic menhaden</v>
          </cell>
          <cell r="J957" t="str">
            <v>Atlantic menhaden</v>
          </cell>
        </row>
        <row r="958">
          <cell r="A958" t="str">
            <v>Seq_956</v>
          </cell>
          <cell r="C958">
            <v>142</v>
          </cell>
          <cell r="D958" t="str">
            <v>Uncultured bacterium</v>
          </cell>
          <cell r="E958">
            <v>96.61</v>
          </cell>
          <cell r="J958" t="str">
            <v>No good match</v>
          </cell>
        </row>
        <row r="959">
          <cell r="A959" t="str">
            <v>Seq_957</v>
          </cell>
          <cell r="C959">
            <v>136</v>
          </cell>
          <cell r="D959" t="str">
            <v>Notoscopelus caudispinosus</v>
          </cell>
          <cell r="E959">
            <v>99.26</v>
          </cell>
          <cell r="F959" t="str">
            <v>Lobisomem</v>
          </cell>
          <cell r="G959" t="str">
            <v>Notoscopelus elongatus</v>
          </cell>
          <cell r="H959">
            <v>96.32</v>
          </cell>
          <cell r="I959" t="str">
            <v>??</v>
          </cell>
          <cell r="J959" t="str">
            <v>Lobisomem</v>
          </cell>
        </row>
        <row r="960">
          <cell r="A960" t="str">
            <v>Seq_958</v>
          </cell>
          <cell r="C960">
            <v>138</v>
          </cell>
          <cell r="D960" t="str">
            <v>myoxocephalus octodecemspinosus</v>
          </cell>
          <cell r="E960">
            <v>98.55</v>
          </cell>
          <cell r="F960" t="str">
            <v>Longhorn sculpin</v>
          </cell>
          <cell r="G960" t="str">
            <v>aspidophoroides monopterygius</v>
          </cell>
          <cell r="H960">
            <v>98.55</v>
          </cell>
          <cell r="I960" t="str">
            <v>Alligatorfish</v>
          </cell>
          <cell r="J960" t="str">
            <v>Some kind of Sculpin?</v>
          </cell>
          <cell r="M960" t="str">
            <v>Also matched 99.28% with Artediellus uncinatus (Arctic hookear sculpin; western Atlantic) etc</v>
          </cell>
        </row>
        <row r="961">
          <cell r="A961" t="str">
            <v>Seq_959</v>
          </cell>
          <cell r="C961">
            <v>138</v>
          </cell>
          <cell r="D961" t="str">
            <v>Cynoscion regalis</v>
          </cell>
          <cell r="E961">
            <v>99.28</v>
          </cell>
          <cell r="F961" t="str">
            <v>Weakfish</v>
          </cell>
          <cell r="J961" t="str">
            <v>Weakfish</v>
          </cell>
        </row>
        <row r="962">
          <cell r="A962" t="str">
            <v>Seq_960</v>
          </cell>
          <cell r="C962">
            <v>137</v>
          </cell>
          <cell r="D962" t="str">
            <v>Phoca largha</v>
          </cell>
          <cell r="E962">
            <v>98.54</v>
          </cell>
          <cell r="F962" t="str">
            <v>Spotted seal</v>
          </cell>
          <cell r="G962" t="str">
            <v>Halichoerus grypus</v>
          </cell>
          <cell r="H962">
            <v>98.54</v>
          </cell>
          <cell r="I962" t="str">
            <v>Grey Seal</v>
          </cell>
          <cell r="J962" t="str">
            <v>Some kind of seal</v>
          </cell>
          <cell r="M962" t="str">
            <v>Also matched 99.27% with Phoca vitulina (Harbor seal), Cystophora cristata(Hooded seal), phoca fasciata(Ribbon seal), Pusa caspica(Caspian seal), Phoca sibirica(Baikal seal) and others.</v>
          </cell>
        </row>
        <row r="963">
          <cell r="A963" t="str">
            <v>Seq_961</v>
          </cell>
          <cell r="C963">
            <v>137</v>
          </cell>
          <cell r="D963" t="str">
            <v>Phoca largha</v>
          </cell>
          <cell r="E963">
            <v>98.54</v>
          </cell>
          <cell r="F963" t="str">
            <v>Spotted seal</v>
          </cell>
          <cell r="G963" t="str">
            <v>Halichoerus grypus</v>
          </cell>
          <cell r="H963">
            <v>98.54</v>
          </cell>
          <cell r="I963" t="str">
            <v>Grey Seal</v>
          </cell>
          <cell r="J963" t="str">
            <v>Some kind of seal</v>
          </cell>
          <cell r="M963" t="str">
            <v>Also matched 99.27% with Phoca vitulina (Harbor seal), Cystophora cristata(Hooded seal), phoca fasciata(Ribbon seal), Pusa caspica(Caspian seal), Phoca sibirica(Baikal seal) and others.</v>
          </cell>
        </row>
        <row r="964">
          <cell r="A964" t="str">
            <v>Seq_962</v>
          </cell>
          <cell r="C964">
            <v>144</v>
          </cell>
          <cell r="J964" t="str">
            <v>No match</v>
          </cell>
        </row>
        <row r="965">
          <cell r="A965" t="str">
            <v>Seq_963</v>
          </cell>
          <cell r="C965">
            <v>139</v>
          </cell>
          <cell r="D965" t="str">
            <v>Polyipnus asteroides</v>
          </cell>
          <cell r="E965">
            <v>99.28</v>
          </cell>
          <cell r="F965" t="str">
            <v>shortspine tenplate</v>
          </cell>
          <cell r="J965" t="str">
            <v>Shortspine tenplate</v>
          </cell>
        </row>
        <row r="966">
          <cell r="A966" t="str">
            <v>Seq_964</v>
          </cell>
          <cell r="C966">
            <v>136</v>
          </cell>
          <cell r="D966" t="str">
            <v>pseudopleuronectes americanus</v>
          </cell>
          <cell r="E966">
            <v>97.83</v>
          </cell>
          <cell r="F966" t="str">
            <v>Winter flounder</v>
          </cell>
          <cell r="G966" t="str">
            <v>Myzopsetta ferruginea</v>
          </cell>
          <cell r="H966">
            <v>97.83</v>
          </cell>
          <cell r="I966" t="str">
            <v>Yellowtail flounder</v>
          </cell>
          <cell r="J966" t="str">
            <v>Winter or Yellowtail flounder?</v>
          </cell>
          <cell r="M966" t="str">
            <v>Also matched97.83% with limanda limanda (Common dab; not a western Atlantic species), Pleuronectes platessa (European plaice; not a western Atlantic fish), Platichthys flesus (European flounder; not a western Atlantic species but was introduced to US and Canada through ballast water), Limanda sakhalinensis (Sakhalin sole; not a western Atlantic species) and others</v>
          </cell>
        </row>
        <row r="967">
          <cell r="A967" t="str">
            <v>Seq_965</v>
          </cell>
          <cell r="C967">
            <v>138</v>
          </cell>
          <cell r="D967" t="str">
            <v>Brevoortia tyrannus</v>
          </cell>
          <cell r="E967">
            <v>99.27</v>
          </cell>
          <cell r="F967" t="str">
            <v>Atlantic menhaden</v>
          </cell>
          <cell r="J967" t="str">
            <v>Atlantic menhaden</v>
          </cell>
        </row>
        <row r="968">
          <cell r="A968" t="str">
            <v>Seq_966</v>
          </cell>
          <cell r="C968">
            <v>137</v>
          </cell>
          <cell r="D968" t="str">
            <v>Homo Sapian</v>
          </cell>
          <cell r="E968">
            <v>98.54</v>
          </cell>
          <cell r="J968" t="str">
            <v>Human</v>
          </cell>
        </row>
        <row r="969">
          <cell r="A969" t="str">
            <v>Seq_967</v>
          </cell>
          <cell r="C969">
            <v>138</v>
          </cell>
          <cell r="D969" t="str">
            <v>Lophonectes gallus</v>
          </cell>
          <cell r="E969">
            <v>96.32</v>
          </cell>
          <cell r="F969" t="str">
            <v>Crested flounder</v>
          </cell>
          <cell r="G969" t="str">
            <v>Bothus robinsi</v>
          </cell>
          <cell r="H969">
            <v>94.93</v>
          </cell>
          <cell r="I969" t="str">
            <v>Twospot flounder</v>
          </cell>
          <cell r="J969" t="str">
            <v>No good match. Some kind of flounder?</v>
          </cell>
        </row>
        <row r="970">
          <cell r="A970" t="str">
            <v>Seq_968</v>
          </cell>
          <cell r="C970">
            <v>137</v>
          </cell>
          <cell r="D970" t="str">
            <v>Lampanyctus acanthurus</v>
          </cell>
          <cell r="E970">
            <v>98.51</v>
          </cell>
          <cell r="F970" t="str">
            <v>Spinytail lampfish</v>
          </cell>
          <cell r="G970" t="str">
            <v>Lampanyctus intricarius</v>
          </cell>
          <cell r="H970">
            <v>94.03</v>
          </cell>
          <cell r="I970" t="str">
            <v>Diamondcheek lanternfish</v>
          </cell>
          <cell r="J970" t="str">
            <v>No good match. Some kind of lampfish/lanternfish</v>
          </cell>
        </row>
        <row r="971">
          <cell r="A971" t="str">
            <v>Seq_969</v>
          </cell>
          <cell r="C971">
            <v>138</v>
          </cell>
          <cell r="D971" t="str">
            <v>Micropogonias undulatus</v>
          </cell>
          <cell r="E971">
            <v>94.2</v>
          </cell>
          <cell r="F971" t="str">
            <v>Atlantic croaker</v>
          </cell>
          <cell r="J971" t="str">
            <v>Atlantic croaker. Really low per match!!</v>
          </cell>
        </row>
        <row r="972">
          <cell r="A972" t="str">
            <v>Seq_970</v>
          </cell>
          <cell r="C972">
            <v>139</v>
          </cell>
          <cell r="D972" t="str">
            <v>Polyipnus asteroides</v>
          </cell>
          <cell r="E972">
            <v>99.29</v>
          </cell>
          <cell r="F972" t="str">
            <v>shortspine tenplate</v>
          </cell>
          <cell r="J972" t="str">
            <v>Shortspine tenplate</v>
          </cell>
        </row>
        <row r="973">
          <cell r="A973" t="str">
            <v>Seq_971</v>
          </cell>
          <cell r="C973">
            <v>137</v>
          </cell>
          <cell r="D973" t="str">
            <v>Phoca largha</v>
          </cell>
          <cell r="E973">
            <v>98.54</v>
          </cell>
          <cell r="F973" t="str">
            <v>Spotted seal</v>
          </cell>
          <cell r="G973" t="str">
            <v>Halichoerus grypus</v>
          </cell>
          <cell r="H973">
            <v>98.54</v>
          </cell>
          <cell r="I973" t="str">
            <v>Grey Seal</v>
          </cell>
          <cell r="J973" t="str">
            <v>Some kind of seal</v>
          </cell>
          <cell r="M973" t="str">
            <v>Also matched 99.27% with Phoca vitulina (Harbor seal), Cystophora cristata(Hooded seal), phoca fasciata(Ribbon seal), Pusa caspica(Caspian seal), Phoca sibirica(Baikal seal) and others.</v>
          </cell>
        </row>
        <row r="974">
          <cell r="A974" t="str">
            <v>Seq_972</v>
          </cell>
          <cell r="C974">
            <v>137</v>
          </cell>
          <cell r="D974" t="str">
            <v>Phoca largha</v>
          </cell>
          <cell r="E974">
            <v>98.54</v>
          </cell>
          <cell r="F974" t="str">
            <v>Spotted seal</v>
          </cell>
          <cell r="G974" t="str">
            <v>Halichoerus grypus</v>
          </cell>
          <cell r="H974">
            <v>98.54</v>
          </cell>
          <cell r="I974" t="str">
            <v>Grey Seal</v>
          </cell>
          <cell r="J974" t="str">
            <v>Some kind of seal</v>
          </cell>
          <cell r="M974" t="str">
            <v>Also matched 99.27% with Phoca vitulina (Harbor seal), Cystophora cristata(Hooded seal), phoca fasciata(Ribbon seal), Pusa caspica(Caspian seal), Phoca sibirica(Baikal seal) and others.</v>
          </cell>
        </row>
        <row r="975">
          <cell r="A975" t="str">
            <v>Seq_973</v>
          </cell>
          <cell r="C975">
            <v>139</v>
          </cell>
          <cell r="D975" t="str">
            <v>Holocentrus coruscus</v>
          </cell>
          <cell r="E975">
            <v>98.56</v>
          </cell>
          <cell r="F975" t="str">
            <v>Reef squirrelfish</v>
          </cell>
          <cell r="G975" t="str">
            <v>Sargocentron ittodai</v>
          </cell>
          <cell r="H975">
            <v>97.84</v>
          </cell>
          <cell r="I975" t="str">
            <v>samurai squirrelfish</v>
          </cell>
          <cell r="J975" t="str">
            <v>Reef squirrelfish</v>
          </cell>
        </row>
        <row r="976">
          <cell r="A976" t="str">
            <v>Seq_974</v>
          </cell>
          <cell r="C976">
            <v>137</v>
          </cell>
          <cell r="D976" t="str">
            <v>Scomberomorus maculatus</v>
          </cell>
          <cell r="E976">
            <v>93.43</v>
          </cell>
          <cell r="F976" t="str">
            <v>Atlantic Spanish mackerel</v>
          </cell>
          <cell r="G976" t="str">
            <v>scomberomorus concolor</v>
          </cell>
          <cell r="H976">
            <v>93.43</v>
          </cell>
          <cell r="I976" t="str">
            <v>Monterrey Spanish mackerel</v>
          </cell>
          <cell r="J976" t="str">
            <v xml:space="preserve">No good match. Some kind of mackerel? </v>
          </cell>
          <cell r="M976" t="str">
            <v xml:space="preserve">Also matched 94.43% with Scomberomorus sierra (Pacific sierra) and Diaphus luetkeni (Luetken's lanternfish). </v>
          </cell>
        </row>
        <row r="977">
          <cell r="A977" t="str">
            <v>Seq_975</v>
          </cell>
          <cell r="C977">
            <v>136</v>
          </cell>
          <cell r="D977" t="str">
            <v>Lampanyctus intricarius</v>
          </cell>
          <cell r="E977">
            <v>98.53</v>
          </cell>
          <cell r="F977" t="str">
            <v>Diamondcheek lanternfish</v>
          </cell>
          <cell r="G977" t="str">
            <v>Nannobrachium ritteri</v>
          </cell>
          <cell r="H977">
            <v>98.53</v>
          </cell>
          <cell r="I977" t="str">
            <v>Broadfin lanternfish</v>
          </cell>
          <cell r="J977" t="str">
            <v>No perfect match. Diamondcheek lanternfish?</v>
          </cell>
        </row>
        <row r="978">
          <cell r="A978" t="str">
            <v>Seq_976</v>
          </cell>
          <cell r="C978">
            <v>136</v>
          </cell>
          <cell r="D978" t="str">
            <v>Prionotus carolinus</v>
          </cell>
          <cell r="E978">
            <v>97.08</v>
          </cell>
          <cell r="F978" t="str">
            <v>Northern searobin</v>
          </cell>
          <cell r="J978" t="str">
            <v>Northern searobin? Other searobin?</v>
          </cell>
        </row>
        <row r="979">
          <cell r="A979" t="str">
            <v>Seq_977</v>
          </cell>
          <cell r="C979">
            <v>136</v>
          </cell>
          <cell r="D979" t="str">
            <v>Ceratoscopelus maderensis</v>
          </cell>
          <cell r="E979">
            <v>99.26</v>
          </cell>
          <cell r="F979" t="str">
            <v>Madeira lantern fish</v>
          </cell>
          <cell r="G979" t="str">
            <v>Bolinichthys pyrsobolus</v>
          </cell>
          <cell r="H979">
            <v>93.48</v>
          </cell>
          <cell r="I979" t="str">
            <v>Fiery lanternfish</v>
          </cell>
          <cell r="J979" t="str">
            <v>Madeira lantern fish</v>
          </cell>
        </row>
        <row r="980">
          <cell r="A980" t="str">
            <v>Seq_978</v>
          </cell>
          <cell r="C980">
            <v>138</v>
          </cell>
          <cell r="D980" t="str">
            <v>Alosa fallax</v>
          </cell>
          <cell r="E980">
            <v>96.38</v>
          </cell>
          <cell r="F980" t="str">
            <v>Twait shad</v>
          </cell>
          <cell r="G980" t="str">
            <v>Alosa sapidissima</v>
          </cell>
          <cell r="H980">
            <v>96.38</v>
          </cell>
          <cell r="I980" t="str">
            <v>American shad</v>
          </cell>
          <cell r="J980" t="str">
            <v xml:space="preserve">Some kind of shad </v>
          </cell>
          <cell r="M980" t="str">
            <v>Also matched 96.38% with other shad such as Alosa mediocris (Hickory shad), Alosa aestivalis (Blueback herring) etc</v>
          </cell>
        </row>
        <row r="981">
          <cell r="A981" t="str">
            <v>Seq_979</v>
          </cell>
          <cell r="C981">
            <v>137</v>
          </cell>
          <cell r="D981" t="str">
            <v>Lampanyctus acanthurus</v>
          </cell>
          <cell r="E981">
            <v>98.5</v>
          </cell>
          <cell r="F981" t="str">
            <v>Spinytail lampfish</v>
          </cell>
          <cell r="G981" t="str">
            <v>Lampanyctus intricarius</v>
          </cell>
          <cell r="H981">
            <v>93.98</v>
          </cell>
          <cell r="I981" t="str">
            <v>Diamondcheek lanternfish</v>
          </cell>
          <cell r="J981" t="str">
            <v>No good match. Some kind of lampfish/lanternfish</v>
          </cell>
        </row>
        <row r="982">
          <cell r="A982" t="str">
            <v>Seq_980</v>
          </cell>
          <cell r="C982">
            <v>132</v>
          </cell>
          <cell r="J982" t="str">
            <v>No match</v>
          </cell>
        </row>
        <row r="983">
          <cell r="A983" t="str">
            <v>Seq_981</v>
          </cell>
          <cell r="C983">
            <v>138</v>
          </cell>
          <cell r="D983" t="str">
            <v>Pisodonophis boro</v>
          </cell>
          <cell r="E983">
            <v>95.62</v>
          </cell>
          <cell r="F983" t="str">
            <v>Rice-paddy eel</v>
          </cell>
          <cell r="G983" t="str">
            <v>Leiuranus semicinctus</v>
          </cell>
          <cell r="H983">
            <v>95.62</v>
          </cell>
          <cell r="I983" t="str">
            <v>Saddled snake-eel</v>
          </cell>
          <cell r="J983" t="str">
            <v>No good match</v>
          </cell>
        </row>
        <row r="984">
          <cell r="A984" t="str">
            <v>Seq_982</v>
          </cell>
          <cell r="C984">
            <v>137</v>
          </cell>
          <cell r="D984" t="str">
            <v>Phoca largha</v>
          </cell>
          <cell r="E984">
            <v>98.54</v>
          </cell>
          <cell r="F984" t="str">
            <v>Spotted seal</v>
          </cell>
          <cell r="G984" t="str">
            <v>Halichoerus grypus</v>
          </cell>
          <cell r="H984">
            <v>98.54</v>
          </cell>
          <cell r="I984" t="str">
            <v>Grey Seal</v>
          </cell>
          <cell r="J984" t="str">
            <v>Some kind of seal</v>
          </cell>
          <cell r="M984" t="str">
            <v>Also matched 99.27% with Phoca vitulina (Harbor seal), Cystophora cristata(Hooded seal), phoca fasciata(Ribbon seal), Pusa caspica(Caspian seal), Phoca sibirica(Baikal seal) and others.</v>
          </cell>
        </row>
        <row r="985">
          <cell r="A985" t="str">
            <v>Seq_983</v>
          </cell>
          <cell r="C985">
            <v>137</v>
          </cell>
          <cell r="D985" t="str">
            <v>Homo Sapian</v>
          </cell>
          <cell r="E985">
            <v>97.81</v>
          </cell>
          <cell r="J985" t="str">
            <v>Human</v>
          </cell>
        </row>
        <row r="986">
          <cell r="A986" t="str">
            <v>Seq_984</v>
          </cell>
          <cell r="C986">
            <v>138</v>
          </cell>
          <cell r="D986" t="str">
            <v>Brevoortia tyrannus</v>
          </cell>
          <cell r="E986">
            <v>98.55</v>
          </cell>
          <cell r="F986" t="str">
            <v>Atlantic menhaden</v>
          </cell>
          <cell r="J986" t="str">
            <v>Atlantic menhaden</v>
          </cell>
        </row>
        <row r="987">
          <cell r="A987" t="str">
            <v>Seq_985</v>
          </cell>
          <cell r="C987">
            <v>136</v>
          </cell>
          <cell r="D987" t="str">
            <v>Ceratoscopelus maderensis</v>
          </cell>
          <cell r="E987">
            <v>98.52</v>
          </cell>
          <cell r="F987" t="str">
            <v>Madeira lantern fish</v>
          </cell>
          <cell r="G987" t="str">
            <v>Bolinichthys pyrsobolus</v>
          </cell>
          <cell r="H987">
            <v>92.81</v>
          </cell>
          <cell r="I987" t="str">
            <v>Fiery lanternfish</v>
          </cell>
          <cell r="J987" t="str">
            <v>Madeira lantern fish</v>
          </cell>
        </row>
        <row r="988">
          <cell r="A988" t="str">
            <v>Seq_986</v>
          </cell>
          <cell r="C988">
            <v>136</v>
          </cell>
          <cell r="J988" t="str">
            <v>No match</v>
          </cell>
        </row>
        <row r="989">
          <cell r="A989" t="str">
            <v>Seq_987</v>
          </cell>
          <cell r="C989">
            <v>137</v>
          </cell>
          <cell r="D989" t="str">
            <v>Diaphus gigas</v>
          </cell>
          <cell r="E989">
            <v>98.53</v>
          </cell>
          <cell r="F989" t="str">
            <v>??</v>
          </cell>
          <cell r="G989" t="str">
            <v>Diaphus chrysorhynchus</v>
          </cell>
          <cell r="H989">
            <v>98.53</v>
          </cell>
          <cell r="I989" t="str">
            <v>Golden-nosed lantern fish</v>
          </cell>
          <cell r="J989" t="str">
            <v>Some kind of lanternfish? Best match has wrong biogeography.</v>
          </cell>
        </row>
        <row r="990">
          <cell r="A990" t="str">
            <v>Seq_988</v>
          </cell>
          <cell r="C990">
            <v>131</v>
          </cell>
          <cell r="D990" t="str">
            <v>canis lupus</v>
          </cell>
          <cell r="E990">
            <v>100</v>
          </cell>
          <cell r="F990" t="str">
            <v>Wolf</v>
          </cell>
          <cell r="J990" t="str">
            <v>Wolf</v>
          </cell>
        </row>
        <row r="991">
          <cell r="A991" t="str">
            <v>Seq_989</v>
          </cell>
          <cell r="C991">
            <v>138</v>
          </cell>
          <cell r="D991" t="str">
            <v>Sus scrofa</v>
          </cell>
          <cell r="E991">
            <v>99.28</v>
          </cell>
          <cell r="F991" t="str">
            <v>Wild boar</v>
          </cell>
          <cell r="J991" t="str">
            <v>Wild boar</v>
          </cell>
        </row>
        <row r="992">
          <cell r="A992" t="str">
            <v>Seq_990</v>
          </cell>
          <cell r="C992">
            <v>137</v>
          </cell>
          <cell r="D992" t="str">
            <v>Notoscopelus caudispinosus</v>
          </cell>
          <cell r="E992">
            <v>99.26</v>
          </cell>
          <cell r="F992" t="str">
            <v>Lobisomem</v>
          </cell>
          <cell r="G992" t="str">
            <v>notoscopelus elongatus</v>
          </cell>
          <cell r="H992">
            <v>96.32</v>
          </cell>
          <cell r="I992" t="str">
            <v>??</v>
          </cell>
          <cell r="J992" t="str">
            <v>Lobisomem</v>
          </cell>
        </row>
        <row r="993">
          <cell r="A993" t="str">
            <v>Seq_991</v>
          </cell>
          <cell r="C993">
            <v>138</v>
          </cell>
          <cell r="D993" t="str">
            <v>Delphinus delphis</v>
          </cell>
          <cell r="E993">
            <v>100</v>
          </cell>
          <cell r="F993" t="str">
            <v>Common dolphin</v>
          </cell>
          <cell r="G993" t="str">
            <v>Lagenodelphis hosei</v>
          </cell>
          <cell r="H993">
            <v>100</v>
          </cell>
          <cell r="I993" t="str">
            <v>Fraser's dolphin</v>
          </cell>
          <cell r="J993" t="str">
            <v>Some kind of dolphin</v>
          </cell>
          <cell r="M993" t="str">
            <v>Alsom matched 100% with Stenella attenuata (Pantropical spotted dolphin), Delphinus capensis (Long-beaked common dolphin) etc</v>
          </cell>
        </row>
        <row r="994">
          <cell r="A994" t="str">
            <v>Seq_992</v>
          </cell>
          <cell r="C994">
            <v>137</v>
          </cell>
          <cell r="D994" t="str">
            <v>Urophycis tenuis</v>
          </cell>
          <cell r="E994">
            <v>97.81</v>
          </cell>
          <cell r="F994" t="str">
            <v>White hake</v>
          </cell>
          <cell r="G994" t="str">
            <v>Urophycis chuss</v>
          </cell>
          <cell r="H994">
            <v>97.81</v>
          </cell>
          <cell r="I994" t="str">
            <v>Red hake</v>
          </cell>
          <cell r="J994" t="str">
            <v>White/red/spotted hake</v>
          </cell>
          <cell r="M994" t="str">
            <v>Also matched 97.81% with Urophycis regia (spotted codling; Northwest Atlantic).</v>
          </cell>
        </row>
        <row r="995">
          <cell r="A995" t="str">
            <v>Seq_993</v>
          </cell>
          <cell r="C995">
            <v>138</v>
          </cell>
          <cell r="D995" t="str">
            <v>helicolenus dactylopterus</v>
          </cell>
          <cell r="E995">
            <v>99.28</v>
          </cell>
          <cell r="F995" t="str">
            <v>blackbelly rosefish</v>
          </cell>
          <cell r="G995" t="str">
            <v>Helicolenus avius</v>
          </cell>
          <cell r="H995">
            <v>99.28</v>
          </cell>
          <cell r="I995" t="str">
            <v>?</v>
          </cell>
          <cell r="J995" t="str">
            <v>Blackbelly rosefish?</v>
          </cell>
          <cell r="M995" t="str">
            <v>Also matched 99.28% with Helicolenus hilgendorfi (Hilgendorf's saucord; Northwest Pacific fish).</v>
          </cell>
        </row>
        <row r="996">
          <cell r="A996" t="str">
            <v>Seq_994</v>
          </cell>
          <cell r="C996">
            <v>136</v>
          </cell>
          <cell r="D996" t="str">
            <v>Diaphus luetkeni</v>
          </cell>
          <cell r="E996">
            <v>93.98</v>
          </cell>
          <cell r="F996" t="str">
            <v>Luetken's lanternfish</v>
          </cell>
          <cell r="J996" t="str">
            <v>No good match</v>
          </cell>
        </row>
        <row r="997">
          <cell r="A997" t="str">
            <v>Seq_995</v>
          </cell>
          <cell r="C997">
            <v>137</v>
          </cell>
          <cell r="D997" t="str">
            <v>Phoca largha</v>
          </cell>
          <cell r="E997">
            <v>98.54</v>
          </cell>
          <cell r="F997" t="str">
            <v>Spotted seal</v>
          </cell>
          <cell r="G997" t="str">
            <v>Halichoerus grypus</v>
          </cell>
          <cell r="H997">
            <v>98.54</v>
          </cell>
          <cell r="I997" t="str">
            <v>Grey Seal</v>
          </cell>
          <cell r="J997" t="str">
            <v>Some kind of seal</v>
          </cell>
          <cell r="M997" t="str">
            <v>Also matched 98.54% with Phoca vitulina (Harbor seal), Cystophora cristata(Hooded seal), phoca fasciata(Ribbon seal), Pusa caspica(Caspian seal), Phoca sibirica(Baikal seal) and others.</v>
          </cell>
        </row>
        <row r="998">
          <cell r="A998" t="str">
            <v>Seq_996</v>
          </cell>
          <cell r="C998">
            <v>138</v>
          </cell>
          <cell r="D998" t="str">
            <v>Brevoortia tyrannus</v>
          </cell>
          <cell r="E998">
            <v>99.28</v>
          </cell>
          <cell r="F998" t="str">
            <v>Atlantic menhaden</v>
          </cell>
          <cell r="J998" t="str">
            <v>Atlantic menhaden</v>
          </cell>
        </row>
        <row r="999">
          <cell r="A999" t="str">
            <v>Seq_997</v>
          </cell>
          <cell r="C999">
            <v>130</v>
          </cell>
          <cell r="J999" t="str">
            <v>No match</v>
          </cell>
        </row>
        <row r="1000">
          <cell r="A1000" t="str">
            <v>Seq_998</v>
          </cell>
          <cell r="C1000">
            <v>136</v>
          </cell>
          <cell r="D1000" t="str">
            <v>Mus musculus</v>
          </cell>
          <cell r="E1000">
            <v>99.27</v>
          </cell>
          <cell r="F1000" t="str">
            <v>House mouse</v>
          </cell>
          <cell r="J1000" t="str">
            <v>House mouse</v>
          </cell>
        </row>
        <row r="1001">
          <cell r="A1001" t="str">
            <v>Seq_999</v>
          </cell>
          <cell r="C1001">
            <v>137</v>
          </cell>
          <cell r="D1001" t="str">
            <v>Homo Sapian</v>
          </cell>
          <cell r="E1001">
            <v>99.27</v>
          </cell>
          <cell r="J1001" t="str">
            <v>Human</v>
          </cell>
        </row>
        <row r="1002">
          <cell r="A1002" t="str">
            <v>Seq_1000</v>
          </cell>
          <cell r="C1002">
            <v>136</v>
          </cell>
          <cell r="D1002" t="str">
            <v>Ceratoscopelus maderensis</v>
          </cell>
          <cell r="E1002">
            <v>98.52</v>
          </cell>
          <cell r="F1002" t="str">
            <v>Madeira lantern fish</v>
          </cell>
          <cell r="G1002" t="str">
            <v>Bolinichthys pyrsobolus</v>
          </cell>
          <cell r="H1002">
            <v>92.81</v>
          </cell>
          <cell r="I1002" t="str">
            <v>Fiery lanternfish</v>
          </cell>
          <cell r="J1002" t="str">
            <v>Madeira lantern fish</v>
          </cell>
        </row>
        <row r="1003">
          <cell r="A1003" t="str">
            <v>Seq_1001</v>
          </cell>
          <cell r="C1003">
            <v>142</v>
          </cell>
          <cell r="D1003" t="str">
            <v>Uncultured bacterium</v>
          </cell>
          <cell r="E1003">
            <v>92.86</v>
          </cell>
          <cell r="J1003" t="str">
            <v>No good match</v>
          </cell>
        </row>
        <row r="1004">
          <cell r="A1004" t="str">
            <v>Seq_1002</v>
          </cell>
          <cell r="C1004">
            <v>137</v>
          </cell>
          <cell r="D1004" t="str">
            <v>Phoca largha</v>
          </cell>
          <cell r="E1004">
            <v>98.54</v>
          </cell>
          <cell r="F1004" t="str">
            <v>Spotted seal</v>
          </cell>
          <cell r="G1004" t="str">
            <v>Halichoerus grypus</v>
          </cell>
          <cell r="H1004">
            <v>98.54</v>
          </cell>
          <cell r="I1004" t="str">
            <v>Grey Seal</v>
          </cell>
          <cell r="J1004" t="str">
            <v>Some kind of seal</v>
          </cell>
          <cell r="M1004" t="str">
            <v>Also matched 98.54% with Phoca vitulina (Harbor seal), Cystophora cristata(Hooded seal), phoca fasciata(Ribbon seal), Pusa caspica(Caspian seal), Phoca sibirica(Baikal seal) and others.</v>
          </cell>
        </row>
        <row r="1005">
          <cell r="A1005" t="str">
            <v>Seq_1003</v>
          </cell>
          <cell r="C1005">
            <v>137</v>
          </cell>
          <cell r="D1005" t="str">
            <v>Phoca largha</v>
          </cell>
          <cell r="E1005">
            <v>98.54</v>
          </cell>
          <cell r="F1005" t="str">
            <v>Spotted seal</v>
          </cell>
          <cell r="G1005" t="str">
            <v>Halichoerus grypus</v>
          </cell>
          <cell r="H1005">
            <v>98.54</v>
          </cell>
          <cell r="I1005" t="str">
            <v>Grey Seal</v>
          </cell>
          <cell r="J1005" t="str">
            <v>Some kind of seal</v>
          </cell>
          <cell r="M1005" t="str">
            <v>Also matched 98.54% with Phoca vitulina (Harbor seal), Cystophora cristata(Hooded seal), phoca fasciata(Ribbon seal), Pusa caspica(Caspian seal), Phoca sibirica(Baikal seal) and others.</v>
          </cell>
        </row>
        <row r="1006">
          <cell r="A1006" t="str">
            <v>Seq_1004</v>
          </cell>
          <cell r="C1006">
            <v>139</v>
          </cell>
          <cell r="D1006" t="str">
            <v>Fundulus heteroclitus</v>
          </cell>
          <cell r="E1006">
            <v>100</v>
          </cell>
          <cell r="F1006" t="str">
            <v>Atlantic killifish</v>
          </cell>
          <cell r="J1006" t="str">
            <v>Atlantic killifish</v>
          </cell>
        </row>
        <row r="1007">
          <cell r="A1007" t="str">
            <v>Seq_1005</v>
          </cell>
          <cell r="C1007">
            <v>138</v>
          </cell>
          <cell r="J1007" t="str">
            <v>No match</v>
          </cell>
        </row>
        <row r="1008">
          <cell r="A1008" t="str">
            <v>Seq_1006</v>
          </cell>
          <cell r="C1008">
            <v>137</v>
          </cell>
          <cell r="D1008" t="str">
            <v>Homo Sapian</v>
          </cell>
          <cell r="E1008">
            <v>98.55</v>
          </cell>
          <cell r="J1008" t="str">
            <v>Human</v>
          </cell>
        </row>
        <row r="1009">
          <cell r="A1009" t="str">
            <v>Seq_1007</v>
          </cell>
          <cell r="C1009">
            <v>138</v>
          </cell>
          <cell r="D1009" t="str">
            <v>Micropogonias undulatus</v>
          </cell>
          <cell r="E1009">
            <v>97.83</v>
          </cell>
          <cell r="F1009" t="str">
            <v>Atlantic croaker</v>
          </cell>
          <cell r="J1009" t="str">
            <v>Atlantic croaker</v>
          </cell>
        </row>
        <row r="1010">
          <cell r="A1010" t="str">
            <v>Seq_1008</v>
          </cell>
          <cell r="C1010">
            <v>137</v>
          </cell>
          <cell r="D1010" t="str">
            <v>Homo Sapian</v>
          </cell>
          <cell r="E1010">
            <v>99.27</v>
          </cell>
          <cell r="J1010" t="str">
            <v>Human</v>
          </cell>
        </row>
        <row r="1011">
          <cell r="A1011" t="str">
            <v>Seq_1009</v>
          </cell>
          <cell r="C1011">
            <v>138</v>
          </cell>
          <cell r="D1011" t="str">
            <v>paralichthys dentatus</v>
          </cell>
          <cell r="E1011">
            <v>99.26</v>
          </cell>
          <cell r="F1011" t="str">
            <v>Summer flounder</v>
          </cell>
          <cell r="G1011" t="str">
            <v>Paralichthys adspersus</v>
          </cell>
          <cell r="H1011">
            <v>99.26</v>
          </cell>
          <cell r="I1011" t="str">
            <v>Fine flounder</v>
          </cell>
          <cell r="J1011" t="str">
            <v>Summer flounder</v>
          </cell>
        </row>
        <row r="1012">
          <cell r="A1012" t="str">
            <v>Seq_1010</v>
          </cell>
          <cell r="C1012">
            <v>138</v>
          </cell>
          <cell r="D1012" t="str">
            <v>Ammodytes americanus</v>
          </cell>
          <cell r="E1012">
            <v>100</v>
          </cell>
          <cell r="F1012" t="str">
            <v>American sand lance</v>
          </cell>
          <cell r="G1012" t="str">
            <v>Ammodytes dubius</v>
          </cell>
          <cell r="H1012">
            <v>100</v>
          </cell>
          <cell r="I1012" t="str">
            <v>Northern sand lance</v>
          </cell>
          <cell r="J1012" t="str">
            <v>American/Northern sand lance</v>
          </cell>
          <cell r="M1012" t="str">
            <v>Different from the sand lance found in LIS!!!</v>
          </cell>
        </row>
        <row r="1013">
          <cell r="A1013" t="str">
            <v>Seq_1011</v>
          </cell>
          <cell r="C1013">
            <v>136</v>
          </cell>
          <cell r="J1013" t="str">
            <v>No match</v>
          </cell>
        </row>
        <row r="1014">
          <cell r="A1014" t="str">
            <v>Seq_1012</v>
          </cell>
          <cell r="C1014">
            <v>137</v>
          </cell>
          <cell r="D1014" t="str">
            <v>Prionotus carolinus</v>
          </cell>
          <cell r="E1014">
            <v>98.54</v>
          </cell>
          <cell r="F1014" t="str">
            <v>Northern searobin</v>
          </cell>
          <cell r="J1014" t="str">
            <v>Northern searobin</v>
          </cell>
        </row>
        <row r="1015">
          <cell r="A1015" t="str">
            <v>Seq_1013</v>
          </cell>
          <cell r="C1015">
            <v>137</v>
          </cell>
          <cell r="D1015" t="str">
            <v>Myctophum affine</v>
          </cell>
          <cell r="E1015">
            <v>100</v>
          </cell>
          <cell r="F1015" t="str">
            <v>Metallic lantern fish</v>
          </cell>
          <cell r="G1015" t="str">
            <v>Myctophum nitidulum</v>
          </cell>
          <cell r="H1015">
            <v>94.12</v>
          </cell>
          <cell r="I1015" t="str">
            <v>Pearly lanternfish</v>
          </cell>
          <cell r="J1015" t="str">
            <v>Metallic lantern fish</v>
          </cell>
        </row>
        <row r="1016">
          <cell r="A1016" t="str">
            <v>Seq_1014</v>
          </cell>
          <cell r="C1016">
            <v>150</v>
          </cell>
          <cell r="D1016" t="str">
            <v>Balanoglossus carnosus</v>
          </cell>
          <cell r="E1016">
            <v>85.71</v>
          </cell>
          <cell r="F1016" t="str">
            <v>Acorn worm</v>
          </cell>
          <cell r="J1016" t="str">
            <v>No good match</v>
          </cell>
        </row>
        <row r="1017">
          <cell r="A1017" t="str">
            <v>Seq_1015</v>
          </cell>
          <cell r="C1017">
            <v>137</v>
          </cell>
          <cell r="D1017" t="str">
            <v>Homo Sapian</v>
          </cell>
          <cell r="E1017">
            <v>98.54</v>
          </cell>
          <cell r="J1017" t="str">
            <v>Human</v>
          </cell>
        </row>
        <row r="1018">
          <cell r="A1018" t="str">
            <v>Seq_1016</v>
          </cell>
          <cell r="C1018">
            <v>137</v>
          </cell>
          <cell r="D1018" t="str">
            <v>Scomber scombrus</v>
          </cell>
          <cell r="E1018">
            <v>99.27</v>
          </cell>
          <cell r="F1018" t="str">
            <v>Atlantic mackerel</v>
          </cell>
          <cell r="J1018" t="str">
            <v>Atlantic mackerel</v>
          </cell>
        </row>
        <row r="1019">
          <cell r="A1019" t="str">
            <v>Seq_1017</v>
          </cell>
          <cell r="C1019">
            <v>137</v>
          </cell>
          <cell r="D1019" t="str">
            <v>Scomber scombrus</v>
          </cell>
          <cell r="E1019">
            <v>98.54</v>
          </cell>
          <cell r="F1019" t="str">
            <v>Atlantic mackerel</v>
          </cell>
          <cell r="J1019" t="str">
            <v>Atlantic mackerel</v>
          </cell>
        </row>
        <row r="1020">
          <cell r="A1020" t="str">
            <v>Seq_1018</v>
          </cell>
          <cell r="C1020">
            <v>138</v>
          </cell>
          <cell r="D1020" t="str">
            <v>Micropogonias undulatus</v>
          </cell>
          <cell r="E1020">
            <v>99.28</v>
          </cell>
          <cell r="F1020" t="str">
            <v>Atlantic croaker</v>
          </cell>
          <cell r="J1020" t="str">
            <v>Atlantic croaker</v>
          </cell>
        </row>
        <row r="1021">
          <cell r="A1021" t="str">
            <v>Seq_1019</v>
          </cell>
          <cell r="C1021">
            <v>138</v>
          </cell>
          <cell r="D1021" t="str">
            <v>Brevoortia tyrannus</v>
          </cell>
          <cell r="E1021">
            <v>99.28</v>
          </cell>
          <cell r="F1021" t="str">
            <v>Atlantic menhaden</v>
          </cell>
          <cell r="J1021" t="str">
            <v>Atlantic menhaden</v>
          </cell>
        </row>
        <row r="1022">
          <cell r="A1022" t="str">
            <v>Seq_1020</v>
          </cell>
          <cell r="C1022">
            <v>138</v>
          </cell>
          <cell r="D1022" t="str">
            <v>Auxis thazard</v>
          </cell>
          <cell r="E1022">
            <v>98.55</v>
          </cell>
          <cell r="F1022" t="str">
            <v>frigate tuna</v>
          </cell>
          <cell r="G1022" t="str">
            <v>Auxis rochei</v>
          </cell>
          <cell r="H1022">
            <v>98.55</v>
          </cell>
          <cell r="I1022" t="str">
            <v>Bullet tuna</v>
          </cell>
          <cell r="J1022" t="str">
            <v>Some kind of tuna</v>
          </cell>
          <cell r="M1022" t="str">
            <v>Also matched 98.55% with Sarda sarda (Atlantic bonito)</v>
          </cell>
        </row>
        <row r="1023">
          <cell r="A1023" t="str">
            <v>Seq_1021</v>
          </cell>
          <cell r="C1023">
            <v>135</v>
          </cell>
          <cell r="D1023" t="str">
            <v>Scorpaena brasiliensis</v>
          </cell>
          <cell r="E1023">
            <v>94.85</v>
          </cell>
          <cell r="F1023" t="str">
            <v>Barbfish</v>
          </cell>
          <cell r="G1023" t="str">
            <v>Scorpaena miostoma</v>
          </cell>
          <cell r="H1023">
            <v>88.24</v>
          </cell>
          <cell r="I1023" t="str">
            <v>??</v>
          </cell>
          <cell r="J1023" t="str">
            <v>No good match; Some kind of rockfish?</v>
          </cell>
        </row>
        <row r="1024">
          <cell r="A1024" t="str">
            <v>Seq_1022</v>
          </cell>
          <cell r="C1024">
            <v>139</v>
          </cell>
          <cell r="D1024" t="str">
            <v>Polyipnus asteroides</v>
          </cell>
          <cell r="E1024">
            <v>99.28</v>
          </cell>
          <cell r="F1024" t="str">
            <v>shortspine tenplate</v>
          </cell>
          <cell r="J1024" t="str">
            <v>Shortspine tenplate</v>
          </cell>
        </row>
        <row r="1025">
          <cell r="A1025" t="str">
            <v>Seq_1023</v>
          </cell>
          <cell r="C1025">
            <v>135</v>
          </cell>
          <cell r="D1025" t="str">
            <v>Gallus gallus</v>
          </cell>
          <cell r="E1025">
            <v>99.26</v>
          </cell>
          <cell r="F1025" t="str">
            <v>Red junglefowl</v>
          </cell>
          <cell r="J1025" t="str">
            <v>Red junglefowl</v>
          </cell>
        </row>
        <row r="1026">
          <cell r="A1026" t="str">
            <v>Seq_1024</v>
          </cell>
          <cell r="C1026">
            <v>137</v>
          </cell>
          <cell r="D1026" t="str">
            <v>Phoca largha</v>
          </cell>
          <cell r="E1026">
            <v>98.54</v>
          </cell>
          <cell r="F1026" t="str">
            <v>Spotted seal</v>
          </cell>
          <cell r="G1026" t="str">
            <v>Halichoerus grypus</v>
          </cell>
          <cell r="H1026">
            <v>98.54</v>
          </cell>
          <cell r="I1026" t="str">
            <v>Grey Seal</v>
          </cell>
          <cell r="J1026" t="str">
            <v>Some kind of seal</v>
          </cell>
          <cell r="M1026" t="str">
            <v>Also matched 98.54% with Phoca vitulina (Harbor seal), Cystophora cristata(Hooded seal), phoca fasciata(Ribbon seal), Pusa caspica(Caspian seal), Phoca sibirica(Baikal seal) and others.</v>
          </cell>
        </row>
        <row r="1027">
          <cell r="A1027" t="str">
            <v>Seq_1025</v>
          </cell>
          <cell r="C1027">
            <v>136</v>
          </cell>
          <cell r="D1027" t="str">
            <v>Eucinostomus gula</v>
          </cell>
          <cell r="E1027">
            <v>99.26</v>
          </cell>
          <cell r="F1027" t="str">
            <v>Jenny mojarra</v>
          </cell>
          <cell r="J1027" t="str">
            <v>Jenny mojarra</v>
          </cell>
        </row>
        <row r="1028">
          <cell r="A1028" t="str">
            <v>Seq_1026</v>
          </cell>
          <cell r="C1028">
            <v>138</v>
          </cell>
          <cell r="D1028" t="str">
            <v>Trachurus trachurus</v>
          </cell>
          <cell r="E1028">
            <v>98.53</v>
          </cell>
          <cell r="F1028" t="str">
            <v>Atlantic horse mackerel</v>
          </cell>
          <cell r="J1028" t="str">
            <v>Some kind of mackerel? No perfect match. Biogeogrpahy of the best match is not right.</v>
          </cell>
        </row>
        <row r="1029">
          <cell r="A1029" t="str">
            <v>Seq_1027</v>
          </cell>
          <cell r="C1029">
            <v>137</v>
          </cell>
          <cell r="D1029" t="str">
            <v>Homo Sapian</v>
          </cell>
          <cell r="E1029">
            <v>99.27</v>
          </cell>
          <cell r="J1029" t="str">
            <v>Human</v>
          </cell>
        </row>
        <row r="1030">
          <cell r="A1030" t="str">
            <v>Seq_1028</v>
          </cell>
          <cell r="C1030">
            <v>137</v>
          </cell>
          <cell r="D1030" t="str">
            <v>Phoca largha</v>
          </cell>
          <cell r="E1030">
            <v>98.54</v>
          </cell>
          <cell r="F1030" t="str">
            <v>Spotted seal</v>
          </cell>
          <cell r="G1030" t="str">
            <v>Halichoerus grypus</v>
          </cell>
          <cell r="H1030">
            <v>98.54</v>
          </cell>
          <cell r="I1030" t="str">
            <v>Grey Seal</v>
          </cell>
          <cell r="J1030" t="str">
            <v>Some kind of seal</v>
          </cell>
          <cell r="M1030" t="str">
            <v>Also matched 98.54% with Phoca vitulina (Harbor seal), Cystophora cristata(Hooded seal), phoca fasciata(Ribbon seal), Pusa caspica(Caspian seal), Phoca sibirica(Baikal seal) and others.</v>
          </cell>
        </row>
        <row r="1031">
          <cell r="A1031" t="str">
            <v>Seq_1029</v>
          </cell>
          <cell r="C1031">
            <v>138</v>
          </cell>
          <cell r="D1031" t="str">
            <v>Vinciguerria nimbaria</v>
          </cell>
          <cell r="E1031">
            <v>97.13</v>
          </cell>
          <cell r="F1031" t="str">
            <v>Oceanic lightfish</v>
          </cell>
          <cell r="J1031" t="str">
            <v>No good match. Lighfish?</v>
          </cell>
        </row>
        <row r="1032">
          <cell r="A1032" t="str">
            <v>Seq_1030</v>
          </cell>
          <cell r="C1032">
            <v>138</v>
          </cell>
          <cell r="D1032" t="str">
            <v>Trachurus trachurus</v>
          </cell>
          <cell r="E1032">
            <v>97.1</v>
          </cell>
          <cell r="F1032" t="str">
            <v>Atlantic horse mackerel</v>
          </cell>
          <cell r="J1032" t="str">
            <v>Some kind of mackerel? No perfect match. Biogeogrpahy of the best match is not right.</v>
          </cell>
        </row>
        <row r="1033">
          <cell r="A1033" t="str">
            <v>Seq_1031</v>
          </cell>
          <cell r="C1033">
            <v>137</v>
          </cell>
          <cell r="D1033" t="str">
            <v>Citharichthys arctifrons</v>
          </cell>
          <cell r="E1033">
            <v>99.27</v>
          </cell>
          <cell r="F1033" t="str">
            <v>Gulf stream flounder</v>
          </cell>
          <cell r="G1033" t="str">
            <v>Etropus microstomus</v>
          </cell>
          <cell r="H1033">
            <v>98.55</v>
          </cell>
          <cell r="I1033" t="str">
            <v>Smallmouth flounder</v>
          </cell>
          <cell r="J1033" t="str">
            <v>Gulf stream flounder</v>
          </cell>
        </row>
        <row r="1034">
          <cell r="A1034" t="str">
            <v>Seq_1032</v>
          </cell>
          <cell r="C1034">
            <v>138</v>
          </cell>
          <cell r="D1034" t="str">
            <v>Xyrichtys novacula</v>
          </cell>
          <cell r="E1034">
            <v>99.28</v>
          </cell>
          <cell r="F1034" t="str">
            <v>Pearly razorfish</v>
          </cell>
          <cell r="J1034" t="str">
            <v>Pearly razorfish</v>
          </cell>
        </row>
        <row r="1035">
          <cell r="A1035" t="str">
            <v>Seq_1033</v>
          </cell>
          <cell r="C1035">
            <v>137</v>
          </cell>
          <cell r="D1035" t="str">
            <v>Lobianchia gemellarii</v>
          </cell>
          <cell r="E1035">
            <v>91.91</v>
          </cell>
          <cell r="F1035" t="str">
            <v>Cocco's lantern fish</v>
          </cell>
          <cell r="J1035" t="str">
            <v>No good match. Some kind of lanternfish?</v>
          </cell>
        </row>
        <row r="1036">
          <cell r="A1036" t="str">
            <v>Seq_1034</v>
          </cell>
          <cell r="C1036">
            <v>136</v>
          </cell>
          <cell r="D1036" t="str">
            <v>Mus musculus</v>
          </cell>
          <cell r="E1036">
            <v>99.26</v>
          </cell>
          <cell r="F1036" t="str">
            <v>House mouse</v>
          </cell>
          <cell r="J1036" t="str">
            <v>House mouse</v>
          </cell>
        </row>
        <row r="1037">
          <cell r="A1037" t="str">
            <v>Seq_1035</v>
          </cell>
          <cell r="C1037">
            <v>137</v>
          </cell>
          <cell r="D1037" t="str">
            <v>Homo Sapian</v>
          </cell>
          <cell r="E1037">
            <v>99.27</v>
          </cell>
          <cell r="J1037" t="str">
            <v>Human</v>
          </cell>
        </row>
        <row r="1038">
          <cell r="A1038" t="str">
            <v>Seq_1036</v>
          </cell>
          <cell r="C1038">
            <v>138</v>
          </cell>
          <cell r="D1038" t="str">
            <v>Merlangius merlangus</v>
          </cell>
          <cell r="E1038">
            <v>99.28</v>
          </cell>
          <cell r="F1038" t="str">
            <v>Whiting</v>
          </cell>
          <cell r="G1038" t="str">
            <v>Pollachius pollachius</v>
          </cell>
          <cell r="H1038">
            <v>99.28</v>
          </cell>
          <cell r="I1038" t="str">
            <v>Pollock</v>
          </cell>
          <cell r="J1038" t="str">
            <v>Pollock? (Pollachius virens)</v>
          </cell>
          <cell r="M1038" t="str">
            <v>Also matched 99.28% with Pollachius virens (Also Pollock)</v>
          </cell>
        </row>
        <row r="1039">
          <cell r="A1039" t="str">
            <v>Seq_1037</v>
          </cell>
          <cell r="C1039">
            <v>137</v>
          </cell>
          <cell r="D1039" t="str">
            <v>Homo Sapian</v>
          </cell>
          <cell r="E1039">
            <v>99.27</v>
          </cell>
          <cell r="J1039" t="str">
            <v>Human</v>
          </cell>
        </row>
        <row r="1040">
          <cell r="A1040" t="str">
            <v>Seq_1038</v>
          </cell>
          <cell r="C1040">
            <v>136</v>
          </cell>
          <cell r="D1040" t="str">
            <v>Eucinostomus gula</v>
          </cell>
          <cell r="E1040">
            <v>100</v>
          </cell>
          <cell r="F1040" t="str">
            <v>Jenny mojarra</v>
          </cell>
          <cell r="J1040" t="str">
            <v>Jenny mojarra</v>
          </cell>
        </row>
        <row r="1041">
          <cell r="A1041" t="str">
            <v>Seq_1039</v>
          </cell>
          <cell r="C1041">
            <v>138</v>
          </cell>
          <cell r="D1041" t="str">
            <v>Alosa fallax</v>
          </cell>
          <cell r="E1041">
            <v>98.55</v>
          </cell>
          <cell r="F1041" t="str">
            <v>Twait shad</v>
          </cell>
          <cell r="G1041" t="str">
            <v>Alosa sapidissima</v>
          </cell>
          <cell r="H1041">
            <v>96.38</v>
          </cell>
          <cell r="I1041" t="str">
            <v>American shad</v>
          </cell>
          <cell r="J1041" t="str">
            <v xml:space="preserve">Some kind of shad </v>
          </cell>
          <cell r="M1041" t="str">
            <v>Also matched 96.38% with other shad such as Alosa mediocris (Hickory shad), Alosa aestivalis (Blueback herring) etc</v>
          </cell>
        </row>
        <row r="1042">
          <cell r="A1042" t="str">
            <v>Seq_1040</v>
          </cell>
          <cell r="C1042">
            <v>138</v>
          </cell>
          <cell r="D1042" t="str">
            <v>Nemichthys curvirostris</v>
          </cell>
          <cell r="E1042">
            <v>100</v>
          </cell>
          <cell r="F1042" t="str">
            <v>Pale threadtail snipe eel</v>
          </cell>
          <cell r="G1042" t="str">
            <v>nemichthys scolopaceus</v>
          </cell>
          <cell r="H1042">
            <v>98.54</v>
          </cell>
          <cell r="I1042" t="str">
            <v>Slender snipe eel</v>
          </cell>
          <cell r="J1042" t="str">
            <v>Pale threadtail snipe eel</v>
          </cell>
        </row>
        <row r="1043">
          <cell r="A1043" t="str">
            <v>Seq_1041</v>
          </cell>
          <cell r="C1043">
            <v>138</v>
          </cell>
          <cell r="D1043" t="str">
            <v>Sphoeroides spengleri</v>
          </cell>
          <cell r="E1043">
            <v>99.28</v>
          </cell>
          <cell r="F1043" t="str">
            <v>Banktail puffer</v>
          </cell>
          <cell r="G1043" t="str">
            <v>Sphoeroides dorsalis</v>
          </cell>
          <cell r="H1043">
            <v>97.84</v>
          </cell>
          <cell r="I1043" t="str">
            <v>Marbled puffer</v>
          </cell>
          <cell r="J1043" t="str">
            <v>Banktail puffer</v>
          </cell>
        </row>
        <row r="1044">
          <cell r="A1044" t="str">
            <v>Seq_1042</v>
          </cell>
          <cell r="C1044">
            <v>138</v>
          </cell>
          <cell r="D1044" t="str">
            <v>Centropristis striata</v>
          </cell>
          <cell r="E1044">
            <v>100</v>
          </cell>
          <cell r="F1044" t="str">
            <v>Black sea bass</v>
          </cell>
          <cell r="J1044" t="str">
            <v>Black sea bass</v>
          </cell>
        </row>
        <row r="1045">
          <cell r="A1045" t="str">
            <v>Seq_1043</v>
          </cell>
          <cell r="C1045">
            <v>126</v>
          </cell>
          <cell r="J1045" t="str">
            <v>No match</v>
          </cell>
        </row>
        <row r="1046">
          <cell r="A1046" t="str">
            <v>Seq_1044</v>
          </cell>
          <cell r="C1046">
            <v>137</v>
          </cell>
          <cell r="D1046" t="str">
            <v>Homo Sapian</v>
          </cell>
          <cell r="E1046">
            <v>99.27</v>
          </cell>
          <cell r="J1046" t="str">
            <v>Human</v>
          </cell>
        </row>
        <row r="1047">
          <cell r="A1047" t="str">
            <v>Seq_1045</v>
          </cell>
          <cell r="C1047">
            <v>137</v>
          </cell>
          <cell r="D1047" t="str">
            <v>Phoca largha</v>
          </cell>
          <cell r="E1047">
            <v>98.54</v>
          </cell>
          <cell r="F1047" t="str">
            <v>Spotted seal</v>
          </cell>
          <cell r="G1047" t="str">
            <v>Halichoerus grypus</v>
          </cell>
          <cell r="H1047">
            <v>98.54</v>
          </cell>
          <cell r="I1047" t="str">
            <v>Grey Seal</v>
          </cell>
          <cell r="J1047" t="str">
            <v>Some kind of seal</v>
          </cell>
          <cell r="M1047" t="str">
            <v>Also matched 98.54% with Phoca vitulina (Harbor seal), Cystophora cristata(Hooded seal), phoca fasciata(Ribbon seal), Pusa caspica(Caspian seal), Phoca sibirica(Baikal seal) and others.</v>
          </cell>
        </row>
        <row r="1048">
          <cell r="A1048" t="str">
            <v>Seq_1046</v>
          </cell>
          <cell r="C1048">
            <v>137</v>
          </cell>
          <cell r="D1048" t="str">
            <v>Phoca largha</v>
          </cell>
          <cell r="E1048">
            <v>98.54</v>
          </cell>
          <cell r="F1048" t="str">
            <v>Spotted seal</v>
          </cell>
          <cell r="G1048" t="str">
            <v>Halichoerus grypus</v>
          </cell>
          <cell r="H1048">
            <v>98.54</v>
          </cell>
          <cell r="I1048" t="str">
            <v>Grey Seal</v>
          </cell>
          <cell r="J1048" t="str">
            <v>Some kind of seal</v>
          </cell>
          <cell r="M1048" t="str">
            <v>Also matched 98.54% with Phoca vitulina (Harbor seal), Cystophora cristata(Hooded seal), phoca fasciata(Ribbon seal), Pusa caspica(Caspian seal), Phoca sibirica(Baikal seal) and others.</v>
          </cell>
        </row>
        <row r="1049">
          <cell r="A1049" t="str">
            <v>Seq_1047</v>
          </cell>
          <cell r="C1049">
            <v>138</v>
          </cell>
          <cell r="D1049" t="str">
            <v>Stenotomus chrysops</v>
          </cell>
          <cell r="E1049">
            <v>97.83</v>
          </cell>
          <cell r="F1049" t="str">
            <v>Scup</v>
          </cell>
          <cell r="J1049" t="str">
            <v>Scup. Low match though!</v>
          </cell>
        </row>
        <row r="1050">
          <cell r="A1050" t="str">
            <v>Seq_1048</v>
          </cell>
          <cell r="C1050">
            <v>137</v>
          </cell>
          <cell r="J1050" t="str">
            <v>No match</v>
          </cell>
        </row>
        <row r="1051">
          <cell r="A1051" t="str">
            <v>Seq_1049</v>
          </cell>
          <cell r="C1051">
            <v>138</v>
          </cell>
          <cell r="D1051" t="str">
            <v>Nealotus tripes</v>
          </cell>
          <cell r="E1051">
            <v>100</v>
          </cell>
          <cell r="F1051" t="str">
            <v>Black snake mackerel</v>
          </cell>
          <cell r="G1051" t="str">
            <v>Paradiplospinus antarcticus</v>
          </cell>
          <cell r="H1051">
            <v>91.3</v>
          </cell>
          <cell r="I1051" t="str">
            <v>Antarctic escolar</v>
          </cell>
          <cell r="J1051" t="str">
            <v>Black snake mackerel</v>
          </cell>
        </row>
        <row r="1052">
          <cell r="A1052" t="str">
            <v>Seq_1050</v>
          </cell>
          <cell r="C1052">
            <v>142</v>
          </cell>
          <cell r="D1052" t="str">
            <v>Uncultured bacterium</v>
          </cell>
          <cell r="E1052">
            <v>92.86</v>
          </cell>
          <cell r="J1052" t="str">
            <v>No good match</v>
          </cell>
        </row>
        <row r="1053">
          <cell r="A1053" t="str">
            <v>Seq_1051</v>
          </cell>
          <cell r="C1053">
            <v>138</v>
          </cell>
          <cell r="D1053" t="str">
            <v>Brevoortia tyrannus</v>
          </cell>
          <cell r="E1053">
            <v>99.28</v>
          </cell>
          <cell r="F1053" t="str">
            <v>Atlantic menhaden</v>
          </cell>
          <cell r="J1053" t="str">
            <v>Atlantic menhaden</v>
          </cell>
        </row>
        <row r="1054">
          <cell r="A1054" t="str">
            <v>Seq_1052</v>
          </cell>
          <cell r="C1054">
            <v>137</v>
          </cell>
          <cell r="D1054" t="str">
            <v>Notoscopelus elongatus</v>
          </cell>
          <cell r="E1054">
            <v>98.53</v>
          </cell>
          <cell r="F1054" t="str">
            <v>???</v>
          </cell>
          <cell r="G1054" t="str">
            <v>Notoscopelus caudispinosus</v>
          </cell>
          <cell r="H1054">
            <v>95.59</v>
          </cell>
          <cell r="I1054" t="str">
            <v>Lobisomem</v>
          </cell>
          <cell r="J1054" t="str">
            <v>No perfect match. Some kind of lanternfish?</v>
          </cell>
        </row>
        <row r="1055">
          <cell r="A1055" t="str">
            <v>Seq_1053</v>
          </cell>
          <cell r="C1055">
            <v>138</v>
          </cell>
          <cell r="D1055" t="str">
            <v>Tautogolabrus adspersus</v>
          </cell>
          <cell r="E1055">
            <v>100</v>
          </cell>
          <cell r="F1055" t="str">
            <v>Cunner</v>
          </cell>
          <cell r="J1055" t="str">
            <v>Cunner</v>
          </cell>
        </row>
        <row r="1056">
          <cell r="A1056" t="str">
            <v>Seq_1054</v>
          </cell>
          <cell r="C1056">
            <v>138</v>
          </cell>
          <cell r="D1056" t="str">
            <v>Sus scrofa</v>
          </cell>
          <cell r="E1056">
            <v>99.28</v>
          </cell>
          <cell r="F1056" t="str">
            <v>Wild boar</v>
          </cell>
          <cell r="J1056" t="str">
            <v>Wild boar</v>
          </cell>
        </row>
        <row r="1057">
          <cell r="A1057" t="str">
            <v>Seq_1055</v>
          </cell>
          <cell r="C1057">
            <v>132</v>
          </cell>
          <cell r="D1057" t="str">
            <v>leucoraja erinacea</v>
          </cell>
          <cell r="E1057">
            <v>100</v>
          </cell>
          <cell r="F1057" t="str">
            <v>Little skate</v>
          </cell>
          <cell r="J1057" t="str">
            <v>Little skate</v>
          </cell>
          <cell r="M1057" t="str">
            <v>Also matched 99.24% with leucoraja ocellata (Winter skate; Western Atlantic: Newfoundland Banks and southern Gulf of St. Lawrence in Canada to North Carolina, USA.) and Rajella fyllae (Round ray; North Atlantic and adjacent fringes of the Arctic Region)</v>
          </cell>
        </row>
        <row r="1058">
          <cell r="A1058" t="str">
            <v>Seq_1056</v>
          </cell>
          <cell r="C1058">
            <v>137</v>
          </cell>
          <cell r="D1058" t="str">
            <v>Scomber scombrus</v>
          </cell>
          <cell r="E1058">
            <v>98.52</v>
          </cell>
          <cell r="F1058" t="str">
            <v>Atlantic mackerel</v>
          </cell>
          <cell r="J1058" t="str">
            <v>Atlantic mackerel</v>
          </cell>
        </row>
        <row r="1059">
          <cell r="A1059" t="str">
            <v>Seq_1057</v>
          </cell>
          <cell r="C1059">
            <v>138</v>
          </cell>
          <cell r="D1059" t="str">
            <v>Tursiops truncatus</v>
          </cell>
          <cell r="E1059">
            <v>100</v>
          </cell>
          <cell r="F1059" t="str">
            <v>Common bottlenose dolphin</v>
          </cell>
          <cell r="G1059" t="str">
            <v>Tursiops aduncus</v>
          </cell>
          <cell r="H1059">
            <v>99.26</v>
          </cell>
          <cell r="I1059" t="str">
            <v>Indo-Pacific bottlenose dolphin</v>
          </cell>
          <cell r="J1059" t="str">
            <v>Common bottlenose dolphin</v>
          </cell>
        </row>
        <row r="1060">
          <cell r="A1060" t="str">
            <v>Seq_1058</v>
          </cell>
          <cell r="C1060">
            <v>138</v>
          </cell>
          <cell r="D1060" t="str">
            <v>Polymetme elongata</v>
          </cell>
          <cell r="E1060">
            <v>93.48</v>
          </cell>
          <cell r="F1060" t="str">
            <v>??</v>
          </cell>
          <cell r="G1060" t="str">
            <v>Stomias atriventer</v>
          </cell>
          <cell r="H1060">
            <v>92.75</v>
          </cell>
          <cell r="I1060" t="str">
            <v>Black-belly dragonfish</v>
          </cell>
          <cell r="J1060" t="str">
            <v>No good match</v>
          </cell>
        </row>
        <row r="1061">
          <cell r="A1061" t="str">
            <v>Seq_1059</v>
          </cell>
          <cell r="C1061">
            <v>138</v>
          </cell>
          <cell r="D1061" t="str">
            <v>Brevoortia tyrannus</v>
          </cell>
          <cell r="E1061">
            <v>98.55</v>
          </cell>
          <cell r="F1061" t="str">
            <v>Atlantic menhaden</v>
          </cell>
          <cell r="J1061" t="str">
            <v>Atlantic menhaden</v>
          </cell>
        </row>
        <row r="1062">
          <cell r="A1062" t="str">
            <v>Seq_1060</v>
          </cell>
          <cell r="C1062">
            <v>137</v>
          </cell>
          <cell r="D1062" t="str">
            <v>Hypleurochilus geminatus</v>
          </cell>
          <cell r="F1062" t="str">
            <v>Crested blenny</v>
          </cell>
          <cell r="G1062" t="str">
            <v>Parablennius yatabei</v>
          </cell>
          <cell r="H1062">
            <v>97.08</v>
          </cell>
          <cell r="I1062" t="str">
            <v>Yatabe blenny</v>
          </cell>
          <cell r="J1062" t="str">
            <v>Crested blenny</v>
          </cell>
          <cell r="M1062" t="str">
            <v xml:space="preserve">Also matched </v>
          </cell>
        </row>
        <row r="1063">
          <cell r="A1063" t="str">
            <v>Seq_1061</v>
          </cell>
          <cell r="C1063">
            <v>136</v>
          </cell>
          <cell r="D1063" t="str">
            <v>Notoscopelus caudispinosus</v>
          </cell>
          <cell r="E1063">
            <v>100</v>
          </cell>
          <cell r="F1063" t="str">
            <v>Lobisomem</v>
          </cell>
          <cell r="J1063" t="str">
            <v>Lobisomem</v>
          </cell>
        </row>
        <row r="1064">
          <cell r="A1064" t="str">
            <v>Seq_1062</v>
          </cell>
          <cell r="C1064">
            <v>137</v>
          </cell>
          <cell r="D1064" t="str">
            <v>Phoca largha</v>
          </cell>
          <cell r="E1064">
            <v>97.81</v>
          </cell>
          <cell r="F1064" t="str">
            <v>Spotted seal</v>
          </cell>
          <cell r="G1064" t="str">
            <v>Halichoerus grypus</v>
          </cell>
          <cell r="H1064">
            <v>97.81</v>
          </cell>
          <cell r="I1064" t="str">
            <v>Grey Seal</v>
          </cell>
          <cell r="J1064" t="str">
            <v>Some kind of seal</v>
          </cell>
          <cell r="M1064" t="str">
            <v>Also matched 98.54% with Phoca vitulina (Harbor seal), Cystophora cristata(Hooded seal), phoca fasciata(Ribbon seal), Pusa caspica(Caspian seal), Phoca sibirica(Baikal seal) and others.</v>
          </cell>
        </row>
        <row r="1065">
          <cell r="A1065" t="str">
            <v>Seq_1063</v>
          </cell>
          <cell r="C1065">
            <v>137</v>
          </cell>
          <cell r="D1065" t="str">
            <v>Phoca largha</v>
          </cell>
          <cell r="E1065">
            <v>98.54</v>
          </cell>
          <cell r="F1065" t="str">
            <v>Spotted seal</v>
          </cell>
          <cell r="G1065" t="str">
            <v>Halichoerus grypus</v>
          </cell>
          <cell r="H1065">
            <v>98.54</v>
          </cell>
          <cell r="I1065" t="str">
            <v>Grey Seal</v>
          </cell>
          <cell r="J1065" t="str">
            <v>Some kind of seal</v>
          </cell>
          <cell r="M1065" t="str">
            <v>Also matched 98.54% with Phoca vitulina (Harbor seal), Cystophora cristata(Hooded seal), phoca fasciata(Ribbon seal), Pusa caspica(Caspian seal), Phoca sibirica(Baikal seal) and others.</v>
          </cell>
        </row>
        <row r="1066">
          <cell r="A1066" t="str">
            <v>Seq_1064</v>
          </cell>
          <cell r="C1066">
            <v>138</v>
          </cell>
          <cell r="D1066" t="str">
            <v>Merluccius bilinearis</v>
          </cell>
          <cell r="E1066">
            <v>99.28</v>
          </cell>
          <cell r="F1066" t="str">
            <v>Silver hake</v>
          </cell>
          <cell r="G1066" t="str">
            <v>Merluccius albidus</v>
          </cell>
          <cell r="H1066">
            <v>97.1</v>
          </cell>
          <cell r="I1066" t="str">
            <v>Offshore hake</v>
          </cell>
          <cell r="J1066" t="str">
            <v>Silver hake</v>
          </cell>
        </row>
        <row r="1067">
          <cell r="A1067" t="str">
            <v>Seq_1065</v>
          </cell>
          <cell r="C1067">
            <v>136</v>
          </cell>
          <cell r="D1067" t="str">
            <v>Eucinostomus gula</v>
          </cell>
          <cell r="E1067">
            <v>99.27</v>
          </cell>
          <cell r="F1067" t="str">
            <v>Jenny mojarra</v>
          </cell>
          <cell r="J1067" t="str">
            <v>Jenny mojarra</v>
          </cell>
        </row>
        <row r="1068">
          <cell r="A1068" t="str">
            <v>Seq_1066</v>
          </cell>
          <cell r="C1068">
            <v>138</v>
          </cell>
          <cell r="D1068" t="str">
            <v>Merluccius bilinearis</v>
          </cell>
          <cell r="E1068">
            <v>98.55</v>
          </cell>
          <cell r="F1068" t="str">
            <v>Silver hake</v>
          </cell>
          <cell r="G1068" t="str">
            <v>Merluccius albidus</v>
          </cell>
          <cell r="H1068">
            <v>96.38</v>
          </cell>
          <cell r="I1068" t="str">
            <v>Offshore hake</v>
          </cell>
          <cell r="J1068" t="str">
            <v>Silver hake</v>
          </cell>
        </row>
        <row r="1069">
          <cell r="A1069" t="str">
            <v>Seq_1067</v>
          </cell>
          <cell r="C1069">
            <v>135</v>
          </cell>
          <cell r="D1069" t="str">
            <v>Scorpaena brasiliensis</v>
          </cell>
          <cell r="E1069">
            <v>98.54</v>
          </cell>
          <cell r="F1069" t="str">
            <v>Barbfish</v>
          </cell>
          <cell r="J1069" t="str">
            <v>No perfect match. Barbfish?</v>
          </cell>
        </row>
        <row r="1070">
          <cell r="A1070" t="str">
            <v>Seq_1068</v>
          </cell>
          <cell r="C1070">
            <v>138</v>
          </cell>
          <cell r="D1070" t="str">
            <v>Pontinus macrocephalus</v>
          </cell>
          <cell r="E1070">
            <v>98.56</v>
          </cell>
          <cell r="F1070" t="str">
            <v>Large-headed scorpionfish</v>
          </cell>
          <cell r="G1070" t="str">
            <v>Lythrichthys eulabes</v>
          </cell>
          <cell r="H1070">
            <v>94.33</v>
          </cell>
          <cell r="I1070" t="str">
            <v>??</v>
          </cell>
          <cell r="J1070" t="str">
            <v>No perfect match. Some kind of of scorpionfish? Best match has wrong biogeography.</v>
          </cell>
        </row>
        <row r="1071">
          <cell r="A1071" t="str">
            <v>Seq_1069</v>
          </cell>
          <cell r="C1071">
            <v>138</v>
          </cell>
          <cell r="D1071" t="str">
            <v>Trachurus trachurus</v>
          </cell>
          <cell r="E1071">
            <v>97.11</v>
          </cell>
          <cell r="F1071" t="str">
            <v>Atlantic horse mackerel</v>
          </cell>
          <cell r="J1071" t="str">
            <v>Some kind of mackerel? No perfect match. Biogeogrpahy of the best match is not right.</v>
          </cell>
        </row>
        <row r="1072">
          <cell r="A1072" t="str">
            <v>Seq_1070</v>
          </cell>
          <cell r="C1072">
            <v>137</v>
          </cell>
          <cell r="D1072" t="str">
            <v>Homo Sapian</v>
          </cell>
          <cell r="E1072">
            <v>99.28</v>
          </cell>
          <cell r="J1072" t="str">
            <v>Human</v>
          </cell>
        </row>
        <row r="1073">
          <cell r="A1073" t="str">
            <v>Seq_1071</v>
          </cell>
          <cell r="C1073">
            <v>138</v>
          </cell>
          <cell r="D1073" t="str">
            <v>Stenotomus chrysops</v>
          </cell>
          <cell r="E1073">
            <v>98.56</v>
          </cell>
          <cell r="F1073" t="str">
            <v>Scup</v>
          </cell>
          <cell r="J1073" t="str">
            <v>Scup</v>
          </cell>
        </row>
        <row r="1074">
          <cell r="A1074" t="str">
            <v>Seq_1072</v>
          </cell>
          <cell r="C1074">
            <v>139</v>
          </cell>
          <cell r="D1074" t="str">
            <v>Lophius americanus</v>
          </cell>
          <cell r="E1074">
            <v>98.55</v>
          </cell>
          <cell r="F1074" t="str">
            <v>American angler</v>
          </cell>
          <cell r="G1074" t="str">
            <v>Lophius piscatorius</v>
          </cell>
          <cell r="H1074">
            <v>98.55</v>
          </cell>
          <cell r="I1074" t="str">
            <v>Angler (Common monkfish)</v>
          </cell>
          <cell r="J1074" t="str">
            <v>American angler</v>
          </cell>
        </row>
        <row r="1075">
          <cell r="A1075" t="str">
            <v>Seq_1073</v>
          </cell>
          <cell r="C1075">
            <v>142</v>
          </cell>
          <cell r="D1075" t="str">
            <v>Lepophidium profundorum</v>
          </cell>
          <cell r="E1075">
            <v>93.48</v>
          </cell>
          <cell r="F1075" t="str">
            <v>Blackrim cusk-eel</v>
          </cell>
          <cell r="J1075" t="str">
            <v>No good match</v>
          </cell>
        </row>
        <row r="1076">
          <cell r="A1076" t="str">
            <v>Seq_1074</v>
          </cell>
          <cell r="C1076">
            <v>138</v>
          </cell>
          <cell r="D1076" t="str">
            <v>Peprilus burti</v>
          </cell>
          <cell r="E1076">
            <v>98.55</v>
          </cell>
          <cell r="F1076" t="str">
            <v>Gulf butterfish</v>
          </cell>
          <cell r="G1076" t="str">
            <v>Peprilus triacanthus</v>
          </cell>
          <cell r="H1076">
            <v>98.55</v>
          </cell>
          <cell r="I1076" t="str">
            <v>Butterfish</v>
          </cell>
          <cell r="J1076" t="str">
            <v>Butterfish</v>
          </cell>
        </row>
        <row r="1077">
          <cell r="A1077" t="str">
            <v>Seq_1075</v>
          </cell>
          <cell r="C1077">
            <v>150</v>
          </cell>
          <cell r="J1077" t="str">
            <v>No match</v>
          </cell>
        </row>
        <row r="1078">
          <cell r="A1078" t="str">
            <v>Seq_1076</v>
          </cell>
          <cell r="C1078">
            <v>138</v>
          </cell>
          <cell r="D1078" t="str">
            <v>Sus scrofa</v>
          </cell>
          <cell r="E1078">
            <v>99.28</v>
          </cell>
          <cell r="F1078" t="str">
            <v>Wild boar</v>
          </cell>
          <cell r="J1078" t="str">
            <v>Wild boar</v>
          </cell>
        </row>
        <row r="1079">
          <cell r="A1079" t="str">
            <v>Seq_1077</v>
          </cell>
          <cell r="C1079">
            <v>137</v>
          </cell>
          <cell r="D1079" t="str">
            <v>Citharichthys arctifrons</v>
          </cell>
          <cell r="E1079">
            <v>99.28</v>
          </cell>
          <cell r="F1079" t="str">
            <v>Gulf stream flounder</v>
          </cell>
          <cell r="G1079" t="str">
            <v>Etropus microstomus</v>
          </cell>
          <cell r="H1079">
            <v>98.55</v>
          </cell>
          <cell r="I1079" t="str">
            <v>Smallmouth flounder</v>
          </cell>
          <cell r="J1079" t="str">
            <v>Gulf stream flounder</v>
          </cell>
        </row>
        <row r="1080">
          <cell r="A1080" t="str">
            <v>Seq_1078</v>
          </cell>
          <cell r="C1080">
            <v>137</v>
          </cell>
          <cell r="D1080" t="str">
            <v>Homo Sapian</v>
          </cell>
          <cell r="E1080">
            <v>99.27</v>
          </cell>
          <cell r="J1080" t="str">
            <v>Human</v>
          </cell>
        </row>
        <row r="1081">
          <cell r="A1081" t="str">
            <v>Seq_1079</v>
          </cell>
          <cell r="C1081">
            <v>137</v>
          </cell>
          <cell r="D1081" t="str">
            <v>Homo Sapian</v>
          </cell>
          <cell r="E1081">
            <v>98.54</v>
          </cell>
          <cell r="J1081" t="str">
            <v>Human</v>
          </cell>
        </row>
        <row r="1082">
          <cell r="A1082" t="str">
            <v>Seq_1080</v>
          </cell>
          <cell r="C1082">
            <v>138</v>
          </cell>
          <cell r="D1082" t="str">
            <v>Tursiops truncatus</v>
          </cell>
          <cell r="E1082">
            <v>99.28</v>
          </cell>
          <cell r="F1082" t="str">
            <v>Common bottlenose dolphin</v>
          </cell>
          <cell r="G1082" t="str">
            <v>Tursiops aduncus</v>
          </cell>
          <cell r="H1082">
            <v>98.56</v>
          </cell>
          <cell r="I1082" t="str">
            <v>Indo-Pacific bottlenose dolphin</v>
          </cell>
          <cell r="J1082" t="str">
            <v>Common bottlenose dolphin</v>
          </cell>
        </row>
        <row r="1083">
          <cell r="A1083" t="str">
            <v>Seq_1081</v>
          </cell>
          <cell r="C1083">
            <v>137</v>
          </cell>
          <cell r="D1083" t="str">
            <v>Homo Sapian</v>
          </cell>
          <cell r="E1083">
            <v>98.55</v>
          </cell>
          <cell r="J1083" t="str">
            <v>Human</v>
          </cell>
        </row>
        <row r="1084">
          <cell r="A1084" t="str">
            <v>Seq_1082</v>
          </cell>
          <cell r="C1084">
            <v>138</v>
          </cell>
          <cell r="D1084" t="str">
            <v>prionotus evolans</v>
          </cell>
          <cell r="E1084">
            <v>98.55</v>
          </cell>
          <cell r="F1084" t="str">
            <v>Striped searobin</v>
          </cell>
          <cell r="G1084" t="str">
            <v>Prionotus carolinus</v>
          </cell>
          <cell r="H1084">
            <v>93.43</v>
          </cell>
          <cell r="I1084" t="str">
            <v>Northern searobin</v>
          </cell>
          <cell r="J1084" t="str">
            <v>Striped searobin</v>
          </cell>
        </row>
        <row r="1085">
          <cell r="A1085" t="str">
            <v>Seq_1083</v>
          </cell>
          <cell r="C1085">
            <v>126</v>
          </cell>
          <cell r="J1085" t="str">
            <v>No match</v>
          </cell>
        </row>
        <row r="1086">
          <cell r="A1086" t="str">
            <v>Seq_1084</v>
          </cell>
          <cell r="C1086">
            <v>137</v>
          </cell>
          <cell r="D1086" t="str">
            <v>Phoca largha</v>
          </cell>
          <cell r="E1086">
            <v>98.54</v>
          </cell>
          <cell r="F1086" t="str">
            <v>Spotted seal</v>
          </cell>
          <cell r="G1086" t="str">
            <v>Halichoerus grypus</v>
          </cell>
          <cell r="H1086">
            <v>98.54</v>
          </cell>
          <cell r="I1086" t="str">
            <v>Grey Seal</v>
          </cell>
          <cell r="J1086" t="str">
            <v>Some kind of seal</v>
          </cell>
          <cell r="M1086" t="str">
            <v>Also matched 98.54% with Phoca vitulina (Harbor seal), Cystophora cristata(Hooded seal), phoca fasciata(Ribbon seal), Pusa caspica(Caspian seal), Phoca sibirica(Baikal seal) and others.</v>
          </cell>
        </row>
        <row r="1087">
          <cell r="A1087" t="str">
            <v>Seq_1085</v>
          </cell>
          <cell r="C1087">
            <v>137</v>
          </cell>
          <cell r="D1087" t="str">
            <v>Scomber scombrus</v>
          </cell>
          <cell r="E1087">
            <v>98.54</v>
          </cell>
          <cell r="F1087" t="str">
            <v>Atlantic mackerel</v>
          </cell>
          <cell r="J1087" t="str">
            <v>Atlantic mackerel</v>
          </cell>
        </row>
        <row r="1088">
          <cell r="A1088" t="str">
            <v>Seq_1086</v>
          </cell>
          <cell r="C1088">
            <v>137</v>
          </cell>
          <cell r="D1088" t="str">
            <v>Homo Sapian</v>
          </cell>
          <cell r="E1088">
            <v>99.28</v>
          </cell>
          <cell r="J1088" t="str">
            <v>Human</v>
          </cell>
        </row>
        <row r="1089">
          <cell r="A1089" t="str">
            <v>Seq_1087</v>
          </cell>
          <cell r="C1089">
            <v>137</v>
          </cell>
          <cell r="D1089" t="str">
            <v>Homo Sapian</v>
          </cell>
          <cell r="E1089">
            <v>99.26</v>
          </cell>
          <cell r="J1089" t="str">
            <v>Human</v>
          </cell>
        </row>
        <row r="1090">
          <cell r="A1090" t="str">
            <v>Seq_1088</v>
          </cell>
          <cell r="C1090">
            <v>137</v>
          </cell>
          <cell r="D1090" t="str">
            <v>Homo Sapian</v>
          </cell>
          <cell r="E1090">
            <v>99.27</v>
          </cell>
          <cell r="J1090" t="str">
            <v>Human</v>
          </cell>
        </row>
        <row r="1091">
          <cell r="A1091" t="str">
            <v>Seq_1089</v>
          </cell>
          <cell r="C1091">
            <v>137</v>
          </cell>
          <cell r="D1091" t="str">
            <v>Phoca largha</v>
          </cell>
          <cell r="E1091">
            <v>98.54</v>
          </cell>
          <cell r="F1091" t="str">
            <v>Spotted seal</v>
          </cell>
          <cell r="G1091" t="str">
            <v>Halichoerus grypus</v>
          </cell>
          <cell r="H1091">
            <v>98.54</v>
          </cell>
          <cell r="I1091" t="str">
            <v>Grey Seal</v>
          </cell>
          <cell r="J1091" t="str">
            <v>Some kind of seal</v>
          </cell>
          <cell r="M1091" t="str">
            <v>Also matched 98.54% with Phoca vitulina (Harbor seal), Cystophora cristata(Hooded seal), phoca fasciata(Ribbon seal), Pusa caspica(Caspian seal), Phoca sibirica(Baikal seal) and others.</v>
          </cell>
        </row>
        <row r="1092">
          <cell r="A1092" t="str">
            <v>Seq_1090</v>
          </cell>
          <cell r="C1092">
            <v>138</v>
          </cell>
          <cell r="D1092" t="str">
            <v>Sphoeroides spengleri</v>
          </cell>
          <cell r="E1092">
            <v>100</v>
          </cell>
          <cell r="F1092" t="str">
            <v>Banktail puffer</v>
          </cell>
          <cell r="G1092" t="str">
            <v>Sphoeroides dorsalis</v>
          </cell>
          <cell r="H1092">
            <v>98.55</v>
          </cell>
          <cell r="I1092" t="str">
            <v>Marbled puffer</v>
          </cell>
          <cell r="J1092" t="str">
            <v>Banktail puffer</v>
          </cell>
        </row>
        <row r="1093">
          <cell r="A1093" t="str">
            <v>Seq_1091</v>
          </cell>
          <cell r="C1093">
            <v>136</v>
          </cell>
          <cell r="D1093" t="str">
            <v>Zesticelus ochotensis</v>
          </cell>
          <cell r="E1093">
            <v>92.7</v>
          </cell>
          <cell r="F1093" t="str">
            <v>???</v>
          </cell>
          <cell r="J1093" t="str">
            <v>No good match</v>
          </cell>
        </row>
        <row r="1094">
          <cell r="A1094" t="str">
            <v>Seq_1092</v>
          </cell>
          <cell r="C1094">
            <v>138</v>
          </cell>
          <cell r="D1094" t="str">
            <v>Congriscus megastomus</v>
          </cell>
          <cell r="E1094">
            <v>94.28</v>
          </cell>
          <cell r="F1094" t="str">
            <v>??</v>
          </cell>
          <cell r="J1094" t="str">
            <v>No good match</v>
          </cell>
        </row>
        <row r="1095">
          <cell r="A1095" t="str">
            <v>Seq_1093</v>
          </cell>
          <cell r="C1095">
            <v>138</v>
          </cell>
          <cell r="D1095" t="str">
            <v>Helicolenus dactylopterus</v>
          </cell>
          <cell r="E1095">
            <v>98.55</v>
          </cell>
          <cell r="F1095" t="str">
            <v>Blackbelly rosefish</v>
          </cell>
          <cell r="G1095" t="str">
            <v>Helicolenus avius</v>
          </cell>
          <cell r="H1095">
            <v>98.55</v>
          </cell>
          <cell r="I1095" t="str">
            <v>??</v>
          </cell>
          <cell r="J1095" t="str">
            <v>Blackbelly rosefish?</v>
          </cell>
          <cell r="M1095" t="str">
            <v>Also matched 98.55% with Helicolenus hilgendorfii (Hilgendorf's saucord)</v>
          </cell>
        </row>
        <row r="1096">
          <cell r="A1096" t="str">
            <v>Seq_1094</v>
          </cell>
          <cell r="C1096">
            <v>137</v>
          </cell>
          <cell r="D1096" t="str">
            <v>Platanista gangetica</v>
          </cell>
          <cell r="E1096">
            <v>92.03</v>
          </cell>
          <cell r="F1096" t="str">
            <v>South Asian river dolphin</v>
          </cell>
          <cell r="G1096" t="str">
            <v>moschus cupreus</v>
          </cell>
          <cell r="H1096">
            <v>92.03</v>
          </cell>
          <cell r="I1096" t="str">
            <v>Kashmir musk deer</v>
          </cell>
          <cell r="J1096" t="str">
            <v>No good match</v>
          </cell>
        </row>
        <row r="1097">
          <cell r="A1097" t="str">
            <v>Seq_1095</v>
          </cell>
          <cell r="C1097">
            <v>138</v>
          </cell>
          <cell r="D1097" t="str">
            <v>Plectobranchus evides</v>
          </cell>
          <cell r="E1097">
            <v>97.83</v>
          </cell>
          <cell r="F1097" t="str">
            <v>Bluebarred prickleback</v>
          </cell>
          <cell r="G1097" t="str">
            <v>Stichaeus nozawae</v>
          </cell>
          <cell r="H1097">
            <v>97.1</v>
          </cell>
          <cell r="I1097" t="str">
            <v>Tauegaji?</v>
          </cell>
          <cell r="J1097" t="str">
            <v>No good match. Some kind of prickleback?</v>
          </cell>
          <cell r="M1097" t="str">
            <v>Also matched 97.83 with Eumesogrammus (Fourline snakeblenny), Stichaeus grigorjewi (? Some kind of prickleback) etc</v>
          </cell>
        </row>
        <row r="1098">
          <cell r="A1098" t="str">
            <v>Seq_1096</v>
          </cell>
          <cell r="C1098">
            <v>137</v>
          </cell>
          <cell r="D1098" t="str">
            <v>Monosiga brevicollis</v>
          </cell>
          <cell r="E1098">
            <v>78.459999999999994</v>
          </cell>
          <cell r="F1098" t="str">
            <v>Choanoflagellate</v>
          </cell>
          <cell r="J1098" t="str">
            <v>No good match.</v>
          </cell>
        </row>
        <row r="1099">
          <cell r="A1099" t="str">
            <v>Seq_1097</v>
          </cell>
          <cell r="C1099">
            <v>138</v>
          </cell>
          <cell r="D1099" t="str">
            <v>tautoga onitis</v>
          </cell>
          <cell r="E1099">
            <v>99.28</v>
          </cell>
          <cell r="F1099" t="str">
            <v>Tautog</v>
          </cell>
          <cell r="J1099" t="str">
            <v>Tautog</v>
          </cell>
        </row>
        <row r="1100">
          <cell r="A1100" t="str">
            <v>Seq_1098</v>
          </cell>
          <cell r="C1100">
            <v>138</v>
          </cell>
          <cell r="D1100" t="str">
            <v>Anchoa hepsetus</v>
          </cell>
          <cell r="E1100">
            <v>100</v>
          </cell>
          <cell r="F1100" t="str">
            <v>Broad-striped anchovy</v>
          </cell>
          <cell r="G1100" t="str">
            <v>Engraulis mordax</v>
          </cell>
          <cell r="H1100">
            <v>99.26</v>
          </cell>
          <cell r="I1100" t="str">
            <v>Northern anchovy</v>
          </cell>
          <cell r="J1100" t="str">
            <v>Broad-striped anchovy</v>
          </cell>
        </row>
        <row r="1101">
          <cell r="A1101" t="str">
            <v>Seq_1099</v>
          </cell>
          <cell r="C1101">
            <v>138</v>
          </cell>
          <cell r="D1101" t="str">
            <v>Stenotomus chrysops</v>
          </cell>
          <cell r="E1101">
            <v>97.83</v>
          </cell>
          <cell r="F1101" t="str">
            <v>Scup</v>
          </cell>
          <cell r="J1101" t="str">
            <v>Scup</v>
          </cell>
        </row>
        <row r="1102">
          <cell r="A1102" t="str">
            <v>Seq_1100</v>
          </cell>
          <cell r="C1102">
            <v>138</v>
          </cell>
          <cell r="D1102" t="str">
            <v>Sebastes mentella</v>
          </cell>
          <cell r="E1102">
            <v>98.55</v>
          </cell>
          <cell r="F1102" t="str">
            <v>The beaked redfish</v>
          </cell>
          <cell r="G1102" t="str">
            <v>Sebastes viviparus</v>
          </cell>
          <cell r="H1102">
            <v>98.55</v>
          </cell>
          <cell r="I1102" t="str">
            <v>Norway redfish</v>
          </cell>
          <cell r="J1102" t="str">
            <v>Some kind of redfish</v>
          </cell>
          <cell r="M1102" t="str">
            <v>Also matched 100% with Sebastes fasciatus (Arcadian redfish), Sebastes norvegicus (Atlantic redfish), Sebastes oculatus (Patagonian redfish) etc</v>
          </cell>
        </row>
        <row r="1103">
          <cell r="A1103" t="str">
            <v>Seq_1101</v>
          </cell>
          <cell r="C1103">
            <v>138</v>
          </cell>
          <cell r="D1103" t="str">
            <v>Canis familiaris</v>
          </cell>
          <cell r="E1103">
            <v>97.1</v>
          </cell>
          <cell r="F1103" t="str">
            <v>Dog</v>
          </cell>
          <cell r="J1103" t="str">
            <v>No good match. Dog?</v>
          </cell>
        </row>
        <row r="1104">
          <cell r="A1104" t="str">
            <v>Seq_1102</v>
          </cell>
          <cell r="C1104">
            <v>138</v>
          </cell>
          <cell r="D1104" t="str">
            <v>Tautogolabrus adspersus</v>
          </cell>
          <cell r="E1104">
            <v>99.28</v>
          </cell>
          <cell r="F1104" t="str">
            <v>Cunner</v>
          </cell>
          <cell r="J1104" t="str">
            <v>Cunner</v>
          </cell>
        </row>
        <row r="1105">
          <cell r="A1105" t="str">
            <v>Seq_1103</v>
          </cell>
          <cell r="C1105">
            <v>122</v>
          </cell>
          <cell r="J1105" t="str">
            <v>No match</v>
          </cell>
        </row>
        <row r="1106">
          <cell r="A1106" t="str">
            <v>Seq_1104</v>
          </cell>
          <cell r="C1106">
            <v>138</v>
          </cell>
          <cell r="D1106" t="str">
            <v>Brevoortia tyrannus</v>
          </cell>
          <cell r="E1106">
            <v>99.26</v>
          </cell>
          <cell r="F1106" t="str">
            <v>Atlantic menhaden</v>
          </cell>
          <cell r="J1106" t="str">
            <v>Atlantic menhaden</v>
          </cell>
        </row>
        <row r="1107">
          <cell r="A1107" t="str">
            <v>Seq_1105</v>
          </cell>
          <cell r="C1107">
            <v>138</v>
          </cell>
          <cell r="D1107" t="str">
            <v>Gnathophis heterognathos</v>
          </cell>
          <cell r="E1107">
            <v>99.28</v>
          </cell>
          <cell r="F1107" t="str">
            <v>??</v>
          </cell>
          <cell r="G1107" t="str">
            <v>Gnathophis bathytopos</v>
          </cell>
          <cell r="H1107">
            <v>100</v>
          </cell>
          <cell r="I1107" t="str">
            <v>Blackgut conger</v>
          </cell>
          <cell r="J1107" t="str">
            <v>Blackgut conger?</v>
          </cell>
          <cell r="M1107" t="str">
            <v>Also matched 99.28% with Gnathophis nystromi (Conger eel; Western Pacific: Japan to Hawaii.).</v>
          </cell>
        </row>
        <row r="1108">
          <cell r="A1108" t="str">
            <v>Seq_1106</v>
          </cell>
          <cell r="C1108">
            <v>137</v>
          </cell>
          <cell r="D1108" t="str">
            <v>rhynchocyon petersi</v>
          </cell>
          <cell r="E1108">
            <v>100</v>
          </cell>
          <cell r="F1108" t="str">
            <v>Black and rufous elephant shrew</v>
          </cell>
          <cell r="G1108" t="str">
            <v>Homp Sapien</v>
          </cell>
          <cell r="H1108">
            <v>100</v>
          </cell>
          <cell r="I1108" t="str">
            <v>Human</v>
          </cell>
          <cell r="J1108" t="str">
            <v>Human</v>
          </cell>
        </row>
        <row r="1109">
          <cell r="A1109" t="str">
            <v>Seq_1107</v>
          </cell>
          <cell r="C1109">
            <v>138</v>
          </cell>
          <cell r="D1109" t="str">
            <v>Delphinus delphis</v>
          </cell>
          <cell r="E1109">
            <v>99.26</v>
          </cell>
          <cell r="F1109" t="str">
            <v>Common dolphin</v>
          </cell>
          <cell r="G1109" t="str">
            <v>Lagenodelphis hosei</v>
          </cell>
          <cell r="H1109">
            <v>99.26</v>
          </cell>
          <cell r="I1109" t="str">
            <v>Fraser's dolphin</v>
          </cell>
          <cell r="J1109" t="str">
            <v>Some kind of dolphin</v>
          </cell>
          <cell r="M1109" t="str">
            <v xml:space="preserve">Alsom matched 99.26% with Stenella attenuata (Pantropical spotted dolphin), Delphinus capensis (Long-beaked common dolphin) </v>
          </cell>
        </row>
        <row r="1110">
          <cell r="A1110" t="str">
            <v>Seq_1108</v>
          </cell>
          <cell r="C1110">
            <v>136</v>
          </cell>
          <cell r="D1110" t="str">
            <v>Anas platyrhynchos</v>
          </cell>
          <cell r="E1110">
            <v>100</v>
          </cell>
          <cell r="F1110" t="str">
            <v>Mallard</v>
          </cell>
          <cell r="G1110" t="str">
            <v>Anas clypeata</v>
          </cell>
          <cell r="H1110">
            <v>100</v>
          </cell>
          <cell r="I1110" t="str">
            <v xml:space="preserve">Northern shoveler
</v>
          </cell>
          <cell r="J1110" t="str">
            <v>Some kind of duck?</v>
          </cell>
          <cell r="M1110" t="str">
            <v>Also matched 100% with Anas crecca (Eurasian teal), Anas poecilorhyncha (Indian spot-billed duck), Tadorna tadorna (Common shelduck), Anas acuta (Northern pintail), Anas zonorhyncha (Eastern Spot-Billed Duck) etc</v>
          </cell>
        </row>
        <row r="1111">
          <cell r="A1111" t="str">
            <v>Seq_1109</v>
          </cell>
          <cell r="C1111">
            <v>135</v>
          </cell>
          <cell r="D1111" t="str">
            <v>Gallus gallus</v>
          </cell>
          <cell r="E1111">
            <v>99.26</v>
          </cell>
          <cell r="F1111" t="str">
            <v>Red junglefowl</v>
          </cell>
          <cell r="J1111" t="str">
            <v>Red junglefowl</v>
          </cell>
        </row>
        <row r="1112">
          <cell r="A1112" t="str">
            <v>Seq_1110</v>
          </cell>
          <cell r="C1112">
            <v>137</v>
          </cell>
          <cell r="D1112" t="str">
            <v>Notoscopelus caudispinosus</v>
          </cell>
          <cell r="E1112">
            <v>100</v>
          </cell>
          <cell r="F1112" t="str">
            <v>Lobisomem</v>
          </cell>
          <cell r="J1112" t="str">
            <v>Lobisomem</v>
          </cell>
        </row>
        <row r="1113">
          <cell r="A1113" t="str">
            <v>Seq_1111</v>
          </cell>
          <cell r="C1113">
            <v>138</v>
          </cell>
          <cell r="D1113" t="str">
            <v>Alosa fallax</v>
          </cell>
          <cell r="E1113">
            <v>97.83</v>
          </cell>
          <cell r="F1113" t="str">
            <v>Twait shad</v>
          </cell>
          <cell r="G1113" t="str">
            <v>Alosa sapidissima</v>
          </cell>
          <cell r="H1113">
            <v>97.83</v>
          </cell>
          <cell r="I1113" t="str">
            <v>American shad</v>
          </cell>
          <cell r="J1113" t="str">
            <v xml:space="preserve">Some kind of shad </v>
          </cell>
          <cell r="M1113" t="str">
            <v>Also matched 97.83% with other shad such as Alosa mediocris (Hickory shad), Alosa aestivalis (Blueback herring) etc</v>
          </cell>
        </row>
        <row r="1114">
          <cell r="A1114" t="str">
            <v>Seq_1112</v>
          </cell>
          <cell r="C1114">
            <v>137</v>
          </cell>
          <cell r="D1114" t="str">
            <v>Meleagris gallopavo</v>
          </cell>
          <cell r="E1114">
            <v>99.28</v>
          </cell>
          <cell r="F1114" t="str">
            <v>Wild turkey</v>
          </cell>
          <cell r="G1114" t="str">
            <v>Gallus gallus</v>
          </cell>
          <cell r="H1114">
            <v>99.28</v>
          </cell>
          <cell r="I1114" t="str">
            <v>Red junglefowl</v>
          </cell>
          <cell r="J1114" t="str">
            <v>Wild turkey or Red junglefowl</v>
          </cell>
        </row>
        <row r="1115">
          <cell r="A1115" t="str">
            <v>Seq_1113</v>
          </cell>
          <cell r="C1115">
            <v>137</v>
          </cell>
          <cell r="D1115" t="str">
            <v>Phoca largha</v>
          </cell>
          <cell r="E1115">
            <v>97.81</v>
          </cell>
          <cell r="F1115" t="str">
            <v>Spotted seal</v>
          </cell>
          <cell r="G1115" t="str">
            <v>Halichoerus grypus</v>
          </cell>
          <cell r="H1115">
            <v>97.81</v>
          </cell>
          <cell r="I1115" t="str">
            <v>Grey Seal</v>
          </cell>
          <cell r="J1115" t="str">
            <v>Some kind of seal</v>
          </cell>
          <cell r="M1115" t="str">
            <v>Also matched 97.81% with Phoca vitulina (Harbor seal), Cystophora cristata(Hooded seal), phoca fasciata(Ribbon seal), Pusa caspica(Caspian seal), Phoca sibirica(Baikal seal) and others.</v>
          </cell>
        </row>
        <row r="1116">
          <cell r="A1116" t="str">
            <v>Seq_1114</v>
          </cell>
          <cell r="C1116">
            <v>138</v>
          </cell>
          <cell r="D1116" t="str">
            <v>Merluccius bilinearis</v>
          </cell>
          <cell r="E1116">
            <v>98.55</v>
          </cell>
          <cell r="F1116" t="str">
            <v>Silver hake</v>
          </cell>
          <cell r="G1116" t="str">
            <v>Merluccius albidus</v>
          </cell>
          <cell r="H1116">
            <v>98.55</v>
          </cell>
          <cell r="I1116" t="str">
            <v>Offshore hake</v>
          </cell>
          <cell r="J1116" t="str">
            <v>Silver hake</v>
          </cell>
        </row>
        <row r="1117">
          <cell r="A1117" t="str">
            <v>Seq_1115</v>
          </cell>
          <cell r="C1117">
            <v>138</v>
          </cell>
          <cell r="D1117" t="str">
            <v>Balaenoptera physalus</v>
          </cell>
          <cell r="E1117">
            <v>100</v>
          </cell>
          <cell r="F1117" t="str">
            <v>Fin whale</v>
          </cell>
          <cell r="G1117" t="str">
            <v>Balaenoptera physalus</v>
          </cell>
          <cell r="H1117">
            <v>99.28</v>
          </cell>
          <cell r="I1117" t="str">
            <v>Fin whale</v>
          </cell>
          <cell r="J1117" t="str">
            <v>Fin whale</v>
          </cell>
        </row>
        <row r="1118">
          <cell r="A1118" t="str">
            <v>Seq_1116</v>
          </cell>
          <cell r="C1118">
            <v>138</v>
          </cell>
          <cell r="D1118" t="str">
            <v>Brevoortia tyrannus</v>
          </cell>
          <cell r="E1118">
            <v>97.83</v>
          </cell>
          <cell r="F1118" t="str">
            <v>Atlantic menhaden</v>
          </cell>
          <cell r="G1118" t="str">
            <v>Alosa fallax</v>
          </cell>
          <cell r="H1118">
            <v>97.1</v>
          </cell>
          <cell r="I1118" t="str">
            <v>Some kind of shad</v>
          </cell>
          <cell r="J1118" t="str">
            <v>Atlantic menhaden</v>
          </cell>
        </row>
        <row r="1119">
          <cell r="A1119" t="str">
            <v>Seq_1117</v>
          </cell>
          <cell r="C1119">
            <v>137</v>
          </cell>
          <cell r="D1119" t="str">
            <v>Homo Sapian</v>
          </cell>
          <cell r="E1119">
            <v>93.43</v>
          </cell>
          <cell r="J1119" t="str">
            <v>Human? No good match</v>
          </cell>
        </row>
        <row r="1120">
          <cell r="A1120" t="str">
            <v>Seq_1118</v>
          </cell>
          <cell r="C1120">
            <v>137</v>
          </cell>
          <cell r="D1120" t="str">
            <v>Cynoscion regalis</v>
          </cell>
          <cell r="E1120">
            <v>97.08</v>
          </cell>
          <cell r="F1120" t="str">
            <v>Weakfish</v>
          </cell>
          <cell r="G1120" t="str">
            <v>Cynoscion arenarius</v>
          </cell>
          <cell r="H1120">
            <v>95.59</v>
          </cell>
          <cell r="I1120" t="str">
            <v>Sand weakfish</v>
          </cell>
          <cell r="J1120" t="str">
            <v>Weakfish</v>
          </cell>
        </row>
        <row r="1121">
          <cell r="A1121" t="str">
            <v>Seq_1119</v>
          </cell>
          <cell r="C1121">
            <v>137</v>
          </cell>
          <cell r="D1121" t="str">
            <v>Phoca largha</v>
          </cell>
          <cell r="E1121">
            <v>98.54</v>
          </cell>
          <cell r="F1121" t="str">
            <v>Spotted seal</v>
          </cell>
          <cell r="G1121" t="str">
            <v>Halichoerus grypus</v>
          </cell>
          <cell r="H1121">
            <v>98.54</v>
          </cell>
          <cell r="I1121" t="str">
            <v>Grey Seal</v>
          </cell>
          <cell r="J1121" t="str">
            <v>Some kind of seal</v>
          </cell>
          <cell r="M1121" t="str">
            <v>Also matched 98.54% with Phoca vitulina (Harbor seal), Cystophora cristata(Hooded seal), phoca fasciata(Ribbon seal), Pusa caspica(Caspian seal), Phoca sibirica(Baikal seal) and others.</v>
          </cell>
        </row>
        <row r="1122">
          <cell r="A1122" t="str">
            <v>Seq_1120</v>
          </cell>
          <cell r="C1122">
            <v>135</v>
          </cell>
          <cell r="D1122" t="str">
            <v>Gallus gallus</v>
          </cell>
          <cell r="E1122">
            <v>99.26</v>
          </cell>
          <cell r="F1122" t="str">
            <v>Red junglefowl</v>
          </cell>
          <cell r="J1122" t="str">
            <v>Red junglefowl</v>
          </cell>
        </row>
        <row r="1123">
          <cell r="A1123" t="str">
            <v>Seq_1121</v>
          </cell>
          <cell r="C1123">
            <v>137</v>
          </cell>
          <cell r="D1123" t="str">
            <v>Phoca largha</v>
          </cell>
          <cell r="E1123">
            <v>100</v>
          </cell>
          <cell r="F1123" t="str">
            <v>Spotted seal</v>
          </cell>
          <cell r="G1123" t="str">
            <v>Halichoerus grypus</v>
          </cell>
          <cell r="H1123">
            <v>100</v>
          </cell>
          <cell r="I1123" t="str">
            <v>Grey Seal</v>
          </cell>
          <cell r="J1123" t="str">
            <v>Some kind of seal</v>
          </cell>
          <cell r="M1123" t="str">
            <v>Also matched 100% with Phoca vitulina (Harbor seal), Cystophora cristata(Hooded seal), phoca fasciata(Ribbon seal), Pusa caspica(Caspian seal), Phoca sibirica(Baikal seal) and others.</v>
          </cell>
        </row>
        <row r="1124">
          <cell r="A1124" t="str">
            <v>Seq_1122</v>
          </cell>
          <cell r="C1124">
            <v>138</v>
          </cell>
          <cell r="D1124" t="str">
            <v>Sphyraena borealis</v>
          </cell>
          <cell r="E1124">
            <v>100</v>
          </cell>
          <cell r="F1124" t="str">
            <v>Northern sennet</v>
          </cell>
          <cell r="G1124" t="str">
            <v>Eleutheronema rhadinum</v>
          </cell>
          <cell r="H1124">
            <v>92.86</v>
          </cell>
          <cell r="I1124" t="str">
            <v>East Asian fourfinger threadfin</v>
          </cell>
          <cell r="J1124" t="str">
            <v>Northern sennet</v>
          </cell>
        </row>
        <row r="1125">
          <cell r="A1125" t="str">
            <v>Seq_1123</v>
          </cell>
          <cell r="C1125">
            <v>137</v>
          </cell>
          <cell r="D1125" t="str">
            <v>Homo Sapian</v>
          </cell>
          <cell r="E1125">
            <v>97.81</v>
          </cell>
          <cell r="J1125" t="str">
            <v>Human? No good match</v>
          </cell>
        </row>
        <row r="1126">
          <cell r="A1126" t="str">
            <v>Seq_1124</v>
          </cell>
          <cell r="C1126">
            <v>138</v>
          </cell>
          <cell r="D1126" t="str">
            <v>Stenotomus chrysops</v>
          </cell>
          <cell r="E1126">
            <v>99.26</v>
          </cell>
          <cell r="F1126" t="str">
            <v>Scup</v>
          </cell>
          <cell r="J1126" t="str">
            <v>Scup</v>
          </cell>
        </row>
        <row r="1127">
          <cell r="A1127" t="str">
            <v>Seq_1125</v>
          </cell>
          <cell r="C1127">
            <v>144</v>
          </cell>
          <cell r="D1127" t="str">
            <v>Sinacroneuria dabieshana</v>
          </cell>
          <cell r="E1127">
            <v>89.58</v>
          </cell>
          <cell r="F1127" t="str">
            <v>?</v>
          </cell>
          <cell r="J1127" t="str">
            <v>No good match</v>
          </cell>
        </row>
        <row r="1128">
          <cell r="A1128" t="str">
            <v>Seq_1126</v>
          </cell>
          <cell r="C1128">
            <v>137</v>
          </cell>
          <cell r="D1128" t="str">
            <v>Phoca largha</v>
          </cell>
          <cell r="E1128">
            <v>97.1</v>
          </cell>
          <cell r="F1128" t="str">
            <v>Spotted seal</v>
          </cell>
          <cell r="G1128" t="str">
            <v>Halichoerus grypus</v>
          </cell>
          <cell r="H1128">
            <v>97.1</v>
          </cell>
          <cell r="I1128" t="str">
            <v>Grey Seal</v>
          </cell>
          <cell r="J1128" t="str">
            <v>Some kind of seal</v>
          </cell>
          <cell r="M1128" t="str">
            <v>Also matched 97.1% with Phoca vitulina (Harbor seal), Cystophora cristata(Hooded seal), phoca fasciata(Ribbon seal), Pusa caspica(Caspian seal), Phoca sibirica(Baikal seal) and others.</v>
          </cell>
        </row>
        <row r="1129">
          <cell r="A1129" t="str">
            <v>Seq_1127</v>
          </cell>
          <cell r="C1129">
            <v>136</v>
          </cell>
          <cell r="D1129" t="str">
            <v>Mus musculus</v>
          </cell>
          <cell r="E1129">
            <v>99.26</v>
          </cell>
          <cell r="F1129" t="str">
            <v>House mouse</v>
          </cell>
          <cell r="J1129" t="str">
            <v>House mouse</v>
          </cell>
        </row>
        <row r="1130">
          <cell r="A1130" t="str">
            <v>Seq_1128</v>
          </cell>
          <cell r="C1130">
            <v>135</v>
          </cell>
          <cell r="D1130" t="str">
            <v>Scorpaena brasiliensis</v>
          </cell>
          <cell r="E1130">
            <v>94.85</v>
          </cell>
          <cell r="F1130" t="str">
            <v>Barbfish</v>
          </cell>
          <cell r="J1130" t="str">
            <v>No good match</v>
          </cell>
        </row>
        <row r="1131">
          <cell r="A1131" t="str">
            <v>Seq_1129</v>
          </cell>
          <cell r="C1131">
            <v>137</v>
          </cell>
          <cell r="D1131" t="str">
            <v>Homo Sapian</v>
          </cell>
          <cell r="E1131">
            <v>98.52</v>
          </cell>
          <cell r="J1131" t="str">
            <v>Human? No good match</v>
          </cell>
        </row>
        <row r="1132">
          <cell r="A1132" t="str">
            <v>Seq_1130</v>
          </cell>
          <cell r="C1132">
            <v>138</v>
          </cell>
          <cell r="D1132" t="str">
            <v>Merluccius albidus</v>
          </cell>
          <cell r="E1132">
            <v>98.56</v>
          </cell>
          <cell r="F1132" t="str">
            <v>Offshore hake</v>
          </cell>
          <cell r="G1132" t="str">
            <v>Merluccius capensis</v>
          </cell>
          <cell r="H1132">
            <v>97.84</v>
          </cell>
          <cell r="I1132" t="str">
            <v>Shallow-water Cape hake</v>
          </cell>
          <cell r="J1132" t="str">
            <v>Offshore hake</v>
          </cell>
          <cell r="M1132" t="str">
            <v>Also matched 97.84% with Merluccius bilinearis (Silver hake), merluccius hubbsi (Argentine hake; Southwest Atlantic) and merluccius gayi (South Pacific hake; Southeast Pacific)</v>
          </cell>
        </row>
        <row r="1133">
          <cell r="A1133" t="str">
            <v>Seq_1131</v>
          </cell>
          <cell r="C1133">
            <v>138</v>
          </cell>
          <cell r="D1133" t="str">
            <v>Cololabis saira</v>
          </cell>
          <cell r="E1133">
            <v>98.56</v>
          </cell>
          <cell r="F1133" t="str">
            <v>Pacific saury</v>
          </cell>
          <cell r="G1133" t="str">
            <v>Xenentodon cancila</v>
          </cell>
          <cell r="H1133">
            <v>94.29</v>
          </cell>
          <cell r="I1133" t="str">
            <v>Freshwater garfish</v>
          </cell>
          <cell r="J1133" t="str">
            <v>Pacific saury</v>
          </cell>
        </row>
        <row r="1134">
          <cell r="A1134" t="str">
            <v>Seq_1132</v>
          </cell>
          <cell r="C1134">
            <v>138</v>
          </cell>
          <cell r="D1134" t="str">
            <v>clupea harengus</v>
          </cell>
          <cell r="E1134">
            <v>99.28</v>
          </cell>
          <cell r="F1134" t="str">
            <v>Atlantic herring</v>
          </cell>
          <cell r="G1134" t="str">
            <v>Sprattus sprattus</v>
          </cell>
          <cell r="H1134">
            <v>100</v>
          </cell>
          <cell r="I1134" t="str">
            <v>European sprat</v>
          </cell>
          <cell r="J1134" t="str">
            <v>Atlantic herring</v>
          </cell>
        </row>
        <row r="1135">
          <cell r="A1135" t="str">
            <v>Seq_1133</v>
          </cell>
          <cell r="C1135">
            <v>140</v>
          </cell>
          <cell r="D1135" t="str">
            <v>Scophthalmus aquosus</v>
          </cell>
          <cell r="E1135">
            <v>99.29</v>
          </cell>
          <cell r="F1135" t="str">
            <v>Windowpane</v>
          </cell>
          <cell r="J1135" t="str">
            <v>Windowpane</v>
          </cell>
        </row>
        <row r="1136">
          <cell r="A1136" t="str">
            <v>Seq_1134</v>
          </cell>
          <cell r="C1136">
            <v>138</v>
          </cell>
          <cell r="D1136" t="str">
            <v>Sparisoma rubripinne</v>
          </cell>
          <cell r="E1136">
            <v>98.51</v>
          </cell>
          <cell r="F1136" t="str">
            <v>Redfin parrotfish</v>
          </cell>
          <cell r="G1136" t="str">
            <v>Sparisoma viride</v>
          </cell>
          <cell r="H1136">
            <v>98.53</v>
          </cell>
          <cell r="I1136" t="str">
            <v>Sportlight parrotfish</v>
          </cell>
          <cell r="J1136" t="str">
            <v>No perfect match. Some kind of parrotfish.</v>
          </cell>
          <cell r="M1136" t="str">
            <v>Also matched 97.76% with Sparisoma chrysopterum (Redtail parrotfish) etc</v>
          </cell>
        </row>
        <row r="1137">
          <cell r="A1137" t="str">
            <v>Seq_1135</v>
          </cell>
          <cell r="C1137">
            <v>138</v>
          </cell>
          <cell r="D1137" t="str">
            <v>Sparisoma rubripinne</v>
          </cell>
          <cell r="E1137">
            <v>98.51</v>
          </cell>
          <cell r="F1137" t="str">
            <v>Redfin parrotfish</v>
          </cell>
          <cell r="G1137" t="str">
            <v>Sparisoma viride</v>
          </cell>
          <cell r="H1137">
            <v>98.53</v>
          </cell>
          <cell r="I1137" t="str">
            <v>Sportlight parrotfish</v>
          </cell>
          <cell r="J1137" t="str">
            <v>No perfect match. Some kind of parrotfish.</v>
          </cell>
        </row>
        <row r="1138">
          <cell r="A1138" t="str">
            <v>Seq_1136</v>
          </cell>
          <cell r="C1138">
            <v>138</v>
          </cell>
          <cell r="D1138" t="str">
            <v>Globicephala macrorhynchus</v>
          </cell>
          <cell r="E1138">
            <v>99.28</v>
          </cell>
          <cell r="F1138" t="str">
            <v>Short-finned pilot whale</v>
          </cell>
          <cell r="G1138" t="str">
            <v>Peponocephala electra</v>
          </cell>
          <cell r="H1138">
            <v>99.28</v>
          </cell>
          <cell r="I1138" t="str">
            <v>Melon-headed whale</v>
          </cell>
          <cell r="J1138" t="str">
            <v>No perfect match. Some kind of whale.</v>
          </cell>
        </row>
        <row r="1139">
          <cell r="A1139" t="str">
            <v>Seq_1137</v>
          </cell>
          <cell r="C1139">
            <v>137</v>
          </cell>
          <cell r="D1139" t="str">
            <v>Predicted Lagenorhynchus obliquidens</v>
          </cell>
          <cell r="E1139">
            <v>93.43</v>
          </cell>
          <cell r="F1139" t="str">
            <v>Pacific white-sided dolphin</v>
          </cell>
          <cell r="G1139" t="str">
            <v>Eschrichtius robustus</v>
          </cell>
          <cell r="H1139">
            <v>92.7</v>
          </cell>
          <cell r="I1139" t="str">
            <v>Gray whale</v>
          </cell>
          <cell r="J1139" t="str">
            <v>No good match. Whale?</v>
          </cell>
        </row>
        <row r="1140">
          <cell r="A1140" t="str">
            <v>Seq_1138</v>
          </cell>
          <cell r="C1140">
            <v>136</v>
          </cell>
          <cell r="J1140" t="str">
            <v>No match</v>
          </cell>
        </row>
        <row r="1141">
          <cell r="A1141" t="str">
            <v>Seq_1139</v>
          </cell>
          <cell r="C1141">
            <v>137</v>
          </cell>
          <cell r="D1141" t="str">
            <v>Phoca largha</v>
          </cell>
          <cell r="E1141">
            <v>97.81</v>
          </cell>
          <cell r="F1141" t="str">
            <v>Spotted seal</v>
          </cell>
          <cell r="G1141" t="str">
            <v>Halichoerus grypus</v>
          </cell>
          <cell r="H1141">
            <v>97.81</v>
          </cell>
          <cell r="I1141" t="str">
            <v>Grey Seal</v>
          </cell>
          <cell r="J1141" t="str">
            <v>Some kind of seal</v>
          </cell>
          <cell r="M1141" t="str">
            <v>Also matched 97.81% with Phoca vitulina (Harbor seal), Cystophora cristata(Hooded seal), phoca fasciata(Ribbon seal), Pusa caspica(Caspian seal), Phoca sibirica(Baikal seal) and others.</v>
          </cell>
        </row>
        <row r="1142">
          <cell r="A1142" t="str">
            <v>Seq_1140</v>
          </cell>
          <cell r="C1142">
            <v>137</v>
          </cell>
          <cell r="J1142" t="str">
            <v>No match</v>
          </cell>
        </row>
        <row r="1143">
          <cell r="A1143" t="str">
            <v>Seq_1141</v>
          </cell>
          <cell r="C1143">
            <v>138</v>
          </cell>
          <cell r="D1143" t="str">
            <v>Pseudotolithus elongatus</v>
          </cell>
          <cell r="E1143">
            <v>97.83</v>
          </cell>
          <cell r="F1143" t="str">
            <v>Bobo croaker</v>
          </cell>
          <cell r="G1143" t="str">
            <v>Cynoscion regalis</v>
          </cell>
          <cell r="H1143">
            <v>97.83</v>
          </cell>
          <cell r="I1143" t="str">
            <v>Weakfish</v>
          </cell>
          <cell r="J1143" t="str">
            <v>Weakfish?</v>
          </cell>
        </row>
        <row r="1144">
          <cell r="A1144" t="str">
            <v>Seq_1142</v>
          </cell>
          <cell r="C1144">
            <v>135</v>
          </cell>
          <cell r="D1144" t="str">
            <v>Uncultured archaeon</v>
          </cell>
          <cell r="E1144">
            <v>88.75</v>
          </cell>
          <cell r="J1144" t="str">
            <v>No good match</v>
          </cell>
        </row>
        <row r="1145">
          <cell r="A1145" t="str">
            <v>Seq_1143</v>
          </cell>
          <cell r="C1145">
            <v>129</v>
          </cell>
          <cell r="J1145" t="str">
            <v>No match</v>
          </cell>
        </row>
        <row r="1146">
          <cell r="A1146" t="str">
            <v>Seq_1144</v>
          </cell>
          <cell r="C1146">
            <v>137</v>
          </cell>
          <cell r="D1146" t="str">
            <v>Homo Sapian</v>
          </cell>
          <cell r="E1146">
            <v>99.28</v>
          </cell>
          <cell r="J1146" t="str">
            <v>Human? No good match</v>
          </cell>
        </row>
        <row r="1147">
          <cell r="A1147" t="str">
            <v>Seq_1145</v>
          </cell>
          <cell r="C1147">
            <v>138</v>
          </cell>
          <cell r="D1147" t="str">
            <v>Auxis thazard</v>
          </cell>
          <cell r="E1147">
            <v>98.55</v>
          </cell>
          <cell r="F1147" t="str">
            <v>frigate tuna</v>
          </cell>
          <cell r="G1147" t="str">
            <v>Auxis rochei</v>
          </cell>
          <cell r="H1147">
            <v>98.55</v>
          </cell>
          <cell r="I1147" t="str">
            <v>Bullet tuna</v>
          </cell>
          <cell r="J1147" t="str">
            <v>Some kind of tuna</v>
          </cell>
          <cell r="M1147" t="str">
            <v>Also matched 98.55% with Sarda sarda (Atlantic bonito)</v>
          </cell>
        </row>
        <row r="1148">
          <cell r="A1148" t="str">
            <v>Seq_1146</v>
          </cell>
          <cell r="C1148">
            <v>137</v>
          </cell>
          <cell r="D1148" t="str">
            <v>Pusa hispida</v>
          </cell>
          <cell r="E1148">
            <v>97.81</v>
          </cell>
          <cell r="F1148" t="str">
            <v>Ringed seal</v>
          </cell>
          <cell r="G1148" t="str">
            <v>Phoca largha</v>
          </cell>
          <cell r="H1148">
            <v>97.08</v>
          </cell>
          <cell r="I1148" t="str">
            <v>Spotted seal</v>
          </cell>
          <cell r="J1148" t="str">
            <v>No good match. Some kind of seal</v>
          </cell>
        </row>
        <row r="1149">
          <cell r="A1149" t="str">
            <v>Seq_1147</v>
          </cell>
          <cell r="C1149">
            <v>133</v>
          </cell>
          <cell r="J1149" t="str">
            <v>No match</v>
          </cell>
        </row>
        <row r="1150">
          <cell r="A1150" t="str">
            <v>Seq_1148</v>
          </cell>
          <cell r="C1150">
            <v>137</v>
          </cell>
          <cell r="D1150" t="str">
            <v>Phoca largha</v>
          </cell>
          <cell r="E1150">
            <v>97.1</v>
          </cell>
          <cell r="F1150" t="str">
            <v>Spotted seal</v>
          </cell>
          <cell r="G1150" t="str">
            <v>Halichoerus grypus</v>
          </cell>
          <cell r="H1150">
            <v>97.1</v>
          </cell>
          <cell r="I1150" t="str">
            <v>Grey Seal</v>
          </cell>
          <cell r="J1150" t="str">
            <v>Some kind of seal</v>
          </cell>
          <cell r="M1150" t="str">
            <v>Also matched 97.1% with Phoca vitulina (Harbor seal), Cystophora cristata(Hooded seal), phoca fasciata(Ribbon seal), Pusa caspica(Caspian seal), Phoca sibirica(Baikal seal) and others.</v>
          </cell>
        </row>
        <row r="1151">
          <cell r="A1151" t="str">
            <v>Seq_1149</v>
          </cell>
          <cell r="C1151">
            <v>137</v>
          </cell>
          <cell r="D1151" t="str">
            <v>Scomber scombrus</v>
          </cell>
          <cell r="E1151">
            <v>97.81</v>
          </cell>
          <cell r="F1151" t="str">
            <v>Atlantic mackerel</v>
          </cell>
          <cell r="J1151" t="str">
            <v>Atlantic mackerel</v>
          </cell>
        </row>
        <row r="1152">
          <cell r="A1152" t="str">
            <v>Seq_1150</v>
          </cell>
          <cell r="C1152">
            <v>135</v>
          </cell>
          <cell r="J1152" t="str">
            <v>No match</v>
          </cell>
        </row>
        <row r="1153">
          <cell r="A1153" t="str">
            <v>Seq_1151</v>
          </cell>
          <cell r="C1153">
            <v>128</v>
          </cell>
          <cell r="J1153" t="str">
            <v>No match</v>
          </cell>
        </row>
        <row r="1154">
          <cell r="A1154" t="str">
            <v>Seq_1152</v>
          </cell>
          <cell r="C1154">
            <v>138</v>
          </cell>
          <cell r="D1154" t="str">
            <v>Liparis gibbus</v>
          </cell>
          <cell r="E1154">
            <v>100</v>
          </cell>
          <cell r="F1154" t="str">
            <v>Variegated snailfish</v>
          </cell>
          <cell r="G1154" t="str">
            <v>Liparis ochotensis</v>
          </cell>
          <cell r="H1154">
            <v>100</v>
          </cell>
          <cell r="I1154" t="str">
            <v>??</v>
          </cell>
          <cell r="J1154" t="str">
            <v>Variegated snailfish</v>
          </cell>
        </row>
        <row r="1155">
          <cell r="A1155" t="str">
            <v>Seq_1153</v>
          </cell>
          <cell r="C1155">
            <v>137</v>
          </cell>
          <cell r="D1155" t="str">
            <v>Homo Sapian</v>
          </cell>
          <cell r="E1155">
            <v>97.84</v>
          </cell>
          <cell r="J1155" t="str">
            <v>Human? No good match</v>
          </cell>
        </row>
        <row r="1156">
          <cell r="A1156" t="str">
            <v>Seq_1154</v>
          </cell>
          <cell r="C1156">
            <v>137</v>
          </cell>
          <cell r="D1156" t="str">
            <v>Homo Sapian</v>
          </cell>
          <cell r="E1156">
            <v>99.28</v>
          </cell>
          <cell r="J1156" t="str">
            <v>Human? No good match</v>
          </cell>
        </row>
        <row r="1157">
          <cell r="A1157" t="str">
            <v>Seq_1155</v>
          </cell>
          <cell r="C1157">
            <v>137</v>
          </cell>
          <cell r="D1157" t="str">
            <v>Cynoscion regalis</v>
          </cell>
          <cell r="E1157">
            <v>99.28</v>
          </cell>
          <cell r="F1157" t="str">
            <v>Weakfish</v>
          </cell>
          <cell r="G1157" t="str">
            <v>Cynoscion arenarius</v>
          </cell>
          <cell r="H1157">
            <v>97.81</v>
          </cell>
          <cell r="I1157" t="str">
            <v>Sand weakfish</v>
          </cell>
          <cell r="J1157" t="str">
            <v>Weakfish</v>
          </cell>
        </row>
        <row r="1158">
          <cell r="A1158" t="str">
            <v>Seq_1156</v>
          </cell>
          <cell r="C1158">
            <v>137</v>
          </cell>
          <cell r="D1158" t="str">
            <v>Meleagris gallopavo</v>
          </cell>
          <cell r="E1158">
            <v>99.28</v>
          </cell>
          <cell r="F1158" t="str">
            <v>Wild turkey</v>
          </cell>
          <cell r="G1158" t="str">
            <v>Gallus gallus</v>
          </cell>
          <cell r="H1158">
            <v>99.28</v>
          </cell>
          <cell r="I1158" t="str">
            <v>Red junglefowl</v>
          </cell>
          <cell r="J1158" t="str">
            <v>Wild turkey or Red junglefowl</v>
          </cell>
        </row>
        <row r="1159">
          <cell r="A1159" t="str">
            <v>Seq_1157</v>
          </cell>
          <cell r="C1159">
            <v>138</v>
          </cell>
          <cell r="D1159" t="str">
            <v>myoxocephalus octodecemspinosus</v>
          </cell>
          <cell r="E1159">
            <v>99.28</v>
          </cell>
          <cell r="F1159" t="str">
            <v>Longhorn sculpin</v>
          </cell>
          <cell r="G1159" t="str">
            <v>aspidophoroides monopterygius</v>
          </cell>
          <cell r="H1159">
            <v>99.28</v>
          </cell>
          <cell r="I1159" t="str">
            <v>Alligatorfish</v>
          </cell>
          <cell r="J1159" t="str">
            <v>Some kind of Sculpin?</v>
          </cell>
          <cell r="M1159" t="str">
            <v>Also matched 99.28% with Artediellus uncinatus (Arctic hookear sculpin; western Atlantic) etc</v>
          </cell>
        </row>
        <row r="1160">
          <cell r="A1160" t="str">
            <v>Seq_1158</v>
          </cell>
          <cell r="C1160">
            <v>130</v>
          </cell>
          <cell r="J1160" t="str">
            <v>No match</v>
          </cell>
        </row>
        <row r="1161">
          <cell r="A1161" t="str">
            <v>Seq_1159</v>
          </cell>
          <cell r="C1161">
            <v>137</v>
          </cell>
          <cell r="D1161" t="str">
            <v>Homo Sapian</v>
          </cell>
          <cell r="E1161">
            <v>99.28</v>
          </cell>
          <cell r="J1161" t="str">
            <v>Human? No good match</v>
          </cell>
        </row>
        <row r="1162">
          <cell r="A1162" t="str">
            <v>Seq_1160</v>
          </cell>
          <cell r="C1162">
            <v>138</v>
          </cell>
          <cell r="D1162" t="str">
            <v>Magnisudis atlantica</v>
          </cell>
          <cell r="E1162">
            <v>99.28</v>
          </cell>
          <cell r="F1162" t="str">
            <v>Duckbill barracudina</v>
          </cell>
          <cell r="G1162" t="str">
            <v>Arctozenus risso</v>
          </cell>
          <cell r="H1162">
            <v>96.4</v>
          </cell>
          <cell r="I1162" t="str">
            <v>Spotted barracudina</v>
          </cell>
          <cell r="J1162" t="str">
            <v>Duckbill barracudina</v>
          </cell>
        </row>
        <row r="1163">
          <cell r="A1163" t="str">
            <v>Seq_1161</v>
          </cell>
          <cell r="C1163">
            <v>136</v>
          </cell>
          <cell r="D1163" t="str">
            <v>Eucinostomus gula</v>
          </cell>
          <cell r="E1163">
            <v>98.53</v>
          </cell>
          <cell r="F1163" t="str">
            <v>Jenny mojarra</v>
          </cell>
          <cell r="G1163" t="str">
            <v>Eucinostomus dowii</v>
          </cell>
          <cell r="H1163">
            <v>91.97</v>
          </cell>
          <cell r="I1163" t="str">
            <v>Dow's mojarra</v>
          </cell>
          <cell r="J1163" t="str">
            <v>Jenny mojarra</v>
          </cell>
        </row>
        <row r="1164">
          <cell r="A1164" t="str">
            <v>Seq_1162</v>
          </cell>
          <cell r="C1164">
            <v>137</v>
          </cell>
          <cell r="D1164" t="str">
            <v>Homo Sapian</v>
          </cell>
          <cell r="E1164">
            <v>99.27</v>
          </cell>
          <cell r="J1164" t="str">
            <v>Human? No good match</v>
          </cell>
        </row>
        <row r="1165">
          <cell r="A1165" t="str">
            <v>Seq_1163</v>
          </cell>
          <cell r="C1165">
            <v>127</v>
          </cell>
          <cell r="J1165" t="str">
            <v>No match</v>
          </cell>
        </row>
        <row r="1166">
          <cell r="A1166" t="str">
            <v>Seq_1164</v>
          </cell>
          <cell r="C1166">
            <v>138</v>
          </cell>
          <cell r="D1166" t="str">
            <v>Brevoortia tyrannus</v>
          </cell>
          <cell r="E1166">
            <v>99.28</v>
          </cell>
          <cell r="F1166" t="str">
            <v>Atlantic menhaden</v>
          </cell>
          <cell r="G1166" t="str">
            <v>Alosa fallax</v>
          </cell>
          <cell r="H1166">
            <v>97.83</v>
          </cell>
          <cell r="I1166" t="str">
            <v>Some kind of shad</v>
          </cell>
          <cell r="J1166" t="str">
            <v>Atlantic menhaden</v>
          </cell>
        </row>
        <row r="1167">
          <cell r="A1167" t="str">
            <v>Seq_1165</v>
          </cell>
          <cell r="C1167">
            <v>137</v>
          </cell>
          <cell r="D1167" t="str">
            <v>Homo Sapian</v>
          </cell>
          <cell r="E1167">
            <v>97.83</v>
          </cell>
          <cell r="J1167" t="str">
            <v>Human? No good match</v>
          </cell>
        </row>
        <row r="1168">
          <cell r="A1168" t="str">
            <v>Seq_1166</v>
          </cell>
          <cell r="C1168">
            <v>131</v>
          </cell>
          <cell r="J1168" t="str">
            <v>No match</v>
          </cell>
        </row>
        <row r="1169">
          <cell r="A1169" t="str">
            <v>Seq_1167</v>
          </cell>
          <cell r="C1169">
            <v>138</v>
          </cell>
          <cell r="D1169" t="str">
            <v>Brevoortia tyrannus</v>
          </cell>
          <cell r="E1169">
            <v>97.84</v>
          </cell>
          <cell r="F1169" t="str">
            <v>Atlantic menhaden</v>
          </cell>
          <cell r="G1169" t="str">
            <v>Alosa fallax</v>
          </cell>
          <cell r="H1169">
            <v>97.12</v>
          </cell>
          <cell r="I1169" t="str">
            <v>Some kind of shad</v>
          </cell>
          <cell r="J1169" t="str">
            <v>Atlantic menhaden</v>
          </cell>
        </row>
        <row r="1170">
          <cell r="A1170" t="str">
            <v>Seq_1168</v>
          </cell>
          <cell r="C1170">
            <v>138</v>
          </cell>
          <cell r="D1170" t="str">
            <v>Stenotomus chrysops</v>
          </cell>
          <cell r="E1170">
            <v>98.55</v>
          </cell>
          <cell r="F1170" t="str">
            <v>Scup</v>
          </cell>
          <cell r="J1170" t="str">
            <v>Scup</v>
          </cell>
        </row>
        <row r="1171">
          <cell r="A1171" t="str">
            <v>Seq_1169</v>
          </cell>
          <cell r="C1171">
            <v>138</v>
          </cell>
          <cell r="D1171" t="str">
            <v>phocoena phocoena</v>
          </cell>
          <cell r="E1171">
            <v>99.28</v>
          </cell>
          <cell r="F1171" t="str">
            <v>Harbour porpoise</v>
          </cell>
          <cell r="G1171" t="str">
            <v>phocoena dioptrica</v>
          </cell>
          <cell r="H1171">
            <v>97.87</v>
          </cell>
          <cell r="I1171" t="str">
            <v>Spectacled porpoise</v>
          </cell>
          <cell r="J1171" t="str">
            <v>Some kind of porpoise</v>
          </cell>
        </row>
        <row r="1172">
          <cell r="A1172" t="str">
            <v>Seq_1170</v>
          </cell>
          <cell r="C1172">
            <v>138</v>
          </cell>
          <cell r="D1172" t="str">
            <v>Plectobranchus evides</v>
          </cell>
          <cell r="E1172">
            <v>98.55</v>
          </cell>
          <cell r="F1172" t="str">
            <v>Bluebarred prickleback</v>
          </cell>
          <cell r="G1172" t="str">
            <v>Stichaeus nozawae</v>
          </cell>
          <cell r="H1172">
            <v>97.84</v>
          </cell>
          <cell r="I1172" t="str">
            <v>Tauegaji?</v>
          </cell>
          <cell r="J1172" t="str">
            <v>Bluebarred prickleback?</v>
          </cell>
          <cell r="M1172" t="str">
            <v>Also matched 97.83 with Eumesogrammus (Fourline snakeblenny), Stichaeus grigorjewi (? Some kind of prickleback) etc</v>
          </cell>
        </row>
        <row r="1173">
          <cell r="A1173" t="str">
            <v>Seq_1171</v>
          </cell>
          <cell r="C1173">
            <v>137</v>
          </cell>
          <cell r="D1173" t="str">
            <v>Phoca largha</v>
          </cell>
          <cell r="E1173">
            <v>97.81</v>
          </cell>
          <cell r="F1173" t="str">
            <v>Spotted seal</v>
          </cell>
          <cell r="G1173" t="str">
            <v>Halichoerus grypus</v>
          </cell>
          <cell r="H1173">
            <v>97.81</v>
          </cell>
          <cell r="I1173" t="str">
            <v>Grey Seal</v>
          </cell>
          <cell r="J1173" t="str">
            <v>Some kind of seal</v>
          </cell>
          <cell r="M1173" t="str">
            <v>Also matched 97.81% with Phoca vitulina (Harbor seal), Cystophora cristata(Hooded seal), phoca fasciata(Ribbon seal), Pusa caspica(Caspian seal), Phoca sibirica(Baikal seal) and others.</v>
          </cell>
        </row>
        <row r="1174">
          <cell r="A1174" t="str">
            <v>Seq_1172</v>
          </cell>
          <cell r="C1174">
            <v>138</v>
          </cell>
          <cell r="D1174" t="str">
            <v>helicolenus dactylopterus</v>
          </cell>
          <cell r="E1174">
            <v>97.83</v>
          </cell>
          <cell r="F1174" t="str">
            <v>blackbelly rosefish</v>
          </cell>
          <cell r="G1174" t="str">
            <v>Helicolenus avius</v>
          </cell>
          <cell r="H1174">
            <v>97.83</v>
          </cell>
          <cell r="I1174" t="str">
            <v>?</v>
          </cell>
          <cell r="J1174" t="str">
            <v>Blackbelly rosefish?</v>
          </cell>
          <cell r="M1174" t="str">
            <v>Also matched 97.83% with Helicolenus hilgendorfi (Hilgendorf's saucord; Northwest Pacific fish).</v>
          </cell>
        </row>
        <row r="1175">
          <cell r="A1175" t="str">
            <v>Seq_1173</v>
          </cell>
          <cell r="C1175">
            <v>137</v>
          </cell>
          <cell r="D1175" t="str">
            <v>Homo Sapian</v>
          </cell>
          <cell r="E1175">
            <v>97.83</v>
          </cell>
          <cell r="J1175" t="str">
            <v>Human? No good match</v>
          </cell>
        </row>
        <row r="1176">
          <cell r="A1176" t="str">
            <v>Seq_1174</v>
          </cell>
          <cell r="C1176">
            <v>138</v>
          </cell>
          <cell r="D1176" t="str">
            <v>Sus scrofa</v>
          </cell>
          <cell r="E1176">
            <v>99.28</v>
          </cell>
          <cell r="F1176" t="str">
            <v>Wild boar</v>
          </cell>
          <cell r="J1176" t="str">
            <v>Wild boar</v>
          </cell>
        </row>
        <row r="1177">
          <cell r="A1177" t="str">
            <v>Seq_1175</v>
          </cell>
          <cell r="C1177">
            <v>138</v>
          </cell>
          <cell r="D1177" t="str">
            <v>Selene setapinnis</v>
          </cell>
          <cell r="E1177">
            <v>99.28</v>
          </cell>
          <cell r="F1177" t="str">
            <v>Atlantic moonfish</v>
          </cell>
          <cell r="G1177" t="str">
            <v>Carangoides fulvoguttatus</v>
          </cell>
          <cell r="H1177">
            <v>98.56</v>
          </cell>
          <cell r="I1177" t="str">
            <v>Yellowspotted trevally</v>
          </cell>
          <cell r="J1177" t="str">
            <v>Atlantic moonfish</v>
          </cell>
        </row>
        <row r="1178">
          <cell r="A1178" t="str">
            <v>Seq_1176</v>
          </cell>
          <cell r="C1178">
            <v>138</v>
          </cell>
          <cell r="D1178" t="str">
            <v>Merluccius albidus</v>
          </cell>
          <cell r="E1178">
            <v>97.83</v>
          </cell>
          <cell r="F1178" t="str">
            <v>Offshore hake</v>
          </cell>
          <cell r="G1178" t="str">
            <v>Merluccius capensis</v>
          </cell>
          <cell r="H1178">
            <v>97.1</v>
          </cell>
          <cell r="I1178" t="str">
            <v>Shallow-water Cape hake</v>
          </cell>
          <cell r="J1178" t="str">
            <v>Offshore hake</v>
          </cell>
          <cell r="M1178" t="str">
            <v>Also matched 97.1% with Merluccius bilinearis (Silver hake), merluccius hubbsi (Argentine hake; Southwest Atlantic) and merluccius gayi (South Pacific hake; Southeast Pacific)</v>
          </cell>
        </row>
        <row r="1179">
          <cell r="A1179" t="str">
            <v>Seq_1177</v>
          </cell>
          <cell r="C1179">
            <v>138</v>
          </cell>
          <cell r="D1179" t="str">
            <v>Glyptocephalus cynoglossus</v>
          </cell>
          <cell r="E1179">
            <v>99.28</v>
          </cell>
          <cell r="F1179" t="str">
            <v>Witch flounder</v>
          </cell>
          <cell r="G1179" t="str">
            <v>Glyptocephalus zachirus</v>
          </cell>
          <cell r="H1179">
            <v>99.28</v>
          </cell>
          <cell r="I1179" t="str">
            <v>Rex sole</v>
          </cell>
          <cell r="J1179" t="str">
            <v>Witch flounder?</v>
          </cell>
        </row>
        <row r="1180">
          <cell r="A1180" t="str">
            <v>Seq_1178</v>
          </cell>
          <cell r="C1180">
            <v>133</v>
          </cell>
          <cell r="J1180" t="str">
            <v>No match</v>
          </cell>
        </row>
        <row r="1181">
          <cell r="A1181" t="str">
            <v>Seq_1179</v>
          </cell>
          <cell r="C1181">
            <v>138</v>
          </cell>
          <cell r="D1181" t="str">
            <v>Cololabis saira</v>
          </cell>
          <cell r="E1181">
            <v>99.28</v>
          </cell>
          <cell r="F1181" t="str">
            <v>Pacific saury</v>
          </cell>
          <cell r="G1181" t="str">
            <v>tylosurus crocodilus</v>
          </cell>
          <cell r="H1181">
            <v>94.29</v>
          </cell>
          <cell r="I1181" t="str">
            <v>Hound needlefish</v>
          </cell>
          <cell r="J1181" t="str">
            <v>Pacific saury. Some kind of saury?</v>
          </cell>
        </row>
        <row r="1182">
          <cell r="A1182" t="str">
            <v>Seq_1180</v>
          </cell>
          <cell r="C1182">
            <v>137</v>
          </cell>
          <cell r="D1182" t="str">
            <v>Phoca largha</v>
          </cell>
          <cell r="E1182">
            <v>97.81</v>
          </cell>
          <cell r="F1182" t="str">
            <v>Spotted seal</v>
          </cell>
          <cell r="G1182" t="str">
            <v>Halichoerus grypus</v>
          </cell>
          <cell r="H1182">
            <v>97.81</v>
          </cell>
          <cell r="I1182" t="str">
            <v>Grey Seal</v>
          </cell>
          <cell r="J1182" t="str">
            <v>Some kind of seal</v>
          </cell>
          <cell r="M1182" t="str">
            <v>Also matched 97.81% with Phoca vitulina (Harbor seal), Cystophora cristata(Hooded seal), phoca fasciata(Ribbon seal), Pusa caspica(Caspian seal), Phoca sibirica(Baikal seal) and others.</v>
          </cell>
        </row>
        <row r="1183">
          <cell r="A1183" t="str">
            <v>Seq_1181</v>
          </cell>
          <cell r="C1183">
            <v>138</v>
          </cell>
          <cell r="D1183" t="str">
            <v>Brevoortia tyrannus</v>
          </cell>
          <cell r="E1183">
            <v>99.27</v>
          </cell>
          <cell r="F1183" t="str">
            <v>Atlantic menhaden</v>
          </cell>
          <cell r="G1183" t="str">
            <v>Alosa fallax</v>
          </cell>
          <cell r="H1183">
            <v>98.54</v>
          </cell>
          <cell r="I1183" t="str">
            <v>Some kind of shad</v>
          </cell>
          <cell r="J1183" t="str">
            <v>Atlantic menhaden</v>
          </cell>
        </row>
        <row r="1184">
          <cell r="A1184" t="str">
            <v>Seq_1182</v>
          </cell>
          <cell r="C1184">
            <v>138</v>
          </cell>
          <cell r="D1184" t="str">
            <v>Anchoa mitchilli</v>
          </cell>
          <cell r="E1184">
            <v>98.56</v>
          </cell>
          <cell r="F1184" t="str">
            <v>Bay anchovy</v>
          </cell>
          <cell r="J1184" t="str">
            <v>Bay anchovy</v>
          </cell>
          <cell r="M1184" t="str">
            <v>Also matched 97.12% with other anchovies.</v>
          </cell>
        </row>
        <row r="1185">
          <cell r="A1185" t="str">
            <v>Seq_1183</v>
          </cell>
          <cell r="C1185">
            <v>133</v>
          </cell>
          <cell r="J1185" t="str">
            <v>No match</v>
          </cell>
        </row>
        <row r="1186">
          <cell r="A1186" t="str">
            <v>Seq_1184</v>
          </cell>
          <cell r="C1186">
            <v>138</v>
          </cell>
          <cell r="D1186" t="str">
            <v>Stenotomus chrysops</v>
          </cell>
          <cell r="E1186">
            <v>99.28</v>
          </cell>
          <cell r="F1186" t="str">
            <v>Scup</v>
          </cell>
          <cell r="J1186" t="str">
            <v>Scup</v>
          </cell>
        </row>
        <row r="1187">
          <cell r="A1187" t="str">
            <v>Seq_1185</v>
          </cell>
          <cell r="C1187">
            <v>138</v>
          </cell>
          <cell r="D1187" t="str">
            <v>Bothus robinsi</v>
          </cell>
          <cell r="E1187">
            <v>99.28</v>
          </cell>
          <cell r="F1187" t="str">
            <v>Twospot flounder</v>
          </cell>
          <cell r="G1187" t="str">
            <v>Bothus pantherinus</v>
          </cell>
          <cell r="H1187">
            <v>94.2</v>
          </cell>
          <cell r="I1187" t="str">
            <v>Leopard flounder</v>
          </cell>
          <cell r="J1187" t="str">
            <v>Twospot flounder</v>
          </cell>
        </row>
        <row r="1188">
          <cell r="A1188" t="str">
            <v>Seq_1186</v>
          </cell>
          <cell r="C1188">
            <v>132</v>
          </cell>
          <cell r="J1188" t="str">
            <v>No match</v>
          </cell>
        </row>
        <row r="1189">
          <cell r="A1189" t="str">
            <v>Seq_1187</v>
          </cell>
          <cell r="C1189">
            <v>132</v>
          </cell>
          <cell r="J1189" t="str">
            <v>No match</v>
          </cell>
        </row>
        <row r="1190">
          <cell r="A1190" t="str">
            <v>Seq_1188</v>
          </cell>
          <cell r="C1190">
            <v>128</v>
          </cell>
          <cell r="J1190" t="str">
            <v>No match</v>
          </cell>
        </row>
        <row r="1191">
          <cell r="A1191" t="str">
            <v>Seq_1189</v>
          </cell>
          <cell r="C1191">
            <v>138</v>
          </cell>
          <cell r="D1191" t="str">
            <v>Pomadasys stridens</v>
          </cell>
          <cell r="E1191">
            <v>94.93</v>
          </cell>
          <cell r="F1191" t="str">
            <v>Striped piggy</v>
          </cell>
          <cell r="G1191" t="str">
            <v>heniochus diphreutes</v>
          </cell>
          <cell r="H1191">
            <v>94.85</v>
          </cell>
          <cell r="I1191" t="str">
            <v>False moorish idol</v>
          </cell>
          <cell r="J1191" t="str">
            <v>No good match</v>
          </cell>
        </row>
        <row r="1192">
          <cell r="A1192" t="str">
            <v>Seq_1190</v>
          </cell>
          <cell r="C1192">
            <v>135</v>
          </cell>
          <cell r="D1192" t="str">
            <v>Uncultured archaeon</v>
          </cell>
          <cell r="E1192">
            <v>88.75</v>
          </cell>
          <cell r="J1192" t="str">
            <v>No good match</v>
          </cell>
        </row>
        <row r="1193">
          <cell r="A1193" t="str">
            <v>Seq_1191</v>
          </cell>
          <cell r="C1193">
            <v>129</v>
          </cell>
          <cell r="J1193" t="str">
            <v>No good match</v>
          </cell>
        </row>
        <row r="1194">
          <cell r="A1194" t="str">
            <v>Seq_1192</v>
          </cell>
          <cell r="C1194">
            <v>138</v>
          </cell>
          <cell r="D1194" t="str">
            <v>Brevoortia tyrannus</v>
          </cell>
          <cell r="E1194">
            <v>100</v>
          </cell>
          <cell r="F1194" t="str">
            <v>Atlantic menhaden</v>
          </cell>
          <cell r="G1194" t="str">
            <v>Alosa fallax</v>
          </cell>
          <cell r="H1194">
            <v>99.17</v>
          </cell>
          <cell r="I1194" t="str">
            <v>Some kind of shad</v>
          </cell>
          <cell r="J1194" t="str">
            <v>Atlantic menhaden</v>
          </cell>
        </row>
        <row r="1195">
          <cell r="A1195" t="str">
            <v>Seq_1193</v>
          </cell>
          <cell r="C1195">
            <v>137</v>
          </cell>
          <cell r="D1195" t="str">
            <v>Homo Sapian</v>
          </cell>
          <cell r="E1195">
            <v>100</v>
          </cell>
          <cell r="J1195" t="str">
            <v>Human? No good match</v>
          </cell>
        </row>
        <row r="1196">
          <cell r="A1196" t="str">
            <v>Seq_1194</v>
          </cell>
          <cell r="C1196">
            <v>136</v>
          </cell>
          <cell r="D1196" t="str">
            <v>Anchoa mitchilli</v>
          </cell>
          <cell r="E1196">
            <v>94.89</v>
          </cell>
          <cell r="F1196" t="str">
            <v>Bay anchovy</v>
          </cell>
          <cell r="J1196" t="str">
            <v>No good match</v>
          </cell>
        </row>
        <row r="1197">
          <cell r="A1197" t="str">
            <v>Seq_1195</v>
          </cell>
          <cell r="C1197">
            <v>142</v>
          </cell>
          <cell r="J1197" t="str">
            <v>No good match</v>
          </cell>
        </row>
        <row r="1198">
          <cell r="A1198" t="str">
            <v>Seq_1196</v>
          </cell>
          <cell r="C1198">
            <v>138</v>
          </cell>
          <cell r="D1198" t="str">
            <v>Tautogolabrus adspersus</v>
          </cell>
          <cell r="E1198">
            <v>97.83</v>
          </cell>
          <cell r="F1198" t="str">
            <v>Cunner</v>
          </cell>
          <cell r="J1198" t="str">
            <v>Cunner</v>
          </cell>
        </row>
        <row r="1199">
          <cell r="A1199" t="str">
            <v>Seq_1197</v>
          </cell>
          <cell r="C1199">
            <v>148</v>
          </cell>
          <cell r="J1199" t="str">
            <v>No good match</v>
          </cell>
        </row>
        <row r="1200">
          <cell r="A1200" t="str">
            <v>Seq_1198</v>
          </cell>
          <cell r="C1200">
            <v>137</v>
          </cell>
          <cell r="D1200" t="str">
            <v>Etropus microstomus</v>
          </cell>
          <cell r="E1200">
            <v>98.54</v>
          </cell>
          <cell r="F1200" t="str">
            <v>Smallmouth flounder</v>
          </cell>
          <cell r="G1200" t="str">
            <v>Citharichthys arctifrons</v>
          </cell>
          <cell r="H1200">
            <v>97.81</v>
          </cell>
          <cell r="I1200" t="str">
            <v>Gulf Stream flounder</v>
          </cell>
          <cell r="J1200" t="str">
            <v>Smallmouth flounder</v>
          </cell>
        </row>
        <row r="1201">
          <cell r="A1201" t="str">
            <v>Seq_1199</v>
          </cell>
          <cell r="C1201">
            <v>137</v>
          </cell>
          <cell r="D1201" t="str">
            <v>Homo Sapian</v>
          </cell>
          <cell r="E1201">
            <v>98.54</v>
          </cell>
          <cell r="J1201" t="str">
            <v>Human? No good match</v>
          </cell>
        </row>
        <row r="1202">
          <cell r="A1202" t="str">
            <v>Seq_1200</v>
          </cell>
          <cell r="C1202">
            <v>137</v>
          </cell>
          <cell r="D1202" t="str">
            <v>Homo Sapian</v>
          </cell>
          <cell r="E1202">
            <v>98.54</v>
          </cell>
          <cell r="J1202" t="str">
            <v>Human? No good match</v>
          </cell>
        </row>
        <row r="1203">
          <cell r="A1203" t="str">
            <v>Seq_1201</v>
          </cell>
          <cell r="C1203">
            <v>138</v>
          </cell>
          <cell r="D1203" t="str">
            <v>Lutjanus carponotatus</v>
          </cell>
          <cell r="E1203">
            <v>97.12</v>
          </cell>
          <cell r="F1203" t="str">
            <v>Spanish flag snapper</v>
          </cell>
          <cell r="G1203" t="str">
            <v>Lutjanus guttatus</v>
          </cell>
          <cell r="H1203">
            <v>97.1</v>
          </cell>
          <cell r="I1203" t="str">
            <v>Spotted rose snapper</v>
          </cell>
          <cell r="J1203" t="str">
            <v>No perfect match. Some kind of snapper?</v>
          </cell>
          <cell r="M1203" t="str">
            <v>Also matched 97.1s% with Lutjanus peru (Pacific red snapper), and Lutjanus campechanus (Northern red snapper)</v>
          </cell>
        </row>
        <row r="1204">
          <cell r="A1204" t="str">
            <v>Seq_1202</v>
          </cell>
          <cell r="C1204">
            <v>138</v>
          </cell>
          <cell r="D1204" t="str">
            <v>ammodytes americanus</v>
          </cell>
          <cell r="E1204">
            <v>99.28</v>
          </cell>
          <cell r="F1204" t="str">
            <v>American sand lance</v>
          </cell>
          <cell r="G1204" t="str">
            <v>Ammodytes dubius</v>
          </cell>
          <cell r="H1204">
            <v>99.28</v>
          </cell>
          <cell r="I1204" t="str">
            <v>Northern sand lance</v>
          </cell>
          <cell r="J1204" t="str">
            <v>American/Northern sand lance</v>
          </cell>
          <cell r="M1204" t="str">
            <v>Also matched 98.56% with histiopterus typus (threebar boarfish) etc</v>
          </cell>
        </row>
        <row r="1205">
          <cell r="A1205" t="str">
            <v>Seq_1203</v>
          </cell>
          <cell r="C1205">
            <v>138</v>
          </cell>
          <cell r="D1205" t="str">
            <v>Gadus morhua</v>
          </cell>
          <cell r="E1205">
            <v>95.74</v>
          </cell>
          <cell r="F1205" t="str">
            <v>Atlantic cod</v>
          </cell>
          <cell r="G1205" t="str">
            <v>Gadus chalcogrammus</v>
          </cell>
          <cell r="H1205">
            <v>95.74</v>
          </cell>
          <cell r="I1205" t="str">
            <v>Alaska pollock</v>
          </cell>
          <cell r="J1205" t="str">
            <v>Atlantic cod?</v>
          </cell>
          <cell r="M1205" t="str">
            <v>Also matched 95.74% with Arctogadus glacialis (Arctic cod: not an Atlantic fish?) and Gadus macrocephalus (Pacific cod)</v>
          </cell>
        </row>
        <row r="1206">
          <cell r="A1206" t="str">
            <v>Seq_1204</v>
          </cell>
          <cell r="C1206">
            <v>137</v>
          </cell>
          <cell r="D1206" t="str">
            <v>Hygophum hygomii</v>
          </cell>
          <cell r="E1206">
            <v>100</v>
          </cell>
          <cell r="F1206" t="str">
            <v>Bermuda lantern fish</v>
          </cell>
          <cell r="G1206" t="str">
            <v>Myctophum punctatum</v>
          </cell>
          <cell r="H1206">
            <v>91.91</v>
          </cell>
          <cell r="I1206" t="str">
            <v>Spotted lanternfish</v>
          </cell>
          <cell r="J1206" t="str">
            <v>Bermuda lantern fish</v>
          </cell>
        </row>
        <row r="1207">
          <cell r="A1207" t="str">
            <v>Seq_1205</v>
          </cell>
          <cell r="C1207">
            <v>139</v>
          </cell>
          <cell r="D1207" t="str">
            <v>Polyipnus asteroides</v>
          </cell>
          <cell r="E1207">
            <v>99.29</v>
          </cell>
          <cell r="F1207" t="str">
            <v>shortspine tenplate</v>
          </cell>
          <cell r="J1207" t="str">
            <v>Shortspine tenplate</v>
          </cell>
        </row>
        <row r="1208">
          <cell r="A1208" t="str">
            <v>Seq_1206</v>
          </cell>
          <cell r="C1208">
            <v>140</v>
          </cell>
          <cell r="J1208" t="str">
            <v>No match</v>
          </cell>
        </row>
        <row r="1209">
          <cell r="A1209" t="str">
            <v>Seq_1207</v>
          </cell>
          <cell r="C1209">
            <v>137</v>
          </cell>
          <cell r="D1209" t="str">
            <v>Homo Sapian</v>
          </cell>
          <cell r="E1209">
            <v>99.27</v>
          </cell>
          <cell r="J1209" t="str">
            <v>Human? No good match</v>
          </cell>
        </row>
        <row r="1210">
          <cell r="A1210" t="str">
            <v>Seq_1208</v>
          </cell>
          <cell r="C1210">
            <v>138</v>
          </cell>
          <cell r="D1210" t="str">
            <v>Micropogonias undulatus</v>
          </cell>
          <cell r="E1210">
            <v>99.28</v>
          </cell>
          <cell r="F1210" t="str">
            <v>Atlantic croaker</v>
          </cell>
          <cell r="J1210" t="str">
            <v>Atlantic croaker</v>
          </cell>
        </row>
        <row r="1211">
          <cell r="A1211" t="str">
            <v>Seq_1209</v>
          </cell>
          <cell r="C1211">
            <v>132</v>
          </cell>
          <cell r="D1211" t="str">
            <v>Beringraja pulchra</v>
          </cell>
          <cell r="E1211">
            <v>100</v>
          </cell>
          <cell r="F1211" t="str">
            <v>Mottled skate</v>
          </cell>
          <cell r="G1211" t="str">
            <v>raja binoculata</v>
          </cell>
          <cell r="H1211">
            <v>100</v>
          </cell>
          <cell r="I1211" t="str">
            <v>Big skate</v>
          </cell>
          <cell r="J1211" t="str">
            <v>Some kind of Skate. Neither is Atlantic fish.</v>
          </cell>
        </row>
        <row r="1212">
          <cell r="A1212" t="str">
            <v>Seq_1210</v>
          </cell>
          <cell r="C1212">
            <v>138</v>
          </cell>
          <cell r="D1212" t="str">
            <v>tautoga onitis</v>
          </cell>
          <cell r="E1212">
            <v>99.28</v>
          </cell>
          <cell r="F1212" t="str">
            <v>Tautog</v>
          </cell>
          <cell r="J1212" t="str">
            <v>Tautog</v>
          </cell>
        </row>
        <row r="1213">
          <cell r="A1213" t="str">
            <v>Seq_1211</v>
          </cell>
          <cell r="C1213">
            <v>139</v>
          </cell>
          <cell r="D1213" t="str">
            <v>Brevoortia tyrannus</v>
          </cell>
          <cell r="E1213">
            <v>100</v>
          </cell>
          <cell r="F1213" t="str">
            <v>Atlantic menhaden</v>
          </cell>
          <cell r="G1213" t="str">
            <v>Alosa fallax</v>
          </cell>
          <cell r="H1213">
            <v>99.25</v>
          </cell>
          <cell r="I1213" t="str">
            <v>twait shad</v>
          </cell>
          <cell r="J1213" t="str">
            <v>Atlantic menhaden</v>
          </cell>
        </row>
        <row r="1214">
          <cell r="A1214" t="str">
            <v>Seq_1212</v>
          </cell>
          <cell r="C1214">
            <v>133</v>
          </cell>
          <cell r="J1214" t="str">
            <v>No match</v>
          </cell>
        </row>
        <row r="1215">
          <cell r="A1215" t="str">
            <v>Seq_1213</v>
          </cell>
          <cell r="C1215">
            <v>138</v>
          </cell>
          <cell r="D1215" t="str">
            <v>Pogonias cromis</v>
          </cell>
          <cell r="E1215">
            <v>99.28</v>
          </cell>
          <cell r="F1215" t="str">
            <v>Black drum</v>
          </cell>
          <cell r="G1215" t="str">
            <v>Leiostomus xanthurus</v>
          </cell>
          <cell r="H1215">
            <v>99.28</v>
          </cell>
          <cell r="I1215" t="str">
            <v>Spot</v>
          </cell>
          <cell r="J1215" t="str">
            <v>Black drum?</v>
          </cell>
          <cell r="M1215" t="str">
            <v>Also matched 99.28% with Nibea miichthioides (???), Argyrosomus amoyensis (Amoy croaker), Argyrosomus japonicus (???)</v>
          </cell>
        </row>
        <row r="1216">
          <cell r="A1216" t="str">
            <v>Seq_1214</v>
          </cell>
          <cell r="C1216">
            <v>136</v>
          </cell>
          <cell r="D1216" t="str">
            <v>Notoscopelus caudispinosus</v>
          </cell>
          <cell r="E1216">
            <v>95.59</v>
          </cell>
          <cell r="F1216" t="str">
            <v>Lobisomem</v>
          </cell>
          <cell r="J1216" t="str">
            <v>Lobisomem</v>
          </cell>
        </row>
        <row r="1217">
          <cell r="A1217" t="str">
            <v>Seq_1215</v>
          </cell>
          <cell r="C1217">
            <v>144</v>
          </cell>
          <cell r="D1217" t="str">
            <v>Uncultured bacterium</v>
          </cell>
          <cell r="E1217">
            <v>92.86</v>
          </cell>
          <cell r="J1217" t="str">
            <v>No good match</v>
          </cell>
        </row>
        <row r="1218">
          <cell r="A1218" t="str">
            <v>Seq_1216</v>
          </cell>
          <cell r="C1218">
            <v>137</v>
          </cell>
          <cell r="D1218" t="str">
            <v>Phoca largha</v>
          </cell>
          <cell r="E1218">
            <v>97.83</v>
          </cell>
          <cell r="F1218" t="str">
            <v>Spotted seal</v>
          </cell>
          <cell r="G1218" t="str">
            <v>Halichoerus grypus</v>
          </cell>
          <cell r="H1218">
            <v>97.83</v>
          </cell>
          <cell r="I1218" t="str">
            <v>Grey Seal</v>
          </cell>
          <cell r="J1218" t="str">
            <v>Some kind of seal</v>
          </cell>
          <cell r="M1218" t="str">
            <v>Also matched 97.83% with Phoca vitulina (Harbor seal), Cystophora cristata(Hooded seal), phoca fasciata(Ribbon seal), Pusa caspica(Caspian seal), Phoca sibirica(Baikal seal) and others.</v>
          </cell>
        </row>
        <row r="1219">
          <cell r="A1219" t="str">
            <v>Seq_1217</v>
          </cell>
          <cell r="C1219">
            <v>139</v>
          </cell>
          <cell r="D1219" t="str">
            <v>Brevoortia tyrannus</v>
          </cell>
          <cell r="E1219">
            <v>98.53</v>
          </cell>
          <cell r="F1219" t="str">
            <v>Atlantic menhaden</v>
          </cell>
          <cell r="G1219" t="str">
            <v>Alosa fallax</v>
          </cell>
          <cell r="H1219">
            <v>97.79</v>
          </cell>
          <cell r="I1219" t="str">
            <v>twait shad</v>
          </cell>
          <cell r="J1219" t="str">
            <v>Atlantic menhaden</v>
          </cell>
        </row>
        <row r="1220">
          <cell r="A1220" t="str">
            <v>Seq_1218</v>
          </cell>
          <cell r="C1220">
            <v>150</v>
          </cell>
          <cell r="J1220" t="str">
            <v>No match</v>
          </cell>
        </row>
        <row r="1221">
          <cell r="A1221" t="str">
            <v>Seq_1219</v>
          </cell>
          <cell r="C1221">
            <v>150</v>
          </cell>
          <cell r="J1221" t="str">
            <v>No match</v>
          </cell>
        </row>
        <row r="1222">
          <cell r="A1222" t="str">
            <v>Seq_1220</v>
          </cell>
          <cell r="C1222">
            <v>137</v>
          </cell>
          <cell r="D1222" t="str">
            <v>Pan troglodytes</v>
          </cell>
          <cell r="E1222">
            <v>94.16</v>
          </cell>
          <cell r="F1222" t="str">
            <v>Chimpanzee</v>
          </cell>
          <cell r="J1222" t="str">
            <v>Human? No good match</v>
          </cell>
        </row>
        <row r="1223">
          <cell r="A1223" t="str">
            <v>Seq_1221</v>
          </cell>
          <cell r="C1223">
            <v>132</v>
          </cell>
          <cell r="J1223" t="str">
            <v>No match</v>
          </cell>
        </row>
        <row r="1224">
          <cell r="A1224" t="str">
            <v>Seq_1222</v>
          </cell>
          <cell r="C1224">
            <v>138</v>
          </cell>
          <cell r="D1224" t="str">
            <v>Alosa fallax</v>
          </cell>
          <cell r="E1224">
            <v>99.27</v>
          </cell>
          <cell r="F1224" t="str">
            <v>Twait shad</v>
          </cell>
          <cell r="G1224" t="str">
            <v>Alosa sapidissima</v>
          </cell>
          <cell r="H1224">
            <v>99.27</v>
          </cell>
          <cell r="I1224" t="str">
            <v>American shad</v>
          </cell>
          <cell r="J1224" t="str">
            <v>Some kind of shad</v>
          </cell>
          <cell r="M1224" t="str">
            <v>Also matched 99.27% with other shad</v>
          </cell>
        </row>
        <row r="1225">
          <cell r="A1225" t="str">
            <v>Seq_1223</v>
          </cell>
          <cell r="C1225">
            <v>134</v>
          </cell>
          <cell r="J1225" t="str">
            <v>No match</v>
          </cell>
        </row>
        <row r="1226">
          <cell r="A1226" t="str">
            <v>Seq_1224</v>
          </cell>
          <cell r="C1226">
            <v>130</v>
          </cell>
          <cell r="J1226" t="str">
            <v>No match</v>
          </cell>
        </row>
        <row r="1227">
          <cell r="A1227" t="str">
            <v>Seq_1225</v>
          </cell>
          <cell r="C1227">
            <v>133</v>
          </cell>
          <cell r="J1227" t="str">
            <v>No match</v>
          </cell>
        </row>
        <row r="1228">
          <cell r="A1228" t="str">
            <v>Seq_1226</v>
          </cell>
          <cell r="C1228">
            <v>126</v>
          </cell>
          <cell r="J1228" t="str">
            <v>No match</v>
          </cell>
        </row>
        <row r="1229">
          <cell r="A1229" t="str">
            <v>Seq_1227</v>
          </cell>
          <cell r="C1229">
            <v>137</v>
          </cell>
          <cell r="D1229" t="str">
            <v>Homo Sapian</v>
          </cell>
          <cell r="E1229">
            <v>98.55</v>
          </cell>
          <cell r="J1229" t="str">
            <v>Human</v>
          </cell>
        </row>
        <row r="1230">
          <cell r="A1230" t="str">
            <v>Seq_1228</v>
          </cell>
          <cell r="C1230">
            <v>147</v>
          </cell>
          <cell r="J1230" t="str">
            <v>No match</v>
          </cell>
        </row>
        <row r="1231">
          <cell r="A1231" t="str">
            <v>Seq_1229</v>
          </cell>
          <cell r="C1231">
            <v>136</v>
          </cell>
          <cell r="J1231" t="str">
            <v>No match</v>
          </cell>
        </row>
        <row r="1232">
          <cell r="A1232" t="str">
            <v>Seq_1230</v>
          </cell>
          <cell r="C1232">
            <v>136</v>
          </cell>
          <cell r="D1232" t="str">
            <v>Benitochromis finleyi</v>
          </cell>
          <cell r="E1232">
            <v>92.65</v>
          </cell>
          <cell r="F1232" t="str">
            <v>??</v>
          </cell>
          <cell r="J1232" t="str">
            <v>No good match</v>
          </cell>
        </row>
        <row r="1233">
          <cell r="A1233" t="str">
            <v>Seq_1231</v>
          </cell>
          <cell r="C1233">
            <v>137</v>
          </cell>
          <cell r="D1233" t="str">
            <v>Scomber scombrus</v>
          </cell>
          <cell r="E1233">
            <v>100</v>
          </cell>
          <cell r="F1233" t="str">
            <v>Atlantic mackerel</v>
          </cell>
          <cell r="J1233" t="str">
            <v>Atlantic mackerel</v>
          </cell>
        </row>
        <row r="1234">
          <cell r="A1234" t="str">
            <v>Seq_1232</v>
          </cell>
          <cell r="C1234">
            <v>125</v>
          </cell>
          <cell r="J1234" t="str">
            <v>No match</v>
          </cell>
        </row>
        <row r="1235">
          <cell r="A1235" t="str">
            <v>Seq_1233</v>
          </cell>
          <cell r="C1235">
            <v>138</v>
          </cell>
          <cell r="D1235" t="str">
            <v>Rhynchoconger flavus</v>
          </cell>
          <cell r="E1235">
            <v>100</v>
          </cell>
          <cell r="F1235" t="str">
            <v>Yellow conger</v>
          </cell>
          <cell r="G1235" t="str">
            <v>Rhynchoconger ectenurus</v>
          </cell>
          <cell r="H1235">
            <v>98.55</v>
          </cell>
          <cell r="I1235" t="str">
            <v>??</v>
          </cell>
          <cell r="J1235" t="str">
            <v>Yellow conger</v>
          </cell>
        </row>
        <row r="1236">
          <cell r="A1236" t="str">
            <v>Seq_1234</v>
          </cell>
          <cell r="C1236">
            <v>137</v>
          </cell>
          <cell r="D1236" t="str">
            <v>Homo Sapian</v>
          </cell>
          <cell r="E1236">
            <v>99.29</v>
          </cell>
          <cell r="J1236" t="str">
            <v>Human</v>
          </cell>
        </row>
        <row r="1237">
          <cell r="A1237" t="str">
            <v>Seq_1235</v>
          </cell>
          <cell r="C1237">
            <v>137</v>
          </cell>
          <cell r="D1237" t="str">
            <v>prionotus carolinus</v>
          </cell>
          <cell r="E1237">
            <v>99.26</v>
          </cell>
          <cell r="F1237" t="str">
            <v>Northern searobin</v>
          </cell>
          <cell r="G1237" t="str">
            <v>Prionotus evolans</v>
          </cell>
          <cell r="H1237">
            <v>92.7</v>
          </cell>
          <cell r="I1237" t="str">
            <v>Stripped searobin</v>
          </cell>
          <cell r="J1237" t="str">
            <v>Northern searobin</v>
          </cell>
        </row>
        <row r="1238">
          <cell r="A1238" t="str">
            <v>Seq_1236</v>
          </cell>
          <cell r="C1238">
            <v>130</v>
          </cell>
          <cell r="J1238" t="str">
            <v>No match</v>
          </cell>
        </row>
        <row r="1239">
          <cell r="A1239" t="str">
            <v>Seq_1237</v>
          </cell>
          <cell r="C1239">
            <v>123</v>
          </cell>
          <cell r="J1239" t="str">
            <v>No match</v>
          </cell>
        </row>
        <row r="1240">
          <cell r="A1240" t="str">
            <v>Seq_1238</v>
          </cell>
          <cell r="C1240">
            <v>128</v>
          </cell>
          <cell r="J1240" t="str">
            <v>No match</v>
          </cell>
        </row>
        <row r="1241">
          <cell r="A1241" t="str">
            <v>Seq_1239</v>
          </cell>
          <cell r="C1241">
            <v>138</v>
          </cell>
          <cell r="D1241" t="str">
            <v>Micropogonias undulatus</v>
          </cell>
          <cell r="E1241">
            <v>100</v>
          </cell>
          <cell r="F1241" t="str">
            <v>Atlantic croaker</v>
          </cell>
          <cell r="G1241" t="str">
            <v>Micropogonias furnieri</v>
          </cell>
          <cell r="H1241">
            <v>99.28</v>
          </cell>
          <cell r="I1241" t="str">
            <v>Whitemouth croaker</v>
          </cell>
          <cell r="J1241" t="str">
            <v>Atlantic croaker</v>
          </cell>
        </row>
        <row r="1242">
          <cell r="A1242" t="str">
            <v>Seq_1240</v>
          </cell>
          <cell r="C1242">
            <v>135</v>
          </cell>
          <cell r="J1242" t="str">
            <v>No match</v>
          </cell>
        </row>
        <row r="1243">
          <cell r="A1243" t="str">
            <v>Seq_1241</v>
          </cell>
          <cell r="C1243">
            <v>137</v>
          </cell>
          <cell r="D1243" t="str">
            <v>Phoca largha</v>
          </cell>
          <cell r="E1243">
            <v>96.35</v>
          </cell>
          <cell r="F1243" t="str">
            <v>Spotted seal</v>
          </cell>
          <cell r="G1243" t="str">
            <v>Halichoerus grypus</v>
          </cell>
          <cell r="H1243">
            <v>96.35</v>
          </cell>
          <cell r="I1243" t="str">
            <v>Grey Seal</v>
          </cell>
          <cell r="J1243" t="str">
            <v>Some kind of seal</v>
          </cell>
          <cell r="M1243" t="str">
            <v>Also matched 96.35% with Phoca vitulina (Harbor seal), Cystophora cristata(Hooded seal), phoca fasciata(Ribbon seal), Pusa caspica(Caspian seal), Phoca sibirica(Baikal seal) and others.</v>
          </cell>
        </row>
        <row r="1244">
          <cell r="A1244" t="str">
            <v>Seq_1242</v>
          </cell>
          <cell r="C1244">
            <v>140</v>
          </cell>
          <cell r="D1244" t="str">
            <v>Scophthalmus aquosus</v>
          </cell>
          <cell r="E1244">
            <v>99.29</v>
          </cell>
          <cell r="F1244" t="str">
            <v>Windowpane</v>
          </cell>
          <cell r="J1244" t="str">
            <v>Windowpane</v>
          </cell>
        </row>
        <row r="1245">
          <cell r="A1245" t="str">
            <v>Seq_1243</v>
          </cell>
          <cell r="C1245">
            <v>137</v>
          </cell>
          <cell r="D1245" t="str">
            <v>Phoca largha</v>
          </cell>
          <cell r="E1245">
            <v>100</v>
          </cell>
          <cell r="F1245" t="str">
            <v>Spotted seal</v>
          </cell>
          <cell r="G1245" t="str">
            <v>Halichoerus grypus</v>
          </cell>
          <cell r="H1245">
            <v>100</v>
          </cell>
          <cell r="I1245" t="str">
            <v>Grey Seal</v>
          </cell>
          <cell r="J1245" t="str">
            <v>Some kind of seal</v>
          </cell>
          <cell r="M1245" t="str">
            <v>Also matched 100% with Phoca vitulina (Harbor seal), Cystophora cristata(Hooded seal), phoca fasciata(Ribbon seal), Pusa caspica(Caspian seal), Phoca sibirica(Baikal seal) and others.</v>
          </cell>
        </row>
        <row r="1246">
          <cell r="A1246" t="str">
            <v>Seq_1244</v>
          </cell>
          <cell r="C1246">
            <v>137</v>
          </cell>
          <cell r="D1246" t="str">
            <v>Phoca largha</v>
          </cell>
          <cell r="E1246">
            <v>98.55</v>
          </cell>
          <cell r="F1246" t="str">
            <v>Spotted seal</v>
          </cell>
          <cell r="G1246" t="str">
            <v>Halichoerus grypus</v>
          </cell>
          <cell r="H1246">
            <v>98.55</v>
          </cell>
          <cell r="I1246" t="str">
            <v>Grey Seal</v>
          </cell>
          <cell r="J1246" t="str">
            <v>Some kind of seal</v>
          </cell>
          <cell r="M1246" t="str">
            <v>Also matched 98.55% with Phoca vitulina (Harbor seal), Cystophora cristata(Hooded seal), phoca fasciata(Ribbon seal), Pusa caspica(Caspian seal), Phoca sibirica(Baikal seal) and others.</v>
          </cell>
        </row>
        <row r="1247">
          <cell r="A1247" t="str">
            <v>Seq_1245</v>
          </cell>
          <cell r="C1247">
            <v>139</v>
          </cell>
          <cell r="D1247" t="str">
            <v>Brevoortia tyrannus</v>
          </cell>
          <cell r="E1247">
            <v>97.08</v>
          </cell>
          <cell r="F1247" t="str">
            <v>Atlantic menhaden</v>
          </cell>
          <cell r="G1247" t="str">
            <v>Alosa fallax</v>
          </cell>
          <cell r="H1247">
            <v>96.35</v>
          </cell>
          <cell r="I1247" t="str">
            <v>twait shad</v>
          </cell>
          <cell r="J1247" t="str">
            <v>Atlantic menhaden</v>
          </cell>
        </row>
        <row r="1248">
          <cell r="A1248" t="str">
            <v>Seq_1246</v>
          </cell>
          <cell r="C1248">
            <v>129</v>
          </cell>
          <cell r="J1248" t="str">
            <v>No match</v>
          </cell>
        </row>
        <row r="1249">
          <cell r="A1249" t="str">
            <v>Seq_1247</v>
          </cell>
          <cell r="C1249">
            <v>122</v>
          </cell>
          <cell r="J1249" t="str">
            <v>No match</v>
          </cell>
        </row>
        <row r="1250">
          <cell r="A1250" t="str">
            <v>Seq_1248</v>
          </cell>
          <cell r="C1250">
            <v>138</v>
          </cell>
          <cell r="D1250" t="str">
            <v>Merluccius bilinearis</v>
          </cell>
          <cell r="E1250">
            <v>99.28</v>
          </cell>
          <cell r="F1250" t="str">
            <v>Silver hake</v>
          </cell>
          <cell r="G1250" t="str">
            <v>Merluccius albidus</v>
          </cell>
          <cell r="H1250">
            <v>97.1</v>
          </cell>
          <cell r="I1250" t="str">
            <v>Offshore hake</v>
          </cell>
          <cell r="J1250" t="str">
            <v>Silver hake</v>
          </cell>
        </row>
        <row r="1251">
          <cell r="A1251" t="str">
            <v>Seq_1249</v>
          </cell>
          <cell r="C1251">
            <v>138</v>
          </cell>
          <cell r="D1251" t="str">
            <v>Micropogonias undulatus</v>
          </cell>
          <cell r="E1251">
            <v>99.27</v>
          </cell>
          <cell r="F1251" t="str">
            <v>Atlantic croaker</v>
          </cell>
          <cell r="G1251" t="str">
            <v>Micropogonias furnieri</v>
          </cell>
          <cell r="H1251">
            <v>98.54</v>
          </cell>
          <cell r="I1251" t="str">
            <v>Whitemouth croaker</v>
          </cell>
          <cell r="J1251" t="str">
            <v>Atlantic croaker</v>
          </cell>
        </row>
        <row r="1252">
          <cell r="A1252" t="str">
            <v>Seq_1250</v>
          </cell>
          <cell r="C1252">
            <v>124</v>
          </cell>
          <cell r="J1252" t="str">
            <v>No match</v>
          </cell>
        </row>
        <row r="1253">
          <cell r="A1253" t="str">
            <v>Seq_1251</v>
          </cell>
          <cell r="C1253">
            <v>137</v>
          </cell>
          <cell r="D1253" t="str">
            <v>Leptonychotes weddellii</v>
          </cell>
          <cell r="E1253">
            <v>91.97</v>
          </cell>
          <cell r="F1253" t="str">
            <v>Weddell seal</v>
          </cell>
          <cell r="J1253" t="str">
            <v>No good match</v>
          </cell>
        </row>
        <row r="1254">
          <cell r="A1254" t="str">
            <v>Seq_1252</v>
          </cell>
          <cell r="C1254">
            <v>138</v>
          </cell>
          <cell r="D1254" t="str">
            <v>Cololabis saira</v>
          </cell>
          <cell r="E1254">
            <v>98.55</v>
          </cell>
          <cell r="F1254" t="str">
            <v>Pacific saury</v>
          </cell>
          <cell r="G1254" t="str">
            <v>Tylosurus crocodilus</v>
          </cell>
          <cell r="H1254">
            <v>93.53</v>
          </cell>
          <cell r="I1254" t="str">
            <v>Houndfish</v>
          </cell>
          <cell r="J1254" t="str">
            <v>Pacific saury</v>
          </cell>
        </row>
        <row r="1255">
          <cell r="A1255" t="str">
            <v>Seq_1253</v>
          </cell>
          <cell r="C1255">
            <v>137</v>
          </cell>
          <cell r="D1255" t="str">
            <v>Phoca largha</v>
          </cell>
          <cell r="E1255">
            <v>98.55</v>
          </cell>
          <cell r="F1255" t="str">
            <v>Spotted seal</v>
          </cell>
          <cell r="G1255" t="str">
            <v>Halichoerus grypus</v>
          </cell>
          <cell r="H1255">
            <v>98.55</v>
          </cell>
          <cell r="I1255" t="str">
            <v>Grey Seal</v>
          </cell>
          <cell r="J1255" t="str">
            <v>Some kind of seal</v>
          </cell>
          <cell r="M1255" t="str">
            <v>Also matched 98.55% with Phoca vitulina (Harbor seal), Cystophora cristata(Hooded seal), phoca fasciata(Ribbon seal), Pusa caspica(Caspian seal), Phoca sibirica(Baikal seal) and others.</v>
          </cell>
        </row>
        <row r="1256">
          <cell r="A1256" t="str">
            <v>Seq_1254</v>
          </cell>
          <cell r="C1256">
            <v>138</v>
          </cell>
          <cell r="D1256" t="str">
            <v>Clupea harengus</v>
          </cell>
          <cell r="E1256">
            <v>100</v>
          </cell>
          <cell r="F1256" t="str">
            <v>Atlantic herring</v>
          </cell>
          <cell r="G1256" t="str">
            <v>Sprattus sprattus</v>
          </cell>
          <cell r="H1256">
            <v>100</v>
          </cell>
          <cell r="I1256" t="str">
            <v>European sprat</v>
          </cell>
          <cell r="J1256" t="str">
            <v>Atlantic herring</v>
          </cell>
          <cell r="M1256" t="str">
            <v>Biogeography helps with imperfection of primer set</v>
          </cell>
        </row>
        <row r="1257">
          <cell r="A1257" t="str">
            <v>Seq_1255</v>
          </cell>
          <cell r="C1257">
            <v>139</v>
          </cell>
          <cell r="D1257" t="str">
            <v>Brevoortia tyrannus</v>
          </cell>
          <cell r="E1257">
            <v>97.81</v>
          </cell>
          <cell r="F1257" t="str">
            <v>Atlantic menhaden</v>
          </cell>
          <cell r="G1257" t="str">
            <v>Alosa fallax</v>
          </cell>
          <cell r="H1257">
            <v>97.08</v>
          </cell>
          <cell r="I1257" t="str">
            <v>twait shad</v>
          </cell>
          <cell r="J1257" t="str">
            <v>Atlantic menhaden</v>
          </cell>
        </row>
        <row r="1258">
          <cell r="A1258" t="str">
            <v>Seq_1256</v>
          </cell>
          <cell r="C1258">
            <v>150</v>
          </cell>
          <cell r="J1258" t="str">
            <v>No match</v>
          </cell>
        </row>
        <row r="1259">
          <cell r="A1259" t="str">
            <v>Seq_1257</v>
          </cell>
          <cell r="C1259">
            <v>140</v>
          </cell>
          <cell r="J1259" t="str">
            <v>No match</v>
          </cell>
        </row>
        <row r="1260">
          <cell r="A1260" t="str">
            <v>Seq_1258</v>
          </cell>
          <cell r="C1260">
            <v>137</v>
          </cell>
          <cell r="D1260" t="str">
            <v>Homo Sapian</v>
          </cell>
          <cell r="E1260">
            <v>97.83</v>
          </cell>
          <cell r="J1260" t="str">
            <v>Human</v>
          </cell>
        </row>
        <row r="1261">
          <cell r="A1261" t="str">
            <v>Seq_1259</v>
          </cell>
          <cell r="C1261">
            <v>133</v>
          </cell>
          <cell r="J1261" t="str">
            <v>No match</v>
          </cell>
        </row>
        <row r="1262">
          <cell r="A1262" t="str">
            <v>Seq_1260</v>
          </cell>
          <cell r="C1262">
            <v>143</v>
          </cell>
          <cell r="J1262" t="str">
            <v>No match</v>
          </cell>
        </row>
        <row r="1263">
          <cell r="A1263" t="str">
            <v>Seq_1261</v>
          </cell>
          <cell r="C1263">
            <v>138</v>
          </cell>
          <cell r="D1263" t="str">
            <v>gadus morhua</v>
          </cell>
          <cell r="E1263">
            <v>99.26</v>
          </cell>
          <cell r="F1263" t="str">
            <v>Atlantic cod</v>
          </cell>
          <cell r="G1263" t="str">
            <v>Gadus chalcogrammus</v>
          </cell>
          <cell r="H1263">
            <v>99.26</v>
          </cell>
          <cell r="J1263" t="str">
            <v>Atlantic cod?</v>
          </cell>
          <cell r="M1263" t="str">
            <v>Also matched 99.28% with Gadus chalcogrammus (Alaska pollock), Arctogadus glacialis (Arctic cod or polar cod), and Gadus macrocephalus (Pacific cod).</v>
          </cell>
        </row>
        <row r="1264">
          <cell r="A1264" t="str">
            <v>Seq_1262</v>
          </cell>
          <cell r="C1264">
            <v>138</v>
          </cell>
          <cell r="D1264" t="str">
            <v>Clupea harengus</v>
          </cell>
          <cell r="E1264">
            <v>100</v>
          </cell>
          <cell r="F1264" t="str">
            <v>Atlantic herring</v>
          </cell>
          <cell r="G1264" t="str">
            <v>Sprattus sprattus</v>
          </cell>
          <cell r="H1264">
            <v>100</v>
          </cell>
          <cell r="I1264" t="str">
            <v>European sprat</v>
          </cell>
          <cell r="J1264" t="str">
            <v>Atlantic herring</v>
          </cell>
          <cell r="M1264" t="str">
            <v>Biogeography helps with imperfection of primer set</v>
          </cell>
        </row>
        <row r="1265">
          <cell r="A1265" t="str">
            <v>Seq_1263</v>
          </cell>
          <cell r="C1265">
            <v>138</v>
          </cell>
          <cell r="D1265" t="str">
            <v>Clupea harengus</v>
          </cell>
          <cell r="E1265">
            <v>97.84</v>
          </cell>
          <cell r="F1265" t="str">
            <v>Atlantic herring</v>
          </cell>
          <cell r="G1265" t="str">
            <v>Sprattus sprattus</v>
          </cell>
          <cell r="H1265">
            <v>97.84</v>
          </cell>
          <cell r="I1265" t="str">
            <v>European sprat</v>
          </cell>
          <cell r="J1265" t="str">
            <v>Atlantic herring</v>
          </cell>
          <cell r="M1265" t="str">
            <v>Biogeography helps with imperfection of primer set</v>
          </cell>
        </row>
        <row r="1266">
          <cell r="A1266" t="str">
            <v>Seq_1264</v>
          </cell>
          <cell r="C1266">
            <v>138</v>
          </cell>
          <cell r="D1266" t="str">
            <v>Anchoa mitchilli</v>
          </cell>
          <cell r="E1266">
            <v>100</v>
          </cell>
          <cell r="F1266" t="str">
            <v>Bay anchovy</v>
          </cell>
          <cell r="G1266" t="str">
            <v>Engraulis japonicus</v>
          </cell>
          <cell r="H1266">
            <v>98.55</v>
          </cell>
          <cell r="I1266" t="str">
            <v>Japanese anchovy</v>
          </cell>
          <cell r="J1266" t="str">
            <v>Bay anchovy</v>
          </cell>
        </row>
        <row r="1267">
          <cell r="A1267" t="str">
            <v>Seq_1265</v>
          </cell>
          <cell r="C1267">
            <v>137</v>
          </cell>
          <cell r="D1267" t="str">
            <v>prionotus carolinus</v>
          </cell>
          <cell r="E1267">
            <v>100</v>
          </cell>
          <cell r="F1267" t="str">
            <v>Northern searobin</v>
          </cell>
          <cell r="G1267" t="str">
            <v>Prionotus evolans</v>
          </cell>
          <cell r="H1267">
            <v>93.48</v>
          </cell>
          <cell r="I1267" t="str">
            <v>Stripped searobin</v>
          </cell>
          <cell r="J1267" t="str">
            <v>Northern searobin</v>
          </cell>
        </row>
        <row r="1268">
          <cell r="A1268" t="str">
            <v>Seq_1266</v>
          </cell>
          <cell r="C1268">
            <v>138</v>
          </cell>
          <cell r="D1268" t="str">
            <v>Gadus morhua</v>
          </cell>
          <cell r="E1268">
            <v>99.27</v>
          </cell>
          <cell r="F1268" t="str">
            <v>Atlantic cod</v>
          </cell>
          <cell r="G1268" t="str">
            <v>Gadus chalcogrammus</v>
          </cell>
          <cell r="H1268">
            <v>99.27</v>
          </cell>
          <cell r="J1268" t="str">
            <v>Atlantic cod?</v>
          </cell>
          <cell r="M1268" t="str">
            <v>Also matched 99.28% with Gadus chalcogrammus (Alaska pollock), Arctogadus glacialis (Arctic cod or polar cod), and Gadus macrocephalus (Pacific cod).</v>
          </cell>
        </row>
        <row r="1269">
          <cell r="A1269" t="str">
            <v>Seq_1267</v>
          </cell>
          <cell r="C1269">
            <v>138</v>
          </cell>
          <cell r="D1269" t="str">
            <v>nelusetta ayraudi</v>
          </cell>
          <cell r="E1269">
            <v>97.81</v>
          </cell>
          <cell r="F1269" t="str">
            <v>Chinaman-leatherjacket</v>
          </cell>
          <cell r="G1269" t="str">
            <v xml:space="preserve">Meuschenia hippocrepis </v>
          </cell>
          <cell r="H1269">
            <v>97.81</v>
          </cell>
          <cell r="I1269" t="str">
            <v>Horseshoe leatherjacke</v>
          </cell>
          <cell r="J1269" t="str">
            <v>No perfect match. Some kind of leatherjacket. All hits are from Australia.</v>
          </cell>
          <cell r="M1269" t="str">
            <v>Also matched 97.81% with Eubalichthys mosaicus (Mosaic leatherjacket), Meuschenia trachylepis (Yellowfin leatherjacket)</v>
          </cell>
        </row>
        <row r="1270">
          <cell r="A1270" t="str">
            <v>Seq_1268</v>
          </cell>
          <cell r="C1270">
            <v>136</v>
          </cell>
          <cell r="J1270" t="str">
            <v>No match</v>
          </cell>
        </row>
        <row r="1271">
          <cell r="A1271" t="str">
            <v>Seq_1269</v>
          </cell>
          <cell r="C1271">
            <v>137</v>
          </cell>
          <cell r="D1271" t="str">
            <v>Urophycis tenuis</v>
          </cell>
          <cell r="E1271">
            <v>98.55</v>
          </cell>
          <cell r="F1271" t="str">
            <v>White hake</v>
          </cell>
          <cell r="G1271" t="str">
            <v>Urophycis chuss</v>
          </cell>
          <cell r="H1271">
            <v>98.55</v>
          </cell>
          <cell r="I1271" t="str">
            <v>Red hake</v>
          </cell>
          <cell r="J1271" t="str">
            <v>White/red/spotted hake</v>
          </cell>
          <cell r="M1271" t="str">
            <v>Also matched 98.55% with Urophycis regia (spotted codling; Northwest Atlantic).</v>
          </cell>
        </row>
        <row r="1272">
          <cell r="A1272" t="str">
            <v>Seq_1270</v>
          </cell>
          <cell r="C1272">
            <v>137</v>
          </cell>
          <cell r="D1272" t="str">
            <v>Homo Sapian</v>
          </cell>
          <cell r="E1272">
            <v>97.83</v>
          </cell>
          <cell r="J1272" t="str">
            <v>Human</v>
          </cell>
        </row>
        <row r="1273">
          <cell r="A1273" t="str">
            <v>Seq_1271</v>
          </cell>
          <cell r="C1273">
            <v>137</v>
          </cell>
          <cell r="D1273" t="str">
            <v>Homo Sapian</v>
          </cell>
          <cell r="E1273">
            <v>98.55</v>
          </cell>
          <cell r="J1273" t="str">
            <v>Human</v>
          </cell>
        </row>
        <row r="1274">
          <cell r="A1274" t="str">
            <v>Seq_1272</v>
          </cell>
          <cell r="C1274">
            <v>138</v>
          </cell>
          <cell r="D1274" t="str">
            <v>Engraulis japonicus</v>
          </cell>
          <cell r="E1274">
            <v>99.28</v>
          </cell>
          <cell r="F1274" t="str">
            <v>Japanese anchovy</v>
          </cell>
          <cell r="G1274" t="str">
            <v>Engraulis eurystole</v>
          </cell>
          <cell r="H1274">
            <v>99.28</v>
          </cell>
          <cell r="I1274" t="str">
            <v>Silver anchovy</v>
          </cell>
          <cell r="J1274" t="str">
            <v>Silver anchovy</v>
          </cell>
          <cell r="M1274" t="str">
            <v>Also matched 99.28 with Engraulis encrasicolus (European anchovy; Eastern Atlantic and other areas)</v>
          </cell>
        </row>
        <row r="1275">
          <cell r="A1275" t="str">
            <v>Seq_1273</v>
          </cell>
          <cell r="C1275">
            <v>138</v>
          </cell>
          <cell r="D1275" t="str">
            <v>Peprilus burti</v>
          </cell>
          <cell r="E1275">
            <v>99.27</v>
          </cell>
          <cell r="F1275" t="str">
            <v>Gulf butterfish</v>
          </cell>
          <cell r="G1275" t="str">
            <v>Peprilus triacanthus</v>
          </cell>
          <cell r="H1275">
            <v>99.27</v>
          </cell>
          <cell r="I1275" t="str">
            <v>Butterfish</v>
          </cell>
          <cell r="J1275" t="str">
            <v>Butterfish</v>
          </cell>
        </row>
        <row r="1276">
          <cell r="A1276" t="str">
            <v>Seq_1274</v>
          </cell>
          <cell r="C1276">
            <v>138</v>
          </cell>
          <cell r="D1276" t="str">
            <v>Alosa fallax</v>
          </cell>
          <cell r="E1276">
            <v>100</v>
          </cell>
          <cell r="F1276" t="str">
            <v>Twait shad</v>
          </cell>
          <cell r="G1276" t="str">
            <v>Alosa sapidissima</v>
          </cell>
          <cell r="H1276">
            <v>100</v>
          </cell>
          <cell r="I1276" t="str">
            <v>American shad</v>
          </cell>
          <cell r="J1276" t="str">
            <v>Some kind of shad</v>
          </cell>
          <cell r="M1276" t="str">
            <v>Also matched 100% with other shad</v>
          </cell>
        </row>
        <row r="1277">
          <cell r="A1277" t="str">
            <v>Seq_1275</v>
          </cell>
          <cell r="C1277">
            <v>138</v>
          </cell>
          <cell r="D1277" t="str">
            <v>Cololabis saira</v>
          </cell>
          <cell r="E1277">
            <v>97.1</v>
          </cell>
          <cell r="F1277" t="str">
            <v>Pacific saury</v>
          </cell>
          <cell r="G1277" t="str">
            <v>Xenentodon cancila</v>
          </cell>
          <cell r="H1277">
            <v>92.81</v>
          </cell>
          <cell r="I1277" t="str">
            <v>Freshwater garfish</v>
          </cell>
          <cell r="J1277" t="str">
            <v>Pacific saury</v>
          </cell>
        </row>
        <row r="1278">
          <cell r="A1278" t="str">
            <v>Seq_1276</v>
          </cell>
          <cell r="C1278">
            <v>138</v>
          </cell>
          <cell r="D1278" t="str">
            <v>Peprilus burti</v>
          </cell>
          <cell r="E1278">
            <v>100</v>
          </cell>
          <cell r="F1278" t="str">
            <v>Gulf butterfish</v>
          </cell>
          <cell r="G1278" t="str">
            <v>Peprilus triacanthus</v>
          </cell>
          <cell r="H1278">
            <v>100</v>
          </cell>
          <cell r="I1278" t="str">
            <v>Butterfish</v>
          </cell>
          <cell r="J1278" t="str">
            <v>Butterfish</v>
          </cell>
        </row>
        <row r="1279">
          <cell r="A1279" t="str">
            <v>Seq_1277</v>
          </cell>
          <cell r="C1279">
            <v>138</v>
          </cell>
          <cell r="D1279" t="str">
            <v>Peprilus burti</v>
          </cell>
          <cell r="E1279">
            <v>100</v>
          </cell>
          <cell r="F1279" t="str">
            <v>Gulf butterfish</v>
          </cell>
          <cell r="G1279" t="str">
            <v>Peprilus triacanthus</v>
          </cell>
          <cell r="H1279">
            <v>100</v>
          </cell>
          <cell r="I1279" t="str">
            <v>Butterfish</v>
          </cell>
          <cell r="J1279" t="str">
            <v>Butterfish</v>
          </cell>
        </row>
        <row r="1280">
          <cell r="A1280" t="str">
            <v>Seq_1278</v>
          </cell>
          <cell r="C1280">
            <v>140</v>
          </cell>
          <cell r="J1280" t="str">
            <v>No match</v>
          </cell>
        </row>
        <row r="1281">
          <cell r="A1281" t="str">
            <v>Seq_1279</v>
          </cell>
          <cell r="C1281">
            <v>138</v>
          </cell>
          <cell r="D1281" t="str">
            <v>Gadus morhua</v>
          </cell>
          <cell r="E1281">
            <v>100</v>
          </cell>
          <cell r="F1281" t="str">
            <v>Atlantic cod</v>
          </cell>
          <cell r="G1281" t="str">
            <v>Gadus chalcogrammus</v>
          </cell>
          <cell r="H1281">
            <v>100</v>
          </cell>
          <cell r="J1281" t="str">
            <v>Atlantic cod?</v>
          </cell>
          <cell r="M1281" t="str">
            <v>Also matched 100% with Gadus chalcogrammus (Alaska pollock), Arctogadus glacialis (Arctic cod or polar cod), and Gadus macrocephalus (Pacific cod).</v>
          </cell>
        </row>
        <row r="1282">
          <cell r="A1282" t="str">
            <v>Seq_1280</v>
          </cell>
          <cell r="C1282">
            <v>137</v>
          </cell>
          <cell r="D1282" t="str">
            <v>Phoca largha</v>
          </cell>
          <cell r="E1282">
            <v>98.55</v>
          </cell>
          <cell r="F1282" t="str">
            <v>Spotted seal</v>
          </cell>
          <cell r="G1282" t="str">
            <v>Halichoerus grypus</v>
          </cell>
          <cell r="H1282">
            <v>98.55</v>
          </cell>
          <cell r="I1282" t="str">
            <v>Grey Seal</v>
          </cell>
          <cell r="J1282" t="str">
            <v>Some kind of seal</v>
          </cell>
          <cell r="M1282" t="str">
            <v>Also matched 98.55% with Phoca vitulina (Harbor seal), Cystophora cristata(Hooded seal), phoca fasciata(Ribbon seal), Pusa caspica(Caspian seal), Phoca sibirica(Baikal seal) and others.</v>
          </cell>
        </row>
        <row r="1283">
          <cell r="A1283" t="str">
            <v>Seq_1281</v>
          </cell>
          <cell r="C1283">
            <v>138</v>
          </cell>
          <cell r="D1283" t="str">
            <v>Clupea harengus</v>
          </cell>
          <cell r="E1283">
            <v>98.53</v>
          </cell>
          <cell r="F1283" t="str">
            <v>Atlantic herring</v>
          </cell>
          <cell r="G1283" t="str">
            <v>Sprattus sprattus</v>
          </cell>
          <cell r="H1283">
            <v>98.53</v>
          </cell>
          <cell r="I1283" t="str">
            <v>European sprat</v>
          </cell>
          <cell r="J1283" t="str">
            <v>Atlantic herring</v>
          </cell>
          <cell r="M1283" t="str">
            <v>Biogeography helps with imperfection of primer set</v>
          </cell>
        </row>
        <row r="1284">
          <cell r="A1284" t="str">
            <v>Seq_1282</v>
          </cell>
          <cell r="C1284">
            <v>138</v>
          </cell>
          <cell r="D1284" t="str">
            <v>Alosa fallax</v>
          </cell>
          <cell r="E1284">
            <v>97.83</v>
          </cell>
          <cell r="F1284" t="str">
            <v>Twait shad</v>
          </cell>
          <cell r="G1284" t="str">
            <v>Alosa sapidissima</v>
          </cell>
          <cell r="H1284">
            <v>97.83</v>
          </cell>
          <cell r="I1284" t="str">
            <v>American shad</v>
          </cell>
          <cell r="J1284" t="str">
            <v>Some kind of shad</v>
          </cell>
          <cell r="M1284" t="str">
            <v>Also matched 100% with other shad</v>
          </cell>
        </row>
        <row r="1285">
          <cell r="A1285" t="str">
            <v>Seq_1283</v>
          </cell>
          <cell r="C1285">
            <v>147</v>
          </cell>
          <cell r="D1285" t="str">
            <v>scomber scombrus</v>
          </cell>
          <cell r="E1285">
            <v>99.27</v>
          </cell>
          <cell r="F1285" t="str">
            <v>Atlantic mackerel</v>
          </cell>
          <cell r="J1285" t="str">
            <v>Atlantic mackerel</v>
          </cell>
        </row>
        <row r="1286">
          <cell r="A1286" t="str">
            <v>Seq_1284</v>
          </cell>
          <cell r="C1286">
            <v>138</v>
          </cell>
          <cell r="D1286" t="str">
            <v>Tursiops truncatus</v>
          </cell>
          <cell r="E1286">
            <v>98.53</v>
          </cell>
          <cell r="F1286" t="str">
            <v>Common bottlenose dolphin</v>
          </cell>
          <cell r="G1286" t="str">
            <v>Tursiops aduncus</v>
          </cell>
          <cell r="H1286">
            <v>97.83</v>
          </cell>
          <cell r="I1286" t="str">
            <v>Indo-Pacific bottlenose dolphin</v>
          </cell>
          <cell r="J1286" t="str">
            <v>Common bottlenose dolphin</v>
          </cell>
        </row>
        <row r="1287">
          <cell r="A1287" t="str">
            <v>Seq_1285</v>
          </cell>
          <cell r="C1287">
            <v>138</v>
          </cell>
          <cell r="D1287" t="str">
            <v>Caranx crysos</v>
          </cell>
          <cell r="E1287">
            <v>99.27</v>
          </cell>
          <cell r="F1287" t="str">
            <v>Blue runner</v>
          </cell>
          <cell r="G1287" t="str">
            <v>Caranx ignobilis</v>
          </cell>
          <cell r="H1287">
            <v>98.54</v>
          </cell>
          <cell r="I1287" t="str">
            <v>Giant trevally</v>
          </cell>
          <cell r="J1287" t="str">
            <v>Blue runner</v>
          </cell>
        </row>
        <row r="1288">
          <cell r="A1288" t="str">
            <v>Seq_1286</v>
          </cell>
          <cell r="C1288">
            <v>136</v>
          </cell>
          <cell r="D1288" t="str">
            <v>Stegastes partitus</v>
          </cell>
          <cell r="E1288">
            <v>100</v>
          </cell>
          <cell r="F1288" t="str">
            <v>Bicolor damselfish</v>
          </cell>
          <cell r="G1288" t="str">
            <v>Stegastes arcifrons</v>
          </cell>
          <cell r="H1288">
            <v>96.18</v>
          </cell>
          <cell r="I1288" t="str">
            <v>Island major</v>
          </cell>
          <cell r="J1288" t="str">
            <v>Bicolor damselfish</v>
          </cell>
        </row>
        <row r="1289">
          <cell r="A1289" t="str">
            <v>Seq_1287</v>
          </cell>
          <cell r="C1289">
            <v>138</v>
          </cell>
          <cell r="D1289" t="str">
            <v>Eumesogrammus praecisus</v>
          </cell>
          <cell r="E1289">
            <v>99.27</v>
          </cell>
          <cell r="F1289" t="str">
            <v>Fourline snakeblenny</v>
          </cell>
          <cell r="G1289" t="str">
            <v>Peristedion miniatum</v>
          </cell>
          <cell r="H1289">
            <v>99.27</v>
          </cell>
          <cell r="I1289" t="str">
            <v>Armored searobin</v>
          </cell>
          <cell r="J1289" t="str">
            <v>Fourline snakeblenny/Armored searobin/Radiated shanny</v>
          </cell>
          <cell r="M1289" t="str">
            <v>Also matched 99.27% with Ulvaria subbifurcata (Radiated shanny; Northwest Atlantic: northern Newfoundland (Strait of Belle Isle) in Canada to southern Massachusetts in USA.).</v>
          </cell>
        </row>
        <row r="1290">
          <cell r="A1290" t="str">
            <v>Seq_1288</v>
          </cell>
          <cell r="C1290">
            <v>139</v>
          </cell>
          <cell r="D1290" t="str">
            <v>Cyclopsetta fimbriata</v>
          </cell>
          <cell r="E1290">
            <v>93.66</v>
          </cell>
          <cell r="F1290" t="str">
            <v>Spotfin flounder</v>
          </cell>
          <cell r="J1290" t="str">
            <v>No good match. Some kind of flounder?</v>
          </cell>
        </row>
        <row r="1291">
          <cell r="A1291" t="str">
            <v>Seq_1289</v>
          </cell>
          <cell r="C1291">
            <v>138</v>
          </cell>
          <cell r="D1291" t="str">
            <v>Gadus morhua</v>
          </cell>
          <cell r="E1291">
            <v>99.19</v>
          </cell>
          <cell r="F1291" t="str">
            <v>Atlantic cod</v>
          </cell>
          <cell r="G1291" t="str">
            <v>Gadus chalcogrammus</v>
          </cell>
          <cell r="H1291">
            <v>99.19</v>
          </cell>
          <cell r="J1291" t="str">
            <v>Atlantic cod?</v>
          </cell>
          <cell r="M1291" t="str">
            <v>Also matched 99.19% with Gadus chalcogrammus (Alaska pollock), Arctogadus glacialis (Arctic cod or polar cod), and Gadus macrocephalus (Pacific cod).</v>
          </cell>
        </row>
        <row r="1292">
          <cell r="A1292" t="str">
            <v>Seq_1290</v>
          </cell>
          <cell r="C1292">
            <v>139</v>
          </cell>
          <cell r="D1292" t="str">
            <v>Brevoortia tyrannus</v>
          </cell>
          <cell r="E1292">
            <v>97.84</v>
          </cell>
          <cell r="F1292" t="str">
            <v>Atlantic menhaden</v>
          </cell>
          <cell r="G1292" t="str">
            <v>Alosa fallax</v>
          </cell>
          <cell r="H1292">
            <v>97.12</v>
          </cell>
          <cell r="I1292" t="str">
            <v>twait shad</v>
          </cell>
          <cell r="J1292" t="str">
            <v>Atlantic menhaden</v>
          </cell>
        </row>
        <row r="1293">
          <cell r="A1293" t="str">
            <v>Seq_1291</v>
          </cell>
          <cell r="C1293">
            <v>138</v>
          </cell>
          <cell r="D1293" t="str">
            <v>Anchoa mitchilli</v>
          </cell>
          <cell r="E1293">
            <v>99.27</v>
          </cell>
          <cell r="F1293" t="str">
            <v>Bay anchovy</v>
          </cell>
          <cell r="G1293" t="str">
            <v>Engraulis japonicus</v>
          </cell>
          <cell r="H1293">
            <v>97.81</v>
          </cell>
          <cell r="I1293" t="str">
            <v>Japanese anchovy</v>
          </cell>
          <cell r="J1293" t="str">
            <v>Bay anchovy</v>
          </cell>
        </row>
        <row r="1294">
          <cell r="A1294" t="str">
            <v>Seq_1292</v>
          </cell>
          <cell r="C1294">
            <v>138</v>
          </cell>
          <cell r="D1294" t="str">
            <v>Anchoa mitchilli</v>
          </cell>
          <cell r="E1294">
            <v>100</v>
          </cell>
          <cell r="F1294" t="str">
            <v>Bay anchovy</v>
          </cell>
          <cell r="G1294" t="str">
            <v>Engraulis japonicus</v>
          </cell>
          <cell r="H1294">
            <v>98.51</v>
          </cell>
          <cell r="I1294" t="str">
            <v>Japanese anchovy</v>
          </cell>
          <cell r="J1294" t="str">
            <v>Bay anchovy</v>
          </cell>
        </row>
        <row r="1295">
          <cell r="A1295" t="str">
            <v>Seq_1293</v>
          </cell>
          <cell r="C1295">
            <v>138</v>
          </cell>
          <cell r="D1295" t="str">
            <v>Engraulis japonicus</v>
          </cell>
          <cell r="E1295">
            <v>99.27</v>
          </cell>
          <cell r="F1295" t="str">
            <v>Japanese anchovy</v>
          </cell>
          <cell r="G1295" t="str">
            <v>Engraulis eurystole</v>
          </cell>
          <cell r="H1295">
            <v>99.27</v>
          </cell>
          <cell r="I1295" t="str">
            <v>Silver anchovy</v>
          </cell>
          <cell r="J1295" t="str">
            <v>Silver anchovy</v>
          </cell>
          <cell r="M1295" t="str">
            <v>Also matched 99.27 with Engraulis encrasicolus (European anchovy; Eastern Atlantic and other areas)</v>
          </cell>
        </row>
        <row r="1296">
          <cell r="A1296" t="str">
            <v>Seq_1294</v>
          </cell>
          <cell r="C1296">
            <v>137</v>
          </cell>
          <cell r="D1296" t="str">
            <v>Homo Sapian</v>
          </cell>
          <cell r="E1296">
            <v>98.55</v>
          </cell>
          <cell r="J1296" t="str">
            <v>Human</v>
          </cell>
        </row>
        <row r="1297">
          <cell r="A1297" t="str">
            <v>Seq_1295</v>
          </cell>
          <cell r="C1297">
            <v>138</v>
          </cell>
          <cell r="D1297" t="str">
            <v>Micropogonias undulatus</v>
          </cell>
          <cell r="E1297">
            <v>98.53</v>
          </cell>
          <cell r="F1297" t="str">
            <v>Atlantic croaker</v>
          </cell>
          <cell r="J1297" t="str">
            <v>Atlantic croaker</v>
          </cell>
        </row>
        <row r="1298">
          <cell r="A1298" t="str">
            <v>Seq_1296</v>
          </cell>
          <cell r="C1298">
            <v>137</v>
          </cell>
          <cell r="D1298" t="str">
            <v>Homo Sapian</v>
          </cell>
          <cell r="E1298">
            <v>97.81</v>
          </cell>
          <cell r="J1298" t="str">
            <v>Human</v>
          </cell>
        </row>
        <row r="1299">
          <cell r="A1299" t="str">
            <v>Seq_1297</v>
          </cell>
          <cell r="C1299">
            <v>138</v>
          </cell>
          <cell r="D1299" t="str">
            <v>Micropogonias undulatus</v>
          </cell>
          <cell r="E1299">
            <v>98.53</v>
          </cell>
          <cell r="F1299" t="str">
            <v>Atlantic croaker</v>
          </cell>
          <cell r="J1299" t="str">
            <v>Atlantic croaker</v>
          </cell>
        </row>
        <row r="1300">
          <cell r="A1300" t="str">
            <v>Seq_1298</v>
          </cell>
          <cell r="C1300">
            <v>138</v>
          </cell>
          <cell r="D1300" t="str">
            <v>Micropogonias undulatus</v>
          </cell>
          <cell r="E1300">
            <v>97.84</v>
          </cell>
          <cell r="F1300" t="str">
            <v>Atlantic croaker</v>
          </cell>
          <cell r="J1300" t="str">
            <v>Atlantic croaker</v>
          </cell>
        </row>
        <row r="1301">
          <cell r="A1301" t="str">
            <v>Seq_1299</v>
          </cell>
          <cell r="C1301">
            <v>138</v>
          </cell>
          <cell r="D1301" t="str">
            <v>Tursiops aduncus</v>
          </cell>
          <cell r="E1301">
            <v>100</v>
          </cell>
          <cell r="F1301" t="str">
            <v>Indo-Pacific bottlenose dolphin</v>
          </cell>
          <cell r="G1301" t="str">
            <v>Tursiops truncatus</v>
          </cell>
          <cell r="H1301">
            <v>100</v>
          </cell>
          <cell r="I1301" t="str">
            <v>Common bottlenose dolphin</v>
          </cell>
          <cell r="J1301" t="str">
            <v>Some kind of dolphin</v>
          </cell>
          <cell r="M1301" t="str">
            <v>Also matched 100% with Stenella longirostris (Spinner dolphin) and Stenella coeruleoalba (stripped dolphin)</v>
          </cell>
        </row>
        <row r="1302">
          <cell r="A1302" t="str">
            <v>Seq_1300</v>
          </cell>
          <cell r="C1302">
            <v>150</v>
          </cell>
          <cell r="D1302" t="str">
            <v>Balanoglossus clavigerus</v>
          </cell>
          <cell r="E1302">
            <v>97.3</v>
          </cell>
          <cell r="F1302" t="str">
            <v>Acorn worm</v>
          </cell>
          <cell r="J1302" t="str">
            <v>No good match</v>
          </cell>
        </row>
        <row r="1303">
          <cell r="A1303" t="str">
            <v>Seq_1301</v>
          </cell>
          <cell r="C1303">
            <v>150</v>
          </cell>
          <cell r="D1303" t="str">
            <v>Balanoglossus clavigerus</v>
          </cell>
          <cell r="E1303">
            <v>97.3</v>
          </cell>
          <cell r="F1303" t="str">
            <v>Acorn worm</v>
          </cell>
          <cell r="J1303" t="str">
            <v>No good match</v>
          </cell>
        </row>
        <row r="1304">
          <cell r="A1304" t="str">
            <v>Seq_1302</v>
          </cell>
          <cell r="C1304">
            <v>150</v>
          </cell>
          <cell r="D1304" t="str">
            <v>Balanoglossus clavigerus</v>
          </cell>
          <cell r="E1304">
            <v>97.3</v>
          </cell>
          <cell r="F1304" t="str">
            <v>Acorn worm</v>
          </cell>
          <cell r="J1304" t="str">
            <v>No good match</v>
          </cell>
        </row>
        <row r="1305">
          <cell r="A1305" t="str">
            <v>Seq_1303</v>
          </cell>
          <cell r="C1305">
            <v>138</v>
          </cell>
          <cell r="D1305" t="str">
            <v>Tursiops aduncus</v>
          </cell>
          <cell r="E1305">
            <v>99.27</v>
          </cell>
          <cell r="F1305" t="str">
            <v>Indo-Pacific bottlenose dolphin</v>
          </cell>
          <cell r="G1305" t="str">
            <v>Tursiops truncatus</v>
          </cell>
          <cell r="H1305">
            <v>99.27</v>
          </cell>
          <cell r="I1305" t="str">
            <v>Common bottlenose dolphin</v>
          </cell>
          <cell r="J1305" t="str">
            <v>Some kind of dolphin</v>
          </cell>
          <cell r="M1305" t="str">
            <v>Also matched 100% with Stenella longirostris (Spinner dolphin) and Stenella coeruleoalba (stripped dolphin)</v>
          </cell>
        </row>
        <row r="1306">
          <cell r="A1306" t="str">
            <v>Seq_1304</v>
          </cell>
          <cell r="C1306">
            <v>138</v>
          </cell>
          <cell r="D1306" t="str">
            <v>paralichthys dentatus</v>
          </cell>
          <cell r="E1306">
            <v>99.27</v>
          </cell>
          <cell r="F1306" t="str">
            <v>Summer flounder</v>
          </cell>
          <cell r="G1306" t="str">
            <v>Paralichthys adspersus</v>
          </cell>
          <cell r="H1306">
            <v>99.27</v>
          </cell>
          <cell r="I1306" t="str">
            <v>Fine flounder</v>
          </cell>
          <cell r="J1306" t="str">
            <v>Summer flounder</v>
          </cell>
        </row>
        <row r="1307">
          <cell r="A1307" t="str">
            <v>Seq_1305</v>
          </cell>
          <cell r="C1307">
            <v>138</v>
          </cell>
          <cell r="D1307" t="str">
            <v>Prionotus carolinus</v>
          </cell>
          <cell r="E1307">
            <v>97.81</v>
          </cell>
          <cell r="J1307" t="str">
            <v>Northern searobin</v>
          </cell>
        </row>
        <row r="1308">
          <cell r="A1308" t="str">
            <v>Seq_1306</v>
          </cell>
          <cell r="C1308">
            <v>138</v>
          </cell>
          <cell r="D1308" t="str">
            <v>paralichthys dentatus</v>
          </cell>
          <cell r="E1308">
            <v>99.25</v>
          </cell>
          <cell r="F1308" t="str">
            <v>Summer flounder</v>
          </cell>
          <cell r="G1308" t="str">
            <v>Paralichthys adspersus</v>
          </cell>
          <cell r="H1308">
            <v>99.25</v>
          </cell>
          <cell r="I1308" t="str">
            <v>Fine flounder</v>
          </cell>
          <cell r="J1308" t="str">
            <v>Summer flounder</v>
          </cell>
        </row>
        <row r="1309">
          <cell r="A1309" t="str">
            <v>Seq_1307</v>
          </cell>
          <cell r="C1309">
            <v>138</v>
          </cell>
          <cell r="D1309" t="str">
            <v>Stenotomus chrysops</v>
          </cell>
          <cell r="E1309">
            <v>100</v>
          </cell>
          <cell r="F1309" t="str">
            <v>Scup</v>
          </cell>
          <cell r="J1309" t="str">
            <v>Scup</v>
          </cell>
        </row>
        <row r="1310">
          <cell r="A1310" t="str">
            <v>Seq_1308</v>
          </cell>
          <cell r="C1310">
            <v>137</v>
          </cell>
          <cell r="D1310" t="str">
            <v>Urophycis tenuis</v>
          </cell>
          <cell r="E1310">
            <v>98.54</v>
          </cell>
          <cell r="F1310" t="str">
            <v>White hake</v>
          </cell>
          <cell r="G1310" t="str">
            <v>Urophycis chuss</v>
          </cell>
          <cell r="H1310">
            <v>98.54</v>
          </cell>
          <cell r="I1310" t="str">
            <v>Red hake</v>
          </cell>
          <cell r="J1310" t="str">
            <v>White/red/spotted hake</v>
          </cell>
          <cell r="M1310" t="str">
            <v>Also matched 98.54% with Urophycis regia (spotted codling; Northwest Atlantic).</v>
          </cell>
        </row>
        <row r="1311">
          <cell r="A1311" t="str">
            <v>Seq_1309</v>
          </cell>
          <cell r="C1311">
            <v>138</v>
          </cell>
          <cell r="D1311" t="str">
            <v>Peprilus burti</v>
          </cell>
          <cell r="E1311">
            <v>98.53</v>
          </cell>
          <cell r="F1311" t="str">
            <v>Gulf butterfish</v>
          </cell>
          <cell r="G1311" t="str">
            <v>Peprilus triacanthus</v>
          </cell>
          <cell r="H1311">
            <v>98.53</v>
          </cell>
          <cell r="I1311" t="str">
            <v>Butterfish</v>
          </cell>
          <cell r="J1311" t="str">
            <v>Butterfish</v>
          </cell>
        </row>
        <row r="1312">
          <cell r="A1312" t="str">
            <v>Seq_1310</v>
          </cell>
          <cell r="C1312">
            <v>137</v>
          </cell>
          <cell r="D1312" t="str">
            <v>Phoca largha</v>
          </cell>
          <cell r="E1312">
            <v>97.83</v>
          </cell>
          <cell r="F1312" t="str">
            <v>Spotted seal</v>
          </cell>
          <cell r="G1312" t="str">
            <v>Halichoerus grypus</v>
          </cell>
          <cell r="H1312">
            <v>97.83</v>
          </cell>
          <cell r="I1312" t="str">
            <v>Grey Seal</v>
          </cell>
          <cell r="J1312" t="str">
            <v>Some kind of seal</v>
          </cell>
          <cell r="M1312" t="str">
            <v>Also matched 98.55% with Phoca vitulina (Harbor seal), Cystophora cristata(Hooded seal), phoca fasciata(Ribbon seal), Pusa caspica(Caspian seal), Phoca sibirica(Baikal seal) and others.</v>
          </cell>
        </row>
        <row r="1313">
          <cell r="A1313" t="str">
            <v>Seq_1311</v>
          </cell>
          <cell r="C1313">
            <v>138</v>
          </cell>
          <cell r="D1313" t="str">
            <v>Gadus morhua</v>
          </cell>
          <cell r="E1313">
            <v>99.27</v>
          </cell>
          <cell r="F1313" t="str">
            <v>Atlantic cod</v>
          </cell>
          <cell r="G1313" t="str">
            <v>Gadus chalcogrammus</v>
          </cell>
          <cell r="H1313">
            <v>99.27</v>
          </cell>
          <cell r="J1313" t="str">
            <v>Atlantic cod?</v>
          </cell>
          <cell r="M1313" t="str">
            <v>Also matched 99.27% with Gadus chalcogrammus (Alaska pollock), Arctogadus glacialis (Arctic cod or polar cod), and Gadus macrocephalus (Pacific cod).</v>
          </cell>
        </row>
        <row r="1314">
          <cell r="A1314" t="str">
            <v>Seq_1312</v>
          </cell>
          <cell r="C1314">
            <v>137</v>
          </cell>
          <cell r="D1314" t="str">
            <v>Phoca largha</v>
          </cell>
          <cell r="E1314">
            <v>96.38</v>
          </cell>
          <cell r="F1314" t="str">
            <v>Spotted seal</v>
          </cell>
          <cell r="G1314" t="str">
            <v>Halichoerus grypus</v>
          </cell>
          <cell r="H1314">
            <v>96.38</v>
          </cell>
          <cell r="I1314" t="str">
            <v>Grey Seal</v>
          </cell>
          <cell r="J1314" t="str">
            <v>Some kind of seal</v>
          </cell>
          <cell r="M1314" t="str">
            <v>Also matched 96.38% with Phoca vitulina (Harbor seal), Cystophora cristata(Hooded seal), phoca fasciata(Ribbon seal), Pusa caspica(Caspian seal), Phoca sibirica(Baikal seal) and others.</v>
          </cell>
        </row>
        <row r="1315">
          <cell r="A1315" t="str">
            <v>Seq_1313</v>
          </cell>
          <cell r="C1315">
            <v>137</v>
          </cell>
          <cell r="D1315" t="str">
            <v>Phoca largha</v>
          </cell>
          <cell r="E1315">
            <v>97.1</v>
          </cell>
          <cell r="F1315" t="str">
            <v>Spotted seal</v>
          </cell>
          <cell r="G1315" t="str">
            <v>Halichoerus grypus</v>
          </cell>
          <cell r="H1315">
            <v>97.1</v>
          </cell>
          <cell r="I1315" t="str">
            <v>Grey Seal</v>
          </cell>
          <cell r="J1315" t="str">
            <v>Some kind of seal</v>
          </cell>
          <cell r="M1315" t="str">
            <v>Also matched 97.1% with Phoca vitulina (Harbor seal), Cystophora cristata(Hooded seal), phoca fasciata(Ribbon seal), Pusa caspica(Caspian seal), Phoca sibirica(Baikal seal) and others.</v>
          </cell>
        </row>
        <row r="1316">
          <cell r="A1316" t="str">
            <v>Seq_1314</v>
          </cell>
          <cell r="C1316">
            <v>137</v>
          </cell>
          <cell r="D1316" t="str">
            <v>Phoca largha</v>
          </cell>
          <cell r="E1316">
            <v>96.38</v>
          </cell>
          <cell r="F1316" t="str">
            <v>Spotted seal</v>
          </cell>
          <cell r="G1316" t="str">
            <v>Halichoerus grypus</v>
          </cell>
          <cell r="H1316">
            <v>96.38</v>
          </cell>
          <cell r="I1316" t="str">
            <v>Grey Seal</v>
          </cell>
          <cell r="J1316" t="str">
            <v>Some kind of seal</v>
          </cell>
          <cell r="M1316" t="str">
            <v>Also matched 96.38% with Phoca vitulina (Harbor seal), Cystophora cristata(Hooded seal), phoca fasciata(Ribbon seal), Pusa caspica(Caspian seal), Phoca sibirica(Baikal seal) and others.</v>
          </cell>
        </row>
        <row r="1317">
          <cell r="A1317" t="str">
            <v>Seq_1315</v>
          </cell>
          <cell r="C1317">
            <v>138</v>
          </cell>
          <cell r="D1317" t="str">
            <v>Merlangius merlangus</v>
          </cell>
          <cell r="E1317">
            <v>100</v>
          </cell>
          <cell r="F1317" t="str">
            <v>Whiting</v>
          </cell>
          <cell r="G1317" t="str">
            <v>Pollachius pollachius</v>
          </cell>
          <cell r="H1317">
            <v>100</v>
          </cell>
          <cell r="I1317" t="str">
            <v>Pollock</v>
          </cell>
          <cell r="J1317" t="str">
            <v>Pollock? (Pollachius virens)</v>
          </cell>
          <cell r="M1317" t="str">
            <v>Also matched 100% with Pollachius virens (Also Pollock)</v>
          </cell>
        </row>
        <row r="1318">
          <cell r="A1318" t="str">
            <v>Seq_1316</v>
          </cell>
          <cell r="C1318">
            <v>138</v>
          </cell>
          <cell r="D1318" t="str">
            <v>Myoxocephalus octodecemspinosus</v>
          </cell>
          <cell r="E1318">
            <v>100</v>
          </cell>
          <cell r="F1318" t="str">
            <v>Longhorn sculpin</v>
          </cell>
          <cell r="G1318" t="str">
            <v>Aspidophoroides monopterygius</v>
          </cell>
          <cell r="H1318">
            <v>100</v>
          </cell>
          <cell r="I1318" t="str">
            <v>Alligatorfish</v>
          </cell>
          <cell r="J1318" t="str">
            <v>Some kind of sculpin</v>
          </cell>
          <cell r="M1318" t="str">
            <v>Also matched 100% to Artediellus uncinatus (Arctic hookear sculpin),  Artediellus atlanticus (Atlantic hookear sculpin), Myoxocephalus jaok (plain sculpin), Gymnocanthus tricuspis (Arctic staghorn sculpin), blepsias cirrhosus (Silverspotted sculpin) etc</v>
          </cell>
        </row>
        <row r="1319">
          <cell r="A1319" t="str">
            <v>Seq_1317</v>
          </cell>
          <cell r="C1319">
            <v>138</v>
          </cell>
          <cell r="D1319" t="str">
            <v>Myoxocephalus octodecemspinosus</v>
          </cell>
          <cell r="E1319">
            <v>99.27</v>
          </cell>
          <cell r="F1319" t="str">
            <v>Longhorn sculpin</v>
          </cell>
          <cell r="G1319" t="str">
            <v>Aspidophoroides monopterygius</v>
          </cell>
          <cell r="H1319">
            <v>99.27</v>
          </cell>
          <cell r="I1319" t="str">
            <v>Alligatorfish</v>
          </cell>
          <cell r="J1319" t="str">
            <v>Some kind of sculpin</v>
          </cell>
          <cell r="M1319" t="str">
            <v>Also matched 99.27% to Artediellus uncinatus (Arctic hookear sculpin),  Artediellus atlanticus (Atlantic hookear sculpin), Myoxocephalus jaok (plain sculpin), Gymnocanthus tricuspis (Arctic staghorn sculpin), blepsias cirrhosus (Silverspotted sculpin) etc</v>
          </cell>
        </row>
        <row r="1320">
          <cell r="A1320" t="str">
            <v>Seq_1318</v>
          </cell>
          <cell r="C1320">
            <v>137</v>
          </cell>
          <cell r="D1320" t="str">
            <v>Phoca largha</v>
          </cell>
          <cell r="E1320">
            <v>97.08</v>
          </cell>
          <cell r="F1320" t="str">
            <v>Spotted seal</v>
          </cell>
          <cell r="G1320" t="str">
            <v>Halichoerus grypus</v>
          </cell>
          <cell r="H1320">
            <v>97.08</v>
          </cell>
          <cell r="I1320" t="str">
            <v>Grey Seal</v>
          </cell>
          <cell r="J1320" t="str">
            <v>Some kind of seal</v>
          </cell>
          <cell r="M1320" t="str">
            <v>Also matched 97.08% with Phoca vitulina (Harbor seal), Cystophora cristata(Hooded seal), phoca fasciata(Ribbon seal), Pusa caspica(Caspian seal), Phoca sibirica(Baikal seal) and others.</v>
          </cell>
        </row>
        <row r="1321">
          <cell r="A1321" t="str">
            <v>Seq_1319</v>
          </cell>
          <cell r="C1321">
            <v>138</v>
          </cell>
          <cell r="D1321" t="str">
            <v>Myoxocephalus octodecemspinosus</v>
          </cell>
          <cell r="E1321">
            <v>98.53</v>
          </cell>
          <cell r="F1321" t="str">
            <v>Longhorn sculpin</v>
          </cell>
          <cell r="G1321" t="str">
            <v>Aspidophoroides monopterygius</v>
          </cell>
          <cell r="H1321">
            <v>98.53</v>
          </cell>
          <cell r="I1321" t="str">
            <v>Alligatorfish</v>
          </cell>
          <cell r="J1321" t="str">
            <v>Some kind of sculpin</v>
          </cell>
          <cell r="M1321" t="str">
            <v>Also matched 98.53% to Artediellus uncinatus (Arctic hookear sculpin),  Artediellus atlanticus (Atlantic hookear sculpin), Myoxocephalus jaok (plain sculpin), Gymnocanthus tricuspis (Arctic staghorn sculpin), blepsias cirrhosus (Silverspotted sculpin) etc</v>
          </cell>
        </row>
        <row r="1322">
          <cell r="A1322" t="str">
            <v>Seq_1320</v>
          </cell>
          <cell r="C1322">
            <v>138</v>
          </cell>
          <cell r="D1322" t="str">
            <v>Clupea harengus</v>
          </cell>
          <cell r="E1322">
            <v>97.12</v>
          </cell>
          <cell r="F1322" t="str">
            <v>Atlantic herring</v>
          </cell>
          <cell r="G1322" t="str">
            <v>Sprattus sprattus</v>
          </cell>
          <cell r="H1322">
            <v>97.12</v>
          </cell>
          <cell r="I1322" t="str">
            <v>European sprat</v>
          </cell>
          <cell r="J1322" t="str">
            <v>Atlantic herring</v>
          </cell>
          <cell r="M1322" t="str">
            <v>Biogeography helps with imperfection of primer set</v>
          </cell>
        </row>
        <row r="1323">
          <cell r="A1323" t="str">
            <v>Seq_1321</v>
          </cell>
          <cell r="C1323">
            <v>138</v>
          </cell>
          <cell r="D1323" t="str">
            <v>Clupea harengus</v>
          </cell>
          <cell r="E1323">
            <v>97.12</v>
          </cell>
          <cell r="F1323" t="str">
            <v>Atlantic herring</v>
          </cell>
          <cell r="G1323" t="str">
            <v>Sprattus sprattus</v>
          </cell>
          <cell r="H1323">
            <v>97.12</v>
          </cell>
          <cell r="I1323" t="str">
            <v>European sprat</v>
          </cell>
          <cell r="J1323" t="str">
            <v>Atlantic herring</v>
          </cell>
          <cell r="M1323" t="str">
            <v>Biogeography helps with imperfection of primer set</v>
          </cell>
        </row>
        <row r="1324">
          <cell r="A1324" t="str">
            <v>Seq_1322</v>
          </cell>
          <cell r="C1324">
            <v>138</v>
          </cell>
          <cell r="D1324" t="str">
            <v>Helicolenus dactylopterus</v>
          </cell>
          <cell r="E1324">
            <v>99.27</v>
          </cell>
          <cell r="F1324" t="str">
            <v>Blackbelly rosefish</v>
          </cell>
          <cell r="G1324" t="str">
            <v>Helicolenus avius</v>
          </cell>
          <cell r="H1324">
            <v>99.27</v>
          </cell>
          <cell r="I1324" t="str">
            <v>??</v>
          </cell>
          <cell r="J1324" t="str">
            <v>Blackbelly rosefish?</v>
          </cell>
          <cell r="M1324" t="str">
            <v>Also matched 99.27% with Helicolenus hilgendorfi (Hilgendorf's saucord).</v>
          </cell>
        </row>
        <row r="1325">
          <cell r="A1325" t="str">
            <v>Seq_1323</v>
          </cell>
          <cell r="C1325">
            <v>137</v>
          </cell>
          <cell r="D1325" t="str">
            <v>Homo Sapian</v>
          </cell>
          <cell r="E1325">
            <v>97.1</v>
          </cell>
          <cell r="J1325" t="str">
            <v>Human</v>
          </cell>
        </row>
        <row r="1326">
          <cell r="A1326" t="str">
            <v>Seq_1324</v>
          </cell>
          <cell r="C1326">
            <v>137</v>
          </cell>
          <cell r="D1326" t="str">
            <v>Homo Sapian</v>
          </cell>
          <cell r="E1326">
            <v>98.55</v>
          </cell>
          <cell r="J1326" t="str">
            <v>Human</v>
          </cell>
        </row>
        <row r="1327">
          <cell r="A1327" t="str">
            <v>Seq_1325</v>
          </cell>
          <cell r="C1327">
            <v>136</v>
          </cell>
          <cell r="D1327" t="str">
            <v>Cryptotomus roseus</v>
          </cell>
          <cell r="E1327">
            <v>99.28</v>
          </cell>
          <cell r="F1327" t="str">
            <v>Bluelip parrotfish</v>
          </cell>
          <cell r="G1327" t="str">
            <v>Sparisoma rubripinne</v>
          </cell>
          <cell r="H1327">
            <v>94.93</v>
          </cell>
          <cell r="I1327" t="str">
            <v>Redfin parrotfish</v>
          </cell>
          <cell r="J1327" t="str">
            <v>Bluelip parrotfish</v>
          </cell>
        </row>
        <row r="1328">
          <cell r="A1328" t="str">
            <v>Seq_1326</v>
          </cell>
          <cell r="C1328">
            <v>138</v>
          </cell>
          <cell r="D1328" t="str">
            <v>Auxis thazard</v>
          </cell>
          <cell r="E1328">
            <v>100</v>
          </cell>
          <cell r="F1328" t="str">
            <v>frigate tuna</v>
          </cell>
          <cell r="G1328" t="str">
            <v>Auxis rochei</v>
          </cell>
          <cell r="H1328">
            <v>100</v>
          </cell>
          <cell r="I1328" t="str">
            <v>Bullet tuna</v>
          </cell>
          <cell r="J1328" t="str">
            <v>Some kind of tuna</v>
          </cell>
          <cell r="M1328" t="str">
            <v>Also matched 100% with Sarda sarda (Atlantic bonito)</v>
          </cell>
        </row>
        <row r="1329">
          <cell r="A1329" t="str">
            <v>Seq_1327</v>
          </cell>
          <cell r="C1329">
            <v>138</v>
          </cell>
          <cell r="D1329" t="str">
            <v>Lutjanus carponotatus</v>
          </cell>
          <cell r="E1329">
            <v>97.76</v>
          </cell>
          <cell r="F1329" t="str">
            <v>Spanish flag snapper</v>
          </cell>
          <cell r="G1329" t="str">
            <v>Lutjanus guttatus</v>
          </cell>
          <cell r="H1329">
            <v>97.76</v>
          </cell>
          <cell r="I1329" t="str">
            <v>Spotted rose snapper</v>
          </cell>
          <cell r="J1329" t="str">
            <v>No perfect match. Some kind of snapper?</v>
          </cell>
          <cell r="M1329" t="str">
            <v>Also matched 97.76% with Lutjanus peru (Pacific red snapper), and Lutjanus campechanus (Northern red snapper)</v>
          </cell>
        </row>
        <row r="1330">
          <cell r="A1330" t="str">
            <v>Seq_1328</v>
          </cell>
          <cell r="C1330">
            <v>138</v>
          </cell>
          <cell r="D1330" t="str">
            <v>Caranx crysos</v>
          </cell>
          <cell r="E1330">
            <v>98.56</v>
          </cell>
          <cell r="F1330" t="str">
            <v>Blue runner</v>
          </cell>
          <cell r="G1330" t="str">
            <v>Caranx ignobilis</v>
          </cell>
          <cell r="H1330">
            <v>97.84</v>
          </cell>
          <cell r="I1330" t="str">
            <v>Giant trevally</v>
          </cell>
          <cell r="J1330" t="str">
            <v>Blue runner</v>
          </cell>
        </row>
        <row r="1331">
          <cell r="A1331" t="str">
            <v>Seq_1329</v>
          </cell>
          <cell r="C1331">
            <v>136</v>
          </cell>
          <cell r="D1331" t="str">
            <v>Stegastes partitus</v>
          </cell>
          <cell r="E1331">
            <v>100</v>
          </cell>
          <cell r="F1331" t="str">
            <v>Bicolor damselfish</v>
          </cell>
          <cell r="G1331" t="str">
            <v>Stegastes arcifrons</v>
          </cell>
          <cell r="H1331">
            <v>96.18</v>
          </cell>
          <cell r="I1331" t="str">
            <v>Island major</v>
          </cell>
          <cell r="J1331" t="str">
            <v>Bicolor damselfish</v>
          </cell>
        </row>
        <row r="1332">
          <cell r="A1332" t="str">
            <v>Seq_1330</v>
          </cell>
          <cell r="C1332">
            <v>135</v>
          </cell>
          <cell r="D1332" t="str">
            <v>Scorpaena brasiliensis</v>
          </cell>
          <cell r="E1332">
            <v>94.16</v>
          </cell>
          <cell r="F1332" t="str">
            <v>Barbfish</v>
          </cell>
          <cell r="J1332" t="str">
            <v>No good match</v>
          </cell>
        </row>
        <row r="1333">
          <cell r="A1333" t="str">
            <v>Seq_1331</v>
          </cell>
          <cell r="C1333">
            <v>138</v>
          </cell>
          <cell r="D1333" t="str">
            <v>Caranx crysos</v>
          </cell>
          <cell r="E1333">
            <v>99.26</v>
          </cell>
          <cell r="F1333" t="str">
            <v>Blue runner</v>
          </cell>
          <cell r="G1333" t="str">
            <v>Caranx ignobilis</v>
          </cell>
          <cell r="H1333">
            <v>98.53</v>
          </cell>
          <cell r="I1333" t="str">
            <v>Giant trevally</v>
          </cell>
          <cell r="J1333" t="str">
            <v>Blue runner</v>
          </cell>
        </row>
        <row r="1334">
          <cell r="A1334" t="str">
            <v>Seq_1332</v>
          </cell>
          <cell r="C1334">
            <v>136</v>
          </cell>
          <cell r="D1334" t="str">
            <v>Eucinostomus gula</v>
          </cell>
          <cell r="E1334">
            <v>98.54</v>
          </cell>
          <cell r="F1334" t="str">
            <v>Jenny mojarra</v>
          </cell>
          <cell r="G1334" t="str">
            <v>Eucinostomus dowii</v>
          </cell>
          <cell r="H1334">
            <v>92.03</v>
          </cell>
          <cell r="I1334" t="str">
            <v>Dow's mojarra</v>
          </cell>
          <cell r="J1334" t="str">
            <v>Jenny mojarra</v>
          </cell>
        </row>
        <row r="1335">
          <cell r="A1335" t="str">
            <v>Seq_1333</v>
          </cell>
          <cell r="C1335">
            <v>138</v>
          </cell>
          <cell r="D1335" t="str">
            <v>Auxis thazard</v>
          </cell>
          <cell r="E1335">
            <v>99.27</v>
          </cell>
          <cell r="F1335" t="str">
            <v>frigate tuna</v>
          </cell>
          <cell r="G1335" t="str">
            <v>Auxis rochei</v>
          </cell>
          <cell r="H1335">
            <v>99.27</v>
          </cell>
          <cell r="I1335" t="str">
            <v>Bullet tuna</v>
          </cell>
          <cell r="J1335" t="str">
            <v>Some kind of tuna</v>
          </cell>
          <cell r="M1335" t="str">
            <v>Also matched 99.27% with Sarda sarda (Atlantic bonito)</v>
          </cell>
        </row>
        <row r="1336">
          <cell r="A1336" t="str">
            <v>Seq_1334</v>
          </cell>
          <cell r="C1336">
            <v>138</v>
          </cell>
          <cell r="D1336" t="str">
            <v>Peprilus burti</v>
          </cell>
          <cell r="E1336">
            <v>99.26</v>
          </cell>
          <cell r="F1336" t="str">
            <v>Gulf butterfish</v>
          </cell>
          <cell r="G1336" t="str">
            <v>Peprilus triacanthus</v>
          </cell>
          <cell r="H1336">
            <v>99.26</v>
          </cell>
          <cell r="I1336" t="str">
            <v>Butterfish</v>
          </cell>
          <cell r="J1336" t="str">
            <v>Butterfish</v>
          </cell>
        </row>
        <row r="1337">
          <cell r="A1337" t="str">
            <v>Seq_1335</v>
          </cell>
          <cell r="C1337">
            <v>138</v>
          </cell>
          <cell r="D1337" t="str">
            <v>Peprilus burti</v>
          </cell>
          <cell r="E1337">
            <v>98.56</v>
          </cell>
          <cell r="F1337" t="str">
            <v>Gulf butterfish</v>
          </cell>
          <cell r="G1337" t="str">
            <v>Peprilus triacanthus</v>
          </cell>
          <cell r="H1337">
            <v>98.56</v>
          </cell>
          <cell r="I1337" t="str">
            <v>Butterfish</v>
          </cell>
          <cell r="J1337" t="str">
            <v>Butterfish</v>
          </cell>
        </row>
        <row r="1338">
          <cell r="A1338" t="str">
            <v>Seq_1336</v>
          </cell>
          <cell r="C1338">
            <v>138</v>
          </cell>
          <cell r="D1338" t="str">
            <v>Peprilus burti</v>
          </cell>
          <cell r="E1338">
            <v>99.27</v>
          </cell>
          <cell r="F1338" t="str">
            <v>Gulf butterfish</v>
          </cell>
          <cell r="G1338" t="str">
            <v>Peprilus triacanthus</v>
          </cell>
          <cell r="H1338">
            <v>99.27</v>
          </cell>
          <cell r="I1338" t="str">
            <v>Butterfish</v>
          </cell>
          <cell r="J1338" t="str">
            <v>Butterfish</v>
          </cell>
        </row>
        <row r="1339">
          <cell r="A1339" t="str">
            <v>Seq_1337</v>
          </cell>
          <cell r="C1339">
            <v>138</v>
          </cell>
          <cell r="D1339" t="str">
            <v>pseudopleuronectes americanus</v>
          </cell>
          <cell r="E1339">
            <v>100</v>
          </cell>
          <cell r="F1339" t="str">
            <v>Winter flounder</v>
          </cell>
          <cell r="G1339" t="str">
            <v>Myzopsetta ferruginea</v>
          </cell>
          <cell r="H1339">
            <v>100</v>
          </cell>
          <cell r="I1339" t="str">
            <v>Yellowfin flounder</v>
          </cell>
          <cell r="J1339" t="str">
            <v>Winter or Yellowfin?</v>
          </cell>
          <cell r="M1339" t="str">
            <v>Also matched 100% with limanda limanda (Common dab; not a western Atlantic species), Pleuronectes platessa (European plaice; not a western Atlantic fish), Platichthys flesus (European flounder; not a western Atlantic species but was introduced to US and Canada through ballast water), Limanda sakhalinensis (Sakhalin sole; not a western Atlantic species) and others</v>
          </cell>
        </row>
        <row r="1340">
          <cell r="A1340" t="str">
            <v>Seq_1338</v>
          </cell>
          <cell r="C1340">
            <v>138</v>
          </cell>
          <cell r="D1340" t="str">
            <v>Liparis miostomus</v>
          </cell>
          <cell r="E1340">
            <v>99.27</v>
          </cell>
          <cell r="F1340" t="str">
            <v>kokuchi-kusa snailfish</v>
          </cell>
          <cell r="G1340" t="str">
            <v>Liparis tessellatus</v>
          </cell>
          <cell r="H1340">
            <v>98.54</v>
          </cell>
          <cell r="I1340" t="str">
            <v>??</v>
          </cell>
          <cell r="J1340" t="str">
            <v>kokuchi-kusa snailfish? Biogeography is not right. Some kind of snailfish?</v>
          </cell>
        </row>
        <row r="1341">
          <cell r="A1341" t="str">
            <v>Seq_1339</v>
          </cell>
          <cell r="C1341">
            <v>140</v>
          </cell>
          <cell r="D1341" t="str">
            <v>Scophthalmus aquosus</v>
          </cell>
          <cell r="E1341">
            <v>100</v>
          </cell>
          <cell r="F1341" t="str">
            <v>Windowpane</v>
          </cell>
          <cell r="J1341" t="str">
            <v>Windowpane</v>
          </cell>
        </row>
        <row r="1342">
          <cell r="A1342" t="str">
            <v>Seq_1340</v>
          </cell>
          <cell r="C1342">
            <v>140</v>
          </cell>
          <cell r="D1342" t="str">
            <v>Scophthalmus aquosus</v>
          </cell>
          <cell r="E1342">
            <v>99.27</v>
          </cell>
          <cell r="F1342" t="str">
            <v>Windowpane</v>
          </cell>
          <cell r="J1342" t="str">
            <v>Windowpane</v>
          </cell>
        </row>
        <row r="1343">
          <cell r="A1343" t="str">
            <v>Seq_1341</v>
          </cell>
          <cell r="C1343">
            <v>138</v>
          </cell>
          <cell r="D1343" t="str">
            <v>Anthias anthias</v>
          </cell>
          <cell r="E1343">
            <v>98.52</v>
          </cell>
          <cell r="F1343" t="str">
            <v>Swallowtail sea perch</v>
          </cell>
          <cell r="G1343" t="str">
            <v>Pronotogrammus multifasciatus</v>
          </cell>
          <cell r="H1343">
            <v>97.01</v>
          </cell>
          <cell r="I1343" t="str">
            <v>Threadfin bass</v>
          </cell>
          <cell r="J1343" t="str">
            <v>No perfect match. Some kind of sea perch?</v>
          </cell>
        </row>
        <row r="1344">
          <cell r="A1344" t="str">
            <v>Seq_1342</v>
          </cell>
          <cell r="C1344">
            <v>138</v>
          </cell>
          <cell r="D1344" t="str">
            <v>Vinciguerria nimbaria</v>
          </cell>
          <cell r="E1344">
            <v>97.76</v>
          </cell>
          <cell r="F1344" t="str">
            <v>Oceanic lightfish</v>
          </cell>
          <cell r="J1344" t="str">
            <v>No good match. Lighfish?</v>
          </cell>
        </row>
        <row r="1345">
          <cell r="A1345" t="str">
            <v>Seq_1343</v>
          </cell>
          <cell r="C1345">
            <v>138</v>
          </cell>
          <cell r="D1345" t="str">
            <v>Pristicon trimaculatus</v>
          </cell>
          <cell r="E1345">
            <v>94.89</v>
          </cell>
          <cell r="F1345" t="str">
            <v>Three-spot cardinalfish</v>
          </cell>
          <cell r="G1345" t="str">
            <v>Jaydia carinatus</v>
          </cell>
          <cell r="H1345">
            <v>93.43</v>
          </cell>
          <cell r="I1345" t="str">
            <v>Ocellate cardinalfish</v>
          </cell>
          <cell r="J1345" t="str">
            <v>No good match. Cardinalfish?</v>
          </cell>
        </row>
        <row r="1346">
          <cell r="A1346" t="str">
            <v>Seq_1344</v>
          </cell>
          <cell r="C1346">
            <v>138</v>
          </cell>
          <cell r="D1346" t="str">
            <v>decapterus russelli</v>
          </cell>
          <cell r="E1346">
            <v>100</v>
          </cell>
          <cell r="F1346" t="str">
            <v>Indian Scad</v>
          </cell>
          <cell r="G1346" t="str">
            <v>Trachurus lathami</v>
          </cell>
          <cell r="H1346">
            <v>99.25</v>
          </cell>
          <cell r="I1346" t="str">
            <v>Rough scad</v>
          </cell>
          <cell r="J1346" t="str">
            <v>No perfect match with the right biogeography. Some kind of scad?</v>
          </cell>
        </row>
        <row r="1347">
          <cell r="A1347" t="str">
            <v>Seq_1345</v>
          </cell>
          <cell r="C1347">
            <v>138</v>
          </cell>
          <cell r="D1347" t="str">
            <v>Lutjanus argentimaculatus</v>
          </cell>
          <cell r="E1347">
            <v>98.56</v>
          </cell>
          <cell r="F1347" t="str">
            <v>Mangrove red snapper</v>
          </cell>
          <cell r="G1347" t="str">
            <v>lutjanus griseus</v>
          </cell>
          <cell r="H1347">
            <v>97.84</v>
          </cell>
          <cell r="I1347" t="str">
            <v>Grey snapper</v>
          </cell>
          <cell r="J1347" t="str">
            <v>Mangrove red snapper</v>
          </cell>
        </row>
        <row r="1348">
          <cell r="A1348" t="str">
            <v>Seq_1346</v>
          </cell>
          <cell r="C1348">
            <v>138</v>
          </cell>
          <cell r="D1348" t="str">
            <v>Lutjanus argentimaculatus</v>
          </cell>
          <cell r="E1348">
            <v>99.27</v>
          </cell>
          <cell r="F1348" t="str">
            <v>Mangrove red snapper</v>
          </cell>
          <cell r="G1348" t="str">
            <v>lutjanus griseus</v>
          </cell>
          <cell r="H1348">
            <v>98.54</v>
          </cell>
          <cell r="I1348" t="str">
            <v>Grey snapper</v>
          </cell>
          <cell r="J1348" t="str">
            <v>Mangrove red snapper</v>
          </cell>
        </row>
        <row r="1349">
          <cell r="A1349" t="str">
            <v>Seq_1347</v>
          </cell>
          <cell r="C1349">
            <v>138</v>
          </cell>
          <cell r="D1349" t="str">
            <v>Lutjanus argentimaculatus</v>
          </cell>
          <cell r="E1349">
            <v>99.27</v>
          </cell>
          <cell r="F1349" t="str">
            <v>Mangrove red snapper</v>
          </cell>
          <cell r="G1349" t="str">
            <v>lutjanus griseus</v>
          </cell>
          <cell r="H1349">
            <v>98.54</v>
          </cell>
          <cell r="I1349" t="str">
            <v>Grey snapper</v>
          </cell>
          <cell r="J1349" t="str">
            <v>Mangrove red snapper</v>
          </cell>
        </row>
        <row r="1350">
          <cell r="A1350" t="str">
            <v>Seq_1348</v>
          </cell>
          <cell r="C1350">
            <v>138</v>
          </cell>
          <cell r="D1350" t="str">
            <v>Lutjanus argentimaculatus</v>
          </cell>
          <cell r="E1350">
            <v>100</v>
          </cell>
          <cell r="F1350" t="str">
            <v>Mangrove red snapper</v>
          </cell>
          <cell r="G1350" t="str">
            <v>lutjanus griseus</v>
          </cell>
          <cell r="H1350">
            <v>99.25</v>
          </cell>
          <cell r="I1350" t="str">
            <v>Grey snapper</v>
          </cell>
          <cell r="J1350" t="str">
            <v>Mangrove red snapper</v>
          </cell>
        </row>
        <row r="1351">
          <cell r="A1351" t="str">
            <v>Seq_1349</v>
          </cell>
          <cell r="C1351">
            <v>138</v>
          </cell>
          <cell r="D1351" t="str">
            <v>Lutjanus argentimaculatus</v>
          </cell>
          <cell r="E1351">
            <v>99.27</v>
          </cell>
          <cell r="F1351" t="str">
            <v>Mangrove red snapper</v>
          </cell>
          <cell r="G1351" t="str">
            <v>lutjanus griseus</v>
          </cell>
          <cell r="H1351">
            <v>98.54</v>
          </cell>
          <cell r="I1351" t="str">
            <v>Grey snapper</v>
          </cell>
          <cell r="J1351" t="str">
            <v>Mangrove red snapper</v>
          </cell>
        </row>
        <row r="1352">
          <cell r="A1352" t="str">
            <v>Seq_1350</v>
          </cell>
          <cell r="C1352">
            <v>139</v>
          </cell>
          <cell r="D1352" t="str">
            <v>Monacanthus tuckeri</v>
          </cell>
          <cell r="E1352">
            <v>98.58</v>
          </cell>
          <cell r="F1352" t="str">
            <v>Slender filefish</v>
          </cell>
          <cell r="G1352" t="str">
            <v>Stephanolepis hispidus</v>
          </cell>
          <cell r="H1352">
            <v>96.45</v>
          </cell>
          <cell r="I1352" t="str">
            <v>Planehead filefish</v>
          </cell>
          <cell r="J1352" t="str">
            <v>Slender filefish</v>
          </cell>
        </row>
        <row r="1353">
          <cell r="A1353" t="str">
            <v>Seq_1351</v>
          </cell>
          <cell r="C1353">
            <v>139</v>
          </cell>
          <cell r="D1353" t="str">
            <v>Aluterus monoceros</v>
          </cell>
          <cell r="E1353">
            <v>98.58</v>
          </cell>
          <cell r="F1353" t="str">
            <v>Unicorn leatherjacket</v>
          </cell>
          <cell r="G1353" t="str">
            <v>aluterus scriptus</v>
          </cell>
          <cell r="H1353">
            <v>96.45</v>
          </cell>
          <cell r="I1353" t="str">
            <v>Scribbled leatherjacket filefish</v>
          </cell>
          <cell r="J1353" t="str">
            <v>Unicorn leatherjacket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448"/>
  <sheetViews>
    <sheetView topLeftCell="A148" zoomScale="70" zoomScaleNormal="70" workbookViewId="0">
      <selection activeCell="F189" sqref="F189"/>
    </sheetView>
  </sheetViews>
  <sheetFormatPr defaultRowHeight="15" x14ac:dyDescent="0.25"/>
  <cols>
    <col min="1" max="1" width="15" customWidth="1"/>
    <col min="3" max="3" width="21.5703125" customWidth="1"/>
    <col min="5" max="5" width="11.28515625" customWidth="1"/>
    <col min="7" max="7" width="12.140625" customWidth="1"/>
    <col min="9" max="9" width="13.7109375" customWidth="1"/>
    <col min="16" max="16" width="12.42578125" customWidth="1"/>
    <col min="30" max="30" width="14.42578125" customWidth="1"/>
    <col min="31" max="31" width="10.28515625" customWidth="1"/>
    <col min="32" max="32" width="15.85546875" bestFit="1" customWidth="1"/>
    <col min="33" max="33" width="15.85546875" customWidth="1"/>
  </cols>
  <sheetData>
    <row r="1" spans="1:35" x14ac:dyDescent="0.25">
      <c r="A1" t="s">
        <v>0</v>
      </c>
      <c r="B1" s="1" t="s">
        <v>449</v>
      </c>
      <c r="D1" s="1" t="s">
        <v>450</v>
      </c>
      <c r="F1" s="1" t="s">
        <v>451</v>
      </c>
      <c r="H1" s="1" t="s">
        <v>452</v>
      </c>
      <c r="I1" s="1"/>
      <c r="J1" s="1" t="s">
        <v>453</v>
      </c>
      <c r="K1" s="1"/>
      <c r="L1" s="1" t="s">
        <v>454</v>
      </c>
      <c r="M1" s="1"/>
      <c r="N1" s="1" t="s">
        <v>455</v>
      </c>
      <c r="O1" s="1"/>
      <c r="P1" s="1" t="s">
        <v>456</v>
      </c>
      <c r="Q1" s="1"/>
      <c r="R1" s="1" t="s">
        <v>765</v>
      </c>
      <c r="S1" s="1"/>
      <c r="T1" s="1" t="s">
        <v>766</v>
      </c>
      <c r="U1" s="1"/>
      <c r="V1" s="1" t="s">
        <v>767</v>
      </c>
      <c r="W1" s="1"/>
      <c r="X1" s="1" t="s">
        <v>768</v>
      </c>
      <c r="Y1" s="1"/>
      <c r="Z1" s="1" t="s">
        <v>769</v>
      </c>
      <c r="AA1" s="1"/>
      <c r="AB1" s="1" t="s">
        <v>770</v>
      </c>
      <c r="AC1" s="1"/>
      <c r="AD1" s="1" t="s">
        <v>598</v>
      </c>
      <c r="AE1" s="1"/>
      <c r="AF1" s="1" t="s">
        <v>458</v>
      </c>
      <c r="AG1" s="1"/>
      <c r="AH1" t="s">
        <v>448</v>
      </c>
    </row>
    <row r="2" spans="1:35" x14ac:dyDescent="0.25">
      <c r="A2" t="s">
        <v>1</v>
      </c>
      <c r="B2" s="2">
        <v>102908</v>
      </c>
      <c r="D2" s="2">
        <v>184</v>
      </c>
      <c r="F2" s="2">
        <v>56</v>
      </c>
      <c r="H2" s="2">
        <v>120</v>
      </c>
      <c r="J2" s="2">
        <v>72</v>
      </c>
      <c r="L2" s="2">
        <v>99</v>
      </c>
      <c r="N2">
        <v>0</v>
      </c>
      <c r="P2">
        <v>0</v>
      </c>
      <c r="R2" s="2">
        <v>82</v>
      </c>
      <c r="T2" s="2">
        <v>13</v>
      </c>
      <c r="V2" s="2">
        <v>65</v>
      </c>
      <c r="X2" s="2">
        <v>588</v>
      </c>
      <c r="Z2" s="2">
        <v>102</v>
      </c>
      <c r="AB2">
        <v>0</v>
      </c>
      <c r="AD2">
        <v>0</v>
      </c>
      <c r="AF2">
        <v>0</v>
      </c>
      <c r="AH2">
        <v>0</v>
      </c>
    </row>
    <row r="3" spans="1:35" x14ac:dyDescent="0.25">
      <c r="A3" t="s">
        <v>2</v>
      </c>
      <c r="B3">
        <v>0</v>
      </c>
      <c r="D3">
        <v>0</v>
      </c>
      <c r="F3">
        <v>0</v>
      </c>
      <c r="H3">
        <v>0</v>
      </c>
      <c r="J3">
        <v>0</v>
      </c>
      <c r="L3">
        <v>0</v>
      </c>
      <c r="N3">
        <v>0</v>
      </c>
      <c r="P3">
        <v>0</v>
      </c>
      <c r="R3">
        <v>0</v>
      </c>
      <c r="T3">
        <v>0</v>
      </c>
      <c r="V3">
        <v>0</v>
      </c>
      <c r="X3">
        <v>289</v>
      </c>
      <c r="Y3" t="s">
        <v>586</v>
      </c>
      <c r="Z3">
        <v>0</v>
      </c>
      <c r="AB3">
        <v>0</v>
      </c>
      <c r="AD3">
        <v>0</v>
      </c>
      <c r="AF3">
        <v>0</v>
      </c>
      <c r="AH3">
        <v>266595</v>
      </c>
      <c r="AI3" t="s">
        <v>586</v>
      </c>
    </row>
    <row r="4" spans="1:35" x14ac:dyDescent="0.25">
      <c r="A4" t="s">
        <v>3</v>
      </c>
      <c r="B4">
        <v>17904</v>
      </c>
      <c r="C4" t="s">
        <v>460</v>
      </c>
      <c r="D4">
        <v>0</v>
      </c>
      <c r="F4">
        <v>0</v>
      </c>
      <c r="H4">
        <v>0</v>
      </c>
      <c r="J4">
        <v>0</v>
      </c>
      <c r="L4">
        <v>0</v>
      </c>
      <c r="N4">
        <v>1366</v>
      </c>
      <c r="O4" t="s">
        <v>460</v>
      </c>
      <c r="P4">
        <v>0</v>
      </c>
      <c r="R4">
        <v>0</v>
      </c>
      <c r="T4">
        <v>0</v>
      </c>
      <c r="V4">
        <v>0</v>
      </c>
      <c r="X4">
        <v>0</v>
      </c>
      <c r="Z4">
        <v>0</v>
      </c>
      <c r="AB4">
        <v>0</v>
      </c>
      <c r="AD4">
        <v>0</v>
      </c>
      <c r="AF4">
        <v>0</v>
      </c>
      <c r="AH4">
        <v>0</v>
      </c>
    </row>
    <row r="5" spans="1:35" x14ac:dyDescent="0.25">
      <c r="A5" t="s">
        <v>4</v>
      </c>
      <c r="B5">
        <v>80</v>
      </c>
      <c r="C5" t="s">
        <v>461</v>
      </c>
      <c r="D5">
        <v>0</v>
      </c>
      <c r="F5">
        <v>4</v>
      </c>
      <c r="G5" t="s">
        <v>461</v>
      </c>
      <c r="H5">
        <v>0</v>
      </c>
      <c r="J5">
        <v>6923</v>
      </c>
      <c r="K5" t="s">
        <v>461</v>
      </c>
      <c r="L5">
        <v>0</v>
      </c>
      <c r="N5">
        <v>65233</v>
      </c>
      <c r="O5" t="s">
        <v>461</v>
      </c>
      <c r="P5">
        <v>0</v>
      </c>
      <c r="R5">
        <v>0</v>
      </c>
      <c r="T5">
        <v>0</v>
      </c>
      <c r="V5">
        <v>0</v>
      </c>
      <c r="X5">
        <v>177</v>
      </c>
      <c r="Y5" t="s">
        <v>461</v>
      </c>
      <c r="Z5">
        <v>0</v>
      </c>
      <c r="AB5">
        <v>0</v>
      </c>
      <c r="AD5">
        <v>0</v>
      </c>
      <c r="AF5">
        <v>0</v>
      </c>
      <c r="AH5">
        <v>0</v>
      </c>
    </row>
    <row r="6" spans="1:35" x14ac:dyDescent="0.25">
      <c r="A6" t="s">
        <v>5</v>
      </c>
      <c r="B6">
        <v>0</v>
      </c>
      <c r="D6">
        <v>0</v>
      </c>
      <c r="F6">
        <v>0</v>
      </c>
      <c r="H6">
        <v>0</v>
      </c>
      <c r="J6">
        <v>0</v>
      </c>
      <c r="L6">
        <v>0</v>
      </c>
      <c r="N6">
        <v>0</v>
      </c>
      <c r="P6">
        <v>0</v>
      </c>
      <c r="R6">
        <v>134083</v>
      </c>
      <c r="S6" t="s">
        <v>524</v>
      </c>
      <c r="T6">
        <v>0</v>
      </c>
      <c r="V6">
        <v>0</v>
      </c>
      <c r="X6">
        <v>0</v>
      </c>
      <c r="Z6">
        <v>0</v>
      </c>
      <c r="AB6">
        <v>172814</v>
      </c>
      <c r="AC6" t="s">
        <v>524</v>
      </c>
      <c r="AD6">
        <v>0</v>
      </c>
      <c r="AF6">
        <v>0</v>
      </c>
      <c r="AH6">
        <v>0</v>
      </c>
    </row>
    <row r="7" spans="1:35" x14ac:dyDescent="0.25">
      <c r="A7" t="s">
        <v>6</v>
      </c>
      <c r="B7">
        <v>0</v>
      </c>
      <c r="D7">
        <v>0</v>
      </c>
      <c r="F7">
        <v>0</v>
      </c>
      <c r="H7">
        <v>0</v>
      </c>
      <c r="J7">
        <v>0</v>
      </c>
      <c r="L7">
        <v>0</v>
      </c>
      <c r="N7">
        <v>136732</v>
      </c>
      <c r="O7" t="s">
        <v>513</v>
      </c>
      <c r="P7">
        <v>0</v>
      </c>
      <c r="R7">
        <v>0</v>
      </c>
      <c r="T7">
        <v>0</v>
      </c>
      <c r="V7">
        <v>0</v>
      </c>
      <c r="X7">
        <v>0</v>
      </c>
      <c r="Z7">
        <v>0</v>
      </c>
      <c r="AB7">
        <v>0</v>
      </c>
      <c r="AD7">
        <v>0</v>
      </c>
      <c r="AF7">
        <v>0</v>
      </c>
      <c r="AH7">
        <v>0</v>
      </c>
    </row>
    <row r="8" spans="1:35" x14ac:dyDescent="0.25">
      <c r="A8" t="s">
        <v>7</v>
      </c>
      <c r="B8">
        <v>0</v>
      </c>
      <c r="D8">
        <v>0</v>
      </c>
      <c r="F8">
        <v>0</v>
      </c>
      <c r="H8">
        <v>0</v>
      </c>
      <c r="J8">
        <v>0</v>
      </c>
      <c r="L8">
        <v>0</v>
      </c>
      <c r="N8">
        <v>0</v>
      </c>
      <c r="P8">
        <v>0</v>
      </c>
      <c r="R8">
        <v>0</v>
      </c>
      <c r="T8">
        <v>0</v>
      </c>
      <c r="V8">
        <v>117736</v>
      </c>
      <c r="W8" t="s">
        <v>566</v>
      </c>
      <c r="X8">
        <v>0</v>
      </c>
      <c r="Z8">
        <v>55025</v>
      </c>
      <c r="AA8" t="s">
        <v>566</v>
      </c>
      <c r="AB8">
        <v>0</v>
      </c>
      <c r="AD8">
        <v>0</v>
      </c>
      <c r="AF8">
        <v>0</v>
      </c>
      <c r="AH8">
        <v>0</v>
      </c>
    </row>
    <row r="9" spans="1:35" x14ac:dyDescent="0.25">
      <c r="A9" t="s">
        <v>8</v>
      </c>
      <c r="B9">
        <v>39</v>
      </c>
      <c r="C9" t="s">
        <v>462</v>
      </c>
      <c r="D9">
        <v>0</v>
      </c>
      <c r="F9">
        <v>10</v>
      </c>
      <c r="G9" t="s">
        <v>462</v>
      </c>
      <c r="H9">
        <v>0</v>
      </c>
      <c r="J9">
        <v>0</v>
      </c>
      <c r="L9">
        <v>0</v>
      </c>
      <c r="N9">
        <v>0</v>
      </c>
      <c r="P9">
        <v>40101</v>
      </c>
      <c r="Q9" t="s">
        <v>462</v>
      </c>
      <c r="R9">
        <v>0</v>
      </c>
      <c r="T9">
        <v>0</v>
      </c>
      <c r="V9">
        <v>0</v>
      </c>
      <c r="X9">
        <v>37386</v>
      </c>
      <c r="Y9" t="s">
        <v>462</v>
      </c>
      <c r="Z9">
        <v>0</v>
      </c>
      <c r="AB9">
        <v>0</v>
      </c>
      <c r="AD9">
        <v>0</v>
      </c>
      <c r="AF9">
        <v>0</v>
      </c>
      <c r="AH9">
        <v>0</v>
      </c>
    </row>
    <row r="10" spans="1:35" x14ac:dyDescent="0.25">
      <c r="A10" t="s">
        <v>9</v>
      </c>
      <c r="B10">
        <v>0</v>
      </c>
      <c r="D10">
        <v>0</v>
      </c>
      <c r="F10">
        <v>0</v>
      </c>
      <c r="H10">
        <v>0</v>
      </c>
      <c r="J10">
        <v>0</v>
      </c>
      <c r="L10">
        <v>0</v>
      </c>
      <c r="N10">
        <v>0</v>
      </c>
      <c r="P10">
        <v>87000</v>
      </c>
      <c r="Q10" t="s">
        <v>523</v>
      </c>
      <c r="R10">
        <v>0</v>
      </c>
      <c r="T10">
        <v>0</v>
      </c>
      <c r="V10">
        <v>0</v>
      </c>
      <c r="X10">
        <v>75682</v>
      </c>
      <c r="Y10" t="s">
        <v>523</v>
      </c>
      <c r="Z10">
        <v>0</v>
      </c>
      <c r="AB10">
        <v>0</v>
      </c>
      <c r="AD10">
        <v>0</v>
      </c>
      <c r="AF10">
        <v>0</v>
      </c>
      <c r="AH10">
        <v>0</v>
      </c>
    </row>
    <row r="11" spans="1:35" x14ac:dyDescent="0.25">
      <c r="A11" t="s">
        <v>10</v>
      </c>
      <c r="B11">
        <v>0</v>
      </c>
      <c r="D11">
        <v>0</v>
      </c>
      <c r="F11">
        <v>0</v>
      </c>
      <c r="H11">
        <v>0</v>
      </c>
      <c r="J11">
        <v>0</v>
      </c>
      <c r="L11">
        <v>119454</v>
      </c>
      <c r="M11" t="s">
        <v>505</v>
      </c>
      <c r="N11">
        <v>2018</v>
      </c>
      <c r="O11" t="s">
        <v>505</v>
      </c>
      <c r="P11">
        <v>0</v>
      </c>
      <c r="R11">
        <v>0</v>
      </c>
      <c r="T11">
        <v>0</v>
      </c>
      <c r="V11">
        <v>0</v>
      </c>
      <c r="X11">
        <v>0</v>
      </c>
      <c r="Z11">
        <v>0</v>
      </c>
      <c r="AB11">
        <v>0</v>
      </c>
      <c r="AD11">
        <v>0</v>
      </c>
      <c r="AF11">
        <v>0</v>
      </c>
      <c r="AH11">
        <v>0</v>
      </c>
    </row>
    <row r="12" spans="1:35" x14ac:dyDescent="0.25">
      <c r="A12" t="s">
        <v>11</v>
      </c>
      <c r="B12" s="2">
        <v>724</v>
      </c>
      <c r="D12">
        <v>0</v>
      </c>
      <c r="F12">
        <v>0</v>
      </c>
      <c r="H12">
        <v>0</v>
      </c>
      <c r="J12">
        <v>0</v>
      </c>
      <c r="L12">
        <v>0</v>
      </c>
      <c r="N12">
        <v>0</v>
      </c>
      <c r="P12">
        <v>0</v>
      </c>
      <c r="R12">
        <v>0</v>
      </c>
      <c r="T12">
        <v>0</v>
      </c>
      <c r="V12">
        <v>0</v>
      </c>
      <c r="X12">
        <v>0</v>
      </c>
      <c r="Z12">
        <v>0</v>
      </c>
      <c r="AB12">
        <v>0</v>
      </c>
      <c r="AD12">
        <v>0</v>
      </c>
      <c r="AF12">
        <v>0</v>
      </c>
      <c r="AH12">
        <v>0</v>
      </c>
    </row>
    <row r="13" spans="1:35" x14ac:dyDescent="0.25">
      <c r="A13" t="s">
        <v>12</v>
      </c>
      <c r="B13">
        <v>0</v>
      </c>
      <c r="D13">
        <v>0</v>
      </c>
      <c r="F13">
        <v>141275</v>
      </c>
      <c r="G13" t="s">
        <v>482</v>
      </c>
      <c r="H13">
        <v>0</v>
      </c>
      <c r="J13">
        <v>0</v>
      </c>
      <c r="L13">
        <v>0</v>
      </c>
      <c r="N13">
        <v>0</v>
      </c>
      <c r="P13">
        <v>0</v>
      </c>
      <c r="R13">
        <v>0</v>
      </c>
      <c r="T13">
        <v>0</v>
      </c>
      <c r="V13">
        <v>0</v>
      </c>
      <c r="X13">
        <v>0</v>
      </c>
      <c r="Z13">
        <v>0</v>
      </c>
      <c r="AB13">
        <v>0</v>
      </c>
      <c r="AD13">
        <v>0</v>
      </c>
      <c r="AF13">
        <v>0</v>
      </c>
      <c r="AH13">
        <v>0</v>
      </c>
    </row>
    <row r="14" spans="1:35" x14ac:dyDescent="0.25">
      <c r="A14" t="s">
        <v>13</v>
      </c>
      <c r="B14" s="2">
        <v>641</v>
      </c>
      <c r="D14">
        <v>0</v>
      </c>
      <c r="F14">
        <v>0</v>
      </c>
      <c r="H14">
        <v>0</v>
      </c>
      <c r="J14">
        <v>0</v>
      </c>
      <c r="L14">
        <v>0</v>
      </c>
      <c r="N14">
        <v>0</v>
      </c>
      <c r="P14">
        <v>0</v>
      </c>
      <c r="R14">
        <v>0</v>
      </c>
      <c r="T14">
        <v>0</v>
      </c>
      <c r="V14">
        <v>0</v>
      </c>
      <c r="X14">
        <v>0</v>
      </c>
      <c r="Z14">
        <v>0</v>
      </c>
      <c r="AB14">
        <v>0</v>
      </c>
      <c r="AD14">
        <v>0</v>
      </c>
      <c r="AF14">
        <v>0</v>
      </c>
      <c r="AH14">
        <v>0</v>
      </c>
    </row>
    <row r="15" spans="1:35" x14ac:dyDescent="0.25">
      <c r="A15" t="s">
        <v>14</v>
      </c>
      <c r="B15">
        <v>0</v>
      </c>
      <c r="D15">
        <v>23440</v>
      </c>
      <c r="E15" t="s">
        <v>470</v>
      </c>
      <c r="F15">
        <v>0</v>
      </c>
      <c r="H15">
        <v>18840</v>
      </c>
      <c r="I15" t="s">
        <v>470</v>
      </c>
      <c r="J15">
        <v>0</v>
      </c>
      <c r="L15">
        <v>0</v>
      </c>
      <c r="N15">
        <v>0</v>
      </c>
      <c r="P15">
        <v>0</v>
      </c>
      <c r="R15">
        <v>0</v>
      </c>
      <c r="T15">
        <v>2411</v>
      </c>
      <c r="U15" t="s">
        <v>470</v>
      </c>
      <c r="V15">
        <v>69766</v>
      </c>
      <c r="W15" t="s">
        <v>470</v>
      </c>
      <c r="X15">
        <v>0</v>
      </c>
      <c r="Z15">
        <v>9036</v>
      </c>
      <c r="AA15" t="s">
        <v>470</v>
      </c>
      <c r="AB15">
        <v>0</v>
      </c>
      <c r="AD15">
        <v>253</v>
      </c>
      <c r="AE15" t="s">
        <v>470</v>
      </c>
      <c r="AF15">
        <v>26</v>
      </c>
      <c r="AG15" t="s">
        <v>470</v>
      </c>
      <c r="AH15">
        <v>0</v>
      </c>
    </row>
    <row r="16" spans="1:35" x14ac:dyDescent="0.25">
      <c r="A16" t="s">
        <v>15</v>
      </c>
      <c r="B16">
        <v>0</v>
      </c>
      <c r="D16">
        <v>0</v>
      </c>
      <c r="F16">
        <v>0</v>
      </c>
      <c r="H16">
        <v>0</v>
      </c>
      <c r="J16">
        <v>0</v>
      </c>
      <c r="L16">
        <v>43126</v>
      </c>
      <c r="M16" t="s">
        <v>506</v>
      </c>
      <c r="N16">
        <v>0</v>
      </c>
      <c r="P16">
        <v>0</v>
      </c>
      <c r="R16">
        <v>0</v>
      </c>
      <c r="T16">
        <v>0</v>
      </c>
      <c r="V16">
        <v>0</v>
      </c>
      <c r="X16">
        <v>0</v>
      </c>
      <c r="Z16">
        <v>0</v>
      </c>
      <c r="AB16">
        <v>0</v>
      </c>
      <c r="AD16">
        <v>0</v>
      </c>
      <c r="AF16">
        <v>0</v>
      </c>
      <c r="AH16">
        <v>0</v>
      </c>
    </row>
    <row r="17" spans="1:35" x14ac:dyDescent="0.25">
      <c r="A17" t="s">
        <v>16</v>
      </c>
      <c r="B17">
        <v>0</v>
      </c>
      <c r="D17">
        <v>0</v>
      </c>
      <c r="F17">
        <v>0</v>
      </c>
      <c r="H17">
        <v>0</v>
      </c>
      <c r="J17">
        <v>104786</v>
      </c>
      <c r="K17" t="s">
        <v>501</v>
      </c>
      <c r="L17">
        <v>0</v>
      </c>
      <c r="N17">
        <v>0</v>
      </c>
      <c r="P17">
        <v>0</v>
      </c>
      <c r="R17">
        <v>0</v>
      </c>
      <c r="T17">
        <v>0</v>
      </c>
      <c r="V17">
        <v>0</v>
      </c>
      <c r="X17">
        <v>0</v>
      </c>
      <c r="Z17">
        <v>0</v>
      </c>
      <c r="AB17">
        <v>0</v>
      </c>
      <c r="AD17">
        <v>0</v>
      </c>
      <c r="AF17">
        <v>0</v>
      </c>
      <c r="AH17">
        <v>9</v>
      </c>
      <c r="AI17" t="s">
        <v>501</v>
      </c>
    </row>
    <row r="18" spans="1:35" x14ac:dyDescent="0.25">
      <c r="A18" t="s">
        <v>17</v>
      </c>
      <c r="B18">
        <v>295</v>
      </c>
      <c r="C18" t="s">
        <v>463</v>
      </c>
      <c r="D18">
        <v>0</v>
      </c>
      <c r="F18">
        <v>0</v>
      </c>
      <c r="H18">
        <v>0</v>
      </c>
      <c r="J18">
        <v>0</v>
      </c>
      <c r="L18">
        <v>0</v>
      </c>
      <c r="N18">
        <v>0</v>
      </c>
      <c r="P18">
        <v>0</v>
      </c>
      <c r="R18">
        <v>0</v>
      </c>
      <c r="T18">
        <v>0</v>
      </c>
      <c r="V18">
        <v>0</v>
      </c>
      <c r="X18">
        <v>0</v>
      </c>
      <c r="Z18">
        <v>0</v>
      </c>
      <c r="AB18">
        <v>0</v>
      </c>
      <c r="AD18">
        <v>0</v>
      </c>
      <c r="AF18">
        <v>0</v>
      </c>
      <c r="AH18">
        <v>0</v>
      </c>
    </row>
    <row r="19" spans="1:35" x14ac:dyDescent="0.25">
      <c r="A19" t="s">
        <v>18</v>
      </c>
      <c r="B19" s="2">
        <v>2110</v>
      </c>
      <c r="D19">
        <v>0</v>
      </c>
      <c r="F19">
        <v>0</v>
      </c>
      <c r="H19">
        <v>0</v>
      </c>
      <c r="J19">
        <v>0</v>
      </c>
      <c r="L19">
        <v>0</v>
      </c>
      <c r="N19">
        <v>0</v>
      </c>
      <c r="P19">
        <v>0</v>
      </c>
      <c r="R19">
        <v>0</v>
      </c>
      <c r="T19">
        <v>0</v>
      </c>
      <c r="V19">
        <v>0</v>
      </c>
      <c r="X19">
        <v>0</v>
      </c>
      <c r="Z19">
        <v>0</v>
      </c>
      <c r="AB19">
        <v>0</v>
      </c>
      <c r="AD19">
        <v>0</v>
      </c>
      <c r="AF19">
        <v>0</v>
      </c>
      <c r="AH19">
        <v>0</v>
      </c>
    </row>
    <row r="20" spans="1:35" x14ac:dyDescent="0.25">
      <c r="A20" t="s">
        <v>19</v>
      </c>
      <c r="B20">
        <v>0</v>
      </c>
      <c r="D20">
        <v>17833</v>
      </c>
      <c r="E20" t="s">
        <v>471</v>
      </c>
      <c r="F20">
        <v>22</v>
      </c>
      <c r="G20" t="s">
        <v>471</v>
      </c>
      <c r="H20">
        <v>0</v>
      </c>
      <c r="J20">
        <v>32673</v>
      </c>
      <c r="K20" t="s">
        <v>471</v>
      </c>
      <c r="L20">
        <v>0</v>
      </c>
      <c r="N20">
        <v>0</v>
      </c>
      <c r="P20">
        <v>0</v>
      </c>
      <c r="R20">
        <v>0</v>
      </c>
      <c r="T20">
        <v>0</v>
      </c>
      <c r="V20">
        <v>25947</v>
      </c>
      <c r="W20" t="s">
        <v>471</v>
      </c>
      <c r="X20">
        <v>0</v>
      </c>
      <c r="Z20">
        <v>3845</v>
      </c>
      <c r="AA20" t="s">
        <v>471</v>
      </c>
      <c r="AB20">
        <v>116</v>
      </c>
      <c r="AC20" t="s">
        <v>471</v>
      </c>
      <c r="AD20">
        <v>0</v>
      </c>
      <c r="AF20">
        <v>0</v>
      </c>
      <c r="AH20">
        <v>0</v>
      </c>
    </row>
    <row r="21" spans="1:35" x14ac:dyDescent="0.25">
      <c r="A21" t="s">
        <v>20</v>
      </c>
      <c r="B21" s="2">
        <v>322</v>
      </c>
      <c r="D21">
        <v>0</v>
      </c>
      <c r="F21">
        <v>0</v>
      </c>
      <c r="H21">
        <v>0</v>
      </c>
      <c r="J21">
        <v>0</v>
      </c>
      <c r="L21">
        <v>0</v>
      </c>
      <c r="N21">
        <v>0</v>
      </c>
      <c r="P21">
        <v>0</v>
      </c>
      <c r="R21">
        <v>0</v>
      </c>
      <c r="T21">
        <v>0</v>
      </c>
      <c r="V21">
        <v>0</v>
      </c>
      <c r="X21">
        <v>0</v>
      </c>
      <c r="Z21">
        <v>0</v>
      </c>
      <c r="AB21">
        <v>0</v>
      </c>
      <c r="AD21">
        <v>0</v>
      </c>
      <c r="AF21">
        <v>0</v>
      </c>
      <c r="AH21">
        <v>0</v>
      </c>
    </row>
    <row r="22" spans="1:35" x14ac:dyDescent="0.25">
      <c r="A22" t="s">
        <v>21</v>
      </c>
      <c r="B22">
        <v>240</v>
      </c>
      <c r="C22" t="s">
        <v>464</v>
      </c>
      <c r="D22">
        <v>0</v>
      </c>
      <c r="F22">
        <v>0</v>
      </c>
      <c r="H22">
        <v>0</v>
      </c>
      <c r="J22">
        <v>0</v>
      </c>
      <c r="L22">
        <v>0</v>
      </c>
      <c r="N22">
        <v>0</v>
      </c>
      <c r="P22">
        <v>0</v>
      </c>
      <c r="R22">
        <v>0</v>
      </c>
      <c r="T22">
        <v>0</v>
      </c>
      <c r="V22">
        <v>0</v>
      </c>
      <c r="X22">
        <v>0</v>
      </c>
      <c r="Z22">
        <v>0</v>
      </c>
      <c r="AB22">
        <v>0</v>
      </c>
      <c r="AD22">
        <v>0</v>
      </c>
      <c r="AF22">
        <v>0</v>
      </c>
      <c r="AH22">
        <v>0</v>
      </c>
    </row>
    <row r="23" spans="1:35" x14ac:dyDescent="0.25">
      <c r="A23" t="s">
        <v>22</v>
      </c>
      <c r="B23">
        <v>0</v>
      </c>
      <c r="D23">
        <v>0</v>
      </c>
      <c r="F23">
        <v>0</v>
      </c>
      <c r="H23">
        <v>0</v>
      </c>
      <c r="J23">
        <v>20310</v>
      </c>
      <c r="K23" t="s">
        <v>502</v>
      </c>
      <c r="L23">
        <v>0</v>
      </c>
      <c r="N23">
        <v>0</v>
      </c>
      <c r="P23">
        <v>28653</v>
      </c>
      <c r="Q23" t="s">
        <v>502</v>
      </c>
      <c r="R23">
        <v>0</v>
      </c>
      <c r="T23">
        <v>0</v>
      </c>
      <c r="V23">
        <v>0</v>
      </c>
      <c r="X23">
        <v>25001</v>
      </c>
      <c r="Y23" t="s">
        <v>502</v>
      </c>
      <c r="Z23">
        <v>0</v>
      </c>
      <c r="AB23">
        <v>0</v>
      </c>
      <c r="AD23">
        <v>0</v>
      </c>
      <c r="AF23">
        <v>0</v>
      </c>
      <c r="AH23">
        <v>0</v>
      </c>
    </row>
    <row r="24" spans="1:35" x14ac:dyDescent="0.25">
      <c r="A24" t="s">
        <v>23</v>
      </c>
      <c r="B24">
        <v>0</v>
      </c>
      <c r="D24">
        <v>0</v>
      </c>
      <c r="F24">
        <v>0</v>
      </c>
      <c r="H24">
        <v>0</v>
      </c>
      <c r="J24">
        <v>0</v>
      </c>
      <c r="L24">
        <v>0</v>
      </c>
      <c r="N24">
        <v>0</v>
      </c>
      <c r="P24">
        <v>0</v>
      </c>
      <c r="R24">
        <v>0</v>
      </c>
      <c r="T24">
        <v>41605</v>
      </c>
      <c r="U24" t="s">
        <v>542</v>
      </c>
      <c r="V24">
        <v>0</v>
      </c>
      <c r="X24">
        <v>0</v>
      </c>
      <c r="Z24">
        <v>0</v>
      </c>
      <c r="AB24">
        <v>0</v>
      </c>
      <c r="AD24">
        <v>23678</v>
      </c>
      <c r="AE24" t="s">
        <v>542</v>
      </c>
      <c r="AF24">
        <v>1682</v>
      </c>
      <c r="AG24" t="s">
        <v>542</v>
      </c>
      <c r="AH24">
        <v>0</v>
      </c>
    </row>
    <row r="25" spans="1:35" x14ac:dyDescent="0.25">
      <c r="A25" t="s">
        <v>24</v>
      </c>
      <c r="B25" s="2">
        <v>315</v>
      </c>
      <c r="D25">
        <v>0</v>
      </c>
      <c r="F25">
        <v>0</v>
      </c>
      <c r="H25">
        <v>0</v>
      </c>
      <c r="J25">
        <v>0</v>
      </c>
      <c r="L25">
        <v>0</v>
      </c>
      <c r="N25">
        <v>0</v>
      </c>
      <c r="P25">
        <v>0</v>
      </c>
      <c r="R25">
        <v>0</v>
      </c>
      <c r="T25">
        <v>0</v>
      </c>
      <c r="V25">
        <v>0</v>
      </c>
      <c r="X25">
        <v>0</v>
      </c>
      <c r="Z25">
        <v>0</v>
      </c>
      <c r="AB25">
        <v>0</v>
      </c>
      <c r="AD25">
        <v>0</v>
      </c>
      <c r="AF25">
        <v>0</v>
      </c>
      <c r="AH25">
        <v>0</v>
      </c>
    </row>
    <row r="26" spans="1:35" x14ac:dyDescent="0.25">
      <c r="A26" t="s">
        <v>25</v>
      </c>
      <c r="B26">
        <v>0</v>
      </c>
      <c r="D26">
        <v>0</v>
      </c>
      <c r="F26">
        <v>24</v>
      </c>
      <c r="G26" t="s">
        <v>483</v>
      </c>
      <c r="H26">
        <v>0</v>
      </c>
      <c r="J26">
        <v>0</v>
      </c>
      <c r="L26">
        <v>0</v>
      </c>
      <c r="N26">
        <v>0</v>
      </c>
      <c r="P26">
        <v>0</v>
      </c>
      <c r="R26">
        <v>0</v>
      </c>
      <c r="T26">
        <v>33797</v>
      </c>
      <c r="U26" t="s">
        <v>483</v>
      </c>
      <c r="V26">
        <v>0</v>
      </c>
      <c r="X26">
        <v>0</v>
      </c>
      <c r="Z26">
        <v>0</v>
      </c>
      <c r="AB26">
        <v>0</v>
      </c>
      <c r="AD26">
        <v>23833</v>
      </c>
      <c r="AE26" t="s">
        <v>483</v>
      </c>
      <c r="AF26">
        <v>1602</v>
      </c>
      <c r="AG26" t="s">
        <v>483</v>
      </c>
      <c r="AH26">
        <v>0</v>
      </c>
    </row>
    <row r="27" spans="1:35" x14ac:dyDescent="0.25">
      <c r="A27" t="s">
        <v>26</v>
      </c>
      <c r="B27">
        <v>0</v>
      </c>
      <c r="D27">
        <v>0</v>
      </c>
      <c r="F27">
        <v>0</v>
      </c>
      <c r="H27">
        <v>0</v>
      </c>
      <c r="J27">
        <v>0</v>
      </c>
      <c r="L27">
        <v>0</v>
      </c>
      <c r="N27">
        <v>0</v>
      </c>
      <c r="P27">
        <v>0</v>
      </c>
      <c r="R27">
        <v>35180</v>
      </c>
      <c r="S27" t="s">
        <v>525</v>
      </c>
      <c r="T27">
        <v>0</v>
      </c>
      <c r="V27">
        <v>0</v>
      </c>
      <c r="X27">
        <v>0</v>
      </c>
      <c r="Z27">
        <v>0</v>
      </c>
      <c r="AB27">
        <v>15254</v>
      </c>
      <c r="AC27" t="s">
        <v>525</v>
      </c>
      <c r="AD27">
        <v>0</v>
      </c>
      <c r="AF27">
        <v>0</v>
      </c>
      <c r="AH27">
        <v>0</v>
      </c>
    </row>
    <row r="28" spans="1:35" x14ac:dyDescent="0.25">
      <c r="A28" t="s">
        <v>27</v>
      </c>
      <c r="B28">
        <v>0</v>
      </c>
      <c r="D28">
        <v>0</v>
      </c>
      <c r="F28">
        <v>0</v>
      </c>
      <c r="H28">
        <v>0</v>
      </c>
      <c r="J28">
        <v>0</v>
      </c>
      <c r="L28">
        <v>0</v>
      </c>
      <c r="N28">
        <v>0</v>
      </c>
      <c r="P28">
        <v>0</v>
      </c>
      <c r="R28">
        <v>17121</v>
      </c>
      <c r="S28" t="s">
        <v>526</v>
      </c>
      <c r="T28">
        <v>0</v>
      </c>
      <c r="V28">
        <v>0</v>
      </c>
      <c r="X28">
        <v>0</v>
      </c>
      <c r="Z28">
        <v>0</v>
      </c>
      <c r="AB28">
        <v>33182</v>
      </c>
      <c r="AC28" t="s">
        <v>526</v>
      </c>
      <c r="AD28">
        <v>0</v>
      </c>
      <c r="AF28">
        <v>0</v>
      </c>
      <c r="AH28">
        <v>0</v>
      </c>
    </row>
    <row r="29" spans="1:35" x14ac:dyDescent="0.25">
      <c r="A29" t="s">
        <v>28</v>
      </c>
      <c r="B29">
        <v>0</v>
      </c>
      <c r="D29">
        <v>0</v>
      </c>
      <c r="F29">
        <v>0</v>
      </c>
      <c r="H29">
        <v>50124</v>
      </c>
      <c r="I29" t="s">
        <v>497</v>
      </c>
      <c r="J29">
        <v>0</v>
      </c>
      <c r="L29">
        <v>0</v>
      </c>
      <c r="N29">
        <v>0</v>
      </c>
      <c r="P29">
        <v>0</v>
      </c>
      <c r="R29">
        <v>0</v>
      </c>
      <c r="T29">
        <v>0</v>
      </c>
      <c r="V29">
        <v>0</v>
      </c>
      <c r="X29">
        <v>0</v>
      </c>
      <c r="Z29">
        <v>0</v>
      </c>
      <c r="AB29">
        <v>0</v>
      </c>
      <c r="AD29">
        <v>0</v>
      </c>
      <c r="AF29">
        <v>0</v>
      </c>
      <c r="AH29">
        <v>0</v>
      </c>
    </row>
    <row r="30" spans="1:35" x14ac:dyDescent="0.25">
      <c r="A30" t="s">
        <v>29</v>
      </c>
      <c r="B30">
        <v>0</v>
      </c>
      <c r="D30">
        <v>0</v>
      </c>
      <c r="F30">
        <v>0</v>
      </c>
      <c r="H30">
        <v>0</v>
      </c>
      <c r="J30">
        <v>0</v>
      </c>
      <c r="L30">
        <v>0</v>
      </c>
      <c r="N30">
        <v>0</v>
      </c>
      <c r="P30">
        <v>0</v>
      </c>
      <c r="R30">
        <v>0</v>
      </c>
      <c r="T30">
        <v>0</v>
      </c>
      <c r="V30">
        <v>0</v>
      </c>
      <c r="X30">
        <v>0</v>
      </c>
      <c r="Z30">
        <v>0</v>
      </c>
      <c r="AB30">
        <v>0</v>
      </c>
      <c r="AD30">
        <v>0</v>
      </c>
      <c r="AF30">
        <v>0</v>
      </c>
      <c r="AH30">
        <v>0</v>
      </c>
    </row>
    <row r="31" spans="1:35" x14ac:dyDescent="0.25">
      <c r="A31" t="s">
        <v>30</v>
      </c>
      <c r="B31">
        <v>0</v>
      </c>
      <c r="D31">
        <v>0</v>
      </c>
      <c r="F31">
        <v>0</v>
      </c>
      <c r="H31">
        <v>0</v>
      </c>
      <c r="J31">
        <v>0</v>
      </c>
      <c r="L31">
        <v>0</v>
      </c>
      <c r="N31">
        <v>0</v>
      </c>
      <c r="P31">
        <v>0</v>
      </c>
      <c r="R31">
        <v>0</v>
      </c>
      <c r="T31">
        <v>0</v>
      </c>
      <c r="V31">
        <v>17460</v>
      </c>
      <c r="W31" t="s">
        <v>568</v>
      </c>
      <c r="X31">
        <v>0</v>
      </c>
      <c r="Z31">
        <v>27978</v>
      </c>
      <c r="AA31" t="s">
        <v>567</v>
      </c>
      <c r="AB31">
        <v>0</v>
      </c>
      <c r="AD31">
        <v>0</v>
      </c>
      <c r="AF31">
        <v>0</v>
      </c>
      <c r="AH31">
        <v>0</v>
      </c>
    </row>
    <row r="32" spans="1:35" x14ac:dyDescent="0.25">
      <c r="A32" t="s">
        <v>31</v>
      </c>
      <c r="B32">
        <v>0</v>
      </c>
      <c r="D32">
        <v>0</v>
      </c>
      <c r="F32">
        <v>0</v>
      </c>
      <c r="H32">
        <v>0</v>
      </c>
      <c r="J32">
        <v>0</v>
      </c>
      <c r="L32">
        <v>43800</v>
      </c>
      <c r="M32" t="s">
        <v>507</v>
      </c>
      <c r="N32">
        <v>0</v>
      </c>
      <c r="P32">
        <v>0</v>
      </c>
      <c r="R32">
        <v>0</v>
      </c>
      <c r="T32">
        <v>0</v>
      </c>
      <c r="V32">
        <v>0</v>
      </c>
      <c r="X32">
        <v>0</v>
      </c>
      <c r="Z32">
        <v>0</v>
      </c>
      <c r="AB32">
        <v>0</v>
      </c>
      <c r="AD32">
        <v>0</v>
      </c>
      <c r="AF32">
        <v>0</v>
      </c>
      <c r="AH32">
        <v>0</v>
      </c>
    </row>
    <row r="33" spans="1:35" x14ac:dyDescent="0.25">
      <c r="A33" t="s">
        <v>32</v>
      </c>
      <c r="B33" s="2">
        <v>379</v>
      </c>
      <c r="D33">
        <v>0</v>
      </c>
      <c r="F33">
        <v>0</v>
      </c>
      <c r="H33">
        <v>0</v>
      </c>
      <c r="J33">
        <v>0</v>
      </c>
      <c r="L33">
        <v>0</v>
      </c>
      <c r="N33">
        <v>0</v>
      </c>
      <c r="P33">
        <v>0</v>
      </c>
      <c r="R33">
        <v>0</v>
      </c>
      <c r="T33">
        <v>0</v>
      </c>
      <c r="V33">
        <v>0</v>
      </c>
      <c r="X33">
        <v>0</v>
      </c>
      <c r="Z33">
        <v>0</v>
      </c>
      <c r="AB33">
        <v>0</v>
      </c>
      <c r="AD33">
        <v>0</v>
      </c>
      <c r="AF33">
        <v>0</v>
      </c>
      <c r="AH33">
        <v>0</v>
      </c>
    </row>
    <row r="34" spans="1:35" x14ac:dyDescent="0.25">
      <c r="A34" t="s">
        <v>33</v>
      </c>
      <c r="B34">
        <v>0</v>
      </c>
      <c r="D34">
        <v>0</v>
      </c>
      <c r="F34">
        <v>13740</v>
      </c>
      <c r="G34" t="s">
        <v>484</v>
      </c>
      <c r="H34">
        <v>0</v>
      </c>
      <c r="J34">
        <v>0</v>
      </c>
      <c r="L34">
        <v>0</v>
      </c>
      <c r="N34">
        <v>0</v>
      </c>
      <c r="P34">
        <v>0</v>
      </c>
      <c r="R34">
        <v>0</v>
      </c>
      <c r="T34">
        <v>20400</v>
      </c>
      <c r="U34" t="s">
        <v>484</v>
      </c>
      <c r="V34">
        <v>0</v>
      </c>
      <c r="X34">
        <v>0</v>
      </c>
      <c r="Z34">
        <v>0</v>
      </c>
      <c r="AB34">
        <v>0</v>
      </c>
      <c r="AD34">
        <v>4086</v>
      </c>
      <c r="AE34" t="s">
        <v>484</v>
      </c>
      <c r="AF34">
        <v>532</v>
      </c>
      <c r="AG34" t="s">
        <v>484</v>
      </c>
      <c r="AH34">
        <v>0</v>
      </c>
    </row>
    <row r="35" spans="1:35" x14ac:dyDescent="0.25">
      <c r="A35" t="s">
        <v>34</v>
      </c>
      <c r="B35">
        <v>0</v>
      </c>
      <c r="D35">
        <v>21874</v>
      </c>
      <c r="E35" t="s">
        <v>472</v>
      </c>
      <c r="F35">
        <v>0</v>
      </c>
      <c r="H35">
        <v>3373</v>
      </c>
      <c r="I35" t="s">
        <v>472</v>
      </c>
      <c r="J35">
        <v>0</v>
      </c>
      <c r="L35">
        <v>0</v>
      </c>
      <c r="N35">
        <v>0</v>
      </c>
      <c r="P35">
        <v>0</v>
      </c>
      <c r="R35">
        <v>0</v>
      </c>
      <c r="T35">
        <v>2698</v>
      </c>
      <c r="U35" t="s">
        <v>472</v>
      </c>
      <c r="V35">
        <v>4591</v>
      </c>
      <c r="W35" t="s">
        <v>472</v>
      </c>
      <c r="X35">
        <v>0</v>
      </c>
      <c r="Z35">
        <v>2210</v>
      </c>
      <c r="AA35" t="s">
        <v>472</v>
      </c>
      <c r="AB35">
        <v>0</v>
      </c>
      <c r="AD35">
        <v>3191</v>
      </c>
      <c r="AE35" t="s">
        <v>472</v>
      </c>
      <c r="AF35">
        <v>338</v>
      </c>
      <c r="AG35" t="s">
        <v>472</v>
      </c>
      <c r="AH35">
        <v>0</v>
      </c>
    </row>
    <row r="36" spans="1:35" x14ac:dyDescent="0.25">
      <c r="A36" t="s">
        <v>35</v>
      </c>
      <c r="B36">
        <v>0</v>
      </c>
      <c r="D36">
        <v>0</v>
      </c>
      <c r="F36">
        <v>0</v>
      </c>
      <c r="H36">
        <v>0</v>
      </c>
      <c r="J36">
        <v>0</v>
      </c>
      <c r="L36">
        <v>0</v>
      </c>
      <c r="N36">
        <v>0</v>
      </c>
      <c r="P36">
        <v>6120</v>
      </c>
      <c r="Q36" t="s">
        <v>516</v>
      </c>
      <c r="R36">
        <v>0</v>
      </c>
      <c r="T36">
        <v>0</v>
      </c>
      <c r="V36">
        <v>0</v>
      </c>
      <c r="X36">
        <v>7608</v>
      </c>
      <c r="Y36" t="s">
        <v>516</v>
      </c>
      <c r="Z36">
        <v>0</v>
      </c>
      <c r="AB36">
        <v>0</v>
      </c>
      <c r="AD36">
        <v>0</v>
      </c>
      <c r="AF36">
        <v>0</v>
      </c>
      <c r="AH36">
        <v>3</v>
      </c>
      <c r="AI36" t="s">
        <v>516</v>
      </c>
    </row>
    <row r="37" spans="1:35" x14ac:dyDescent="0.25">
      <c r="A37" t="s">
        <v>36</v>
      </c>
      <c r="B37">
        <v>0</v>
      </c>
      <c r="D37">
        <v>0</v>
      </c>
      <c r="F37">
        <v>36243</v>
      </c>
      <c r="G37" t="s">
        <v>495</v>
      </c>
      <c r="H37">
        <v>0</v>
      </c>
      <c r="J37">
        <v>0</v>
      </c>
      <c r="L37">
        <v>0</v>
      </c>
      <c r="N37">
        <v>0</v>
      </c>
      <c r="P37">
        <v>0</v>
      </c>
      <c r="R37">
        <v>0</v>
      </c>
      <c r="T37">
        <v>0</v>
      </c>
      <c r="V37">
        <v>0</v>
      </c>
      <c r="X37">
        <v>0</v>
      </c>
      <c r="Z37">
        <v>0</v>
      </c>
      <c r="AB37">
        <v>0</v>
      </c>
      <c r="AD37">
        <v>0</v>
      </c>
      <c r="AF37">
        <v>0</v>
      </c>
      <c r="AH37">
        <v>0</v>
      </c>
    </row>
    <row r="38" spans="1:35" x14ac:dyDescent="0.25">
      <c r="A38" t="s">
        <v>37</v>
      </c>
      <c r="B38">
        <v>0</v>
      </c>
      <c r="D38">
        <v>2752</v>
      </c>
      <c r="E38" t="s">
        <v>473</v>
      </c>
      <c r="F38">
        <v>0</v>
      </c>
      <c r="H38">
        <v>6537</v>
      </c>
      <c r="I38" t="s">
        <v>473</v>
      </c>
      <c r="J38">
        <v>0</v>
      </c>
      <c r="L38">
        <v>0</v>
      </c>
      <c r="N38">
        <v>0</v>
      </c>
      <c r="P38">
        <v>0</v>
      </c>
      <c r="R38">
        <v>0</v>
      </c>
      <c r="T38">
        <v>16571</v>
      </c>
      <c r="U38" t="s">
        <v>473</v>
      </c>
      <c r="V38">
        <v>0</v>
      </c>
      <c r="X38">
        <v>0</v>
      </c>
      <c r="Z38">
        <v>0</v>
      </c>
      <c r="AB38">
        <v>0</v>
      </c>
      <c r="AD38">
        <v>9649</v>
      </c>
      <c r="AE38" t="s">
        <v>473</v>
      </c>
      <c r="AF38">
        <v>696</v>
      </c>
      <c r="AG38" t="s">
        <v>473</v>
      </c>
      <c r="AH38">
        <v>0</v>
      </c>
    </row>
    <row r="39" spans="1:35" x14ac:dyDescent="0.25">
      <c r="A39" t="s">
        <v>38</v>
      </c>
      <c r="B39" s="2">
        <v>176</v>
      </c>
      <c r="D39">
        <v>0</v>
      </c>
      <c r="F39">
        <v>0</v>
      </c>
      <c r="H39">
        <v>0</v>
      </c>
      <c r="J39">
        <v>0</v>
      </c>
      <c r="L39">
        <v>0</v>
      </c>
      <c r="N39">
        <v>0</v>
      </c>
      <c r="P39">
        <v>0</v>
      </c>
      <c r="R39">
        <v>0</v>
      </c>
      <c r="T39">
        <v>0</v>
      </c>
      <c r="V39">
        <v>0</v>
      </c>
      <c r="X39">
        <v>0</v>
      </c>
      <c r="Z39">
        <v>0</v>
      </c>
      <c r="AB39">
        <v>0</v>
      </c>
      <c r="AD39">
        <v>0</v>
      </c>
      <c r="AF39">
        <v>0</v>
      </c>
      <c r="AH39">
        <v>0</v>
      </c>
    </row>
    <row r="40" spans="1:35" x14ac:dyDescent="0.25">
      <c r="A40" t="s">
        <v>39</v>
      </c>
      <c r="B40">
        <v>0</v>
      </c>
      <c r="D40">
        <v>15457</v>
      </c>
      <c r="E40" t="s">
        <v>474</v>
      </c>
      <c r="F40">
        <v>18916</v>
      </c>
      <c r="G40" t="s">
        <v>599</v>
      </c>
      <c r="H40">
        <v>0</v>
      </c>
      <c r="J40">
        <v>0</v>
      </c>
      <c r="L40">
        <v>0</v>
      </c>
      <c r="N40">
        <v>0</v>
      </c>
      <c r="P40">
        <v>0</v>
      </c>
      <c r="R40">
        <v>0</v>
      </c>
      <c r="T40">
        <v>0</v>
      </c>
      <c r="V40">
        <v>0</v>
      </c>
      <c r="X40">
        <v>0</v>
      </c>
      <c r="Z40">
        <v>0</v>
      </c>
      <c r="AB40">
        <v>0</v>
      </c>
      <c r="AD40">
        <v>0</v>
      </c>
      <c r="AF40">
        <v>0</v>
      </c>
      <c r="AH40">
        <v>0</v>
      </c>
    </row>
    <row r="41" spans="1:35" x14ac:dyDescent="0.25">
      <c r="A41" t="s">
        <v>40</v>
      </c>
      <c r="B41">
        <v>0</v>
      </c>
      <c r="D41">
        <v>0</v>
      </c>
      <c r="F41">
        <v>0</v>
      </c>
      <c r="H41">
        <v>0</v>
      </c>
      <c r="J41">
        <v>0</v>
      </c>
      <c r="L41">
        <v>32449</v>
      </c>
      <c r="M41" t="s">
        <v>508</v>
      </c>
      <c r="N41">
        <v>0</v>
      </c>
      <c r="P41">
        <v>0</v>
      </c>
      <c r="R41">
        <v>0</v>
      </c>
      <c r="T41">
        <v>0</v>
      </c>
      <c r="V41">
        <v>0</v>
      </c>
      <c r="X41">
        <v>0</v>
      </c>
      <c r="Z41">
        <v>0</v>
      </c>
      <c r="AB41">
        <v>0</v>
      </c>
      <c r="AD41">
        <v>0</v>
      </c>
      <c r="AF41">
        <v>0</v>
      </c>
      <c r="AH41">
        <v>0</v>
      </c>
    </row>
    <row r="42" spans="1:35" x14ac:dyDescent="0.25">
      <c r="A42" t="s">
        <v>41</v>
      </c>
      <c r="B42" s="2">
        <v>154</v>
      </c>
      <c r="D42">
        <v>0</v>
      </c>
      <c r="F42">
        <v>0</v>
      </c>
      <c r="H42">
        <v>0</v>
      </c>
      <c r="J42">
        <v>0</v>
      </c>
      <c r="L42">
        <v>0</v>
      </c>
      <c r="N42">
        <v>0</v>
      </c>
      <c r="P42">
        <v>0</v>
      </c>
      <c r="R42">
        <v>0</v>
      </c>
      <c r="T42">
        <v>0</v>
      </c>
      <c r="V42">
        <v>0</v>
      </c>
      <c r="X42">
        <v>0</v>
      </c>
      <c r="Z42">
        <v>0</v>
      </c>
      <c r="AB42">
        <v>0</v>
      </c>
      <c r="AD42">
        <v>0</v>
      </c>
      <c r="AF42">
        <v>0</v>
      </c>
      <c r="AH42">
        <v>0</v>
      </c>
    </row>
    <row r="43" spans="1:35" x14ac:dyDescent="0.25">
      <c r="A43" t="s">
        <v>42</v>
      </c>
      <c r="B43">
        <v>0</v>
      </c>
      <c r="D43">
        <v>0</v>
      </c>
      <c r="F43">
        <v>0</v>
      </c>
      <c r="H43">
        <v>0</v>
      </c>
      <c r="J43">
        <v>0</v>
      </c>
      <c r="L43">
        <v>0</v>
      </c>
      <c r="N43">
        <v>0</v>
      </c>
      <c r="P43">
        <v>0</v>
      </c>
      <c r="R43">
        <v>0</v>
      </c>
      <c r="T43">
        <v>0</v>
      </c>
      <c r="V43">
        <v>0</v>
      </c>
      <c r="X43">
        <v>0</v>
      </c>
      <c r="Z43">
        <v>0</v>
      </c>
      <c r="AB43">
        <v>0</v>
      </c>
      <c r="AD43">
        <v>0</v>
      </c>
      <c r="AF43">
        <v>0</v>
      </c>
      <c r="AH43">
        <v>0</v>
      </c>
    </row>
    <row r="44" spans="1:35" x14ac:dyDescent="0.25">
      <c r="A44" t="s">
        <v>43</v>
      </c>
      <c r="B44">
        <v>0</v>
      </c>
      <c r="D44">
        <v>0</v>
      </c>
      <c r="F44">
        <v>0</v>
      </c>
      <c r="H44">
        <v>29687</v>
      </c>
      <c r="I44" t="s">
        <v>498</v>
      </c>
      <c r="J44">
        <v>0</v>
      </c>
      <c r="L44">
        <v>0</v>
      </c>
      <c r="N44">
        <v>0</v>
      </c>
      <c r="P44">
        <v>0</v>
      </c>
      <c r="R44">
        <v>0</v>
      </c>
      <c r="T44">
        <v>0</v>
      </c>
      <c r="V44">
        <v>0</v>
      </c>
      <c r="X44">
        <v>0</v>
      </c>
      <c r="Z44">
        <v>0</v>
      </c>
      <c r="AB44">
        <v>0</v>
      </c>
      <c r="AD44">
        <v>0</v>
      </c>
      <c r="AF44">
        <v>0</v>
      </c>
      <c r="AH44">
        <v>0</v>
      </c>
    </row>
    <row r="45" spans="1:35" x14ac:dyDescent="0.25">
      <c r="A45" t="s">
        <v>44</v>
      </c>
      <c r="B45" s="2">
        <v>116</v>
      </c>
      <c r="D45">
        <v>0</v>
      </c>
      <c r="F45">
        <v>0</v>
      </c>
      <c r="H45">
        <v>0</v>
      </c>
      <c r="J45">
        <v>0</v>
      </c>
      <c r="L45">
        <v>0</v>
      </c>
      <c r="N45">
        <v>0</v>
      </c>
      <c r="P45">
        <v>0</v>
      </c>
      <c r="R45">
        <v>0</v>
      </c>
      <c r="T45">
        <v>0</v>
      </c>
      <c r="V45">
        <v>0</v>
      </c>
      <c r="X45">
        <v>0</v>
      </c>
      <c r="Z45">
        <v>0</v>
      </c>
      <c r="AB45">
        <v>0</v>
      </c>
      <c r="AD45">
        <v>0</v>
      </c>
      <c r="AF45">
        <v>0</v>
      </c>
      <c r="AH45">
        <v>0</v>
      </c>
    </row>
    <row r="46" spans="1:35" x14ac:dyDescent="0.25">
      <c r="A46" t="s">
        <v>45</v>
      </c>
      <c r="B46">
        <v>0</v>
      </c>
      <c r="D46">
        <v>0</v>
      </c>
      <c r="F46">
        <v>0</v>
      </c>
      <c r="H46">
        <v>0</v>
      </c>
      <c r="J46">
        <v>0</v>
      </c>
      <c r="L46">
        <v>0</v>
      </c>
      <c r="N46">
        <v>0</v>
      </c>
      <c r="P46">
        <v>0</v>
      </c>
      <c r="R46">
        <v>0</v>
      </c>
      <c r="T46">
        <v>16495</v>
      </c>
      <c r="U46" t="s">
        <v>543</v>
      </c>
      <c r="V46">
        <v>0</v>
      </c>
      <c r="X46">
        <v>0</v>
      </c>
      <c r="Z46">
        <v>0</v>
      </c>
      <c r="AB46">
        <v>0</v>
      </c>
      <c r="AD46">
        <v>9777</v>
      </c>
      <c r="AE46" t="s">
        <v>543</v>
      </c>
      <c r="AF46">
        <v>988</v>
      </c>
      <c r="AG46" t="s">
        <v>543</v>
      </c>
      <c r="AH46">
        <v>0</v>
      </c>
    </row>
    <row r="47" spans="1:35" x14ac:dyDescent="0.25">
      <c r="A47" t="s">
        <v>46</v>
      </c>
      <c r="B47">
        <v>0</v>
      </c>
      <c r="D47">
        <v>0</v>
      </c>
      <c r="F47">
        <v>0</v>
      </c>
      <c r="H47">
        <v>0</v>
      </c>
      <c r="J47">
        <v>0</v>
      </c>
      <c r="L47">
        <v>0</v>
      </c>
      <c r="N47">
        <v>0</v>
      </c>
      <c r="P47">
        <v>0</v>
      </c>
      <c r="R47">
        <v>0</v>
      </c>
      <c r="T47">
        <v>21391</v>
      </c>
      <c r="U47" t="s">
        <v>544</v>
      </c>
      <c r="V47">
        <v>0</v>
      </c>
      <c r="X47">
        <v>0</v>
      </c>
      <c r="Z47">
        <v>0</v>
      </c>
      <c r="AB47">
        <v>0</v>
      </c>
      <c r="AD47">
        <v>4127</v>
      </c>
      <c r="AE47" t="s">
        <v>544</v>
      </c>
      <c r="AF47">
        <v>473</v>
      </c>
      <c r="AG47" t="s">
        <v>544</v>
      </c>
      <c r="AH47">
        <v>0</v>
      </c>
    </row>
    <row r="48" spans="1:35" x14ac:dyDescent="0.25">
      <c r="A48" t="s">
        <v>47</v>
      </c>
      <c r="B48">
        <v>0</v>
      </c>
      <c r="D48">
        <v>0</v>
      </c>
      <c r="F48">
        <v>25300</v>
      </c>
      <c r="G48" t="s">
        <v>600</v>
      </c>
      <c r="H48">
        <v>0</v>
      </c>
      <c r="J48">
        <v>0</v>
      </c>
      <c r="L48">
        <v>0</v>
      </c>
      <c r="N48">
        <v>0</v>
      </c>
      <c r="P48">
        <v>0</v>
      </c>
      <c r="R48">
        <v>0</v>
      </c>
      <c r="T48">
        <v>0</v>
      </c>
      <c r="V48">
        <v>0</v>
      </c>
      <c r="X48">
        <v>0</v>
      </c>
      <c r="Z48">
        <v>0</v>
      </c>
      <c r="AB48">
        <v>0</v>
      </c>
      <c r="AD48">
        <v>0</v>
      </c>
      <c r="AF48">
        <v>0</v>
      </c>
      <c r="AH48">
        <v>0</v>
      </c>
    </row>
    <row r="49" spans="1:34" x14ac:dyDescent="0.25">
      <c r="A49" t="s">
        <v>48</v>
      </c>
      <c r="B49">
        <v>0</v>
      </c>
      <c r="D49">
        <v>0</v>
      </c>
      <c r="F49">
        <v>0</v>
      </c>
      <c r="H49">
        <v>0</v>
      </c>
      <c r="J49">
        <v>0</v>
      </c>
      <c r="L49">
        <v>0</v>
      </c>
      <c r="N49">
        <v>0</v>
      </c>
      <c r="P49">
        <v>0</v>
      </c>
      <c r="R49">
        <v>7071</v>
      </c>
      <c r="S49" t="s">
        <v>527</v>
      </c>
      <c r="T49">
        <v>0</v>
      </c>
      <c r="V49">
        <v>0</v>
      </c>
      <c r="X49">
        <v>0</v>
      </c>
      <c r="Z49">
        <v>0</v>
      </c>
      <c r="AB49">
        <v>15740</v>
      </c>
      <c r="AC49" t="s">
        <v>527</v>
      </c>
      <c r="AD49">
        <v>0</v>
      </c>
      <c r="AF49">
        <v>0</v>
      </c>
      <c r="AH49">
        <v>0</v>
      </c>
    </row>
    <row r="50" spans="1:34" x14ac:dyDescent="0.25">
      <c r="A50" t="s">
        <v>49</v>
      </c>
      <c r="B50">
        <v>0</v>
      </c>
      <c r="D50">
        <v>0</v>
      </c>
      <c r="F50">
        <v>0</v>
      </c>
      <c r="H50">
        <v>0</v>
      </c>
      <c r="J50">
        <v>0</v>
      </c>
      <c r="L50">
        <v>0</v>
      </c>
      <c r="N50">
        <v>0</v>
      </c>
      <c r="P50">
        <v>0</v>
      </c>
      <c r="R50">
        <v>0</v>
      </c>
      <c r="T50">
        <v>0</v>
      </c>
      <c r="V50">
        <v>11405</v>
      </c>
      <c r="W50" t="s">
        <v>569</v>
      </c>
      <c r="X50">
        <v>0</v>
      </c>
      <c r="Z50">
        <v>9040</v>
      </c>
      <c r="AA50" t="s">
        <v>569</v>
      </c>
      <c r="AB50">
        <v>0</v>
      </c>
      <c r="AD50">
        <v>0</v>
      </c>
      <c r="AF50">
        <v>0</v>
      </c>
      <c r="AH50">
        <v>0</v>
      </c>
    </row>
    <row r="51" spans="1:34" x14ac:dyDescent="0.25">
      <c r="A51" t="s">
        <v>50</v>
      </c>
      <c r="B51">
        <v>0</v>
      </c>
      <c r="D51">
        <v>19707</v>
      </c>
      <c r="E51" t="s">
        <v>475</v>
      </c>
      <c r="F51">
        <v>0</v>
      </c>
      <c r="H51">
        <v>0</v>
      </c>
      <c r="J51">
        <v>0</v>
      </c>
      <c r="L51">
        <v>0</v>
      </c>
      <c r="N51">
        <v>0</v>
      </c>
      <c r="P51">
        <v>0</v>
      </c>
      <c r="R51">
        <v>0</v>
      </c>
      <c r="T51">
        <v>0</v>
      </c>
      <c r="V51">
        <v>0</v>
      </c>
      <c r="X51">
        <v>0</v>
      </c>
      <c r="Z51">
        <v>0</v>
      </c>
      <c r="AB51">
        <v>0</v>
      </c>
      <c r="AD51">
        <v>0</v>
      </c>
      <c r="AF51">
        <v>0</v>
      </c>
      <c r="AH51">
        <v>0</v>
      </c>
    </row>
    <row r="52" spans="1:34" x14ac:dyDescent="0.25">
      <c r="A52" t="s">
        <v>51</v>
      </c>
      <c r="B52">
        <v>5361</v>
      </c>
      <c r="C52" t="s">
        <v>465</v>
      </c>
      <c r="D52">
        <v>0</v>
      </c>
      <c r="F52">
        <v>0</v>
      </c>
      <c r="H52">
        <v>0</v>
      </c>
      <c r="J52">
        <v>0</v>
      </c>
      <c r="L52">
        <v>0</v>
      </c>
      <c r="N52">
        <v>0</v>
      </c>
      <c r="P52">
        <v>0</v>
      </c>
      <c r="R52">
        <v>0</v>
      </c>
      <c r="T52">
        <v>0</v>
      </c>
      <c r="V52">
        <v>0</v>
      </c>
      <c r="X52">
        <v>0</v>
      </c>
      <c r="Z52">
        <v>0</v>
      </c>
      <c r="AB52">
        <v>0</v>
      </c>
      <c r="AD52">
        <v>0</v>
      </c>
      <c r="AF52">
        <v>0</v>
      </c>
      <c r="AH52">
        <v>0</v>
      </c>
    </row>
    <row r="53" spans="1:34" x14ac:dyDescent="0.25">
      <c r="A53" t="s">
        <v>52</v>
      </c>
      <c r="B53">
        <v>0</v>
      </c>
      <c r="D53">
        <v>0</v>
      </c>
      <c r="F53">
        <v>0</v>
      </c>
      <c r="H53">
        <v>0</v>
      </c>
      <c r="J53">
        <v>0</v>
      </c>
      <c r="L53">
        <v>0</v>
      </c>
      <c r="N53">
        <v>0</v>
      </c>
      <c r="P53">
        <v>0</v>
      </c>
      <c r="R53">
        <v>0</v>
      </c>
      <c r="T53">
        <v>0</v>
      </c>
      <c r="V53">
        <v>11908</v>
      </c>
      <c r="W53" t="s">
        <v>570</v>
      </c>
      <c r="X53">
        <v>0</v>
      </c>
      <c r="Z53">
        <v>3736</v>
      </c>
      <c r="AA53" t="s">
        <v>570</v>
      </c>
      <c r="AB53">
        <v>0</v>
      </c>
      <c r="AD53">
        <v>0</v>
      </c>
      <c r="AF53">
        <v>0</v>
      </c>
      <c r="AH53">
        <v>0</v>
      </c>
    </row>
    <row r="54" spans="1:34" x14ac:dyDescent="0.25">
      <c r="A54" t="s">
        <v>53</v>
      </c>
      <c r="B54">
        <v>0</v>
      </c>
      <c r="D54">
        <v>0</v>
      </c>
      <c r="F54">
        <v>0</v>
      </c>
      <c r="H54">
        <v>0</v>
      </c>
      <c r="J54">
        <v>0</v>
      </c>
      <c r="L54">
        <v>0</v>
      </c>
      <c r="N54">
        <v>0</v>
      </c>
      <c r="P54">
        <v>0</v>
      </c>
      <c r="R54">
        <v>0</v>
      </c>
      <c r="T54">
        <v>0</v>
      </c>
      <c r="V54">
        <v>10362</v>
      </c>
      <c r="W54" t="s">
        <v>571</v>
      </c>
      <c r="X54">
        <v>0</v>
      </c>
      <c r="Z54">
        <v>3575</v>
      </c>
      <c r="AA54" t="s">
        <v>571</v>
      </c>
      <c r="AB54">
        <v>0</v>
      </c>
      <c r="AD54">
        <v>0</v>
      </c>
      <c r="AF54">
        <v>0</v>
      </c>
      <c r="AH54">
        <v>0</v>
      </c>
    </row>
    <row r="55" spans="1:34" x14ac:dyDescent="0.25">
      <c r="A55" t="s">
        <v>54</v>
      </c>
      <c r="B55">
        <v>0</v>
      </c>
      <c r="D55">
        <v>0</v>
      </c>
      <c r="F55">
        <v>0</v>
      </c>
      <c r="H55">
        <v>0</v>
      </c>
      <c r="J55">
        <v>0</v>
      </c>
      <c r="L55">
        <v>0</v>
      </c>
      <c r="N55">
        <v>0</v>
      </c>
      <c r="P55">
        <v>0</v>
      </c>
      <c r="R55">
        <v>0</v>
      </c>
      <c r="T55">
        <v>11687</v>
      </c>
      <c r="U55" t="s">
        <v>545</v>
      </c>
      <c r="V55">
        <v>0</v>
      </c>
      <c r="X55">
        <v>0</v>
      </c>
      <c r="Z55">
        <v>0</v>
      </c>
      <c r="AB55">
        <v>0</v>
      </c>
      <c r="AD55">
        <v>1692</v>
      </c>
      <c r="AE55" t="s">
        <v>545</v>
      </c>
      <c r="AF55">
        <v>229</v>
      </c>
      <c r="AG55" t="s">
        <v>545</v>
      </c>
      <c r="AH55">
        <v>0</v>
      </c>
    </row>
    <row r="56" spans="1:34" x14ac:dyDescent="0.25">
      <c r="A56" t="s">
        <v>55</v>
      </c>
      <c r="B56">
        <v>0</v>
      </c>
      <c r="D56">
        <v>13486</v>
      </c>
      <c r="E56" t="s">
        <v>476</v>
      </c>
      <c r="F56">
        <v>0</v>
      </c>
      <c r="H56">
        <v>0</v>
      </c>
      <c r="J56">
        <v>0</v>
      </c>
      <c r="L56">
        <v>0</v>
      </c>
      <c r="N56">
        <v>0</v>
      </c>
      <c r="P56">
        <v>0</v>
      </c>
      <c r="R56">
        <v>0</v>
      </c>
      <c r="T56">
        <v>0</v>
      </c>
      <c r="V56">
        <v>0</v>
      </c>
      <c r="X56">
        <v>0</v>
      </c>
      <c r="Z56">
        <v>0</v>
      </c>
      <c r="AB56">
        <v>0</v>
      </c>
      <c r="AD56">
        <v>0</v>
      </c>
      <c r="AF56">
        <v>0</v>
      </c>
      <c r="AH56">
        <v>0</v>
      </c>
    </row>
    <row r="57" spans="1:34" x14ac:dyDescent="0.25">
      <c r="A57" t="s">
        <v>56</v>
      </c>
      <c r="B57" s="2">
        <v>63</v>
      </c>
      <c r="D57">
        <v>0</v>
      </c>
      <c r="F57">
        <v>0</v>
      </c>
      <c r="H57">
        <v>0</v>
      </c>
      <c r="J57">
        <v>0</v>
      </c>
      <c r="L57">
        <v>0</v>
      </c>
      <c r="N57">
        <v>0</v>
      </c>
      <c r="P57">
        <v>0</v>
      </c>
      <c r="R57">
        <v>0</v>
      </c>
      <c r="T57">
        <v>0</v>
      </c>
      <c r="V57">
        <v>0</v>
      </c>
      <c r="X57">
        <v>0</v>
      </c>
      <c r="Z57">
        <v>0</v>
      </c>
      <c r="AB57">
        <v>0</v>
      </c>
      <c r="AD57">
        <v>0</v>
      </c>
      <c r="AF57">
        <v>0</v>
      </c>
      <c r="AH57">
        <v>0</v>
      </c>
    </row>
    <row r="58" spans="1:34" x14ac:dyDescent="0.25">
      <c r="A58" t="s">
        <v>57</v>
      </c>
      <c r="B58">
        <v>0</v>
      </c>
      <c r="D58">
        <v>0</v>
      </c>
      <c r="F58">
        <v>0</v>
      </c>
      <c r="H58">
        <v>12715</v>
      </c>
      <c r="I58" t="s">
        <v>499</v>
      </c>
      <c r="J58">
        <v>0</v>
      </c>
      <c r="L58">
        <v>0</v>
      </c>
      <c r="N58">
        <v>0</v>
      </c>
      <c r="P58">
        <v>0</v>
      </c>
      <c r="R58">
        <v>0</v>
      </c>
      <c r="T58">
        <v>0</v>
      </c>
      <c r="V58">
        <v>0</v>
      </c>
      <c r="X58">
        <v>0</v>
      </c>
      <c r="Z58">
        <v>0</v>
      </c>
      <c r="AB58">
        <v>0</v>
      </c>
      <c r="AD58">
        <v>0</v>
      </c>
      <c r="AF58">
        <v>0</v>
      </c>
      <c r="AH58">
        <v>0</v>
      </c>
    </row>
    <row r="59" spans="1:34" x14ac:dyDescent="0.25">
      <c r="A59" t="s">
        <v>58</v>
      </c>
      <c r="B59" s="3">
        <v>127</v>
      </c>
      <c r="D59" s="3">
        <v>165</v>
      </c>
      <c r="F59" s="3">
        <v>35</v>
      </c>
      <c r="H59">
        <v>0</v>
      </c>
      <c r="J59" s="3">
        <v>75</v>
      </c>
      <c r="L59" s="3">
        <v>10</v>
      </c>
      <c r="N59">
        <v>0</v>
      </c>
      <c r="P59" s="3">
        <v>230</v>
      </c>
      <c r="R59">
        <v>0</v>
      </c>
      <c r="T59" s="3">
        <v>81</v>
      </c>
      <c r="V59" s="3">
        <v>187</v>
      </c>
      <c r="X59" s="3">
        <v>939</v>
      </c>
      <c r="Z59">
        <v>0</v>
      </c>
      <c r="AB59">
        <v>0</v>
      </c>
      <c r="AD59">
        <v>0</v>
      </c>
      <c r="AF59">
        <v>0</v>
      </c>
      <c r="AH59">
        <v>0</v>
      </c>
    </row>
    <row r="60" spans="1:34" x14ac:dyDescent="0.25">
      <c r="A60" t="s">
        <v>59</v>
      </c>
      <c r="B60">
        <v>0</v>
      </c>
      <c r="D60">
        <v>0</v>
      </c>
      <c r="F60">
        <v>51</v>
      </c>
      <c r="G60" t="s">
        <v>485</v>
      </c>
      <c r="H60">
        <v>12284</v>
      </c>
      <c r="I60" t="s">
        <v>485</v>
      </c>
      <c r="J60">
        <v>0</v>
      </c>
      <c r="L60">
        <v>0</v>
      </c>
      <c r="N60">
        <v>0</v>
      </c>
      <c r="P60">
        <v>0</v>
      </c>
      <c r="R60">
        <v>0</v>
      </c>
      <c r="T60">
        <v>0</v>
      </c>
      <c r="V60">
        <v>0</v>
      </c>
      <c r="X60">
        <v>0</v>
      </c>
      <c r="Z60">
        <v>0</v>
      </c>
      <c r="AB60">
        <v>0</v>
      </c>
      <c r="AD60">
        <v>0</v>
      </c>
      <c r="AF60">
        <v>0</v>
      </c>
      <c r="AH60">
        <v>0</v>
      </c>
    </row>
    <row r="61" spans="1:34" x14ac:dyDescent="0.25">
      <c r="A61" t="s">
        <v>60</v>
      </c>
      <c r="B61">
        <v>0</v>
      </c>
      <c r="D61">
        <v>11998</v>
      </c>
      <c r="E61" t="s">
        <v>477</v>
      </c>
      <c r="F61">
        <v>0</v>
      </c>
      <c r="H61">
        <v>0</v>
      </c>
      <c r="J61">
        <v>0</v>
      </c>
      <c r="L61">
        <v>0</v>
      </c>
      <c r="N61">
        <v>0</v>
      </c>
      <c r="P61">
        <v>0</v>
      </c>
      <c r="R61">
        <v>0</v>
      </c>
      <c r="T61">
        <v>0</v>
      </c>
      <c r="V61">
        <v>0</v>
      </c>
      <c r="X61">
        <v>0</v>
      </c>
      <c r="Z61">
        <v>0</v>
      </c>
      <c r="AB61">
        <v>0</v>
      </c>
      <c r="AD61">
        <v>0</v>
      </c>
      <c r="AF61">
        <v>0</v>
      </c>
      <c r="AH61">
        <v>0</v>
      </c>
    </row>
    <row r="62" spans="1:34" x14ac:dyDescent="0.25">
      <c r="A62" t="s">
        <v>61</v>
      </c>
      <c r="B62">
        <v>0</v>
      </c>
      <c r="D62">
        <v>0</v>
      </c>
      <c r="F62">
        <v>0</v>
      </c>
      <c r="H62">
        <v>0</v>
      </c>
      <c r="J62">
        <v>1356</v>
      </c>
      <c r="K62" t="s">
        <v>503</v>
      </c>
      <c r="L62">
        <v>0</v>
      </c>
      <c r="N62">
        <v>0</v>
      </c>
      <c r="P62">
        <v>8322</v>
      </c>
      <c r="Q62" t="s">
        <v>503</v>
      </c>
      <c r="R62">
        <v>0</v>
      </c>
      <c r="T62">
        <v>0</v>
      </c>
      <c r="V62">
        <v>0</v>
      </c>
      <c r="X62">
        <v>494</v>
      </c>
      <c r="Y62" t="s">
        <v>503</v>
      </c>
      <c r="Z62">
        <v>0</v>
      </c>
      <c r="AB62">
        <v>0</v>
      </c>
      <c r="AD62">
        <v>0</v>
      </c>
      <c r="AF62">
        <v>0</v>
      </c>
      <c r="AH62">
        <v>0</v>
      </c>
    </row>
    <row r="63" spans="1:34" x14ac:dyDescent="0.25">
      <c r="A63" t="s">
        <v>62</v>
      </c>
      <c r="B63">
        <v>0</v>
      </c>
      <c r="D63">
        <v>0</v>
      </c>
      <c r="F63">
        <v>0</v>
      </c>
      <c r="H63">
        <v>0</v>
      </c>
      <c r="J63">
        <v>0</v>
      </c>
      <c r="L63">
        <v>0</v>
      </c>
      <c r="N63">
        <v>0</v>
      </c>
      <c r="P63">
        <v>0</v>
      </c>
      <c r="R63">
        <v>0</v>
      </c>
      <c r="T63">
        <v>9432</v>
      </c>
      <c r="U63" t="s">
        <v>546</v>
      </c>
      <c r="V63">
        <v>0</v>
      </c>
      <c r="X63">
        <v>0</v>
      </c>
      <c r="Z63">
        <v>0</v>
      </c>
      <c r="AB63">
        <v>0</v>
      </c>
      <c r="AD63">
        <v>1718</v>
      </c>
      <c r="AE63" t="s">
        <v>546</v>
      </c>
      <c r="AF63">
        <v>255</v>
      </c>
      <c r="AG63" t="s">
        <v>546</v>
      </c>
      <c r="AH63">
        <v>0</v>
      </c>
    </row>
    <row r="64" spans="1:34" x14ac:dyDescent="0.25">
      <c r="A64" t="s">
        <v>63</v>
      </c>
      <c r="B64">
        <v>11227</v>
      </c>
      <c r="C64" t="s">
        <v>466</v>
      </c>
      <c r="D64">
        <v>0</v>
      </c>
      <c r="F64">
        <v>0</v>
      </c>
      <c r="H64">
        <v>0</v>
      </c>
      <c r="J64">
        <v>0</v>
      </c>
      <c r="L64">
        <v>0</v>
      </c>
      <c r="N64">
        <v>0</v>
      </c>
      <c r="P64">
        <v>0</v>
      </c>
      <c r="R64">
        <v>0</v>
      </c>
      <c r="T64">
        <v>0</v>
      </c>
      <c r="V64">
        <v>0</v>
      </c>
      <c r="X64">
        <v>0</v>
      </c>
      <c r="Z64">
        <v>0</v>
      </c>
      <c r="AB64">
        <v>0</v>
      </c>
      <c r="AD64">
        <v>0</v>
      </c>
      <c r="AF64">
        <v>0</v>
      </c>
      <c r="AH64">
        <v>0</v>
      </c>
    </row>
    <row r="65" spans="1:35" x14ac:dyDescent="0.25">
      <c r="A65" t="s">
        <v>64</v>
      </c>
      <c r="B65">
        <v>0</v>
      </c>
      <c r="D65">
        <v>0</v>
      </c>
      <c r="F65">
        <v>0</v>
      </c>
      <c r="H65">
        <v>0</v>
      </c>
      <c r="J65">
        <v>0</v>
      </c>
      <c r="L65">
        <v>0</v>
      </c>
      <c r="N65">
        <v>0</v>
      </c>
      <c r="P65">
        <v>0</v>
      </c>
      <c r="R65">
        <v>6174</v>
      </c>
      <c r="S65" t="s">
        <v>528</v>
      </c>
      <c r="T65">
        <v>0</v>
      </c>
      <c r="V65">
        <v>0</v>
      </c>
      <c r="X65">
        <v>0</v>
      </c>
      <c r="Z65">
        <v>0</v>
      </c>
      <c r="AB65">
        <v>4836</v>
      </c>
      <c r="AC65" t="s">
        <v>528</v>
      </c>
      <c r="AD65">
        <v>0</v>
      </c>
      <c r="AF65">
        <v>0</v>
      </c>
      <c r="AH65">
        <v>0</v>
      </c>
    </row>
    <row r="66" spans="1:35" x14ac:dyDescent="0.25">
      <c r="A66" t="s">
        <v>65</v>
      </c>
      <c r="B66" s="3">
        <v>87</v>
      </c>
      <c r="D66">
        <v>0</v>
      </c>
      <c r="F66">
        <v>0</v>
      </c>
      <c r="H66">
        <v>0</v>
      </c>
      <c r="J66">
        <v>0</v>
      </c>
      <c r="L66">
        <v>0</v>
      </c>
      <c r="N66">
        <v>0</v>
      </c>
      <c r="P66">
        <v>0</v>
      </c>
      <c r="R66">
        <v>0</v>
      </c>
      <c r="T66">
        <v>0</v>
      </c>
      <c r="V66">
        <v>0</v>
      </c>
      <c r="X66">
        <v>0</v>
      </c>
      <c r="Z66">
        <v>0</v>
      </c>
      <c r="AB66">
        <v>0</v>
      </c>
      <c r="AD66">
        <v>0</v>
      </c>
      <c r="AF66">
        <v>0</v>
      </c>
      <c r="AH66">
        <v>0</v>
      </c>
    </row>
    <row r="67" spans="1:35" x14ac:dyDescent="0.25">
      <c r="A67" t="s">
        <v>66</v>
      </c>
      <c r="B67">
        <v>0</v>
      </c>
      <c r="D67">
        <v>0</v>
      </c>
      <c r="F67">
        <v>0</v>
      </c>
      <c r="H67">
        <v>0</v>
      </c>
      <c r="J67">
        <v>0</v>
      </c>
      <c r="L67">
        <v>0</v>
      </c>
      <c r="N67">
        <v>0</v>
      </c>
      <c r="P67">
        <v>0</v>
      </c>
      <c r="R67">
        <v>0</v>
      </c>
      <c r="T67">
        <v>5481</v>
      </c>
      <c r="U67" t="s">
        <v>547</v>
      </c>
      <c r="V67">
        <v>0</v>
      </c>
      <c r="X67">
        <v>0</v>
      </c>
      <c r="Z67">
        <v>0</v>
      </c>
      <c r="AB67">
        <v>0</v>
      </c>
      <c r="AD67">
        <v>4404</v>
      </c>
      <c r="AE67" t="s">
        <v>547</v>
      </c>
      <c r="AF67">
        <v>503</v>
      </c>
      <c r="AG67" t="s">
        <v>547</v>
      </c>
      <c r="AH67">
        <v>0</v>
      </c>
    </row>
    <row r="68" spans="1:35" x14ac:dyDescent="0.25">
      <c r="A68" t="s">
        <v>67</v>
      </c>
      <c r="B68">
        <v>0</v>
      </c>
      <c r="D68">
        <v>0</v>
      </c>
      <c r="F68">
        <v>0</v>
      </c>
      <c r="H68">
        <v>0</v>
      </c>
      <c r="J68">
        <v>0</v>
      </c>
      <c r="L68">
        <v>0</v>
      </c>
      <c r="N68">
        <v>0</v>
      </c>
      <c r="P68">
        <v>0</v>
      </c>
      <c r="R68">
        <v>0</v>
      </c>
      <c r="T68">
        <v>0</v>
      </c>
      <c r="V68">
        <v>2979</v>
      </c>
      <c r="W68" t="s">
        <v>572</v>
      </c>
      <c r="X68">
        <v>0</v>
      </c>
      <c r="Z68">
        <v>5181</v>
      </c>
      <c r="AA68" t="s">
        <v>572</v>
      </c>
      <c r="AB68">
        <v>0</v>
      </c>
      <c r="AD68">
        <v>0</v>
      </c>
      <c r="AF68">
        <v>0</v>
      </c>
      <c r="AH68">
        <v>0</v>
      </c>
    </row>
    <row r="69" spans="1:35" x14ac:dyDescent="0.25">
      <c r="A69" t="s">
        <v>68</v>
      </c>
      <c r="B69">
        <v>0</v>
      </c>
      <c r="D69">
        <v>0</v>
      </c>
      <c r="F69">
        <v>0</v>
      </c>
      <c r="H69">
        <v>0</v>
      </c>
      <c r="J69">
        <v>0</v>
      </c>
      <c r="L69">
        <v>0</v>
      </c>
      <c r="N69">
        <v>0</v>
      </c>
      <c r="P69">
        <v>0</v>
      </c>
      <c r="R69">
        <v>2865</v>
      </c>
      <c r="S69" t="s">
        <v>529</v>
      </c>
      <c r="T69">
        <v>0</v>
      </c>
      <c r="V69">
        <v>0</v>
      </c>
      <c r="X69">
        <v>0</v>
      </c>
      <c r="Z69">
        <v>0</v>
      </c>
      <c r="AB69">
        <v>5206</v>
      </c>
      <c r="AC69" t="s">
        <v>529</v>
      </c>
      <c r="AD69">
        <v>0</v>
      </c>
      <c r="AF69">
        <v>0</v>
      </c>
      <c r="AH69">
        <v>0</v>
      </c>
    </row>
    <row r="70" spans="1:35" x14ac:dyDescent="0.25">
      <c r="A70" t="s">
        <v>69</v>
      </c>
      <c r="B70">
        <v>0</v>
      </c>
      <c r="D70">
        <v>0</v>
      </c>
      <c r="F70">
        <v>0</v>
      </c>
      <c r="H70">
        <v>0</v>
      </c>
      <c r="J70">
        <v>3778</v>
      </c>
      <c r="K70" t="s">
        <v>504</v>
      </c>
      <c r="L70">
        <v>0</v>
      </c>
      <c r="N70">
        <v>0</v>
      </c>
      <c r="P70">
        <v>0</v>
      </c>
      <c r="R70">
        <v>0</v>
      </c>
      <c r="T70">
        <v>0</v>
      </c>
      <c r="V70">
        <v>0</v>
      </c>
      <c r="X70">
        <v>0</v>
      </c>
      <c r="Z70">
        <v>0</v>
      </c>
      <c r="AB70">
        <v>0</v>
      </c>
      <c r="AD70">
        <v>0</v>
      </c>
      <c r="AF70">
        <v>0</v>
      </c>
      <c r="AH70">
        <v>0</v>
      </c>
    </row>
    <row r="71" spans="1:35" x14ac:dyDescent="0.25">
      <c r="A71" t="s">
        <v>70</v>
      </c>
      <c r="B71">
        <v>0</v>
      </c>
      <c r="D71">
        <v>0</v>
      </c>
      <c r="F71">
        <v>0</v>
      </c>
      <c r="H71">
        <v>0</v>
      </c>
      <c r="J71">
        <v>0</v>
      </c>
      <c r="L71">
        <v>0</v>
      </c>
      <c r="N71">
        <v>0</v>
      </c>
      <c r="P71">
        <v>0</v>
      </c>
      <c r="R71">
        <v>0</v>
      </c>
      <c r="T71">
        <v>5452</v>
      </c>
      <c r="U71" t="s">
        <v>548</v>
      </c>
      <c r="V71">
        <v>0</v>
      </c>
      <c r="X71">
        <v>0</v>
      </c>
      <c r="Z71">
        <v>0</v>
      </c>
      <c r="AB71">
        <v>0</v>
      </c>
      <c r="AD71">
        <v>2081</v>
      </c>
      <c r="AE71" t="s">
        <v>548</v>
      </c>
      <c r="AF71">
        <v>157</v>
      </c>
      <c r="AG71" t="s">
        <v>548</v>
      </c>
      <c r="AH71">
        <v>0</v>
      </c>
    </row>
    <row r="72" spans="1:35" x14ac:dyDescent="0.25">
      <c r="A72" t="s">
        <v>71</v>
      </c>
      <c r="B72">
        <v>0</v>
      </c>
      <c r="D72">
        <v>0</v>
      </c>
      <c r="F72">
        <v>0</v>
      </c>
      <c r="H72">
        <v>0</v>
      </c>
      <c r="J72">
        <v>0</v>
      </c>
      <c r="L72">
        <v>0</v>
      </c>
      <c r="N72">
        <v>7115</v>
      </c>
      <c r="O72" t="s">
        <v>514</v>
      </c>
      <c r="P72">
        <v>0</v>
      </c>
      <c r="R72">
        <v>0</v>
      </c>
      <c r="T72">
        <v>0</v>
      </c>
      <c r="V72">
        <v>0</v>
      </c>
      <c r="X72">
        <v>0</v>
      </c>
      <c r="Z72">
        <v>0</v>
      </c>
      <c r="AB72">
        <v>0</v>
      </c>
      <c r="AD72">
        <v>0</v>
      </c>
      <c r="AF72">
        <v>0</v>
      </c>
      <c r="AH72">
        <v>0</v>
      </c>
    </row>
    <row r="73" spans="1:35" x14ac:dyDescent="0.25">
      <c r="A73" t="s">
        <v>72</v>
      </c>
      <c r="B73">
        <v>0</v>
      </c>
      <c r="D73">
        <v>0</v>
      </c>
      <c r="F73">
        <v>6647</v>
      </c>
      <c r="G73" t="s">
        <v>601</v>
      </c>
      <c r="H73">
        <v>0</v>
      </c>
      <c r="J73">
        <v>0</v>
      </c>
      <c r="L73">
        <v>0</v>
      </c>
      <c r="N73">
        <v>0</v>
      </c>
      <c r="P73">
        <v>0</v>
      </c>
      <c r="R73">
        <v>0</v>
      </c>
      <c r="T73">
        <v>0</v>
      </c>
      <c r="V73">
        <v>0</v>
      </c>
      <c r="X73">
        <v>0</v>
      </c>
      <c r="Z73">
        <v>0</v>
      </c>
      <c r="AB73">
        <v>0</v>
      </c>
      <c r="AD73">
        <v>0</v>
      </c>
      <c r="AF73">
        <v>0</v>
      </c>
      <c r="AH73">
        <v>0</v>
      </c>
    </row>
    <row r="74" spans="1:35" x14ac:dyDescent="0.25">
      <c r="A74" t="s">
        <v>73</v>
      </c>
      <c r="B74">
        <v>0</v>
      </c>
      <c r="D74">
        <v>0</v>
      </c>
      <c r="F74">
        <v>0</v>
      </c>
      <c r="H74">
        <v>0</v>
      </c>
      <c r="J74">
        <v>0</v>
      </c>
      <c r="L74">
        <v>0</v>
      </c>
      <c r="N74">
        <v>0</v>
      </c>
      <c r="P74">
        <v>0</v>
      </c>
      <c r="R74">
        <v>0</v>
      </c>
      <c r="T74">
        <v>4994</v>
      </c>
      <c r="U74" t="s">
        <v>549</v>
      </c>
      <c r="V74">
        <v>0</v>
      </c>
      <c r="X74">
        <v>0</v>
      </c>
      <c r="Z74">
        <v>0</v>
      </c>
      <c r="AB74">
        <v>0</v>
      </c>
      <c r="AD74">
        <v>1326</v>
      </c>
      <c r="AE74" t="s">
        <v>549</v>
      </c>
      <c r="AF74">
        <v>221</v>
      </c>
      <c r="AG74" t="s">
        <v>549</v>
      </c>
      <c r="AH74">
        <v>0</v>
      </c>
    </row>
    <row r="75" spans="1:35" x14ac:dyDescent="0.25">
      <c r="A75" t="s">
        <v>74</v>
      </c>
      <c r="B75">
        <v>0</v>
      </c>
      <c r="D75">
        <v>0</v>
      </c>
      <c r="F75">
        <v>0</v>
      </c>
      <c r="H75">
        <v>0</v>
      </c>
      <c r="J75">
        <v>0</v>
      </c>
      <c r="L75">
        <v>0</v>
      </c>
      <c r="N75">
        <v>0</v>
      </c>
      <c r="P75">
        <v>0</v>
      </c>
      <c r="R75">
        <v>0</v>
      </c>
      <c r="T75">
        <v>0</v>
      </c>
      <c r="V75">
        <v>0</v>
      </c>
      <c r="X75">
        <v>0</v>
      </c>
      <c r="Z75">
        <v>0</v>
      </c>
      <c r="AB75">
        <v>0</v>
      </c>
      <c r="AD75">
        <v>0</v>
      </c>
      <c r="AF75">
        <v>0</v>
      </c>
      <c r="AH75">
        <v>0</v>
      </c>
    </row>
    <row r="76" spans="1:35" x14ac:dyDescent="0.25">
      <c r="A76" t="s">
        <v>75</v>
      </c>
      <c r="B76">
        <v>0</v>
      </c>
      <c r="D76">
        <v>0</v>
      </c>
      <c r="F76">
        <v>0</v>
      </c>
      <c r="H76">
        <v>0</v>
      </c>
      <c r="J76">
        <v>0</v>
      </c>
      <c r="L76">
        <v>0</v>
      </c>
      <c r="N76">
        <v>0</v>
      </c>
      <c r="P76">
        <v>0</v>
      </c>
      <c r="R76">
        <v>0</v>
      </c>
      <c r="T76">
        <v>0</v>
      </c>
      <c r="V76">
        <v>0</v>
      </c>
      <c r="X76">
        <v>0</v>
      </c>
      <c r="Z76">
        <v>0</v>
      </c>
      <c r="AB76">
        <v>0</v>
      </c>
      <c r="AD76">
        <v>0</v>
      </c>
      <c r="AF76">
        <v>0</v>
      </c>
      <c r="AH76">
        <v>0</v>
      </c>
    </row>
    <row r="77" spans="1:35" x14ac:dyDescent="0.25">
      <c r="A77" t="s">
        <v>76</v>
      </c>
      <c r="B77">
        <v>4771</v>
      </c>
      <c r="C77" t="s">
        <v>467</v>
      </c>
      <c r="D77">
        <v>0</v>
      </c>
      <c r="F77">
        <v>0</v>
      </c>
      <c r="H77">
        <v>0</v>
      </c>
      <c r="J77">
        <v>0</v>
      </c>
      <c r="L77">
        <v>0</v>
      </c>
      <c r="N77">
        <v>0</v>
      </c>
      <c r="P77">
        <v>0</v>
      </c>
      <c r="R77">
        <v>0</v>
      </c>
      <c r="T77">
        <v>0</v>
      </c>
      <c r="V77">
        <v>0</v>
      </c>
      <c r="X77">
        <v>0</v>
      </c>
      <c r="Z77">
        <v>0</v>
      </c>
      <c r="AB77">
        <v>0</v>
      </c>
      <c r="AD77">
        <v>128</v>
      </c>
      <c r="AE77" t="s">
        <v>467</v>
      </c>
      <c r="AF77">
        <v>0</v>
      </c>
      <c r="AG77" t="s">
        <v>597</v>
      </c>
      <c r="AH77">
        <v>0</v>
      </c>
    </row>
    <row r="78" spans="1:35" x14ac:dyDescent="0.25">
      <c r="A78" t="s">
        <v>77</v>
      </c>
      <c r="B78">
        <v>0</v>
      </c>
      <c r="D78">
        <v>0</v>
      </c>
      <c r="F78">
        <v>0</v>
      </c>
      <c r="H78">
        <v>0</v>
      </c>
      <c r="J78">
        <v>0</v>
      </c>
      <c r="L78">
        <v>0</v>
      </c>
      <c r="N78">
        <v>0</v>
      </c>
      <c r="P78">
        <v>0</v>
      </c>
      <c r="R78">
        <v>0</v>
      </c>
      <c r="T78">
        <v>0</v>
      </c>
      <c r="V78">
        <v>0</v>
      </c>
      <c r="X78">
        <v>0</v>
      </c>
      <c r="Z78">
        <v>0</v>
      </c>
      <c r="AB78">
        <v>0</v>
      </c>
      <c r="AD78">
        <v>0</v>
      </c>
      <c r="AF78">
        <v>0</v>
      </c>
      <c r="AH78">
        <v>2066</v>
      </c>
      <c r="AI78" t="s">
        <v>586</v>
      </c>
    </row>
    <row r="79" spans="1:35" x14ac:dyDescent="0.25">
      <c r="A79" t="s">
        <v>78</v>
      </c>
      <c r="B79">
        <v>0</v>
      </c>
      <c r="D79">
        <v>0</v>
      </c>
      <c r="F79">
        <v>0</v>
      </c>
      <c r="H79">
        <v>0</v>
      </c>
      <c r="J79">
        <v>0</v>
      </c>
      <c r="L79">
        <v>0</v>
      </c>
      <c r="N79">
        <v>0</v>
      </c>
      <c r="P79">
        <v>0</v>
      </c>
      <c r="R79">
        <v>0</v>
      </c>
      <c r="T79">
        <v>3411</v>
      </c>
      <c r="U79" t="s">
        <v>550</v>
      </c>
      <c r="V79">
        <v>0</v>
      </c>
      <c r="X79">
        <v>0</v>
      </c>
      <c r="Z79">
        <v>0</v>
      </c>
      <c r="AB79">
        <v>0</v>
      </c>
      <c r="AD79">
        <v>948</v>
      </c>
      <c r="AE79" t="s">
        <v>550</v>
      </c>
      <c r="AF79">
        <v>114</v>
      </c>
      <c r="AG79" t="s">
        <v>550</v>
      </c>
      <c r="AH79">
        <v>0</v>
      </c>
    </row>
    <row r="80" spans="1:35" x14ac:dyDescent="0.25">
      <c r="A80" t="s">
        <v>79</v>
      </c>
      <c r="B80">
        <v>0</v>
      </c>
      <c r="D80">
        <v>0</v>
      </c>
      <c r="F80">
        <v>0</v>
      </c>
      <c r="H80">
        <v>0</v>
      </c>
      <c r="J80">
        <v>0</v>
      </c>
      <c r="L80">
        <v>0</v>
      </c>
      <c r="N80">
        <v>0</v>
      </c>
      <c r="P80">
        <v>0</v>
      </c>
      <c r="R80">
        <v>0</v>
      </c>
      <c r="T80">
        <v>3238</v>
      </c>
      <c r="U80" t="s">
        <v>551</v>
      </c>
      <c r="V80">
        <v>0</v>
      </c>
      <c r="X80">
        <v>0</v>
      </c>
      <c r="Z80">
        <v>0</v>
      </c>
      <c r="AB80">
        <v>0</v>
      </c>
      <c r="AD80">
        <v>842</v>
      </c>
      <c r="AE80" t="s">
        <v>551</v>
      </c>
      <c r="AF80">
        <v>104</v>
      </c>
      <c r="AG80" t="s">
        <v>551</v>
      </c>
      <c r="AH80">
        <v>0</v>
      </c>
    </row>
    <row r="81" spans="1:35" x14ac:dyDescent="0.25">
      <c r="A81" t="s">
        <v>80</v>
      </c>
      <c r="B81">
        <v>37</v>
      </c>
      <c r="C81" t="s">
        <v>468</v>
      </c>
      <c r="D81">
        <v>0</v>
      </c>
      <c r="F81">
        <v>0</v>
      </c>
      <c r="H81">
        <v>0</v>
      </c>
      <c r="J81">
        <v>0</v>
      </c>
      <c r="L81">
        <v>0</v>
      </c>
      <c r="N81">
        <v>0</v>
      </c>
      <c r="P81">
        <v>0</v>
      </c>
      <c r="R81">
        <v>0</v>
      </c>
      <c r="T81">
        <v>0</v>
      </c>
      <c r="V81">
        <v>0</v>
      </c>
      <c r="X81">
        <v>0</v>
      </c>
      <c r="Z81">
        <v>0</v>
      </c>
      <c r="AB81">
        <v>0</v>
      </c>
      <c r="AD81">
        <v>0</v>
      </c>
      <c r="AF81">
        <v>0</v>
      </c>
      <c r="AH81">
        <v>0</v>
      </c>
    </row>
    <row r="82" spans="1:35" x14ac:dyDescent="0.25">
      <c r="A82" t="s">
        <v>81</v>
      </c>
      <c r="B82">
        <v>0</v>
      </c>
      <c r="D82">
        <v>0</v>
      </c>
      <c r="F82">
        <v>0</v>
      </c>
      <c r="H82">
        <v>0</v>
      </c>
      <c r="J82">
        <v>0</v>
      </c>
      <c r="L82">
        <v>0</v>
      </c>
      <c r="N82">
        <v>0</v>
      </c>
      <c r="P82">
        <v>0</v>
      </c>
      <c r="R82">
        <v>0</v>
      </c>
      <c r="T82">
        <v>725</v>
      </c>
      <c r="U82" t="s">
        <v>552</v>
      </c>
      <c r="V82">
        <v>0</v>
      </c>
      <c r="X82">
        <v>0</v>
      </c>
      <c r="Z82">
        <v>0</v>
      </c>
      <c r="AB82">
        <v>0</v>
      </c>
      <c r="AD82">
        <v>2047</v>
      </c>
      <c r="AE82" t="s">
        <v>552</v>
      </c>
      <c r="AF82">
        <v>212</v>
      </c>
      <c r="AG82" t="s">
        <v>552</v>
      </c>
      <c r="AH82">
        <v>0</v>
      </c>
    </row>
    <row r="83" spans="1:35" x14ac:dyDescent="0.25">
      <c r="A83" t="s">
        <v>82</v>
      </c>
      <c r="B83">
        <v>0</v>
      </c>
      <c r="D83">
        <v>0</v>
      </c>
      <c r="F83">
        <v>0</v>
      </c>
      <c r="H83">
        <v>0</v>
      </c>
      <c r="J83">
        <v>0</v>
      </c>
      <c r="L83">
        <v>0</v>
      </c>
      <c r="N83">
        <v>0</v>
      </c>
      <c r="P83">
        <v>0</v>
      </c>
      <c r="R83">
        <v>0</v>
      </c>
      <c r="T83">
        <v>0</v>
      </c>
      <c r="V83">
        <v>0</v>
      </c>
      <c r="X83">
        <v>0</v>
      </c>
      <c r="Z83">
        <v>0</v>
      </c>
      <c r="AB83">
        <v>0</v>
      </c>
      <c r="AD83">
        <v>2477</v>
      </c>
      <c r="AE83" t="s">
        <v>542</v>
      </c>
      <c r="AF83">
        <v>0</v>
      </c>
      <c r="AG83" t="s">
        <v>597</v>
      </c>
      <c r="AH83">
        <v>0</v>
      </c>
    </row>
    <row r="84" spans="1:35" x14ac:dyDescent="0.25">
      <c r="A84" t="s">
        <v>83</v>
      </c>
      <c r="B84">
        <v>0</v>
      </c>
      <c r="D84">
        <v>0</v>
      </c>
      <c r="F84">
        <v>0</v>
      </c>
      <c r="H84">
        <v>672</v>
      </c>
      <c r="I84" t="s">
        <v>500</v>
      </c>
      <c r="J84">
        <v>0</v>
      </c>
      <c r="L84">
        <v>0</v>
      </c>
      <c r="N84">
        <v>0</v>
      </c>
      <c r="P84">
        <v>0</v>
      </c>
      <c r="R84">
        <v>0</v>
      </c>
      <c r="T84">
        <v>895</v>
      </c>
      <c r="U84" t="s">
        <v>553</v>
      </c>
      <c r="V84">
        <v>0</v>
      </c>
      <c r="X84">
        <v>0</v>
      </c>
      <c r="Z84">
        <v>0</v>
      </c>
      <c r="AB84">
        <v>0</v>
      </c>
      <c r="AD84">
        <v>691</v>
      </c>
      <c r="AE84" t="s">
        <v>553</v>
      </c>
      <c r="AF84">
        <v>113</v>
      </c>
      <c r="AG84" t="s">
        <v>553</v>
      </c>
      <c r="AH84">
        <v>0</v>
      </c>
    </row>
    <row r="85" spans="1:35" x14ac:dyDescent="0.25">
      <c r="A85" t="s">
        <v>84</v>
      </c>
      <c r="B85">
        <v>0</v>
      </c>
      <c r="D85">
        <v>0</v>
      </c>
      <c r="F85">
        <v>0</v>
      </c>
      <c r="H85">
        <v>0</v>
      </c>
      <c r="J85">
        <v>0</v>
      </c>
      <c r="L85">
        <v>0</v>
      </c>
      <c r="N85">
        <v>0</v>
      </c>
      <c r="P85">
        <v>1581</v>
      </c>
      <c r="Q85" t="s">
        <v>517</v>
      </c>
      <c r="R85">
        <v>0</v>
      </c>
      <c r="T85">
        <v>0</v>
      </c>
      <c r="V85">
        <v>0</v>
      </c>
      <c r="X85">
        <v>477</v>
      </c>
      <c r="Y85" t="s">
        <v>517</v>
      </c>
      <c r="Z85">
        <v>0</v>
      </c>
      <c r="AB85">
        <v>0</v>
      </c>
      <c r="AD85">
        <v>0</v>
      </c>
      <c r="AF85">
        <v>0</v>
      </c>
      <c r="AH85">
        <v>0</v>
      </c>
    </row>
    <row r="86" spans="1:35" x14ac:dyDescent="0.25">
      <c r="A86" t="s">
        <v>85</v>
      </c>
      <c r="B86">
        <v>0</v>
      </c>
      <c r="D86">
        <v>0</v>
      </c>
      <c r="F86">
        <v>0</v>
      </c>
      <c r="H86">
        <v>0</v>
      </c>
      <c r="J86">
        <v>0</v>
      </c>
      <c r="L86">
        <v>0</v>
      </c>
      <c r="N86">
        <v>0</v>
      </c>
      <c r="P86">
        <v>0</v>
      </c>
      <c r="R86">
        <v>0</v>
      </c>
      <c r="T86">
        <v>1574</v>
      </c>
      <c r="U86" t="s">
        <v>554</v>
      </c>
      <c r="V86">
        <v>0</v>
      </c>
      <c r="X86">
        <v>0</v>
      </c>
      <c r="Z86">
        <v>0</v>
      </c>
      <c r="AB86">
        <v>0</v>
      </c>
      <c r="AD86">
        <v>421</v>
      </c>
      <c r="AE86" t="s">
        <v>554</v>
      </c>
      <c r="AF86">
        <v>97</v>
      </c>
      <c r="AG86" t="s">
        <v>554</v>
      </c>
      <c r="AH86">
        <v>0</v>
      </c>
    </row>
    <row r="87" spans="1:35" x14ac:dyDescent="0.25">
      <c r="A87" t="s">
        <v>86</v>
      </c>
      <c r="B87">
        <v>0</v>
      </c>
      <c r="D87">
        <v>0</v>
      </c>
      <c r="F87">
        <v>0</v>
      </c>
      <c r="H87">
        <v>0</v>
      </c>
      <c r="J87">
        <v>0</v>
      </c>
      <c r="L87">
        <v>0</v>
      </c>
      <c r="N87">
        <v>0</v>
      </c>
      <c r="P87">
        <v>0</v>
      </c>
      <c r="R87">
        <v>880</v>
      </c>
      <c r="S87" t="s">
        <v>532</v>
      </c>
      <c r="T87">
        <v>0</v>
      </c>
      <c r="V87">
        <v>0</v>
      </c>
      <c r="X87">
        <v>0</v>
      </c>
      <c r="Z87">
        <v>0</v>
      </c>
      <c r="AB87">
        <v>1152</v>
      </c>
      <c r="AC87" t="s">
        <v>532</v>
      </c>
      <c r="AD87">
        <v>0</v>
      </c>
      <c r="AF87">
        <v>0</v>
      </c>
      <c r="AH87">
        <v>0</v>
      </c>
    </row>
    <row r="88" spans="1:35" x14ac:dyDescent="0.25">
      <c r="A88" t="s">
        <v>87</v>
      </c>
      <c r="B88">
        <v>0</v>
      </c>
      <c r="D88">
        <v>0</v>
      </c>
      <c r="F88">
        <v>1996</v>
      </c>
      <c r="G88" t="s">
        <v>602</v>
      </c>
      <c r="H88">
        <v>0</v>
      </c>
      <c r="J88">
        <v>0</v>
      </c>
      <c r="L88">
        <v>0</v>
      </c>
      <c r="N88">
        <v>0</v>
      </c>
      <c r="P88">
        <v>0</v>
      </c>
      <c r="R88">
        <v>0</v>
      </c>
      <c r="T88">
        <v>0</v>
      </c>
      <c r="V88">
        <v>0</v>
      </c>
      <c r="X88">
        <v>0</v>
      </c>
      <c r="Z88">
        <v>0</v>
      </c>
      <c r="AB88">
        <v>0</v>
      </c>
      <c r="AD88">
        <v>0</v>
      </c>
      <c r="AF88">
        <v>0</v>
      </c>
      <c r="AH88">
        <v>0</v>
      </c>
    </row>
    <row r="89" spans="1:35" x14ac:dyDescent="0.25">
      <c r="A89" t="s">
        <v>88</v>
      </c>
      <c r="B89">
        <v>0</v>
      </c>
      <c r="D89">
        <v>0</v>
      </c>
      <c r="F89">
        <v>0</v>
      </c>
      <c r="H89">
        <v>0</v>
      </c>
      <c r="J89">
        <v>0</v>
      </c>
      <c r="L89">
        <v>0</v>
      </c>
      <c r="N89">
        <v>0</v>
      </c>
      <c r="P89">
        <v>0</v>
      </c>
      <c r="R89">
        <v>0</v>
      </c>
      <c r="T89">
        <v>0</v>
      </c>
      <c r="V89">
        <v>0</v>
      </c>
      <c r="X89">
        <v>0</v>
      </c>
      <c r="Z89">
        <v>0</v>
      </c>
      <c r="AB89">
        <v>0</v>
      </c>
      <c r="AD89">
        <v>0</v>
      </c>
      <c r="AF89">
        <v>0</v>
      </c>
      <c r="AH89">
        <v>880</v>
      </c>
      <c r="AI89" t="s">
        <v>586</v>
      </c>
    </row>
    <row r="90" spans="1:35" x14ac:dyDescent="0.25">
      <c r="A90" t="s">
        <v>89</v>
      </c>
      <c r="B90">
        <v>0</v>
      </c>
      <c r="D90">
        <v>1753</v>
      </c>
      <c r="E90" t="s">
        <v>478</v>
      </c>
      <c r="F90">
        <v>0</v>
      </c>
      <c r="H90">
        <v>0</v>
      </c>
      <c r="J90">
        <v>0</v>
      </c>
      <c r="L90">
        <v>0</v>
      </c>
      <c r="N90">
        <v>0</v>
      </c>
      <c r="P90">
        <v>0</v>
      </c>
      <c r="R90">
        <v>0</v>
      </c>
      <c r="T90">
        <v>0</v>
      </c>
      <c r="V90">
        <v>0</v>
      </c>
      <c r="X90">
        <v>0</v>
      </c>
      <c r="Z90">
        <v>0</v>
      </c>
      <c r="AB90">
        <v>0</v>
      </c>
      <c r="AD90">
        <v>0</v>
      </c>
      <c r="AF90">
        <v>0</v>
      </c>
      <c r="AH90">
        <v>0</v>
      </c>
    </row>
    <row r="91" spans="1:35" x14ac:dyDescent="0.25">
      <c r="A91" t="s">
        <v>90</v>
      </c>
      <c r="B91">
        <v>0</v>
      </c>
      <c r="D91">
        <v>0</v>
      </c>
      <c r="F91">
        <v>0</v>
      </c>
      <c r="H91">
        <v>0</v>
      </c>
      <c r="J91">
        <v>0</v>
      </c>
      <c r="L91">
        <v>0</v>
      </c>
      <c r="N91">
        <v>0</v>
      </c>
      <c r="P91">
        <v>0</v>
      </c>
      <c r="R91">
        <v>0</v>
      </c>
      <c r="T91">
        <v>0</v>
      </c>
      <c r="V91">
        <v>0</v>
      </c>
      <c r="X91">
        <v>0</v>
      </c>
      <c r="Z91">
        <v>0</v>
      </c>
      <c r="AB91">
        <v>0</v>
      </c>
      <c r="AD91">
        <v>0</v>
      </c>
      <c r="AF91">
        <v>0</v>
      </c>
      <c r="AH91">
        <v>0</v>
      </c>
    </row>
    <row r="92" spans="1:35" x14ac:dyDescent="0.25">
      <c r="A92" t="s">
        <v>91</v>
      </c>
      <c r="B92">
        <v>0</v>
      </c>
      <c r="D92">
        <v>0</v>
      </c>
      <c r="F92">
        <v>0</v>
      </c>
      <c r="H92">
        <v>0</v>
      </c>
      <c r="J92">
        <v>0</v>
      </c>
      <c r="L92">
        <v>0</v>
      </c>
      <c r="N92">
        <v>0</v>
      </c>
      <c r="P92">
        <v>0</v>
      </c>
      <c r="R92">
        <v>0</v>
      </c>
      <c r="T92">
        <v>0</v>
      </c>
      <c r="V92">
        <v>0</v>
      </c>
      <c r="X92">
        <v>0</v>
      </c>
      <c r="Z92">
        <v>0</v>
      </c>
      <c r="AB92">
        <v>0</v>
      </c>
      <c r="AD92">
        <v>0</v>
      </c>
      <c r="AF92">
        <v>0</v>
      </c>
      <c r="AH92">
        <v>0</v>
      </c>
    </row>
    <row r="93" spans="1:35" x14ac:dyDescent="0.25">
      <c r="A93" t="s">
        <v>92</v>
      </c>
      <c r="B93">
        <v>0</v>
      </c>
      <c r="D93">
        <v>0</v>
      </c>
      <c r="F93">
        <v>0</v>
      </c>
      <c r="H93">
        <v>0</v>
      </c>
      <c r="J93">
        <v>0</v>
      </c>
      <c r="L93">
        <v>0</v>
      </c>
      <c r="N93">
        <v>0</v>
      </c>
      <c r="P93">
        <v>0</v>
      </c>
      <c r="R93">
        <v>0</v>
      </c>
      <c r="T93">
        <v>0</v>
      </c>
      <c r="V93">
        <v>0</v>
      </c>
      <c r="X93">
        <v>0</v>
      </c>
      <c r="Z93">
        <v>0</v>
      </c>
      <c r="AB93">
        <v>0</v>
      </c>
      <c r="AD93">
        <v>0</v>
      </c>
      <c r="AF93">
        <v>0</v>
      </c>
      <c r="AH93">
        <v>0</v>
      </c>
    </row>
    <row r="94" spans="1:35" x14ac:dyDescent="0.25">
      <c r="A94" t="s">
        <v>93</v>
      </c>
      <c r="B94">
        <v>0</v>
      </c>
      <c r="D94">
        <v>0</v>
      </c>
      <c r="F94">
        <v>0</v>
      </c>
      <c r="H94">
        <v>0</v>
      </c>
      <c r="J94">
        <v>0</v>
      </c>
      <c r="L94">
        <v>0</v>
      </c>
      <c r="N94">
        <v>0</v>
      </c>
      <c r="P94">
        <v>0</v>
      </c>
      <c r="R94">
        <v>0</v>
      </c>
      <c r="T94">
        <v>0</v>
      </c>
      <c r="V94">
        <v>0</v>
      </c>
      <c r="X94">
        <v>0</v>
      </c>
      <c r="Z94">
        <v>0</v>
      </c>
      <c r="AB94">
        <v>0</v>
      </c>
      <c r="AD94">
        <v>0</v>
      </c>
      <c r="AF94">
        <v>0</v>
      </c>
      <c r="AH94">
        <v>0</v>
      </c>
    </row>
    <row r="95" spans="1:35" x14ac:dyDescent="0.25">
      <c r="A95" t="s">
        <v>94</v>
      </c>
      <c r="B95">
        <v>0</v>
      </c>
      <c r="D95">
        <v>0</v>
      </c>
      <c r="F95">
        <v>1435</v>
      </c>
      <c r="G95" t="s">
        <v>486</v>
      </c>
      <c r="H95">
        <v>0</v>
      </c>
      <c r="J95">
        <v>0</v>
      </c>
      <c r="L95">
        <v>0</v>
      </c>
      <c r="N95">
        <v>0</v>
      </c>
      <c r="P95">
        <v>0</v>
      </c>
      <c r="R95">
        <v>0</v>
      </c>
      <c r="T95">
        <v>0</v>
      </c>
      <c r="V95">
        <v>0</v>
      </c>
      <c r="X95">
        <v>0</v>
      </c>
      <c r="Z95">
        <v>0</v>
      </c>
      <c r="AB95">
        <v>0</v>
      </c>
      <c r="AD95">
        <v>0</v>
      </c>
      <c r="AF95">
        <v>0</v>
      </c>
      <c r="AH95">
        <v>0</v>
      </c>
    </row>
    <row r="96" spans="1:35" x14ac:dyDescent="0.25">
      <c r="A96" t="s">
        <v>95</v>
      </c>
      <c r="B96">
        <v>0</v>
      </c>
      <c r="D96">
        <v>0</v>
      </c>
      <c r="F96">
        <v>0</v>
      </c>
      <c r="H96">
        <v>0</v>
      </c>
      <c r="J96">
        <v>0</v>
      </c>
      <c r="L96">
        <v>0</v>
      </c>
      <c r="N96">
        <v>0</v>
      </c>
      <c r="P96">
        <v>0</v>
      </c>
      <c r="R96">
        <v>0</v>
      </c>
      <c r="T96">
        <v>0</v>
      </c>
      <c r="V96">
        <v>0</v>
      </c>
      <c r="X96">
        <v>0</v>
      </c>
      <c r="Z96">
        <v>0</v>
      </c>
      <c r="AB96">
        <v>0</v>
      </c>
      <c r="AD96">
        <v>0</v>
      </c>
      <c r="AF96">
        <v>0</v>
      </c>
      <c r="AH96">
        <v>678</v>
      </c>
      <c r="AI96" t="s">
        <v>586</v>
      </c>
    </row>
    <row r="97" spans="1:35" x14ac:dyDescent="0.25">
      <c r="A97" t="s">
        <v>96</v>
      </c>
      <c r="B97">
        <v>0</v>
      </c>
      <c r="D97">
        <v>0</v>
      </c>
      <c r="F97">
        <v>0</v>
      </c>
      <c r="H97">
        <v>0</v>
      </c>
      <c r="J97">
        <v>0</v>
      </c>
      <c r="L97">
        <v>0</v>
      </c>
      <c r="N97">
        <v>0</v>
      </c>
      <c r="P97">
        <v>671</v>
      </c>
      <c r="Q97" t="s">
        <v>604</v>
      </c>
      <c r="R97">
        <v>0</v>
      </c>
      <c r="T97">
        <v>0</v>
      </c>
      <c r="V97">
        <v>0</v>
      </c>
      <c r="X97">
        <v>685</v>
      </c>
      <c r="Y97" t="s">
        <v>587</v>
      </c>
      <c r="Z97">
        <v>0</v>
      </c>
      <c r="AB97">
        <v>0</v>
      </c>
      <c r="AD97">
        <v>0</v>
      </c>
      <c r="AF97">
        <v>0</v>
      </c>
      <c r="AH97">
        <v>0</v>
      </c>
    </row>
    <row r="98" spans="1:35" x14ac:dyDescent="0.25">
      <c r="A98" t="s">
        <v>97</v>
      </c>
      <c r="B98">
        <v>0</v>
      </c>
      <c r="D98">
        <v>0</v>
      </c>
      <c r="F98">
        <v>0</v>
      </c>
      <c r="H98">
        <v>0</v>
      </c>
      <c r="J98">
        <v>0</v>
      </c>
      <c r="L98">
        <v>0</v>
      </c>
      <c r="N98">
        <v>0</v>
      </c>
      <c r="P98">
        <v>0</v>
      </c>
      <c r="R98">
        <v>0</v>
      </c>
      <c r="T98">
        <v>0</v>
      </c>
      <c r="V98">
        <v>0</v>
      </c>
      <c r="X98">
        <v>0</v>
      </c>
      <c r="Z98">
        <v>0</v>
      </c>
      <c r="AB98">
        <v>0</v>
      </c>
      <c r="AD98">
        <v>0</v>
      </c>
      <c r="AF98">
        <v>0</v>
      </c>
      <c r="AH98">
        <v>653</v>
      </c>
      <c r="AI98" t="s">
        <v>586</v>
      </c>
    </row>
    <row r="99" spans="1:35" x14ac:dyDescent="0.25">
      <c r="A99" t="s">
        <v>98</v>
      </c>
      <c r="B99">
        <v>0</v>
      </c>
      <c r="D99">
        <v>0</v>
      </c>
      <c r="F99">
        <v>0</v>
      </c>
      <c r="H99">
        <v>0</v>
      </c>
      <c r="J99">
        <v>0</v>
      </c>
      <c r="L99">
        <v>0</v>
      </c>
      <c r="N99">
        <v>0</v>
      </c>
      <c r="P99">
        <v>0</v>
      </c>
      <c r="R99">
        <v>0</v>
      </c>
      <c r="T99">
        <v>0</v>
      </c>
      <c r="V99">
        <v>1067</v>
      </c>
      <c r="W99" t="s">
        <v>573</v>
      </c>
      <c r="X99">
        <v>0</v>
      </c>
      <c r="Z99">
        <v>244</v>
      </c>
      <c r="AA99" t="s">
        <v>573</v>
      </c>
      <c r="AB99">
        <v>0</v>
      </c>
      <c r="AD99">
        <v>0</v>
      </c>
      <c r="AF99">
        <v>0</v>
      </c>
      <c r="AH99">
        <v>0</v>
      </c>
    </row>
    <row r="100" spans="1:35" x14ac:dyDescent="0.25">
      <c r="A100" t="s">
        <v>99</v>
      </c>
      <c r="B100">
        <v>0</v>
      </c>
      <c r="D100">
        <v>0</v>
      </c>
      <c r="F100">
        <v>0</v>
      </c>
      <c r="H100">
        <v>0</v>
      </c>
      <c r="J100">
        <v>0</v>
      </c>
      <c r="L100">
        <v>0</v>
      </c>
      <c r="N100">
        <v>0</v>
      </c>
      <c r="P100">
        <v>0</v>
      </c>
      <c r="R100">
        <v>495</v>
      </c>
      <c r="S100" t="s">
        <v>531</v>
      </c>
      <c r="T100">
        <v>0</v>
      </c>
      <c r="V100">
        <v>0</v>
      </c>
      <c r="X100">
        <v>0</v>
      </c>
      <c r="Z100">
        <v>0</v>
      </c>
      <c r="AB100">
        <v>797</v>
      </c>
      <c r="AC100" t="s">
        <v>531</v>
      </c>
      <c r="AD100">
        <v>0</v>
      </c>
      <c r="AF100">
        <v>0</v>
      </c>
      <c r="AH100">
        <v>0</v>
      </c>
    </row>
    <row r="101" spans="1:35" x14ac:dyDescent="0.25">
      <c r="A101" t="s">
        <v>100</v>
      </c>
      <c r="B101">
        <v>0</v>
      </c>
      <c r="D101">
        <v>0</v>
      </c>
      <c r="F101">
        <v>0</v>
      </c>
      <c r="H101">
        <v>0</v>
      </c>
      <c r="J101">
        <v>0</v>
      </c>
      <c r="L101">
        <v>0</v>
      </c>
      <c r="N101">
        <v>1286</v>
      </c>
      <c r="O101" t="s">
        <v>513</v>
      </c>
      <c r="P101">
        <v>0</v>
      </c>
      <c r="R101">
        <v>0</v>
      </c>
      <c r="T101">
        <v>0</v>
      </c>
      <c r="V101">
        <v>0</v>
      </c>
      <c r="X101">
        <v>0</v>
      </c>
      <c r="Z101">
        <v>0</v>
      </c>
      <c r="AB101">
        <v>0</v>
      </c>
      <c r="AD101">
        <v>0</v>
      </c>
      <c r="AF101">
        <v>0</v>
      </c>
      <c r="AH101">
        <v>0</v>
      </c>
    </row>
    <row r="102" spans="1:35" x14ac:dyDescent="0.25">
      <c r="A102" t="s">
        <v>101</v>
      </c>
      <c r="B102">
        <v>0</v>
      </c>
      <c r="D102">
        <v>0</v>
      </c>
      <c r="F102">
        <v>1285</v>
      </c>
      <c r="G102" t="s">
        <v>605</v>
      </c>
      <c r="H102">
        <v>0</v>
      </c>
      <c r="J102">
        <v>0</v>
      </c>
      <c r="L102">
        <v>0</v>
      </c>
      <c r="N102">
        <v>0</v>
      </c>
      <c r="P102">
        <v>0</v>
      </c>
      <c r="R102">
        <v>0</v>
      </c>
      <c r="T102">
        <v>0</v>
      </c>
      <c r="V102">
        <v>0</v>
      </c>
      <c r="X102">
        <v>0</v>
      </c>
      <c r="Z102">
        <v>0</v>
      </c>
      <c r="AB102">
        <v>0</v>
      </c>
      <c r="AD102">
        <v>0</v>
      </c>
      <c r="AF102">
        <v>0</v>
      </c>
      <c r="AH102">
        <v>0</v>
      </c>
    </row>
    <row r="103" spans="1:35" x14ac:dyDescent="0.25">
      <c r="A103" t="s">
        <v>102</v>
      </c>
      <c r="B103">
        <v>0</v>
      </c>
      <c r="D103">
        <v>0</v>
      </c>
      <c r="F103">
        <v>0</v>
      </c>
      <c r="H103">
        <v>0</v>
      </c>
      <c r="J103">
        <v>0</v>
      </c>
      <c r="L103">
        <v>0</v>
      </c>
      <c r="N103">
        <v>0</v>
      </c>
      <c r="P103">
        <v>0</v>
      </c>
      <c r="R103">
        <v>0</v>
      </c>
      <c r="T103">
        <v>0</v>
      </c>
      <c r="V103">
        <v>0</v>
      </c>
      <c r="X103">
        <v>0</v>
      </c>
      <c r="Z103">
        <v>0</v>
      </c>
      <c r="AB103">
        <v>0</v>
      </c>
      <c r="AD103">
        <v>0</v>
      </c>
      <c r="AF103">
        <v>0</v>
      </c>
      <c r="AH103">
        <v>0</v>
      </c>
    </row>
    <row r="104" spans="1:35" x14ac:dyDescent="0.25">
      <c r="A104" t="s">
        <v>103</v>
      </c>
      <c r="B104">
        <v>0</v>
      </c>
      <c r="D104">
        <v>0</v>
      </c>
      <c r="F104">
        <v>0</v>
      </c>
      <c r="H104">
        <v>0</v>
      </c>
      <c r="J104">
        <v>0</v>
      </c>
      <c r="L104">
        <v>0</v>
      </c>
      <c r="N104">
        <v>0</v>
      </c>
      <c r="P104">
        <v>0</v>
      </c>
      <c r="R104">
        <v>0</v>
      </c>
      <c r="T104">
        <v>0</v>
      </c>
      <c r="V104">
        <v>0</v>
      </c>
      <c r="X104">
        <v>0</v>
      </c>
      <c r="Z104">
        <v>0</v>
      </c>
      <c r="AB104">
        <v>0</v>
      </c>
      <c r="AD104">
        <v>0</v>
      </c>
      <c r="AF104">
        <v>0</v>
      </c>
      <c r="AH104">
        <v>0</v>
      </c>
    </row>
    <row r="105" spans="1:35" x14ac:dyDescent="0.25">
      <c r="A105" t="s">
        <v>104</v>
      </c>
      <c r="B105">
        <v>0</v>
      </c>
      <c r="D105">
        <v>0</v>
      </c>
      <c r="F105">
        <v>0</v>
      </c>
      <c r="H105">
        <v>0</v>
      </c>
      <c r="J105">
        <v>0</v>
      </c>
      <c r="L105">
        <v>0</v>
      </c>
      <c r="N105">
        <v>0</v>
      </c>
      <c r="P105">
        <v>0</v>
      </c>
      <c r="R105">
        <v>0</v>
      </c>
      <c r="T105">
        <v>0</v>
      </c>
      <c r="V105">
        <v>0</v>
      </c>
      <c r="X105">
        <v>0</v>
      </c>
      <c r="Z105">
        <v>0</v>
      </c>
      <c r="AB105">
        <v>0</v>
      </c>
      <c r="AD105">
        <v>0</v>
      </c>
      <c r="AF105">
        <v>0</v>
      </c>
      <c r="AH105">
        <v>615</v>
      </c>
      <c r="AI105" t="s">
        <v>586</v>
      </c>
    </row>
    <row r="106" spans="1:35" x14ac:dyDescent="0.25">
      <c r="A106" t="s">
        <v>105</v>
      </c>
      <c r="B106">
        <v>0</v>
      </c>
      <c r="D106">
        <v>0</v>
      </c>
      <c r="F106">
        <v>0</v>
      </c>
      <c r="H106">
        <v>0</v>
      </c>
      <c r="J106">
        <v>1192</v>
      </c>
      <c r="K106" t="s">
        <v>471</v>
      </c>
      <c r="L106">
        <v>0</v>
      </c>
      <c r="N106">
        <v>0</v>
      </c>
      <c r="P106">
        <v>0</v>
      </c>
      <c r="R106">
        <v>0</v>
      </c>
      <c r="T106">
        <v>0</v>
      </c>
      <c r="V106">
        <v>0</v>
      </c>
      <c r="X106">
        <v>0</v>
      </c>
      <c r="Z106">
        <v>0</v>
      </c>
      <c r="AB106">
        <v>0</v>
      </c>
      <c r="AD106">
        <v>0</v>
      </c>
      <c r="AF106">
        <v>0</v>
      </c>
      <c r="AH106">
        <v>0</v>
      </c>
    </row>
    <row r="107" spans="1:35" x14ac:dyDescent="0.25">
      <c r="A107" t="s">
        <v>106</v>
      </c>
      <c r="B107" s="2">
        <v>356</v>
      </c>
      <c r="D107">
        <v>0</v>
      </c>
      <c r="F107">
        <v>0</v>
      </c>
      <c r="H107">
        <v>0</v>
      </c>
      <c r="J107">
        <v>0</v>
      </c>
      <c r="L107">
        <v>0</v>
      </c>
      <c r="N107">
        <v>0</v>
      </c>
      <c r="P107">
        <v>0</v>
      </c>
      <c r="R107">
        <v>0</v>
      </c>
      <c r="T107">
        <v>0</v>
      </c>
      <c r="V107">
        <v>0</v>
      </c>
      <c r="X107">
        <v>0</v>
      </c>
      <c r="Z107">
        <v>0</v>
      </c>
      <c r="AB107">
        <v>0</v>
      </c>
      <c r="AD107">
        <v>0</v>
      </c>
      <c r="AF107">
        <v>0</v>
      </c>
      <c r="AH107">
        <v>0</v>
      </c>
    </row>
    <row r="108" spans="1:35" x14ac:dyDescent="0.25">
      <c r="A108" t="s">
        <v>107</v>
      </c>
      <c r="B108">
        <v>0</v>
      </c>
      <c r="D108">
        <v>0</v>
      </c>
      <c r="F108">
        <v>0</v>
      </c>
      <c r="H108">
        <v>0</v>
      </c>
      <c r="J108">
        <v>0</v>
      </c>
      <c r="L108">
        <v>0</v>
      </c>
      <c r="N108">
        <v>0</v>
      </c>
      <c r="P108">
        <v>0</v>
      </c>
      <c r="R108">
        <v>0</v>
      </c>
      <c r="T108">
        <v>0</v>
      </c>
      <c r="V108">
        <v>0</v>
      </c>
      <c r="X108">
        <v>0</v>
      </c>
      <c r="Z108">
        <v>0</v>
      </c>
      <c r="AB108">
        <v>0</v>
      </c>
      <c r="AD108">
        <v>0</v>
      </c>
      <c r="AF108">
        <v>0</v>
      </c>
      <c r="AH108">
        <v>0</v>
      </c>
    </row>
    <row r="109" spans="1:35" x14ac:dyDescent="0.25">
      <c r="A109" t="s">
        <v>108</v>
      </c>
      <c r="B109">
        <v>0</v>
      </c>
      <c r="D109">
        <v>0</v>
      </c>
      <c r="F109">
        <v>0</v>
      </c>
      <c r="H109">
        <v>0</v>
      </c>
      <c r="J109">
        <v>0</v>
      </c>
      <c r="L109">
        <v>0</v>
      </c>
      <c r="N109">
        <v>0</v>
      </c>
      <c r="P109">
        <v>0</v>
      </c>
      <c r="R109">
        <v>0</v>
      </c>
      <c r="T109">
        <v>0</v>
      </c>
      <c r="V109">
        <v>712</v>
      </c>
      <c r="W109" t="s">
        <v>574</v>
      </c>
      <c r="X109">
        <v>0</v>
      </c>
      <c r="Z109">
        <v>343</v>
      </c>
      <c r="AA109" t="s">
        <v>574</v>
      </c>
      <c r="AB109">
        <v>0</v>
      </c>
      <c r="AD109">
        <v>0</v>
      </c>
      <c r="AF109">
        <v>0</v>
      </c>
      <c r="AH109">
        <v>0</v>
      </c>
    </row>
    <row r="110" spans="1:35" x14ac:dyDescent="0.25">
      <c r="A110" t="s">
        <v>109</v>
      </c>
      <c r="B110">
        <v>0</v>
      </c>
      <c r="D110">
        <v>0</v>
      </c>
      <c r="F110">
        <v>1029</v>
      </c>
      <c r="G110" t="s">
        <v>482</v>
      </c>
      <c r="H110">
        <v>0</v>
      </c>
      <c r="J110">
        <v>0</v>
      </c>
      <c r="L110">
        <v>0</v>
      </c>
      <c r="N110">
        <v>0</v>
      </c>
      <c r="P110">
        <v>0</v>
      </c>
      <c r="R110">
        <v>0</v>
      </c>
      <c r="T110">
        <v>0</v>
      </c>
      <c r="V110">
        <v>0</v>
      </c>
      <c r="X110">
        <v>0</v>
      </c>
      <c r="Z110">
        <v>0</v>
      </c>
      <c r="AB110">
        <v>0</v>
      </c>
      <c r="AD110">
        <v>0</v>
      </c>
      <c r="AF110">
        <v>0</v>
      </c>
      <c r="AH110">
        <v>0</v>
      </c>
    </row>
    <row r="111" spans="1:35" x14ac:dyDescent="0.25">
      <c r="A111" t="s">
        <v>110</v>
      </c>
      <c r="B111">
        <v>0</v>
      </c>
      <c r="D111">
        <v>0</v>
      </c>
      <c r="F111">
        <v>0</v>
      </c>
      <c r="H111">
        <v>0</v>
      </c>
      <c r="J111">
        <v>0</v>
      </c>
      <c r="L111">
        <v>0</v>
      </c>
      <c r="N111">
        <v>0</v>
      </c>
      <c r="P111">
        <v>0</v>
      </c>
      <c r="R111">
        <v>0</v>
      </c>
      <c r="T111">
        <v>0</v>
      </c>
      <c r="V111">
        <v>0</v>
      </c>
      <c r="X111">
        <v>0</v>
      </c>
      <c r="Z111">
        <v>0</v>
      </c>
      <c r="AB111">
        <v>0</v>
      </c>
      <c r="AD111">
        <v>0</v>
      </c>
      <c r="AF111">
        <v>0</v>
      </c>
      <c r="AH111">
        <v>0</v>
      </c>
    </row>
    <row r="112" spans="1:35" x14ac:dyDescent="0.25">
      <c r="A112" t="s">
        <v>111</v>
      </c>
      <c r="B112">
        <v>0</v>
      </c>
      <c r="D112">
        <v>0</v>
      </c>
      <c r="F112">
        <v>0</v>
      </c>
      <c r="H112">
        <v>0</v>
      </c>
      <c r="J112">
        <v>0</v>
      </c>
      <c r="L112">
        <v>0</v>
      </c>
      <c r="N112">
        <v>527</v>
      </c>
      <c r="O112" t="s">
        <v>513</v>
      </c>
      <c r="P112">
        <v>0</v>
      </c>
      <c r="R112">
        <v>0</v>
      </c>
      <c r="T112">
        <v>0</v>
      </c>
      <c r="V112">
        <v>0</v>
      </c>
      <c r="X112">
        <v>0</v>
      </c>
      <c r="Z112">
        <v>0</v>
      </c>
      <c r="AB112">
        <v>0</v>
      </c>
      <c r="AD112">
        <v>0</v>
      </c>
      <c r="AF112">
        <v>0</v>
      </c>
      <c r="AH112">
        <v>0</v>
      </c>
    </row>
    <row r="113" spans="1:35" x14ac:dyDescent="0.25">
      <c r="A113" t="s">
        <v>112</v>
      </c>
      <c r="B113">
        <v>0</v>
      </c>
      <c r="D113">
        <v>0</v>
      </c>
      <c r="F113">
        <v>0</v>
      </c>
      <c r="H113">
        <v>0</v>
      </c>
      <c r="J113">
        <v>0</v>
      </c>
      <c r="L113">
        <v>0</v>
      </c>
      <c r="N113">
        <v>0</v>
      </c>
      <c r="P113">
        <v>0</v>
      </c>
      <c r="R113">
        <v>377</v>
      </c>
      <c r="S113" t="s">
        <v>530</v>
      </c>
      <c r="T113">
        <v>0</v>
      </c>
      <c r="V113">
        <v>0</v>
      </c>
      <c r="X113">
        <v>0</v>
      </c>
      <c r="Z113">
        <v>0</v>
      </c>
      <c r="AB113">
        <v>606</v>
      </c>
      <c r="AC113" t="s">
        <v>530</v>
      </c>
      <c r="AD113">
        <v>0</v>
      </c>
      <c r="AF113">
        <v>0</v>
      </c>
      <c r="AH113">
        <v>0</v>
      </c>
    </row>
    <row r="114" spans="1:35" x14ac:dyDescent="0.25">
      <c r="A114" t="s">
        <v>113</v>
      </c>
      <c r="B114">
        <v>0</v>
      </c>
      <c r="D114">
        <v>0</v>
      </c>
      <c r="F114">
        <v>0</v>
      </c>
      <c r="H114">
        <v>0</v>
      </c>
      <c r="J114">
        <v>0</v>
      </c>
      <c r="L114">
        <v>0</v>
      </c>
      <c r="N114">
        <v>0</v>
      </c>
      <c r="P114">
        <v>0</v>
      </c>
      <c r="R114">
        <v>0</v>
      </c>
      <c r="T114">
        <v>0</v>
      </c>
      <c r="V114">
        <v>0</v>
      </c>
      <c r="X114">
        <v>0</v>
      </c>
      <c r="Z114">
        <v>0</v>
      </c>
      <c r="AB114">
        <v>0</v>
      </c>
      <c r="AD114">
        <v>0</v>
      </c>
      <c r="AF114">
        <v>0</v>
      </c>
      <c r="AH114">
        <v>0</v>
      </c>
    </row>
    <row r="115" spans="1:35" x14ac:dyDescent="0.25">
      <c r="A115" t="s">
        <v>114</v>
      </c>
      <c r="B115">
        <v>67</v>
      </c>
      <c r="C115" t="s">
        <v>460</v>
      </c>
      <c r="D115">
        <v>0</v>
      </c>
      <c r="F115">
        <v>0</v>
      </c>
      <c r="H115">
        <v>0</v>
      </c>
      <c r="J115">
        <v>0</v>
      </c>
      <c r="L115">
        <v>0</v>
      </c>
      <c r="N115">
        <v>0</v>
      </c>
      <c r="P115">
        <v>0</v>
      </c>
      <c r="R115">
        <v>0</v>
      </c>
      <c r="T115">
        <v>0</v>
      </c>
      <c r="V115">
        <v>0</v>
      </c>
      <c r="X115">
        <v>0</v>
      </c>
      <c r="Z115">
        <v>0</v>
      </c>
      <c r="AB115">
        <v>0</v>
      </c>
      <c r="AD115">
        <v>0</v>
      </c>
      <c r="AF115">
        <v>0</v>
      </c>
      <c r="AH115">
        <v>0</v>
      </c>
    </row>
    <row r="116" spans="1:35" x14ac:dyDescent="0.25">
      <c r="A116" t="s">
        <v>115</v>
      </c>
      <c r="B116">
        <v>0</v>
      </c>
      <c r="D116">
        <v>0</v>
      </c>
      <c r="F116">
        <v>0</v>
      </c>
      <c r="H116">
        <v>0</v>
      </c>
      <c r="J116">
        <v>0</v>
      </c>
      <c r="L116">
        <v>0</v>
      </c>
      <c r="N116">
        <v>0</v>
      </c>
      <c r="P116">
        <v>0</v>
      </c>
      <c r="R116">
        <v>0</v>
      </c>
      <c r="T116">
        <v>0</v>
      </c>
      <c r="V116">
        <v>0</v>
      </c>
      <c r="X116">
        <v>0</v>
      </c>
      <c r="Z116">
        <v>0</v>
      </c>
      <c r="AB116">
        <v>0</v>
      </c>
      <c r="AD116">
        <v>0</v>
      </c>
      <c r="AF116">
        <v>0</v>
      </c>
      <c r="AH116">
        <v>0</v>
      </c>
    </row>
    <row r="117" spans="1:35" x14ac:dyDescent="0.25">
      <c r="A117" t="s">
        <v>116</v>
      </c>
      <c r="B117">
        <v>0</v>
      </c>
      <c r="D117">
        <v>0</v>
      </c>
      <c r="F117">
        <v>0</v>
      </c>
      <c r="H117">
        <v>0</v>
      </c>
      <c r="J117">
        <v>0</v>
      </c>
      <c r="L117">
        <v>0</v>
      </c>
      <c r="N117">
        <v>0</v>
      </c>
      <c r="P117">
        <v>0</v>
      </c>
      <c r="R117">
        <v>0</v>
      </c>
      <c r="T117">
        <v>0</v>
      </c>
      <c r="V117">
        <v>0</v>
      </c>
      <c r="X117">
        <v>0</v>
      </c>
      <c r="Z117">
        <v>0</v>
      </c>
      <c r="AB117">
        <v>0</v>
      </c>
      <c r="AD117">
        <v>0</v>
      </c>
      <c r="AF117">
        <v>0</v>
      </c>
      <c r="AH117">
        <v>453</v>
      </c>
      <c r="AI117" t="s">
        <v>586</v>
      </c>
    </row>
    <row r="118" spans="1:35" x14ac:dyDescent="0.25">
      <c r="A118" t="s">
        <v>117</v>
      </c>
      <c r="B118">
        <v>0</v>
      </c>
      <c r="D118">
        <v>0</v>
      </c>
      <c r="F118">
        <v>0</v>
      </c>
      <c r="H118">
        <v>0</v>
      </c>
      <c r="J118">
        <v>0</v>
      </c>
      <c r="L118">
        <v>0</v>
      </c>
      <c r="N118">
        <v>0</v>
      </c>
      <c r="P118">
        <v>0</v>
      </c>
      <c r="R118">
        <v>0</v>
      </c>
      <c r="T118">
        <v>0</v>
      </c>
      <c r="V118">
        <v>0</v>
      </c>
      <c r="X118">
        <v>0</v>
      </c>
      <c r="Z118">
        <v>0</v>
      </c>
      <c r="AB118">
        <v>0</v>
      </c>
      <c r="AD118">
        <v>0</v>
      </c>
      <c r="AF118">
        <v>0</v>
      </c>
      <c r="AH118">
        <v>0</v>
      </c>
    </row>
    <row r="119" spans="1:35" x14ac:dyDescent="0.25">
      <c r="A119" t="s">
        <v>118</v>
      </c>
      <c r="B119">
        <v>0</v>
      </c>
      <c r="D119">
        <v>0</v>
      </c>
      <c r="F119">
        <v>910</v>
      </c>
      <c r="G119" t="s">
        <v>487</v>
      </c>
      <c r="H119">
        <v>0</v>
      </c>
      <c r="J119">
        <v>0</v>
      </c>
      <c r="L119">
        <v>0</v>
      </c>
      <c r="N119">
        <v>0</v>
      </c>
      <c r="P119">
        <v>0</v>
      </c>
      <c r="R119">
        <v>0</v>
      </c>
      <c r="T119">
        <v>0</v>
      </c>
      <c r="V119">
        <v>0</v>
      </c>
      <c r="X119">
        <v>0</v>
      </c>
      <c r="Z119">
        <v>0</v>
      </c>
      <c r="AB119">
        <v>0</v>
      </c>
      <c r="AD119">
        <v>0</v>
      </c>
      <c r="AF119">
        <v>0</v>
      </c>
      <c r="AH119">
        <v>0</v>
      </c>
    </row>
    <row r="120" spans="1:35" x14ac:dyDescent="0.25">
      <c r="A120" t="s">
        <v>119</v>
      </c>
      <c r="B120">
        <v>0</v>
      </c>
      <c r="D120">
        <v>0</v>
      </c>
      <c r="F120">
        <v>0</v>
      </c>
      <c r="H120">
        <v>0</v>
      </c>
      <c r="J120">
        <v>0</v>
      </c>
      <c r="L120">
        <v>0</v>
      </c>
      <c r="N120">
        <v>0</v>
      </c>
      <c r="P120">
        <v>0</v>
      </c>
      <c r="R120">
        <v>72</v>
      </c>
      <c r="S120" t="s">
        <v>533</v>
      </c>
      <c r="T120">
        <v>0</v>
      </c>
      <c r="V120">
        <v>0</v>
      </c>
      <c r="X120">
        <v>0</v>
      </c>
      <c r="Z120">
        <v>0</v>
      </c>
      <c r="AB120">
        <v>0</v>
      </c>
      <c r="AD120">
        <v>0</v>
      </c>
      <c r="AF120">
        <v>0</v>
      </c>
      <c r="AH120">
        <v>0</v>
      </c>
    </row>
    <row r="121" spans="1:35" x14ac:dyDescent="0.25">
      <c r="A121" t="s">
        <v>120</v>
      </c>
      <c r="B121">
        <v>0</v>
      </c>
      <c r="D121">
        <v>0</v>
      </c>
      <c r="F121">
        <v>0</v>
      </c>
      <c r="H121">
        <v>0</v>
      </c>
      <c r="J121">
        <v>0</v>
      </c>
      <c r="L121">
        <v>0</v>
      </c>
      <c r="N121">
        <v>0</v>
      </c>
      <c r="P121">
        <v>0</v>
      </c>
      <c r="R121">
        <v>0</v>
      </c>
      <c r="T121">
        <v>0</v>
      </c>
      <c r="V121">
        <v>767</v>
      </c>
      <c r="W121" t="s">
        <v>575</v>
      </c>
      <c r="X121">
        <v>0</v>
      </c>
      <c r="Z121">
        <v>30</v>
      </c>
      <c r="AA121" t="s">
        <v>575</v>
      </c>
      <c r="AB121">
        <v>0</v>
      </c>
      <c r="AD121">
        <v>0</v>
      </c>
      <c r="AF121">
        <v>0</v>
      </c>
      <c r="AH121">
        <v>0</v>
      </c>
    </row>
    <row r="122" spans="1:35" x14ac:dyDescent="0.25">
      <c r="A122" t="s">
        <v>121</v>
      </c>
      <c r="B122">
        <v>0</v>
      </c>
      <c r="D122">
        <v>0</v>
      </c>
      <c r="F122">
        <v>0</v>
      </c>
      <c r="H122">
        <v>0</v>
      </c>
      <c r="J122">
        <v>0</v>
      </c>
      <c r="L122">
        <v>0</v>
      </c>
      <c r="N122">
        <v>0</v>
      </c>
      <c r="P122">
        <v>0</v>
      </c>
      <c r="R122">
        <v>345</v>
      </c>
      <c r="S122" t="s">
        <v>534</v>
      </c>
      <c r="T122">
        <v>0</v>
      </c>
      <c r="V122">
        <v>0</v>
      </c>
      <c r="X122">
        <v>0</v>
      </c>
      <c r="Z122">
        <v>0</v>
      </c>
      <c r="AB122">
        <v>443</v>
      </c>
      <c r="AC122" t="s">
        <v>534</v>
      </c>
      <c r="AD122">
        <v>0</v>
      </c>
      <c r="AF122">
        <v>0</v>
      </c>
      <c r="AH122">
        <v>0</v>
      </c>
    </row>
    <row r="123" spans="1:35" x14ac:dyDescent="0.25">
      <c r="A123" t="s">
        <v>122</v>
      </c>
      <c r="B123">
        <v>0</v>
      </c>
      <c r="D123">
        <v>0</v>
      </c>
      <c r="F123">
        <v>0</v>
      </c>
      <c r="H123">
        <v>0</v>
      </c>
      <c r="J123">
        <v>0</v>
      </c>
      <c r="L123">
        <v>0</v>
      </c>
      <c r="N123">
        <v>0</v>
      </c>
      <c r="P123">
        <v>0</v>
      </c>
      <c r="R123">
        <v>0</v>
      </c>
      <c r="T123">
        <v>0</v>
      </c>
      <c r="V123">
        <v>0</v>
      </c>
      <c r="X123">
        <v>0</v>
      </c>
      <c r="Z123">
        <v>0</v>
      </c>
      <c r="AB123">
        <v>0</v>
      </c>
      <c r="AD123">
        <v>0</v>
      </c>
      <c r="AF123">
        <v>0</v>
      </c>
      <c r="AH123">
        <v>0</v>
      </c>
    </row>
    <row r="124" spans="1:35" x14ac:dyDescent="0.25">
      <c r="A124" t="s">
        <v>123</v>
      </c>
      <c r="B124">
        <v>0</v>
      </c>
      <c r="D124">
        <v>0</v>
      </c>
      <c r="F124">
        <v>0</v>
      </c>
      <c r="H124">
        <v>0</v>
      </c>
      <c r="J124">
        <v>0</v>
      </c>
      <c r="L124">
        <v>0</v>
      </c>
      <c r="N124">
        <v>0</v>
      </c>
      <c r="P124">
        <v>0</v>
      </c>
      <c r="R124">
        <v>357</v>
      </c>
      <c r="S124" t="s">
        <v>535</v>
      </c>
      <c r="T124">
        <v>0</v>
      </c>
      <c r="V124">
        <v>0</v>
      </c>
      <c r="X124">
        <v>0</v>
      </c>
      <c r="Z124">
        <v>0</v>
      </c>
      <c r="AB124">
        <v>416</v>
      </c>
      <c r="AC124" t="s">
        <v>535</v>
      </c>
      <c r="AD124">
        <v>0</v>
      </c>
      <c r="AF124">
        <v>0</v>
      </c>
      <c r="AH124">
        <v>0</v>
      </c>
    </row>
    <row r="125" spans="1:35" x14ac:dyDescent="0.25">
      <c r="A125" t="s">
        <v>124</v>
      </c>
      <c r="B125">
        <v>0</v>
      </c>
      <c r="D125">
        <v>0</v>
      </c>
      <c r="F125">
        <v>0</v>
      </c>
      <c r="H125">
        <v>0</v>
      </c>
      <c r="J125">
        <v>0</v>
      </c>
      <c r="L125">
        <v>0</v>
      </c>
      <c r="N125">
        <v>0</v>
      </c>
      <c r="P125">
        <v>0</v>
      </c>
      <c r="R125">
        <v>327</v>
      </c>
      <c r="S125" t="s">
        <v>536</v>
      </c>
      <c r="T125">
        <v>0</v>
      </c>
      <c r="V125">
        <v>0</v>
      </c>
      <c r="X125">
        <v>0</v>
      </c>
      <c r="Z125">
        <v>0</v>
      </c>
      <c r="AB125">
        <v>437</v>
      </c>
      <c r="AC125" t="s">
        <v>536</v>
      </c>
      <c r="AD125">
        <v>0</v>
      </c>
      <c r="AF125">
        <v>0</v>
      </c>
      <c r="AH125">
        <v>0</v>
      </c>
    </row>
    <row r="126" spans="1:35" x14ac:dyDescent="0.25">
      <c r="A126" t="s">
        <v>125</v>
      </c>
      <c r="B126">
        <v>0</v>
      </c>
      <c r="D126">
        <v>0</v>
      </c>
      <c r="F126">
        <v>0</v>
      </c>
      <c r="H126">
        <v>0</v>
      </c>
      <c r="J126">
        <v>0</v>
      </c>
      <c r="L126">
        <v>747</v>
      </c>
      <c r="M126" t="s">
        <v>505</v>
      </c>
      <c r="N126">
        <v>0</v>
      </c>
      <c r="P126">
        <v>0</v>
      </c>
      <c r="R126">
        <v>0</v>
      </c>
      <c r="T126">
        <v>0</v>
      </c>
      <c r="V126">
        <v>0</v>
      </c>
      <c r="X126">
        <v>0</v>
      </c>
      <c r="Z126">
        <v>0</v>
      </c>
      <c r="AB126">
        <v>0</v>
      </c>
      <c r="AD126">
        <v>0</v>
      </c>
      <c r="AF126">
        <v>0</v>
      </c>
      <c r="AH126">
        <v>0</v>
      </c>
    </row>
    <row r="127" spans="1:35" x14ac:dyDescent="0.25">
      <c r="A127" t="s">
        <v>126</v>
      </c>
      <c r="B127">
        <v>0</v>
      </c>
      <c r="D127">
        <v>0</v>
      </c>
      <c r="F127">
        <v>0</v>
      </c>
      <c r="H127">
        <v>0</v>
      </c>
      <c r="J127">
        <v>0</v>
      </c>
      <c r="L127">
        <v>0</v>
      </c>
      <c r="N127">
        <v>209</v>
      </c>
      <c r="O127" t="s">
        <v>461</v>
      </c>
      <c r="P127">
        <v>0</v>
      </c>
      <c r="R127">
        <v>0</v>
      </c>
      <c r="T127">
        <v>0</v>
      </c>
      <c r="V127">
        <v>0</v>
      </c>
      <c r="X127">
        <v>0</v>
      </c>
      <c r="Z127">
        <v>0</v>
      </c>
      <c r="AB127">
        <v>0</v>
      </c>
      <c r="AD127">
        <v>0</v>
      </c>
      <c r="AF127">
        <v>0</v>
      </c>
      <c r="AH127">
        <v>0</v>
      </c>
    </row>
    <row r="128" spans="1:35" x14ac:dyDescent="0.25">
      <c r="A128" t="s">
        <v>127</v>
      </c>
      <c r="B128">
        <v>0</v>
      </c>
      <c r="D128">
        <v>0</v>
      </c>
      <c r="F128">
        <v>0</v>
      </c>
      <c r="H128">
        <v>0</v>
      </c>
      <c r="J128">
        <v>0</v>
      </c>
      <c r="L128">
        <v>0</v>
      </c>
      <c r="N128">
        <v>0</v>
      </c>
      <c r="P128">
        <v>0</v>
      </c>
      <c r="R128">
        <v>0</v>
      </c>
      <c r="T128">
        <v>0</v>
      </c>
      <c r="V128">
        <v>0</v>
      </c>
      <c r="X128">
        <v>0</v>
      </c>
      <c r="Z128">
        <v>0</v>
      </c>
      <c r="AB128">
        <v>0</v>
      </c>
      <c r="AD128">
        <v>0</v>
      </c>
      <c r="AF128">
        <v>0</v>
      </c>
      <c r="AH128">
        <v>0</v>
      </c>
    </row>
    <row r="129" spans="1:35" x14ac:dyDescent="0.25">
      <c r="A129" t="s">
        <v>128</v>
      </c>
      <c r="B129">
        <v>0</v>
      </c>
      <c r="D129">
        <v>186</v>
      </c>
      <c r="E129" t="s">
        <v>470</v>
      </c>
      <c r="F129">
        <v>0</v>
      </c>
      <c r="H129">
        <v>0</v>
      </c>
      <c r="J129">
        <v>0</v>
      </c>
      <c r="L129">
        <v>0</v>
      </c>
      <c r="N129">
        <v>0</v>
      </c>
      <c r="P129">
        <v>0</v>
      </c>
      <c r="R129">
        <v>0</v>
      </c>
      <c r="T129">
        <v>0</v>
      </c>
      <c r="V129">
        <v>532</v>
      </c>
      <c r="W129" t="s">
        <v>470</v>
      </c>
      <c r="X129">
        <v>0</v>
      </c>
      <c r="Z129">
        <v>0</v>
      </c>
      <c r="AB129">
        <v>0</v>
      </c>
      <c r="AD129">
        <v>0</v>
      </c>
      <c r="AF129">
        <v>0</v>
      </c>
      <c r="AH129">
        <v>0</v>
      </c>
    </row>
    <row r="130" spans="1:35" x14ac:dyDescent="0.25">
      <c r="A130" t="s">
        <v>129</v>
      </c>
      <c r="B130">
        <v>0</v>
      </c>
      <c r="D130">
        <v>0</v>
      </c>
      <c r="F130">
        <v>0</v>
      </c>
      <c r="H130">
        <v>0</v>
      </c>
      <c r="J130">
        <v>710</v>
      </c>
      <c r="K130" t="s">
        <v>501</v>
      </c>
      <c r="L130">
        <v>0</v>
      </c>
      <c r="N130">
        <v>0</v>
      </c>
      <c r="P130">
        <v>0</v>
      </c>
      <c r="R130">
        <v>0</v>
      </c>
      <c r="T130">
        <v>0</v>
      </c>
      <c r="V130">
        <v>0</v>
      </c>
      <c r="X130">
        <v>0</v>
      </c>
      <c r="Z130">
        <v>0</v>
      </c>
      <c r="AB130">
        <v>0</v>
      </c>
      <c r="AD130">
        <v>0</v>
      </c>
      <c r="AF130">
        <v>0</v>
      </c>
      <c r="AH130">
        <v>0</v>
      </c>
    </row>
    <row r="131" spans="1:35" x14ac:dyDescent="0.25">
      <c r="A131" t="s">
        <v>130</v>
      </c>
      <c r="B131">
        <v>59</v>
      </c>
      <c r="C131" t="s">
        <v>460</v>
      </c>
      <c r="D131">
        <v>0</v>
      </c>
      <c r="F131">
        <v>0</v>
      </c>
      <c r="H131">
        <v>0</v>
      </c>
      <c r="J131">
        <v>0</v>
      </c>
      <c r="L131">
        <v>0</v>
      </c>
      <c r="N131">
        <v>0</v>
      </c>
      <c r="P131">
        <v>0</v>
      </c>
      <c r="R131">
        <v>0</v>
      </c>
      <c r="T131">
        <v>0</v>
      </c>
      <c r="V131">
        <v>0</v>
      </c>
      <c r="X131">
        <v>0</v>
      </c>
      <c r="Z131">
        <v>0</v>
      </c>
      <c r="AB131">
        <v>0</v>
      </c>
      <c r="AD131">
        <v>0</v>
      </c>
      <c r="AF131">
        <v>0</v>
      </c>
      <c r="AH131">
        <v>0</v>
      </c>
    </row>
    <row r="132" spans="1:35" x14ac:dyDescent="0.25">
      <c r="A132" t="s">
        <v>131</v>
      </c>
      <c r="B132">
        <v>0</v>
      </c>
      <c r="D132">
        <v>0</v>
      </c>
      <c r="F132">
        <v>0</v>
      </c>
      <c r="H132">
        <v>0</v>
      </c>
      <c r="J132">
        <v>0</v>
      </c>
      <c r="L132">
        <v>0</v>
      </c>
      <c r="N132">
        <v>0</v>
      </c>
      <c r="P132">
        <v>0</v>
      </c>
      <c r="R132">
        <v>0</v>
      </c>
      <c r="T132">
        <v>0</v>
      </c>
      <c r="V132">
        <v>0</v>
      </c>
      <c r="X132">
        <v>0</v>
      </c>
      <c r="Z132">
        <v>0</v>
      </c>
      <c r="AB132">
        <v>0</v>
      </c>
      <c r="AD132">
        <v>0</v>
      </c>
      <c r="AF132">
        <v>0</v>
      </c>
      <c r="AH132">
        <v>372</v>
      </c>
      <c r="AI132" t="s">
        <v>586</v>
      </c>
    </row>
    <row r="133" spans="1:35" x14ac:dyDescent="0.25">
      <c r="A133" t="s">
        <v>132</v>
      </c>
      <c r="B133">
        <v>0</v>
      </c>
      <c r="D133">
        <v>0</v>
      </c>
      <c r="F133">
        <v>0</v>
      </c>
      <c r="H133">
        <v>0</v>
      </c>
      <c r="J133">
        <v>0</v>
      </c>
      <c r="L133">
        <v>0</v>
      </c>
      <c r="N133">
        <v>0</v>
      </c>
      <c r="P133">
        <v>0</v>
      </c>
      <c r="R133">
        <v>290</v>
      </c>
      <c r="S133" t="s">
        <v>537</v>
      </c>
      <c r="T133">
        <v>0</v>
      </c>
      <c r="V133">
        <v>0</v>
      </c>
      <c r="X133">
        <v>0</v>
      </c>
      <c r="Z133">
        <v>0</v>
      </c>
      <c r="AB133">
        <v>327</v>
      </c>
      <c r="AC133" t="s">
        <v>537</v>
      </c>
      <c r="AD133">
        <v>0</v>
      </c>
      <c r="AF133">
        <v>0</v>
      </c>
      <c r="AH133">
        <v>0</v>
      </c>
    </row>
    <row r="134" spans="1:35" x14ac:dyDescent="0.25">
      <c r="A134" t="s">
        <v>133</v>
      </c>
      <c r="B134">
        <v>0</v>
      </c>
      <c r="D134">
        <v>0</v>
      </c>
      <c r="F134">
        <v>0</v>
      </c>
      <c r="H134">
        <v>0</v>
      </c>
      <c r="J134">
        <v>0</v>
      </c>
      <c r="L134">
        <v>0</v>
      </c>
      <c r="N134">
        <v>513</v>
      </c>
      <c r="O134" t="s">
        <v>513</v>
      </c>
      <c r="P134">
        <v>0</v>
      </c>
      <c r="R134">
        <v>0</v>
      </c>
      <c r="T134">
        <v>0</v>
      </c>
      <c r="V134">
        <v>0</v>
      </c>
      <c r="X134">
        <v>0</v>
      </c>
      <c r="Z134">
        <v>0</v>
      </c>
      <c r="AB134">
        <v>0</v>
      </c>
      <c r="AD134">
        <v>0</v>
      </c>
      <c r="AF134">
        <v>0</v>
      </c>
      <c r="AH134">
        <v>0</v>
      </c>
    </row>
    <row r="135" spans="1:35" x14ac:dyDescent="0.25">
      <c r="A135" t="s">
        <v>134</v>
      </c>
      <c r="B135">
        <v>0</v>
      </c>
      <c r="D135">
        <v>0</v>
      </c>
      <c r="F135">
        <v>0</v>
      </c>
      <c r="H135">
        <v>0</v>
      </c>
      <c r="J135">
        <v>0</v>
      </c>
      <c r="L135">
        <v>0</v>
      </c>
      <c r="N135">
        <v>0</v>
      </c>
      <c r="P135">
        <v>0</v>
      </c>
      <c r="R135">
        <v>0</v>
      </c>
      <c r="T135">
        <v>0</v>
      </c>
      <c r="V135">
        <v>0</v>
      </c>
      <c r="X135">
        <v>0</v>
      </c>
      <c r="Z135">
        <v>0</v>
      </c>
      <c r="AB135">
        <v>0</v>
      </c>
      <c r="AD135">
        <v>0</v>
      </c>
      <c r="AF135">
        <v>0</v>
      </c>
      <c r="AH135">
        <v>0</v>
      </c>
    </row>
    <row r="136" spans="1:35" x14ac:dyDescent="0.25">
      <c r="A136" t="s">
        <v>135</v>
      </c>
      <c r="B136">
        <v>0</v>
      </c>
      <c r="D136">
        <v>0</v>
      </c>
      <c r="F136">
        <v>0</v>
      </c>
      <c r="H136">
        <v>0</v>
      </c>
      <c r="J136">
        <v>0</v>
      </c>
      <c r="L136">
        <v>0</v>
      </c>
      <c r="N136">
        <v>0</v>
      </c>
      <c r="P136">
        <v>0</v>
      </c>
      <c r="R136">
        <v>0</v>
      </c>
      <c r="T136">
        <v>0</v>
      </c>
      <c r="V136">
        <v>0</v>
      </c>
      <c r="X136">
        <v>0</v>
      </c>
      <c r="Z136">
        <v>0</v>
      </c>
      <c r="AB136">
        <v>0</v>
      </c>
      <c r="AD136">
        <v>0</v>
      </c>
      <c r="AF136">
        <v>0</v>
      </c>
      <c r="AH136">
        <v>599</v>
      </c>
      <c r="AI136" t="s">
        <v>586</v>
      </c>
    </row>
    <row r="137" spans="1:35" x14ac:dyDescent="0.25">
      <c r="A137" t="s">
        <v>136</v>
      </c>
      <c r="B137">
        <v>0</v>
      </c>
      <c r="D137">
        <v>0</v>
      </c>
      <c r="F137">
        <v>0</v>
      </c>
      <c r="H137">
        <v>0</v>
      </c>
      <c r="J137">
        <v>0</v>
      </c>
      <c r="L137">
        <v>0</v>
      </c>
      <c r="N137">
        <v>0</v>
      </c>
      <c r="P137">
        <v>0</v>
      </c>
      <c r="R137">
        <v>0</v>
      </c>
      <c r="T137">
        <v>0</v>
      </c>
      <c r="V137">
        <v>0</v>
      </c>
      <c r="X137">
        <v>597</v>
      </c>
      <c r="Y137" t="s">
        <v>588</v>
      </c>
      <c r="Z137">
        <v>0</v>
      </c>
      <c r="AB137">
        <v>0</v>
      </c>
      <c r="AD137">
        <v>0</v>
      </c>
      <c r="AF137">
        <v>0</v>
      </c>
      <c r="AH137">
        <v>0</v>
      </c>
    </row>
    <row r="138" spans="1:35" x14ac:dyDescent="0.25">
      <c r="A138" t="s">
        <v>137</v>
      </c>
      <c r="B138">
        <v>0</v>
      </c>
      <c r="D138">
        <v>0</v>
      </c>
      <c r="F138">
        <v>0</v>
      </c>
      <c r="H138">
        <v>0</v>
      </c>
      <c r="J138">
        <v>0</v>
      </c>
      <c r="L138">
        <v>0</v>
      </c>
      <c r="N138">
        <v>0</v>
      </c>
      <c r="P138">
        <v>0</v>
      </c>
      <c r="R138">
        <v>0</v>
      </c>
      <c r="T138">
        <v>0</v>
      </c>
      <c r="V138">
        <v>0</v>
      </c>
      <c r="X138">
        <v>0</v>
      </c>
      <c r="Z138">
        <v>0</v>
      </c>
      <c r="AB138">
        <v>0</v>
      </c>
      <c r="AD138">
        <v>0</v>
      </c>
      <c r="AF138">
        <v>0</v>
      </c>
      <c r="AH138">
        <v>286</v>
      </c>
      <c r="AI138" t="s">
        <v>586</v>
      </c>
    </row>
    <row r="139" spans="1:35" x14ac:dyDescent="0.25">
      <c r="A139" t="s">
        <v>138</v>
      </c>
      <c r="B139">
        <v>0</v>
      </c>
      <c r="D139">
        <v>0</v>
      </c>
      <c r="F139">
        <v>0</v>
      </c>
      <c r="H139">
        <v>0</v>
      </c>
      <c r="J139">
        <v>23</v>
      </c>
      <c r="K139" t="s">
        <v>461</v>
      </c>
      <c r="L139">
        <v>0</v>
      </c>
      <c r="N139">
        <v>107</v>
      </c>
      <c r="O139" t="s">
        <v>461</v>
      </c>
      <c r="P139">
        <v>0</v>
      </c>
      <c r="R139">
        <v>0</v>
      </c>
      <c r="T139">
        <v>0</v>
      </c>
      <c r="V139">
        <v>0</v>
      </c>
      <c r="X139">
        <v>0</v>
      </c>
      <c r="Z139">
        <v>0</v>
      </c>
      <c r="AB139">
        <v>0</v>
      </c>
      <c r="AD139">
        <v>0</v>
      </c>
      <c r="AF139">
        <v>0</v>
      </c>
      <c r="AH139">
        <v>0</v>
      </c>
    </row>
    <row r="140" spans="1:35" x14ac:dyDescent="0.25">
      <c r="A140" t="s">
        <v>139</v>
      </c>
      <c r="B140">
        <v>0</v>
      </c>
      <c r="D140">
        <v>0</v>
      </c>
      <c r="F140">
        <v>0</v>
      </c>
      <c r="H140">
        <v>0</v>
      </c>
      <c r="J140">
        <v>0</v>
      </c>
      <c r="L140">
        <v>0</v>
      </c>
      <c r="N140">
        <v>0</v>
      </c>
      <c r="P140">
        <v>0</v>
      </c>
      <c r="R140">
        <v>0</v>
      </c>
      <c r="T140">
        <v>0</v>
      </c>
      <c r="V140">
        <v>0</v>
      </c>
      <c r="X140">
        <v>0</v>
      </c>
      <c r="Z140">
        <v>0</v>
      </c>
      <c r="AB140">
        <v>0</v>
      </c>
      <c r="AD140">
        <v>0</v>
      </c>
      <c r="AF140">
        <v>0</v>
      </c>
      <c r="AH140">
        <v>0</v>
      </c>
    </row>
    <row r="141" spans="1:35" x14ac:dyDescent="0.25">
      <c r="A141" t="s">
        <v>140</v>
      </c>
      <c r="B141">
        <v>0</v>
      </c>
      <c r="D141">
        <v>0</v>
      </c>
      <c r="F141">
        <v>0</v>
      </c>
      <c r="H141">
        <v>0</v>
      </c>
      <c r="J141">
        <v>0</v>
      </c>
      <c r="L141">
        <v>0</v>
      </c>
      <c r="N141">
        <v>0</v>
      </c>
      <c r="P141">
        <v>0</v>
      </c>
      <c r="R141">
        <v>0</v>
      </c>
      <c r="T141">
        <v>0</v>
      </c>
      <c r="V141">
        <v>519</v>
      </c>
      <c r="W141" t="s">
        <v>576</v>
      </c>
      <c r="X141">
        <v>0</v>
      </c>
      <c r="Z141">
        <v>20</v>
      </c>
      <c r="AA141" t="s">
        <v>576</v>
      </c>
      <c r="AB141">
        <v>0</v>
      </c>
      <c r="AD141">
        <v>0</v>
      </c>
      <c r="AF141">
        <v>0</v>
      </c>
      <c r="AH141">
        <v>0</v>
      </c>
    </row>
    <row r="142" spans="1:35" x14ac:dyDescent="0.25">
      <c r="A142" t="s">
        <v>141</v>
      </c>
      <c r="B142">
        <v>0</v>
      </c>
      <c r="D142">
        <v>0</v>
      </c>
      <c r="F142">
        <v>0</v>
      </c>
      <c r="H142">
        <v>0</v>
      </c>
      <c r="J142">
        <v>0</v>
      </c>
      <c r="L142">
        <v>0</v>
      </c>
      <c r="N142">
        <v>536</v>
      </c>
      <c r="O142" t="s">
        <v>513</v>
      </c>
      <c r="P142">
        <v>0</v>
      </c>
      <c r="R142">
        <v>0</v>
      </c>
      <c r="T142">
        <v>0</v>
      </c>
      <c r="V142">
        <v>0</v>
      </c>
      <c r="X142">
        <v>0</v>
      </c>
      <c r="Z142">
        <v>0</v>
      </c>
      <c r="AB142">
        <v>0</v>
      </c>
      <c r="AD142">
        <v>0</v>
      </c>
      <c r="AF142">
        <v>0</v>
      </c>
      <c r="AH142">
        <v>0</v>
      </c>
    </row>
    <row r="143" spans="1:35" x14ac:dyDescent="0.25">
      <c r="A143" t="s">
        <v>142</v>
      </c>
      <c r="B143">
        <v>29</v>
      </c>
      <c r="C143" t="s">
        <v>460</v>
      </c>
      <c r="D143">
        <v>0</v>
      </c>
      <c r="F143">
        <v>0</v>
      </c>
      <c r="H143">
        <v>0</v>
      </c>
      <c r="J143">
        <v>0</v>
      </c>
      <c r="L143">
        <v>0</v>
      </c>
      <c r="N143">
        <v>0</v>
      </c>
      <c r="P143">
        <v>0</v>
      </c>
      <c r="R143">
        <v>0</v>
      </c>
      <c r="T143">
        <v>0</v>
      </c>
      <c r="V143">
        <v>0</v>
      </c>
      <c r="X143">
        <v>0</v>
      </c>
      <c r="Z143">
        <v>0</v>
      </c>
      <c r="AB143">
        <v>0</v>
      </c>
      <c r="AD143">
        <v>0</v>
      </c>
      <c r="AF143">
        <v>0</v>
      </c>
      <c r="AH143">
        <v>0</v>
      </c>
    </row>
    <row r="144" spans="1:35" x14ac:dyDescent="0.25">
      <c r="A144" t="s">
        <v>143</v>
      </c>
      <c r="B144">
        <v>0</v>
      </c>
      <c r="D144">
        <v>0</v>
      </c>
      <c r="F144">
        <v>0</v>
      </c>
      <c r="H144">
        <v>0</v>
      </c>
      <c r="J144">
        <v>0</v>
      </c>
      <c r="L144">
        <v>0</v>
      </c>
      <c r="N144">
        <v>0</v>
      </c>
      <c r="P144">
        <v>0</v>
      </c>
      <c r="R144">
        <v>241</v>
      </c>
      <c r="S144" t="s">
        <v>536</v>
      </c>
      <c r="T144">
        <v>0</v>
      </c>
      <c r="V144">
        <v>0</v>
      </c>
      <c r="X144">
        <v>0</v>
      </c>
      <c r="Z144">
        <v>0</v>
      </c>
      <c r="AB144">
        <v>267</v>
      </c>
      <c r="AC144" t="s">
        <v>536</v>
      </c>
      <c r="AD144">
        <v>0</v>
      </c>
      <c r="AF144">
        <v>0</v>
      </c>
      <c r="AH144">
        <v>0</v>
      </c>
    </row>
    <row r="145" spans="1:35" x14ac:dyDescent="0.25">
      <c r="A145" t="s">
        <v>144</v>
      </c>
      <c r="B145">
        <v>0</v>
      </c>
      <c r="D145">
        <v>0</v>
      </c>
      <c r="F145">
        <v>0</v>
      </c>
      <c r="H145">
        <v>0</v>
      </c>
      <c r="J145">
        <v>0</v>
      </c>
      <c r="L145">
        <v>0</v>
      </c>
      <c r="N145">
        <v>0</v>
      </c>
      <c r="P145">
        <v>241</v>
      </c>
      <c r="Q145" t="s">
        <v>518</v>
      </c>
      <c r="R145">
        <v>0</v>
      </c>
      <c r="T145">
        <v>0</v>
      </c>
      <c r="V145">
        <v>0</v>
      </c>
      <c r="X145">
        <v>266</v>
      </c>
      <c r="Y145" t="s">
        <v>587</v>
      </c>
      <c r="Z145">
        <v>0</v>
      </c>
      <c r="AB145">
        <v>0</v>
      </c>
      <c r="AD145">
        <v>0</v>
      </c>
      <c r="AF145">
        <v>0</v>
      </c>
      <c r="AH145">
        <v>0</v>
      </c>
    </row>
    <row r="146" spans="1:35" x14ac:dyDescent="0.25">
      <c r="A146" t="s">
        <v>145</v>
      </c>
      <c r="B146">
        <v>0</v>
      </c>
      <c r="D146">
        <v>0</v>
      </c>
      <c r="F146">
        <v>0</v>
      </c>
      <c r="H146">
        <v>0</v>
      </c>
      <c r="J146">
        <v>0</v>
      </c>
      <c r="L146">
        <v>0</v>
      </c>
      <c r="N146">
        <v>0</v>
      </c>
      <c r="P146">
        <v>0</v>
      </c>
      <c r="R146">
        <v>0</v>
      </c>
      <c r="T146">
        <v>0</v>
      </c>
      <c r="V146">
        <v>0</v>
      </c>
      <c r="X146">
        <v>0</v>
      </c>
      <c r="Z146">
        <v>0</v>
      </c>
      <c r="AB146">
        <v>0</v>
      </c>
      <c r="AD146">
        <v>0</v>
      </c>
      <c r="AF146">
        <v>0</v>
      </c>
      <c r="AH146">
        <v>0</v>
      </c>
    </row>
    <row r="147" spans="1:35" x14ac:dyDescent="0.25">
      <c r="A147" t="s">
        <v>146</v>
      </c>
      <c r="B147">
        <v>0</v>
      </c>
      <c r="D147">
        <v>0</v>
      </c>
      <c r="F147">
        <v>0</v>
      </c>
      <c r="H147">
        <v>0</v>
      </c>
      <c r="J147">
        <v>0</v>
      </c>
      <c r="L147">
        <v>0</v>
      </c>
      <c r="N147">
        <v>0</v>
      </c>
      <c r="P147">
        <v>0</v>
      </c>
      <c r="R147">
        <v>0</v>
      </c>
      <c r="T147">
        <v>0</v>
      </c>
      <c r="V147">
        <v>0</v>
      </c>
      <c r="X147">
        <v>0</v>
      </c>
      <c r="Z147">
        <v>0</v>
      </c>
      <c r="AB147">
        <v>0</v>
      </c>
      <c r="AD147">
        <v>0</v>
      </c>
      <c r="AF147">
        <v>0</v>
      </c>
      <c r="AH147">
        <v>0</v>
      </c>
    </row>
    <row r="148" spans="1:35" x14ac:dyDescent="0.25">
      <c r="A148" t="s">
        <v>147</v>
      </c>
      <c r="B148">
        <v>0</v>
      </c>
      <c r="D148">
        <v>0</v>
      </c>
      <c r="F148">
        <v>0</v>
      </c>
      <c r="H148">
        <v>0</v>
      </c>
      <c r="J148">
        <v>0</v>
      </c>
      <c r="L148">
        <v>0</v>
      </c>
      <c r="N148">
        <v>0</v>
      </c>
      <c r="P148">
        <v>0</v>
      </c>
      <c r="R148">
        <v>0</v>
      </c>
      <c r="T148">
        <v>0</v>
      </c>
      <c r="V148">
        <v>0</v>
      </c>
      <c r="X148">
        <v>0</v>
      </c>
      <c r="Z148">
        <v>0</v>
      </c>
      <c r="AB148">
        <v>0</v>
      </c>
      <c r="AD148">
        <v>0</v>
      </c>
      <c r="AF148">
        <v>0</v>
      </c>
      <c r="AH148">
        <v>236</v>
      </c>
      <c r="AI148" t="s">
        <v>586</v>
      </c>
    </row>
    <row r="149" spans="1:35" x14ac:dyDescent="0.25">
      <c r="A149" t="s">
        <v>148</v>
      </c>
      <c r="B149">
        <v>0</v>
      </c>
      <c r="D149">
        <v>0</v>
      </c>
      <c r="F149">
        <v>0</v>
      </c>
      <c r="H149">
        <v>0</v>
      </c>
      <c r="J149">
        <v>0</v>
      </c>
      <c r="L149">
        <v>0</v>
      </c>
      <c r="N149">
        <v>0</v>
      </c>
      <c r="P149">
        <v>0</v>
      </c>
      <c r="R149">
        <v>0</v>
      </c>
      <c r="T149">
        <v>0</v>
      </c>
      <c r="V149">
        <v>0</v>
      </c>
      <c r="X149">
        <v>0</v>
      </c>
      <c r="Z149">
        <v>0</v>
      </c>
      <c r="AB149">
        <v>0</v>
      </c>
      <c r="AD149">
        <v>0</v>
      </c>
      <c r="AF149">
        <v>0</v>
      </c>
      <c r="AH149">
        <v>0</v>
      </c>
    </row>
    <row r="150" spans="1:35" x14ac:dyDescent="0.25">
      <c r="A150" t="s">
        <v>149</v>
      </c>
      <c r="B150">
        <v>0</v>
      </c>
      <c r="D150">
        <v>0</v>
      </c>
      <c r="F150">
        <v>0</v>
      </c>
      <c r="H150">
        <v>0</v>
      </c>
      <c r="J150">
        <v>0</v>
      </c>
      <c r="L150">
        <v>0</v>
      </c>
      <c r="N150">
        <v>0</v>
      </c>
      <c r="P150">
        <v>0</v>
      </c>
      <c r="R150">
        <v>0</v>
      </c>
      <c r="T150">
        <v>0</v>
      </c>
      <c r="V150">
        <v>0</v>
      </c>
      <c r="X150">
        <v>0</v>
      </c>
      <c r="Z150">
        <v>0</v>
      </c>
      <c r="AB150">
        <v>0</v>
      </c>
      <c r="AD150">
        <v>0</v>
      </c>
      <c r="AF150">
        <v>0</v>
      </c>
      <c r="AH150">
        <v>0</v>
      </c>
    </row>
    <row r="151" spans="1:35" x14ac:dyDescent="0.25">
      <c r="A151" t="s">
        <v>150</v>
      </c>
      <c r="B151">
        <v>0</v>
      </c>
      <c r="D151">
        <v>0</v>
      </c>
      <c r="F151">
        <v>0</v>
      </c>
      <c r="H151">
        <v>0</v>
      </c>
      <c r="J151">
        <v>0</v>
      </c>
      <c r="L151">
        <v>0</v>
      </c>
      <c r="N151">
        <v>0</v>
      </c>
      <c r="P151">
        <v>229</v>
      </c>
      <c r="Q151" t="s">
        <v>519</v>
      </c>
      <c r="R151">
        <v>0</v>
      </c>
      <c r="T151">
        <v>0</v>
      </c>
      <c r="V151">
        <v>0</v>
      </c>
      <c r="X151">
        <v>219</v>
      </c>
      <c r="Y151" t="s">
        <v>589</v>
      </c>
      <c r="Z151">
        <v>0</v>
      </c>
      <c r="AB151">
        <v>0</v>
      </c>
      <c r="AD151">
        <v>0</v>
      </c>
      <c r="AF151">
        <v>0</v>
      </c>
      <c r="AH151">
        <v>0</v>
      </c>
    </row>
    <row r="152" spans="1:35" x14ac:dyDescent="0.25">
      <c r="A152" t="s">
        <v>151</v>
      </c>
      <c r="B152">
        <v>0</v>
      </c>
      <c r="D152">
        <v>0</v>
      </c>
      <c r="F152">
        <v>0</v>
      </c>
      <c r="H152">
        <v>0</v>
      </c>
      <c r="J152">
        <v>0</v>
      </c>
      <c r="L152">
        <v>0</v>
      </c>
      <c r="N152">
        <v>0</v>
      </c>
      <c r="P152">
        <v>251</v>
      </c>
      <c r="Q152" t="s">
        <v>520</v>
      </c>
      <c r="R152">
        <v>0</v>
      </c>
      <c r="T152">
        <v>0</v>
      </c>
      <c r="V152">
        <v>0</v>
      </c>
      <c r="X152">
        <v>196</v>
      </c>
      <c r="Y152" t="s">
        <v>590</v>
      </c>
      <c r="Z152">
        <v>0</v>
      </c>
      <c r="AB152">
        <v>0</v>
      </c>
      <c r="AD152">
        <v>0</v>
      </c>
      <c r="AF152">
        <v>0</v>
      </c>
      <c r="AH152">
        <v>0</v>
      </c>
    </row>
    <row r="153" spans="1:35" x14ac:dyDescent="0.25">
      <c r="A153" t="s">
        <v>152</v>
      </c>
      <c r="B153">
        <v>0</v>
      </c>
      <c r="D153">
        <v>0</v>
      </c>
      <c r="F153">
        <v>0</v>
      </c>
      <c r="H153">
        <v>0</v>
      </c>
      <c r="J153">
        <v>0</v>
      </c>
      <c r="L153">
        <v>402</v>
      </c>
      <c r="M153" t="s">
        <v>505</v>
      </c>
      <c r="N153">
        <v>0</v>
      </c>
      <c r="P153">
        <v>0</v>
      </c>
      <c r="R153">
        <v>0</v>
      </c>
      <c r="T153">
        <v>0</v>
      </c>
      <c r="V153">
        <v>0</v>
      </c>
      <c r="X153">
        <v>0</v>
      </c>
      <c r="Z153">
        <v>0</v>
      </c>
      <c r="AB153">
        <v>0</v>
      </c>
      <c r="AD153">
        <v>0</v>
      </c>
      <c r="AF153">
        <v>0</v>
      </c>
      <c r="AH153">
        <v>0</v>
      </c>
    </row>
    <row r="154" spans="1:35" x14ac:dyDescent="0.25">
      <c r="A154" t="s">
        <v>153</v>
      </c>
      <c r="B154">
        <v>0</v>
      </c>
      <c r="D154">
        <v>0</v>
      </c>
      <c r="F154">
        <v>0</v>
      </c>
      <c r="H154">
        <v>0</v>
      </c>
      <c r="J154">
        <v>0</v>
      </c>
      <c r="L154">
        <v>0</v>
      </c>
      <c r="N154">
        <v>0</v>
      </c>
      <c r="P154">
        <v>0</v>
      </c>
      <c r="R154">
        <v>0</v>
      </c>
      <c r="T154">
        <v>0</v>
      </c>
      <c r="V154">
        <v>0</v>
      </c>
      <c r="X154">
        <v>0</v>
      </c>
      <c r="Z154">
        <v>0</v>
      </c>
      <c r="AB154">
        <v>0</v>
      </c>
      <c r="AD154">
        <v>435</v>
      </c>
      <c r="AE154" t="s">
        <v>542</v>
      </c>
      <c r="AF154">
        <v>0</v>
      </c>
      <c r="AG154" t="s">
        <v>597</v>
      </c>
      <c r="AH154">
        <v>0</v>
      </c>
    </row>
    <row r="155" spans="1:35" x14ac:dyDescent="0.25">
      <c r="A155" t="s">
        <v>154</v>
      </c>
      <c r="B155">
        <v>0</v>
      </c>
      <c r="D155">
        <v>0</v>
      </c>
      <c r="F155">
        <v>0</v>
      </c>
      <c r="H155">
        <v>0</v>
      </c>
      <c r="J155">
        <v>0</v>
      </c>
      <c r="L155">
        <v>0</v>
      </c>
      <c r="N155">
        <v>0</v>
      </c>
      <c r="P155">
        <v>147</v>
      </c>
      <c r="Q155" t="s">
        <v>462</v>
      </c>
      <c r="R155">
        <v>0</v>
      </c>
      <c r="T155">
        <v>0</v>
      </c>
      <c r="V155">
        <v>0</v>
      </c>
      <c r="X155">
        <v>110</v>
      </c>
      <c r="Y155" t="s">
        <v>462</v>
      </c>
      <c r="Z155">
        <v>0</v>
      </c>
      <c r="AB155">
        <v>0</v>
      </c>
      <c r="AD155">
        <v>0</v>
      </c>
      <c r="AF155">
        <v>0</v>
      </c>
      <c r="AH155">
        <v>0</v>
      </c>
    </row>
    <row r="156" spans="1:35" x14ac:dyDescent="0.25">
      <c r="A156" t="s">
        <v>155</v>
      </c>
      <c r="B156">
        <v>0</v>
      </c>
      <c r="D156">
        <v>0</v>
      </c>
      <c r="F156">
        <v>0</v>
      </c>
      <c r="H156">
        <v>415</v>
      </c>
      <c r="I156" t="s">
        <v>496</v>
      </c>
      <c r="J156">
        <v>0</v>
      </c>
      <c r="L156">
        <v>0</v>
      </c>
      <c r="N156">
        <v>0</v>
      </c>
      <c r="P156">
        <v>0</v>
      </c>
      <c r="R156">
        <v>0</v>
      </c>
      <c r="T156">
        <v>0</v>
      </c>
      <c r="V156">
        <v>0</v>
      </c>
      <c r="X156">
        <v>0</v>
      </c>
      <c r="Z156">
        <v>0</v>
      </c>
      <c r="AB156">
        <v>0</v>
      </c>
      <c r="AD156">
        <v>0</v>
      </c>
      <c r="AF156">
        <v>0</v>
      </c>
      <c r="AH156">
        <v>0</v>
      </c>
    </row>
    <row r="157" spans="1:35" x14ac:dyDescent="0.25">
      <c r="A157" t="s">
        <v>156</v>
      </c>
      <c r="B157">
        <v>0</v>
      </c>
      <c r="D157">
        <v>0</v>
      </c>
      <c r="F157">
        <v>0</v>
      </c>
      <c r="H157">
        <v>0</v>
      </c>
      <c r="J157">
        <v>0</v>
      </c>
      <c r="L157">
        <v>0</v>
      </c>
      <c r="N157">
        <v>0</v>
      </c>
      <c r="P157">
        <v>0</v>
      </c>
      <c r="R157">
        <v>0</v>
      </c>
      <c r="T157">
        <v>0</v>
      </c>
      <c r="V157">
        <v>398</v>
      </c>
      <c r="W157" t="s">
        <v>512</v>
      </c>
      <c r="X157">
        <v>0</v>
      </c>
      <c r="Z157">
        <v>0</v>
      </c>
      <c r="AB157">
        <v>0</v>
      </c>
      <c r="AD157">
        <v>0</v>
      </c>
      <c r="AF157">
        <v>0</v>
      </c>
      <c r="AH157">
        <v>0</v>
      </c>
    </row>
    <row r="158" spans="1:35" x14ac:dyDescent="0.25">
      <c r="A158" t="s">
        <v>157</v>
      </c>
      <c r="B158">
        <v>0</v>
      </c>
      <c r="D158">
        <v>0</v>
      </c>
      <c r="F158">
        <v>0</v>
      </c>
      <c r="H158">
        <v>0</v>
      </c>
      <c r="J158">
        <v>0</v>
      </c>
      <c r="L158">
        <v>0</v>
      </c>
      <c r="N158">
        <v>0</v>
      </c>
      <c r="P158">
        <v>0</v>
      </c>
      <c r="R158">
        <v>0</v>
      </c>
      <c r="T158">
        <v>0</v>
      </c>
      <c r="V158">
        <v>0</v>
      </c>
      <c r="X158">
        <v>0</v>
      </c>
      <c r="Z158">
        <v>0</v>
      </c>
      <c r="AB158">
        <v>0</v>
      </c>
      <c r="AD158">
        <v>0</v>
      </c>
      <c r="AF158">
        <v>0</v>
      </c>
      <c r="AH158">
        <v>0</v>
      </c>
    </row>
    <row r="159" spans="1:35" x14ac:dyDescent="0.25">
      <c r="A159" t="s">
        <v>158</v>
      </c>
      <c r="B159">
        <v>0</v>
      </c>
      <c r="D159">
        <v>0</v>
      </c>
      <c r="F159">
        <v>0</v>
      </c>
      <c r="H159">
        <v>0</v>
      </c>
      <c r="J159">
        <v>0</v>
      </c>
      <c r="L159">
        <v>0</v>
      </c>
      <c r="N159">
        <v>0</v>
      </c>
      <c r="P159">
        <v>0</v>
      </c>
      <c r="R159">
        <v>0</v>
      </c>
      <c r="T159">
        <v>0</v>
      </c>
      <c r="V159">
        <v>296</v>
      </c>
      <c r="W159" t="s">
        <v>512</v>
      </c>
      <c r="X159">
        <v>0</v>
      </c>
      <c r="Z159">
        <v>99</v>
      </c>
      <c r="AA159" t="s">
        <v>512</v>
      </c>
      <c r="AB159">
        <v>0</v>
      </c>
      <c r="AD159">
        <v>0</v>
      </c>
      <c r="AF159">
        <v>0</v>
      </c>
      <c r="AH159">
        <v>0</v>
      </c>
    </row>
    <row r="160" spans="1:35" x14ac:dyDescent="0.25">
      <c r="A160" t="s">
        <v>159</v>
      </c>
      <c r="B160">
        <v>0</v>
      </c>
      <c r="D160">
        <v>0</v>
      </c>
      <c r="F160">
        <v>0</v>
      </c>
      <c r="H160">
        <v>0</v>
      </c>
      <c r="J160">
        <v>0</v>
      </c>
      <c r="L160">
        <v>0</v>
      </c>
      <c r="N160">
        <v>0</v>
      </c>
      <c r="P160">
        <v>0</v>
      </c>
      <c r="R160">
        <v>0</v>
      </c>
      <c r="T160">
        <v>0</v>
      </c>
      <c r="V160">
        <v>0</v>
      </c>
      <c r="X160">
        <v>0</v>
      </c>
      <c r="Z160">
        <v>0</v>
      </c>
      <c r="AB160">
        <v>0</v>
      </c>
      <c r="AD160">
        <v>0</v>
      </c>
      <c r="AF160">
        <v>0</v>
      </c>
      <c r="AH160">
        <v>0</v>
      </c>
    </row>
    <row r="161" spans="1:34" x14ac:dyDescent="0.25">
      <c r="A161" t="s">
        <v>160</v>
      </c>
      <c r="B161">
        <v>0</v>
      </c>
      <c r="D161">
        <v>0</v>
      </c>
      <c r="F161">
        <v>0</v>
      </c>
      <c r="H161">
        <v>0</v>
      </c>
      <c r="J161">
        <v>0</v>
      </c>
      <c r="L161">
        <v>0</v>
      </c>
      <c r="N161">
        <v>0</v>
      </c>
      <c r="P161">
        <v>0</v>
      </c>
      <c r="R161">
        <v>0</v>
      </c>
      <c r="T161">
        <v>0</v>
      </c>
      <c r="V161">
        <v>0</v>
      </c>
      <c r="X161">
        <v>0</v>
      </c>
      <c r="Z161">
        <v>0</v>
      </c>
      <c r="AB161">
        <v>0</v>
      </c>
      <c r="AD161">
        <v>0</v>
      </c>
      <c r="AF161">
        <v>0</v>
      </c>
      <c r="AH161">
        <v>0</v>
      </c>
    </row>
    <row r="162" spans="1:34" x14ac:dyDescent="0.25">
      <c r="A162" t="s">
        <v>161</v>
      </c>
      <c r="B162">
        <v>0</v>
      </c>
      <c r="D162">
        <v>0</v>
      </c>
      <c r="F162">
        <v>0</v>
      </c>
      <c r="H162">
        <v>0</v>
      </c>
      <c r="J162">
        <v>0</v>
      </c>
      <c r="L162">
        <v>389</v>
      </c>
      <c r="M162" t="s">
        <v>505</v>
      </c>
      <c r="N162">
        <v>0</v>
      </c>
      <c r="P162">
        <v>0</v>
      </c>
      <c r="R162">
        <v>0</v>
      </c>
      <c r="T162">
        <v>0</v>
      </c>
      <c r="V162">
        <v>0</v>
      </c>
      <c r="X162">
        <v>0</v>
      </c>
      <c r="Z162">
        <v>0</v>
      </c>
      <c r="AB162">
        <v>0</v>
      </c>
      <c r="AD162">
        <v>0</v>
      </c>
      <c r="AF162">
        <v>0</v>
      </c>
      <c r="AH162">
        <v>0</v>
      </c>
    </row>
    <row r="163" spans="1:34" x14ac:dyDescent="0.25">
      <c r="A163" t="s">
        <v>162</v>
      </c>
      <c r="B163">
        <v>0</v>
      </c>
      <c r="D163">
        <v>0</v>
      </c>
      <c r="F163">
        <v>0</v>
      </c>
      <c r="H163">
        <v>0</v>
      </c>
      <c r="J163">
        <v>0</v>
      </c>
      <c r="L163">
        <v>0</v>
      </c>
      <c r="N163">
        <v>0</v>
      </c>
      <c r="P163">
        <v>191</v>
      </c>
      <c r="Q163" t="s">
        <v>462</v>
      </c>
      <c r="R163">
        <v>0</v>
      </c>
      <c r="T163">
        <v>0</v>
      </c>
      <c r="V163">
        <v>0</v>
      </c>
      <c r="X163">
        <v>187</v>
      </c>
      <c r="Y163" t="s">
        <v>462</v>
      </c>
      <c r="Z163">
        <v>0</v>
      </c>
      <c r="AB163">
        <v>0</v>
      </c>
      <c r="AD163">
        <v>0</v>
      </c>
      <c r="AF163">
        <v>0</v>
      </c>
      <c r="AH163">
        <v>0</v>
      </c>
    </row>
    <row r="164" spans="1:34" x14ac:dyDescent="0.25">
      <c r="A164" t="s">
        <v>163</v>
      </c>
      <c r="B164">
        <v>0</v>
      </c>
      <c r="D164">
        <v>0</v>
      </c>
      <c r="F164">
        <v>0</v>
      </c>
      <c r="H164">
        <v>0</v>
      </c>
      <c r="J164">
        <v>0</v>
      </c>
      <c r="L164">
        <v>0</v>
      </c>
      <c r="N164">
        <v>0</v>
      </c>
      <c r="P164">
        <v>0</v>
      </c>
      <c r="R164">
        <v>0</v>
      </c>
      <c r="T164">
        <v>0</v>
      </c>
      <c r="V164">
        <v>0</v>
      </c>
      <c r="X164">
        <v>0</v>
      </c>
      <c r="Z164">
        <v>0</v>
      </c>
      <c r="AB164">
        <v>0</v>
      </c>
      <c r="AD164">
        <v>0</v>
      </c>
      <c r="AF164">
        <v>0</v>
      </c>
      <c r="AH164">
        <v>0</v>
      </c>
    </row>
    <row r="165" spans="1:34" x14ac:dyDescent="0.25">
      <c r="A165" t="s">
        <v>164</v>
      </c>
      <c r="B165">
        <v>0</v>
      </c>
      <c r="D165">
        <v>0</v>
      </c>
      <c r="F165">
        <v>0</v>
      </c>
      <c r="H165">
        <v>0</v>
      </c>
      <c r="J165">
        <v>0</v>
      </c>
      <c r="L165">
        <v>0</v>
      </c>
      <c r="N165">
        <v>0</v>
      </c>
      <c r="P165">
        <v>0</v>
      </c>
      <c r="R165">
        <v>0</v>
      </c>
      <c r="T165">
        <v>0</v>
      </c>
      <c r="V165">
        <v>0</v>
      </c>
      <c r="X165">
        <v>0</v>
      </c>
      <c r="Z165">
        <v>0</v>
      </c>
      <c r="AB165">
        <v>0</v>
      </c>
      <c r="AD165">
        <v>0</v>
      </c>
      <c r="AF165">
        <v>0</v>
      </c>
      <c r="AH165">
        <v>0</v>
      </c>
    </row>
    <row r="166" spans="1:34" x14ac:dyDescent="0.25">
      <c r="A166" t="s">
        <v>165</v>
      </c>
      <c r="B166">
        <v>0</v>
      </c>
      <c r="D166">
        <v>0</v>
      </c>
      <c r="F166">
        <v>0</v>
      </c>
      <c r="H166">
        <v>372</v>
      </c>
      <c r="I166" t="s">
        <v>603</v>
      </c>
      <c r="J166">
        <v>0</v>
      </c>
      <c r="L166">
        <v>0</v>
      </c>
      <c r="N166">
        <v>0</v>
      </c>
      <c r="P166">
        <v>0</v>
      </c>
      <c r="R166">
        <v>0</v>
      </c>
      <c r="T166">
        <v>0</v>
      </c>
      <c r="V166">
        <v>0</v>
      </c>
      <c r="X166">
        <v>0</v>
      </c>
      <c r="Z166">
        <v>0</v>
      </c>
      <c r="AB166">
        <v>0</v>
      </c>
      <c r="AD166">
        <v>0</v>
      </c>
      <c r="AF166">
        <v>0</v>
      </c>
      <c r="AH166">
        <v>0</v>
      </c>
    </row>
    <row r="167" spans="1:34" x14ac:dyDescent="0.25">
      <c r="A167" t="s">
        <v>166</v>
      </c>
      <c r="B167">
        <v>367</v>
      </c>
      <c r="C167" s="11" t="s">
        <v>780</v>
      </c>
      <c r="D167">
        <v>0</v>
      </c>
      <c r="F167">
        <v>0</v>
      </c>
      <c r="H167">
        <v>0</v>
      </c>
      <c r="J167">
        <v>0</v>
      </c>
      <c r="L167">
        <v>0</v>
      </c>
      <c r="N167">
        <v>0</v>
      </c>
      <c r="P167">
        <v>0</v>
      </c>
      <c r="R167">
        <v>0</v>
      </c>
      <c r="T167">
        <v>0</v>
      </c>
      <c r="V167">
        <v>0</v>
      </c>
      <c r="X167">
        <v>0</v>
      </c>
      <c r="Z167">
        <v>0</v>
      </c>
      <c r="AB167">
        <v>0</v>
      </c>
      <c r="AD167">
        <v>0</v>
      </c>
      <c r="AF167">
        <v>0</v>
      </c>
      <c r="AH167">
        <v>0</v>
      </c>
    </row>
    <row r="168" spans="1:34" x14ac:dyDescent="0.25">
      <c r="A168" t="s">
        <v>167</v>
      </c>
      <c r="B168">
        <v>0</v>
      </c>
      <c r="D168">
        <v>81</v>
      </c>
      <c r="E168" t="s">
        <v>470</v>
      </c>
      <c r="F168">
        <v>0</v>
      </c>
      <c r="H168">
        <v>64</v>
      </c>
      <c r="I168" t="s">
        <v>470</v>
      </c>
      <c r="J168">
        <v>0</v>
      </c>
      <c r="L168">
        <v>0</v>
      </c>
      <c r="N168">
        <v>0</v>
      </c>
      <c r="P168">
        <v>0</v>
      </c>
      <c r="R168">
        <v>0</v>
      </c>
      <c r="T168">
        <v>0</v>
      </c>
      <c r="V168">
        <v>182</v>
      </c>
      <c r="W168" t="s">
        <v>470</v>
      </c>
      <c r="X168">
        <v>0</v>
      </c>
      <c r="Z168">
        <v>27</v>
      </c>
      <c r="AA168" t="s">
        <v>470</v>
      </c>
      <c r="AB168">
        <v>0</v>
      </c>
      <c r="AD168">
        <v>0</v>
      </c>
      <c r="AF168">
        <v>0</v>
      </c>
      <c r="AH168">
        <v>0</v>
      </c>
    </row>
    <row r="169" spans="1:34" x14ac:dyDescent="0.25">
      <c r="A169" t="s">
        <v>168</v>
      </c>
      <c r="B169">
        <v>0</v>
      </c>
      <c r="D169">
        <v>0</v>
      </c>
      <c r="F169">
        <v>0</v>
      </c>
      <c r="H169">
        <v>0</v>
      </c>
      <c r="J169">
        <v>0</v>
      </c>
      <c r="L169">
        <v>0</v>
      </c>
      <c r="N169">
        <v>0</v>
      </c>
      <c r="P169">
        <v>0</v>
      </c>
      <c r="R169">
        <v>0</v>
      </c>
      <c r="T169">
        <v>0</v>
      </c>
      <c r="V169">
        <v>0</v>
      </c>
      <c r="X169">
        <v>0</v>
      </c>
      <c r="Z169">
        <v>0</v>
      </c>
      <c r="AB169">
        <v>0</v>
      </c>
      <c r="AD169">
        <v>0</v>
      </c>
      <c r="AF169">
        <v>0</v>
      </c>
      <c r="AH169">
        <v>0</v>
      </c>
    </row>
    <row r="170" spans="1:34" x14ac:dyDescent="0.25">
      <c r="A170" t="s">
        <v>169</v>
      </c>
      <c r="B170">
        <v>0</v>
      </c>
      <c r="D170">
        <v>0</v>
      </c>
      <c r="F170">
        <v>0</v>
      </c>
      <c r="H170">
        <v>0</v>
      </c>
      <c r="J170">
        <v>0</v>
      </c>
      <c r="L170">
        <v>0</v>
      </c>
      <c r="N170">
        <v>0</v>
      </c>
      <c r="P170">
        <v>0</v>
      </c>
      <c r="R170">
        <v>0</v>
      </c>
      <c r="T170">
        <v>0</v>
      </c>
      <c r="V170">
        <v>0</v>
      </c>
      <c r="X170">
        <v>0</v>
      </c>
      <c r="Z170">
        <v>0</v>
      </c>
      <c r="AB170">
        <v>0</v>
      </c>
      <c r="AD170">
        <v>0</v>
      </c>
      <c r="AF170">
        <v>0</v>
      </c>
      <c r="AH170">
        <v>0</v>
      </c>
    </row>
    <row r="171" spans="1:34" x14ac:dyDescent="0.25">
      <c r="A171" t="s">
        <v>170</v>
      </c>
      <c r="B171" s="3">
        <v>124</v>
      </c>
      <c r="D171">
        <v>0</v>
      </c>
      <c r="F171">
        <v>0</v>
      </c>
      <c r="H171">
        <v>0</v>
      </c>
      <c r="J171">
        <v>0</v>
      </c>
      <c r="L171">
        <v>0</v>
      </c>
      <c r="N171">
        <v>0</v>
      </c>
      <c r="P171">
        <v>0</v>
      </c>
      <c r="R171">
        <v>0</v>
      </c>
      <c r="T171">
        <v>0</v>
      </c>
      <c r="V171">
        <v>0</v>
      </c>
      <c r="X171">
        <v>0</v>
      </c>
      <c r="Z171">
        <v>0</v>
      </c>
      <c r="AB171">
        <v>0</v>
      </c>
      <c r="AD171">
        <v>0</v>
      </c>
      <c r="AF171">
        <v>0</v>
      </c>
      <c r="AH171">
        <v>0</v>
      </c>
    </row>
    <row r="172" spans="1:34" x14ac:dyDescent="0.25">
      <c r="A172" t="s">
        <v>171</v>
      </c>
      <c r="B172">
        <v>0</v>
      </c>
      <c r="D172">
        <v>0</v>
      </c>
      <c r="F172">
        <v>0</v>
      </c>
      <c r="H172">
        <v>0</v>
      </c>
      <c r="J172">
        <v>338</v>
      </c>
      <c r="K172" t="s">
        <v>501</v>
      </c>
      <c r="L172">
        <v>0</v>
      </c>
      <c r="N172">
        <v>0</v>
      </c>
      <c r="P172">
        <v>0</v>
      </c>
      <c r="R172">
        <v>0</v>
      </c>
      <c r="T172">
        <v>0</v>
      </c>
      <c r="V172">
        <v>0</v>
      </c>
      <c r="X172">
        <v>0</v>
      </c>
      <c r="Z172">
        <v>0</v>
      </c>
      <c r="AB172">
        <v>0</v>
      </c>
      <c r="AD172">
        <v>0</v>
      </c>
      <c r="AF172">
        <v>0</v>
      </c>
      <c r="AH172">
        <v>0</v>
      </c>
    </row>
    <row r="173" spans="1:34" x14ac:dyDescent="0.25">
      <c r="A173" t="s">
        <v>172</v>
      </c>
      <c r="B173">
        <v>0</v>
      </c>
      <c r="D173">
        <v>0</v>
      </c>
      <c r="F173">
        <v>0</v>
      </c>
      <c r="H173">
        <v>0</v>
      </c>
      <c r="J173">
        <v>0</v>
      </c>
      <c r="L173">
        <v>0</v>
      </c>
      <c r="N173">
        <v>0</v>
      </c>
      <c r="P173">
        <v>0</v>
      </c>
      <c r="R173">
        <v>0</v>
      </c>
      <c r="T173">
        <v>0</v>
      </c>
      <c r="V173">
        <v>0</v>
      </c>
      <c r="X173">
        <v>0</v>
      </c>
      <c r="Z173">
        <v>0</v>
      </c>
      <c r="AB173">
        <v>0</v>
      </c>
      <c r="AD173">
        <v>0</v>
      </c>
      <c r="AF173">
        <v>0</v>
      </c>
      <c r="AH173">
        <v>0</v>
      </c>
    </row>
    <row r="174" spans="1:34" x14ac:dyDescent="0.25">
      <c r="A174" t="s">
        <v>173</v>
      </c>
      <c r="B174">
        <v>0</v>
      </c>
      <c r="D174">
        <v>0</v>
      </c>
      <c r="F174">
        <v>0</v>
      </c>
      <c r="H174">
        <v>0</v>
      </c>
      <c r="J174">
        <v>0</v>
      </c>
      <c r="L174">
        <v>0</v>
      </c>
      <c r="N174">
        <v>105</v>
      </c>
      <c r="O174" t="s">
        <v>461</v>
      </c>
      <c r="P174">
        <v>0</v>
      </c>
      <c r="R174">
        <v>0</v>
      </c>
      <c r="T174">
        <v>0</v>
      </c>
      <c r="V174">
        <v>0</v>
      </c>
      <c r="X174">
        <v>0</v>
      </c>
      <c r="Z174">
        <v>0</v>
      </c>
      <c r="AB174">
        <v>0</v>
      </c>
      <c r="AD174">
        <v>0</v>
      </c>
      <c r="AF174">
        <v>0</v>
      </c>
      <c r="AH174">
        <v>0</v>
      </c>
    </row>
    <row r="175" spans="1:34" x14ac:dyDescent="0.25">
      <c r="A175" t="s">
        <v>174</v>
      </c>
      <c r="B175">
        <v>0</v>
      </c>
      <c r="D175">
        <v>0</v>
      </c>
      <c r="F175">
        <v>0</v>
      </c>
      <c r="H175">
        <v>0</v>
      </c>
      <c r="J175">
        <v>0</v>
      </c>
      <c r="L175">
        <v>0</v>
      </c>
      <c r="N175">
        <v>0</v>
      </c>
      <c r="P175">
        <v>199</v>
      </c>
      <c r="Q175" t="s">
        <v>518</v>
      </c>
      <c r="R175">
        <v>0</v>
      </c>
      <c r="T175">
        <v>0</v>
      </c>
      <c r="V175">
        <v>0</v>
      </c>
      <c r="X175">
        <v>133</v>
      </c>
      <c r="Y175" t="s">
        <v>587</v>
      </c>
      <c r="Z175">
        <v>0</v>
      </c>
      <c r="AB175">
        <v>0</v>
      </c>
      <c r="AD175">
        <v>0</v>
      </c>
      <c r="AF175">
        <v>0</v>
      </c>
      <c r="AH175">
        <v>0</v>
      </c>
    </row>
    <row r="176" spans="1:34" x14ac:dyDescent="0.25">
      <c r="A176" t="s">
        <v>175</v>
      </c>
      <c r="B176">
        <v>0</v>
      </c>
      <c r="D176">
        <v>0</v>
      </c>
      <c r="F176">
        <v>0</v>
      </c>
      <c r="H176">
        <v>0</v>
      </c>
      <c r="J176">
        <v>0</v>
      </c>
      <c r="L176">
        <v>0</v>
      </c>
      <c r="N176">
        <v>0</v>
      </c>
      <c r="P176">
        <v>0</v>
      </c>
      <c r="R176">
        <v>0</v>
      </c>
      <c r="T176">
        <v>0</v>
      </c>
      <c r="V176">
        <v>230</v>
      </c>
      <c r="W176" t="s">
        <v>512</v>
      </c>
      <c r="X176">
        <v>0</v>
      </c>
      <c r="Z176">
        <v>101</v>
      </c>
      <c r="AA176" t="s">
        <v>512</v>
      </c>
      <c r="AB176">
        <v>0</v>
      </c>
      <c r="AD176">
        <v>0</v>
      </c>
      <c r="AF176">
        <v>0</v>
      </c>
      <c r="AH176">
        <v>0</v>
      </c>
    </row>
    <row r="177" spans="1:34" x14ac:dyDescent="0.25">
      <c r="A177" t="s">
        <v>176</v>
      </c>
      <c r="B177">
        <v>0</v>
      </c>
      <c r="D177">
        <v>0</v>
      </c>
      <c r="F177">
        <v>0</v>
      </c>
      <c r="H177">
        <v>0</v>
      </c>
      <c r="J177">
        <v>86</v>
      </c>
      <c r="K177" t="s">
        <v>502</v>
      </c>
      <c r="L177">
        <v>0</v>
      </c>
      <c r="N177">
        <v>0</v>
      </c>
      <c r="P177">
        <v>144</v>
      </c>
      <c r="Q177" t="s">
        <v>502</v>
      </c>
      <c r="R177">
        <v>0</v>
      </c>
      <c r="T177">
        <v>0</v>
      </c>
      <c r="V177">
        <v>0</v>
      </c>
      <c r="X177">
        <v>100</v>
      </c>
      <c r="Y177" t="s">
        <v>502</v>
      </c>
      <c r="Z177">
        <v>0</v>
      </c>
      <c r="AB177">
        <v>0</v>
      </c>
      <c r="AD177">
        <v>0</v>
      </c>
      <c r="AF177">
        <v>0</v>
      </c>
      <c r="AH177">
        <v>0</v>
      </c>
    </row>
    <row r="178" spans="1:34" x14ac:dyDescent="0.25">
      <c r="A178" t="s">
        <v>177</v>
      </c>
      <c r="B178">
        <v>0</v>
      </c>
      <c r="D178">
        <v>0</v>
      </c>
      <c r="F178">
        <v>0</v>
      </c>
      <c r="H178">
        <v>0</v>
      </c>
      <c r="J178">
        <v>0</v>
      </c>
      <c r="L178">
        <v>0</v>
      </c>
      <c r="N178">
        <v>0</v>
      </c>
      <c r="P178">
        <v>0</v>
      </c>
      <c r="R178">
        <v>0</v>
      </c>
      <c r="T178">
        <v>0</v>
      </c>
      <c r="V178">
        <v>0</v>
      </c>
      <c r="X178">
        <v>0</v>
      </c>
      <c r="Z178">
        <v>0</v>
      </c>
      <c r="AB178">
        <v>0</v>
      </c>
      <c r="AD178">
        <v>0</v>
      </c>
      <c r="AF178">
        <v>0</v>
      </c>
      <c r="AH178">
        <v>0</v>
      </c>
    </row>
    <row r="179" spans="1:34" x14ac:dyDescent="0.25">
      <c r="A179" t="s">
        <v>178</v>
      </c>
      <c r="B179">
        <v>0</v>
      </c>
      <c r="D179">
        <v>68</v>
      </c>
      <c r="E179" t="s">
        <v>471</v>
      </c>
      <c r="F179">
        <v>0</v>
      </c>
      <c r="H179">
        <v>0</v>
      </c>
      <c r="J179">
        <v>145</v>
      </c>
      <c r="K179" t="s">
        <v>471</v>
      </c>
      <c r="L179">
        <v>0</v>
      </c>
      <c r="N179">
        <v>0</v>
      </c>
      <c r="P179">
        <v>0</v>
      </c>
      <c r="R179">
        <v>0</v>
      </c>
      <c r="T179">
        <v>0</v>
      </c>
      <c r="V179">
        <v>103</v>
      </c>
      <c r="W179" t="s">
        <v>471</v>
      </c>
      <c r="X179">
        <v>0</v>
      </c>
      <c r="Z179">
        <v>13</v>
      </c>
      <c r="AA179" t="s">
        <v>471</v>
      </c>
      <c r="AB179">
        <v>0</v>
      </c>
      <c r="AD179">
        <v>0</v>
      </c>
      <c r="AF179">
        <v>0</v>
      </c>
      <c r="AH179">
        <v>0</v>
      </c>
    </row>
    <row r="180" spans="1:34" x14ac:dyDescent="0.25">
      <c r="A180" t="s">
        <v>179</v>
      </c>
      <c r="B180">
        <v>0</v>
      </c>
      <c r="D180">
        <v>0</v>
      </c>
      <c r="F180">
        <v>0</v>
      </c>
      <c r="H180">
        <v>0</v>
      </c>
      <c r="J180">
        <v>0</v>
      </c>
      <c r="L180">
        <v>0</v>
      </c>
      <c r="N180">
        <v>0</v>
      </c>
      <c r="P180">
        <v>0</v>
      </c>
      <c r="R180">
        <v>0</v>
      </c>
      <c r="T180">
        <v>0</v>
      </c>
      <c r="V180">
        <v>0</v>
      </c>
      <c r="X180">
        <v>0</v>
      </c>
      <c r="Z180">
        <v>0</v>
      </c>
      <c r="AB180">
        <v>0</v>
      </c>
      <c r="AD180">
        <v>0</v>
      </c>
      <c r="AF180">
        <v>0</v>
      </c>
      <c r="AH180">
        <v>0</v>
      </c>
    </row>
    <row r="181" spans="1:34" x14ac:dyDescent="0.25">
      <c r="A181" t="s">
        <v>180</v>
      </c>
      <c r="B181">
        <v>0</v>
      </c>
      <c r="D181">
        <v>0</v>
      </c>
      <c r="F181">
        <v>0</v>
      </c>
      <c r="H181">
        <v>0</v>
      </c>
      <c r="J181">
        <v>0</v>
      </c>
      <c r="L181">
        <v>0</v>
      </c>
      <c r="N181">
        <v>0</v>
      </c>
      <c r="P181">
        <v>128</v>
      </c>
      <c r="Q181" t="s">
        <v>462</v>
      </c>
      <c r="R181">
        <v>0</v>
      </c>
      <c r="T181">
        <v>0</v>
      </c>
      <c r="V181">
        <v>0</v>
      </c>
      <c r="X181">
        <v>142</v>
      </c>
      <c r="Y181" t="s">
        <v>462</v>
      </c>
      <c r="Z181">
        <v>0</v>
      </c>
      <c r="AB181">
        <v>0</v>
      </c>
      <c r="AD181">
        <v>0</v>
      </c>
      <c r="AF181">
        <v>0</v>
      </c>
      <c r="AH181">
        <v>0</v>
      </c>
    </row>
    <row r="182" spans="1:34" x14ac:dyDescent="0.25">
      <c r="A182" t="s">
        <v>181</v>
      </c>
      <c r="B182">
        <v>0</v>
      </c>
      <c r="D182">
        <v>0</v>
      </c>
      <c r="F182">
        <v>0</v>
      </c>
      <c r="H182">
        <v>0</v>
      </c>
      <c r="J182">
        <v>0</v>
      </c>
      <c r="L182">
        <v>0</v>
      </c>
      <c r="N182">
        <v>316</v>
      </c>
      <c r="O182" t="s">
        <v>513</v>
      </c>
      <c r="P182">
        <v>0</v>
      </c>
      <c r="R182">
        <v>0</v>
      </c>
      <c r="T182">
        <v>0</v>
      </c>
      <c r="V182">
        <v>0</v>
      </c>
      <c r="X182">
        <v>0</v>
      </c>
      <c r="Z182">
        <v>0</v>
      </c>
      <c r="AB182">
        <v>0</v>
      </c>
      <c r="AD182">
        <v>0</v>
      </c>
      <c r="AF182">
        <v>0</v>
      </c>
      <c r="AH182">
        <v>0</v>
      </c>
    </row>
    <row r="183" spans="1:34" x14ac:dyDescent="0.25">
      <c r="A183" t="s">
        <v>182</v>
      </c>
      <c r="B183">
        <v>0</v>
      </c>
      <c r="D183">
        <v>98</v>
      </c>
      <c r="E183" t="s">
        <v>470</v>
      </c>
      <c r="F183">
        <v>0</v>
      </c>
      <c r="H183">
        <v>62</v>
      </c>
      <c r="I183" t="s">
        <v>470</v>
      </c>
      <c r="J183">
        <v>0</v>
      </c>
      <c r="L183">
        <v>0</v>
      </c>
      <c r="N183">
        <v>0</v>
      </c>
      <c r="P183">
        <v>0</v>
      </c>
      <c r="R183">
        <v>0</v>
      </c>
      <c r="T183">
        <v>0</v>
      </c>
      <c r="V183">
        <v>154</v>
      </c>
      <c r="W183" t="s">
        <v>470</v>
      </c>
      <c r="X183">
        <v>0</v>
      </c>
      <c r="Z183">
        <v>0</v>
      </c>
      <c r="AB183">
        <v>0</v>
      </c>
      <c r="AD183">
        <v>0</v>
      </c>
      <c r="AF183">
        <v>0</v>
      </c>
      <c r="AH183">
        <v>0</v>
      </c>
    </row>
    <row r="184" spans="1:34" x14ac:dyDescent="0.25">
      <c r="A184" t="s">
        <v>183</v>
      </c>
      <c r="B184">
        <v>0</v>
      </c>
      <c r="D184">
        <v>0</v>
      </c>
      <c r="F184">
        <v>0</v>
      </c>
      <c r="H184">
        <v>0</v>
      </c>
      <c r="J184">
        <v>0</v>
      </c>
      <c r="L184">
        <v>0</v>
      </c>
      <c r="N184">
        <v>0</v>
      </c>
      <c r="P184">
        <v>0</v>
      </c>
      <c r="R184">
        <v>143</v>
      </c>
      <c r="S184" t="s">
        <v>536</v>
      </c>
      <c r="T184">
        <v>0</v>
      </c>
      <c r="V184">
        <v>0</v>
      </c>
      <c r="X184">
        <v>0</v>
      </c>
      <c r="Z184">
        <v>0</v>
      </c>
      <c r="AB184">
        <v>169</v>
      </c>
      <c r="AC184" t="s">
        <v>536</v>
      </c>
      <c r="AD184">
        <v>0</v>
      </c>
      <c r="AF184">
        <v>0</v>
      </c>
      <c r="AH184">
        <v>0</v>
      </c>
    </row>
    <row r="185" spans="1:34" x14ac:dyDescent="0.25">
      <c r="A185" t="s">
        <v>184</v>
      </c>
      <c r="B185">
        <v>0</v>
      </c>
      <c r="D185">
        <v>0</v>
      </c>
      <c r="F185">
        <v>0</v>
      </c>
      <c r="H185">
        <v>0</v>
      </c>
      <c r="J185">
        <v>0</v>
      </c>
      <c r="L185">
        <v>0</v>
      </c>
      <c r="N185">
        <v>0</v>
      </c>
      <c r="P185">
        <v>0</v>
      </c>
      <c r="R185">
        <v>0</v>
      </c>
      <c r="T185">
        <v>311</v>
      </c>
      <c r="U185" t="s">
        <v>483</v>
      </c>
      <c r="V185">
        <v>0</v>
      </c>
      <c r="X185">
        <v>0</v>
      </c>
      <c r="Z185">
        <v>0</v>
      </c>
      <c r="AB185">
        <v>0</v>
      </c>
      <c r="AD185">
        <v>0</v>
      </c>
      <c r="AF185">
        <v>0</v>
      </c>
      <c r="AH185">
        <v>0</v>
      </c>
    </row>
    <row r="186" spans="1:34" x14ac:dyDescent="0.25">
      <c r="A186" t="s">
        <v>185</v>
      </c>
      <c r="B186">
        <v>0</v>
      </c>
      <c r="D186">
        <v>0</v>
      </c>
      <c r="F186">
        <v>0</v>
      </c>
      <c r="H186">
        <v>0</v>
      </c>
      <c r="J186">
        <v>0</v>
      </c>
      <c r="L186">
        <v>0</v>
      </c>
      <c r="N186">
        <v>116</v>
      </c>
      <c r="O186" t="s">
        <v>461</v>
      </c>
      <c r="P186">
        <v>0</v>
      </c>
      <c r="R186">
        <v>0</v>
      </c>
      <c r="T186">
        <v>0</v>
      </c>
      <c r="V186">
        <v>0</v>
      </c>
      <c r="X186">
        <v>0</v>
      </c>
      <c r="Z186">
        <v>0</v>
      </c>
      <c r="AB186">
        <v>0</v>
      </c>
      <c r="AD186">
        <v>0</v>
      </c>
      <c r="AF186">
        <v>0</v>
      </c>
      <c r="AH186">
        <v>0</v>
      </c>
    </row>
    <row r="187" spans="1:34" x14ac:dyDescent="0.25">
      <c r="A187" t="s">
        <v>186</v>
      </c>
      <c r="B187">
        <v>24</v>
      </c>
      <c r="C187" t="s">
        <v>460</v>
      </c>
      <c r="D187">
        <v>0</v>
      </c>
      <c r="F187">
        <v>0</v>
      </c>
      <c r="H187">
        <v>0</v>
      </c>
      <c r="J187">
        <v>0</v>
      </c>
      <c r="L187">
        <v>0</v>
      </c>
      <c r="N187">
        <v>0</v>
      </c>
      <c r="P187">
        <v>0</v>
      </c>
      <c r="R187">
        <v>0</v>
      </c>
      <c r="T187">
        <v>0</v>
      </c>
      <c r="V187">
        <v>0</v>
      </c>
      <c r="X187">
        <v>0</v>
      </c>
      <c r="Z187">
        <v>0</v>
      </c>
      <c r="AB187">
        <v>0</v>
      </c>
      <c r="AD187">
        <v>0</v>
      </c>
      <c r="AF187">
        <v>0</v>
      </c>
      <c r="AH187">
        <v>0</v>
      </c>
    </row>
    <row r="188" spans="1:34" x14ac:dyDescent="0.25">
      <c r="A188" t="s">
        <v>187</v>
      </c>
      <c r="B188">
        <v>0</v>
      </c>
      <c r="D188">
        <v>0</v>
      </c>
      <c r="F188">
        <v>0</v>
      </c>
      <c r="H188">
        <v>0</v>
      </c>
      <c r="J188">
        <v>294</v>
      </c>
      <c r="K188" t="s">
        <v>501</v>
      </c>
      <c r="L188">
        <v>0</v>
      </c>
      <c r="N188">
        <v>0</v>
      </c>
      <c r="P188">
        <v>0</v>
      </c>
      <c r="R188">
        <v>0</v>
      </c>
      <c r="T188">
        <v>0</v>
      </c>
      <c r="V188">
        <v>0</v>
      </c>
      <c r="X188">
        <v>0</v>
      </c>
      <c r="Z188">
        <v>0</v>
      </c>
      <c r="AB188">
        <v>0</v>
      </c>
      <c r="AD188">
        <v>0</v>
      </c>
      <c r="AF188">
        <v>0</v>
      </c>
      <c r="AH188">
        <v>0</v>
      </c>
    </row>
    <row r="189" spans="1:34" x14ac:dyDescent="0.25">
      <c r="A189" t="s">
        <v>188</v>
      </c>
      <c r="B189">
        <v>0</v>
      </c>
      <c r="D189">
        <v>0</v>
      </c>
      <c r="F189">
        <v>290</v>
      </c>
      <c r="G189" t="s">
        <v>470</v>
      </c>
      <c r="H189">
        <v>0</v>
      </c>
      <c r="J189">
        <v>0</v>
      </c>
      <c r="L189">
        <v>0</v>
      </c>
      <c r="N189">
        <v>0</v>
      </c>
      <c r="P189">
        <v>0</v>
      </c>
      <c r="R189">
        <v>0</v>
      </c>
      <c r="T189">
        <v>0</v>
      </c>
      <c r="V189">
        <v>0</v>
      </c>
      <c r="X189">
        <v>0</v>
      </c>
      <c r="Z189">
        <v>0</v>
      </c>
      <c r="AB189">
        <v>0</v>
      </c>
      <c r="AD189">
        <v>0</v>
      </c>
      <c r="AF189">
        <v>0</v>
      </c>
      <c r="AH189">
        <v>0</v>
      </c>
    </row>
    <row r="190" spans="1:34" x14ac:dyDescent="0.25">
      <c r="A190" t="s">
        <v>189</v>
      </c>
      <c r="B190">
        <v>0</v>
      </c>
      <c r="D190">
        <v>0</v>
      </c>
      <c r="F190">
        <v>0</v>
      </c>
      <c r="H190">
        <v>0</v>
      </c>
      <c r="J190">
        <v>0</v>
      </c>
      <c r="L190">
        <v>0</v>
      </c>
      <c r="N190">
        <v>290</v>
      </c>
      <c r="O190" t="s">
        <v>513</v>
      </c>
      <c r="P190">
        <v>0</v>
      </c>
      <c r="R190">
        <v>0</v>
      </c>
      <c r="T190">
        <v>0</v>
      </c>
      <c r="V190">
        <v>0</v>
      </c>
      <c r="X190">
        <v>0</v>
      </c>
      <c r="Z190">
        <v>0</v>
      </c>
      <c r="AB190">
        <v>0</v>
      </c>
      <c r="AD190">
        <v>0</v>
      </c>
      <c r="AF190">
        <v>0</v>
      </c>
      <c r="AH190">
        <v>0</v>
      </c>
    </row>
    <row r="191" spans="1:34" x14ac:dyDescent="0.25">
      <c r="A191" t="s">
        <v>190</v>
      </c>
      <c r="B191">
        <v>0</v>
      </c>
      <c r="D191">
        <v>0</v>
      </c>
      <c r="F191">
        <v>0</v>
      </c>
      <c r="H191">
        <v>0</v>
      </c>
      <c r="J191">
        <v>0</v>
      </c>
      <c r="L191">
        <v>0</v>
      </c>
      <c r="N191">
        <v>0</v>
      </c>
      <c r="P191">
        <v>0</v>
      </c>
      <c r="R191">
        <v>0</v>
      </c>
      <c r="T191">
        <v>0</v>
      </c>
      <c r="V191">
        <v>0</v>
      </c>
      <c r="X191">
        <v>0</v>
      </c>
      <c r="Z191">
        <v>0</v>
      </c>
      <c r="AB191">
        <v>0</v>
      </c>
      <c r="AD191">
        <v>0</v>
      </c>
      <c r="AF191">
        <v>0</v>
      </c>
      <c r="AH191">
        <v>0</v>
      </c>
    </row>
    <row r="192" spans="1:34" x14ac:dyDescent="0.25">
      <c r="A192" t="s">
        <v>191</v>
      </c>
      <c r="B192">
        <v>0</v>
      </c>
      <c r="D192">
        <v>0</v>
      </c>
      <c r="F192">
        <v>0</v>
      </c>
      <c r="H192">
        <v>0</v>
      </c>
      <c r="J192">
        <v>0</v>
      </c>
      <c r="L192">
        <v>0</v>
      </c>
      <c r="N192">
        <v>0</v>
      </c>
      <c r="P192">
        <v>0</v>
      </c>
      <c r="R192">
        <v>0</v>
      </c>
      <c r="T192">
        <v>0</v>
      </c>
      <c r="V192">
        <v>0</v>
      </c>
      <c r="X192">
        <v>0</v>
      </c>
      <c r="Z192">
        <v>0</v>
      </c>
      <c r="AB192">
        <v>0</v>
      </c>
      <c r="AD192">
        <v>0</v>
      </c>
      <c r="AF192">
        <v>0</v>
      </c>
      <c r="AH192">
        <v>0</v>
      </c>
    </row>
    <row r="193" spans="1:34" x14ac:dyDescent="0.25">
      <c r="A193" t="s">
        <v>192</v>
      </c>
      <c r="B193">
        <v>0</v>
      </c>
      <c r="D193">
        <v>0</v>
      </c>
      <c r="F193">
        <v>0</v>
      </c>
      <c r="H193">
        <v>0</v>
      </c>
      <c r="J193">
        <v>0</v>
      </c>
      <c r="L193">
        <v>0</v>
      </c>
      <c r="N193">
        <v>282</v>
      </c>
      <c r="O193" t="s">
        <v>469</v>
      </c>
      <c r="P193">
        <v>0</v>
      </c>
      <c r="R193">
        <v>0</v>
      </c>
      <c r="T193">
        <v>0</v>
      </c>
      <c r="V193">
        <v>0</v>
      </c>
      <c r="X193">
        <v>0</v>
      </c>
      <c r="Z193">
        <v>0</v>
      </c>
      <c r="AB193">
        <v>0</v>
      </c>
      <c r="AD193">
        <v>0</v>
      </c>
      <c r="AF193">
        <v>0</v>
      </c>
      <c r="AH193">
        <v>0</v>
      </c>
    </row>
    <row r="194" spans="1:34" x14ac:dyDescent="0.25">
      <c r="A194" t="s">
        <v>193</v>
      </c>
      <c r="B194">
        <v>0</v>
      </c>
      <c r="D194">
        <v>0</v>
      </c>
      <c r="F194">
        <v>278</v>
      </c>
      <c r="G194" t="s">
        <v>482</v>
      </c>
      <c r="H194">
        <v>0</v>
      </c>
      <c r="J194">
        <v>0</v>
      </c>
      <c r="L194">
        <v>0</v>
      </c>
      <c r="N194">
        <v>0</v>
      </c>
      <c r="P194">
        <v>0</v>
      </c>
      <c r="R194">
        <v>0</v>
      </c>
      <c r="T194">
        <v>0</v>
      </c>
      <c r="V194">
        <v>0</v>
      </c>
      <c r="X194">
        <v>0</v>
      </c>
      <c r="Z194">
        <v>0</v>
      </c>
      <c r="AB194">
        <v>0</v>
      </c>
      <c r="AD194">
        <v>0</v>
      </c>
      <c r="AF194">
        <v>0</v>
      </c>
      <c r="AH194">
        <v>0</v>
      </c>
    </row>
    <row r="195" spans="1:34" x14ac:dyDescent="0.25">
      <c r="A195" t="s">
        <v>194</v>
      </c>
      <c r="B195">
        <v>0</v>
      </c>
      <c r="D195">
        <v>0</v>
      </c>
      <c r="F195">
        <v>0</v>
      </c>
      <c r="H195">
        <v>0</v>
      </c>
      <c r="J195">
        <v>0</v>
      </c>
      <c r="L195">
        <v>0</v>
      </c>
      <c r="N195">
        <v>0</v>
      </c>
      <c r="P195">
        <v>0</v>
      </c>
      <c r="R195">
        <v>0</v>
      </c>
      <c r="T195">
        <v>0</v>
      </c>
      <c r="V195">
        <v>0</v>
      </c>
      <c r="X195">
        <v>0</v>
      </c>
      <c r="Z195">
        <v>0</v>
      </c>
      <c r="AB195">
        <v>0</v>
      </c>
      <c r="AD195">
        <v>0</v>
      </c>
      <c r="AF195">
        <v>0</v>
      </c>
      <c r="AH195">
        <v>0</v>
      </c>
    </row>
    <row r="196" spans="1:34" x14ac:dyDescent="0.25">
      <c r="A196" t="s">
        <v>195</v>
      </c>
      <c r="B196">
        <v>0</v>
      </c>
      <c r="D196">
        <v>0</v>
      </c>
      <c r="F196">
        <v>0</v>
      </c>
      <c r="H196">
        <v>0</v>
      </c>
      <c r="J196">
        <v>244</v>
      </c>
      <c r="K196" t="s">
        <v>501</v>
      </c>
      <c r="L196">
        <v>0</v>
      </c>
      <c r="N196">
        <v>0</v>
      </c>
      <c r="P196">
        <v>0</v>
      </c>
      <c r="R196">
        <v>0</v>
      </c>
      <c r="T196">
        <v>0</v>
      </c>
      <c r="V196">
        <v>0</v>
      </c>
      <c r="X196">
        <v>0</v>
      </c>
      <c r="Z196">
        <v>0</v>
      </c>
      <c r="AB196">
        <v>0</v>
      </c>
      <c r="AD196">
        <v>0</v>
      </c>
      <c r="AF196">
        <v>0</v>
      </c>
      <c r="AH196">
        <v>0</v>
      </c>
    </row>
    <row r="197" spans="1:34" x14ac:dyDescent="0.25">
      <c r="A197" t="s">
        <v>196</v>
      </c>
      <c r="B197">
        <v>0</v>
      </c>
      <c r="D197">
        <v>0</v>
      </c>
      <c r="F197">
        <v>0</v>
      </c>
      <c r="H197">
        <v>0</v>
      </c>
      <c r="J197">
        <v>0</v>
      </c>
      <c r="L197">
        <v>0</v>
      </c>
      <c r="N197">
        <v>243</v>
      </c>
      <c r="O197" t="s">
        <v>513</v>
      </c>
      <c r="P197">
        <v>0</v>
      </c>
      <c r="R197">
        <v>0</v>
      </c>
      <c r="T197">
        <v>0</v>
      </c>
      <c r="V197">
        <v>0</v>
      </c>
      <c r="X197">
        <v>0</v>
      </c>
      <c r="Z197">
        <v>0</v>
      </c>
      <c r="AB197">
        <v>0</v>
      </c>
      <c r="AD197">
        <v>0</v>
      </c>
      <c r="AF197">
        <v>0</v>
      </c>
      <c r="AH197">
        <v>0</v>
      </c>
    </row>
    <row r="198" spans="1:34" x14ac:dyDescent="0.25">
      <c r="A198" t="s">
        <v>197</v>
      </c>
      <c r="B198">
        <v>0</v>
      </c>
      <c r="D198">
        <v>0</v>
      </c>
      <c r="F198">
        <v>0</v>
      </c>
      <c r="H198">
        <v>0</v>
      </c>
      <c r="J198">
        <v>0</v>
      </c>
      <c r="L198">
        <v>0</v>
      </c>
      <c r="N198">
        <v>239</v>
      </c>
      <c r="O198" t="s">
        <v>513</v>
      </c>
      <c r="P198">
        <v>0</v>
      </c>
      <c r="R198">
        <v>0</v>
      </c>
      <c r="T198">
        <v>0</v>
      </c>
      <c r="V198">
        <v>0</v>
      </c>
      <c r="X198">
        <v>0</v>
      </c>
      <c r="Z198">
        <v>0</v>
      </c>
      <c r="AB198">
        <v>0</v>
      </c>
      <c r="AD198">
        <v>0</v>
      </c>
      <c r="AF198">
        <v>0</v>
      </c>
      <c r="AH198">
        <v>0</v>
      </c>
    </row>
    <row r="199" spans="1:34" x14ac:dyDescent="0.25">
      <c r="A199" t="s">
        <v>198</v>
      </c>
      <c r="B199">
        <v>0</v>
      </c>
      <c r="D199">
        <v>0</v>
      </c>
      <c r="F199">
        <v>0</v>
      </c>
      <c r="H199">
        <v>0</v>
      </c>
      <c r="J199">
        <v>0</v>
      </c>
      <c r="L199">
        <v>0</v>
      </c>
      <c r="N199">
        <v>0</v>
      </c>
      <c r="P199">
        <v>0</v>
      </c>
      <c r="R199">
        <v>0</v>
      </c>
      <c r="T199">
        <v>0</v>
      </c>
      <c r="V199">
        <v>93</v>
      </c>
      <c r="W199" t="s">
        <v>577</v>
      </c>
      <c r="X199">
        <v>0</v>
      </c>
      <c r="Z199">
        <v>144</v>
      </c>
      <c r="AA199" t="s">
        <v>577</v>
      </c>
      <c r="AB199">
        <v>0</v>
      </c>
      <c r="AD199">
        <v>0</v>
      </c>
      <c r="AF199">
        <v>0</v>
      </c>
      <c r="AH199">
        <v>0</v>
      </c>
    </row>
    <row r="200" spans="1:34" x14ac:dyDescent="0.25">
      <c r="A200" t="s">
        <v>199</v>
      </c>
      <c r="B200">
        <v>0</v>
      </c>
      <c r="D200">
        <v>0</v>
      </c>
      <c r="F200">
        <v>0</v>
      </c>
      <c r="H200">
        <v>0</v>
      </c>
      <c r="J200">
        <v>0</v>
      </c>
      <c r="L200">
        <v>0</v>
      </c>
      <c r="N200">
        <v>0</v>
      </c>
      <c r="P200">
        <v>234</v>
      </c>
      <c r="Q200" t="s">
        <v>523</v>
      </c>
      <c r="R200">
        <v>0</v>
      </c>
      <c r="T200">
        <v>0</v>
      </c>
      <c r="V200">
        <v>0</v>
      </c>
      <c r="X200">
        <v>0</v>
      </c>
      <c r="Z200">
        <v>0</v>
      </c>
      <c r="AB200">
        <v>0</v>
      </c>
      <c r="AD200">
        <v>0</v>
      </c>
      <c r="AF200">
        <v>0</v>
      </c>
      <c r="AH200">
        <v>0</v>
      </c>
    </row>
    <row r="201" spans="1:34" x14ac:dyDescent="0.25">
      <c r="A201" t="s">
        <v>200</v>
      </c>
      <c r="B201">
        <v>0</v>
      </c>
      <c r="D201">
        <v>0</v>
      </c>
      <c r="F201">
        <v>0</v>
      </c>
      <c r="H201">
        <v>0</v>
      </c>
      <c r="J201">
        <v>0</v>
      </c>
      <c r="L201">
        <v>0</v>
      </c>
      <c r="N201">
        <v>233</v>
      </c>
      <c r="O201" t="s">
        <v>513</v>
      </c>
      <c r="P201">
        <v>0</v>
      </c>
      <c r="R201">
        <v>0</v>
      </c>
      <c r="T201">
        <v>0</v>
      </c>
      <c r="V201">
        <v>0</v>
      </c>
      <c r="X201">
        <v>0</v>
      </c>
      <c r="Z201">
        <v>0</v>
      </c>
      <c r="AB201">
        <v>0</v>
      </c>
      <c r="AD201">
        <v>0</v>
      </c>
      <c r="AF201">
        <v>0</v>
      </c>
      <c r="AH201">
        <v>0</v>
      </c>
    </row>
    <row r="202" spans="1:34" x14ac:dyDescent="0.25">
      <c r="A202" t="s">
        <v>201</v>
      </c>
      <c r="B202">
        <v>0</v>
      </c>
      <c r="D202">
        <v>0</v>
      </c>
      <c r="F202">
        <v>0</v>
      </c>
      <c r="H202">
        <v>0</v>
      </c>
      <c r="J202">
        <v>0</v>
      </c>
      <c r="L202">
        <v>0</v>
      </c>
      <c r="N202">
        <v>0</v>
      </c>
      <c r="P202">
        <v>0</v>
      </c>
      <c r="R202">
        <v>0</v>
      </c>
      <c r="T202">
        <v>0</v>
      </c>
      <c r="V202">
        <v>0</v>
      </c>
      <c r="X202">
        <v>0</v>
      </c>
      <c r="Z202">
        <v>0</v>
      </c>
      <c r="AB202">
        <v>0</v>
      </c>
      <c r="AD202">
        <v>0</v>
      </c>
      <c r="AF202">
        <v>0</v>
      </c>
      <c r="AH202">
        <v>0</v>
      </c>
    </row>
    <row r="203" spans="1:34" x14ac:dyDescent="0.25">
      <c r="A203" t="s">
        <v>202</v>
      </c>
      <c r="B203">
        <v>0</v>
      </c>
      <c r="D203">
        <v>0</v>
      </c>
      <c r="F203">
        <v>0</v>
      </c>
      <c r="H203">
        <v>0</v>
      </c>
      <c r="J203">
        <v>49</v>
      </c>
      <c r="K203" t="s">
        <v>502</v>
      </c>
      <c r="L203">
        <v>0</v>
      </c>
      <c r="N203">
        <v>0</v>
      </c>
      <c r="P203">
        <v>97</v>
      </c>
      <c r="Q203" t="s">
        <v>502</v>
      </c>
      <c r="R203">
        <v>0</v>
      </c>
      <c r="T203">
        <v>0</v>
      </c>
      <c r="V203">
        <v>0</v>
      </c>
      <c r="X203">
        <v>71</v>
      </c>
      <c r="Y203" t="s">
        <v>502</v>
      </c>
      <c r="Z203">
        <v>0</v>
      </c>
      <c r="AB203">
        <v>0</v>
      </c>
      <c r="AD203">
        <v>0</v>
      </c>
      <c r="AF203">
        <v>0</v>
      </c>
      <c r="AH203">
        <v>0</v>
      </c>
    </row>
    <row r="204" spans="1:34" x14ac:dyDescent="0.25">
      <c r="A204" t="s">
        <v>203</v>
      </c>
      <c r="B204">
        <v>0</v>
      </c>
      <c r="D204">
        <v>0</v>
      </c>
      <c r="F204">
        <v>0</v>
      </c>
      <c r="H204">
        <v>0</v>
      </c>
      <c r="J204">
        <v>0</v>
      </c>
      <c r="L204">
        <v>0</v>
      </c>
      <c r="N204">
        <v>0</v>
      </c>
      <c r="P204">
        <v>0</v>
      </c>
      <c r="R204">
        <v>0</v>
      </c>
      <c r="T204">
        <v>0</v>
      </c>
      <c r="V204">
        <v>0</v>
      </c>
      <c r="X204">
        <v>0</v>
      </c>
      <c r="Z204">
        <v>0</v>
      </c>
      <c r="AB204">
        <v>0</v>
      </c>
      <c r="AD204">
        <v>0</v>
      </c>
      <c r="AF204">
        <v>0</v>
      </c>
      <c r="AH204">
        <v>0</v>
      </c>
    </row>
    <row r="205" spans="1:34" x14ac:dyDescent="0.25">
      <c r="A205" t="s">
        <v>204</v>
      </c>
      <c r="B205">
        <v>0</v>
      </c>
      <c r="D205">
        <v>0</v>
      </c>
      <c r="F205">
        <v>0</v>
      </c>
      <c r="H205">
        <v>0</v>
      </c>
      <c r="J205">
        <v>0</v>
      </c>
      <c r="L205">
        <v>0</v>
      </c>
      <c r="N205">
        <v>0</v>
      </c>
      <c r="P205">
        <v>0</v>
      </c>
      <c r="R205">
        <v>0</v>
      </c>
      <c r="T205">
        <v>0</v>
      </c>
      <c r="V205">
        <v>0</v>
      </c>
      <c r="X205">
        <v>0</v>
      </c>
      <c r="Z205">
        <v>0</v>
      </c>
      <c r="AB205">
        <v>0</v>
      </c>
      <c r="AD205">
        <v>0</v>
      </c>
      <c r="AF205">
        <v>0</v>
      </c>
      <c r="AH205">
        <v>0</v>
      </c>
    </row>
    <row r="206" spans="1:34" x14ac:dyDescent="0.25">
      <c r="A206" t="s">
        <v>205</v>
      </c>
      <c r="B206">
        <v>0</v>
      </c>
      <c r="D206">
        <v>0</v>
      </c>
      <c r="F206">
        <v>0</v>
      </c>
      <c r="H206">
        <v>0</v>
      </c>
      <c r="J206">
        <v>0</v>
      </c>
      <c r="L206">
        <v>0</v>
      </c>
      <c r="N206">
        <v>147</v>
      </c>
      <c r="O206" t="s">
        <v>461</v>
      </c>
      <c r="P206">
        <v>0</v>
      </c>
      <c r="R206">
        <v>0</v>
      </c>
      <c r="T206">
        <v>0</v>
      </c>
      <c r="V206">
        <v>0</v>
      </c>
      <c r="X206">
        <v>0</v>
      </c>
      <c r="Z206">
        <v>0</v>
      </c>
      <c r="AB206">
        <v>0</v>
      </c>
      <c r="AD206">
        <v>0</v>
      </c>
      <c r="AF206">
        <v>0</v>
      </c>
      <c r="AH206">
        <v>0</v>
      </c>
    </row>
    <row r="207" spans="1:34" x14ac:dyDescent="0.25">
      <c r="A207" t="s">
        <v>206</v>
      </c>
      <c r="B207">
        <v>0</v>
      </c>
      <c r="D207">
        <v>0</v>
      </c>
      <c r="F207">
        <v>0</v>
      </c>
      <c r="H207">
        <v>0</v>
      </c>
      <c r="J207">
        <v>0</v>
      </c>
      <c r="L207">
        <v>0</v>
      </c>
      <c r="N207">
        <v>212</v>
      </c>
      <c r="O207" t="s">
        <v>513</v>
      </c>
      <c r="P207">
        <v>0</v>
      </c>
      <c r="R207">
        <v>0</v>
      </c>
      <c r="T207">
        <v>0</v>
      </c>
      <c r="V207">
        <v>0</v>
      </c>
      <c r="X207">
        <v>0</v>
      </c>
      <c r="Z207">
        <v>0</v>
      </c>
      <c r="AB207">
        <v>0</v>
      </c>
      <c r="AD207">
        <v>0</v>
      </c>
      <c r="AF207">
        <v>0</v>
      </c>
      <c r="AH207">
        <v>0</v>
      </c>
    </row>
    <row r="208" spans="1:34" x14ac:dyDescent="0.25">
      <c r="A208" t="s">
        <v>207</v>
      </c>
      <c r="B208">
        <v>0</v>
      </c>
      <c r="D208">
        <v>0</v>
      </c>
      <c r="F208">
        <v>0</v>
      </c>
      <c r="H208">
        <v>0</v>
      </c>
      <c r="J208">
        <v>0</v>
      </c>
      <c r="L208">
        <v>0</v>
      </c>
      <c r="N208">
        <v>0</v>
      </c>
      <c r="P208">
        <v>0</v>
      </c>
      <c r="R208">
        <v>0</v>
      </c>
      <c r="T208">
        <v>0</v>
      </c>
      <c r="V208">
        <v>0</v>
      </c>
      <c r="X208">
        <v>0</v>
      </c>
      <c r="Z208">
        <v>0</v>
      </c>
      <c r="AB208">
        <v>0</v>
      </c>
      <c r="AD208">
        <v>0</v>
      </c>
      <c r="AF208">
        <v>0</v>
      </c>
      <c r="AH208">
        <v>0</v>
      </c>
    </row>
    <row r="209" spans="1:34" x14ac:dyDescent="0.25">
      <c r="A209" t="s">
        <v>208</v>
      </c>
      <c r="B209">
        <v>0</v>
      </c>
      <c r="D209">
        <v>0</v>
      </c>
      <c r="F209">
        <v>0</v>
      </c>
      <c r="H209">
        <v>0</v>
      </c>
      <c r="J209">
        <v>0</v>
      </c>
      <c r="L209">
        <v>24</v>
      </c>
      <c r="M209" t="s">
        <v>502</v>
      </c>
      <c r="N209">
        <v>0</v>
      </c>
      <c r="P209">
        <v>0</v>
      </c>
      <c r="R209">
        <v>0</v>
      </c>
      <c r="T209">
        <v>0</v>
      </c>
      <c r="V209">
        <v>0</v>
      </c>
      <c r="X209">
        <v>0</v>
      </c>
      <c r="Z209">
        <v>0</v>
      </c>
      <c r="AB209">
        <v>0</v>
      </c>
      <c r="AD209">
        <v>0</v>
      </c>
      <c r="AF209">
        <v>0</v>
      </c>
      <c r="AH209">
        <v>0</v>
      </c>
    </row>
    <row r="210" spans="1:34" x14ac:dyDescent="0.25">
      <c r="A210" t="s">
        <v>209</v>
      </c>
      <c r="B210">
        <v>0</v>
      </c>
      <c r="D210">
        <v>0</v>
      </c>
      <c r="F210">
        <v>0</v>
      </c>
      <c r="H210">
        <v>0</v>
      </c>
      <c r="J210">
        <v>0</v>
      </c>
      <c r="L210">
        <v>0</v>
      </c>
      <c r="N210">
        <v>0</v>
      </c>
      <c r="P210">
        <v>0</v>
      </c>
      <c r="R210">
        <v>0</v>
      </c>
      <c r="T210">
        <v>0</v>
      </c>
      <c r="V210">
        <v>0</v>
      </c>
      <c r="X210">
        <v>0</v>
      </c>
      <c r="Z210">
        <v>0</v>
      </c>
      <c r="AB210">
        <v>0</v>
      </c>
      <c r="AD210">
        <v>0</v>
      </c>
      <c r="AF210">
        <v>0</v>
      </c>
      <c r="AH210">
        <v>0</v>
      </c>
    </row>
    <row r="211" spans="1:34" x14ac:dyDescent="0.25">
      <c r="A211" t="s">
        <v>210</v>
      </c>
      <c r="B211">
        <v>0</v>
      </c>
      <c r="D211">
        <v>0</v>
      </c>
      <c r="F211">
        <v>0</v>
      </c>
      <c r="H211">
        <v>0</v>
      </c>
      <c r="J211">
        <v>0</v>
      </c>
      <c r="L211">
        <v>0</v>
      </c>
      <c r="N211">
        <v>0</v>
      </c>
      <c r="P211">
        <v>0</v>
      </c>
      <c r="R211">
        <v>0</v>
      </c>
      <c r="T211">
        <v>0</v>
      </c>
      <c r="V211">
        <v>0</v>
      </c>
      <c r="X211">
        <v>0</v>
      </c>
      <c r="Z211">
        <v>0</v>
      </c>
      <c r="AB211">
        <v>0</v>
      </c>
      <c r="AD211">
        <v>0</v>
      </c>
      <c r="AF211">
        <v>0</v>
      </c>
      <c r="AH211">
        <v>0</v>
      </c>
    </row>
    <row r="212" spans="1:34" x14ac:dyDescent="0.25">
      <c r="A212" t="s">
        <v>211</v>
      </c>
      <c r="B212">
        <v>0</v>
      </c>
      <c r="D212">
        <v>0</v>
      </c>
      <c r="F212">
        <v>0</v>
      </c>
      <c r="H212">
        <v>0</v>
      </c>
      <c r="J212">
        <v>0</v>
      </c>
      <c r="L212">
        <v>0</v>
      </c>
      <c r="N212">
        <v>0</v>
      </c>
      <c r="P212">
        <v>0</v>
      </c>
      <c r="R212">
        <v>0</v>
      </c>
      <c r="T212">
        <v>0</v>
      </c>
      <c r="V212">
        <v>0</v>
      </c>
      <c r="X212">
        <v>0</v>
      </c>
      <c r="Z212">
        <v>0</v>
      </c>
      <c r="AB212">
        <v>0</v>
      </c>
      <c r="AD212">
        <v>0</v>
      </c>
      <c r="AF212">
        <v>0</v>
      </c>
      <c r="AH212">
        <v>0</v>
      </c>
    </row>
    <row r="213" spans="1:34" x14ac:dyDescent="0.25">
      <c r="A213" t="s">
        <v>212</v>
      </c>
      <c r="B213">
        <v>0</v>
      </c>
      <c r="D213">
        <v>0</v>
      </c>
      <c r="F213">
        <v>0</v>
      </c>
      <c r="H213">
        <v>0</v>
      </c>
      <c r="J213">
        <v>0</v>
      </c>
      <c r="L213">
        <v>195</v>
      </c>
      <c r="M213" t="s">
        <v>505</v>
      </c>
      <c r="N213">
        <v>0</v>
      </c>
      <c r="P213">
        <v>0</v>
      </c>
      <c r="R213">
        <v>0</v>
      </c>
      <c r="T213">
        <v>0</v>
      </c>
      <c r="V213">
        <v>0</v>
      </c>
      <c r="X213">
        <v>0</v>
      </c>
      <c r="Z213">
        <v>0</v>
      </c>
      <c r="AB213">
        <v>0</v>
      </c>
      <c r="AD213">
        <v>0</v>
      </c>
      <c r="AF213">
        <v>0</v>
      </c>
      <c r="AH213">
        <v>0</v>
      </c>
    </row>
    <row r="214" spans="1:34" x14ac:dyDescent="0.25">
      <c r="A214" t="s">
        <v>213</v>
      </c>
      <c r="B214">
        <v>0</v>
      </c>
      <c r="D214">
        <v>0</v>
      </c>
      <c r="F214">
        <v>0</v>
      </c>
      <c r="H214">
        <v>0</v>
      </c>
      <c r="J214">
        <v>0</v>
      </c>
      <c r="L214">
        <v>194</v>
      </c>
      <c r="M214" t="s">
        <v>505</v>
      </c>
      <c r="N214">
        <v>0</v>
      </c>
      <c r="P214">
        <v>0</v>
      </c>
      <c r="R214">
        <v>0</v>
      </c>
      <c r="T214">
        <v>0</v>
      </c>
      <c r="V214">
        <v>0</v>
      </c>
      <c r="X214">
        <v>0</v>
      </c>
      <c r="Z214">
        <v>0</v>
      </c>
      <c r="AB214">
        <v>0</v>
      </c>
      <c r="AD214">
        <v>0</v>
      </c>
      <c r="AF214">
        <v>0</v>
      </c>
      <c r="AH214">
        <v>0</v>
      </c>
    </row>
    <row r="215" spans="1:34" x14ac:dyDescent="0.25">
      <c r="A215" t="s">
        <v>214</v>
      </c>
      <c r="B215">
        <v>0</v>
      </c>
      <c r="D215">
        <v>0</v>
      </c>
      <c r="F215">
        <v>0</v>
      </c>
      <c r="H215">
        <v>0</v>
      </c>
      <c r="J215">
        <v>53</v>
      </c>
      <c r="K215" t="s">
        <v>502</v>
      </c>
      <c r="L215">
        <v>0</v>
      </c>
      <c r="N215">
        <v>0</v>
      </c>
      <c r="P215">
        <v>77</v>
      </c>
      <c r="Q215" t="s">
        <v>502</v>
      </c>
      <c r="R215">
        <v>0</v>
      </c>
      <c r="T215">
        <v>0</v>
      </c>
      <c r="V215">
        <v>0</v>
      </c>
      <c r="X215">
        <v>62</v>
      </c>
      <c r="Y215" t="s">
        <v>502</v>
      </c>
      <c r="Z215">
        <v>0</v>
      </c>
      <c r="AB215">
        <v>0</v>
      </c>
      <c r="AD215">
        <v>0</v>
      </c>
      <c r="AF215">
        <v>0</v>
      </c>
      <c r="AH215">
        <v>0</v>
      </c>
    </row>
    <row r="216" spans="1:34" x14ac:dyDescent="0.25">
      <c r="A216" t="s">
        <v>215</v>
      </c>
      <c r="B216">
        <v>0</v>
      </c>
      <c r="D216">
        <v>0</v>
      </c>
      <c r="F216">
        <v>0</v>
      </c>
      <c r="H216">
        <v>0</v>
      </c>
      <c r="J216">
        <v>0</v>
      </c>
      <c r="L216">
        <v>0</v>
      </c>
      <c r="N216">
        <v>0</v>
      </c>
      <c r="P216">
        <v>0</v>
      </c>
      <c r="R216">
        <v>0</v>
      </c>
      <c r="T216">
        <v>0</v>
      </c>
      <c r="V216">
        <v>0</v>
      </c>
      <c r="X216">
        <v>0</v>
      </c>
      <c r="Z216">
        <v>0</v>
      </c>
      <c r="AB216">
        <v>0</v>
      </c>
      <c r="AD216">
        <v>0</v>
      </c>
      <c r="AF216">
        <v>0</v>
      </c>
      <c r="AH216">
        <v>0</v>
      </c>
    </row>
    <row r="217" spans="1:34" x14ac:dyDescent="0.25">
      <c r="A217" t="s">
        <v>216</v>
      </c>
      <c r="B217">
        <v>0</v>
      </c>
      <c r="D217">
        <v>0</v>
      </c>
      <c r="F217">
        <v>187</v>
      </c>
      <c r="G217" t="s">
        <v>482</v>
      </c>
      <c r="H217">
        <v>0</v>
      </c>
      <c r="J217">
        <v>0</v>
      </c>
      <c r="L217">
        <v>0</v>
      </c>
      <c r="N217">
        <v>0</v>
      </c>
      <c r="P217">
        <v>0</v>
      </c>
      <c r="R217">
        <v>0</v>
      </c>
      <c r="T217">
        <v>0</v>
      </c>
      <c r="V217">
        <v>0</v>
      </c>
      <c r="X217">
        <v>0</v>
      </c>
      <c r="Z217">
        <v>0</v>
      </c>
      <c r="AB217">
        <v>0</v>
      </c>
      <c r="AD217">
        <v>0</v>
      </c>
      <c r="AF217">
        <v>0</v>
      </c>
      <c r="AH217">
        <v>0</v>
      </c>
    </row>
    <row r="218" spans="1:34" x14ac:dyDescent="0.25">
      <c r="A218" t="s">
        <v>217</v>
      </c>
      <c r="B218">
        <v>0</v>
      </c>
      <c r="D218">
        <v>0</v>
      </c>
      <c r="F218">
        <v>0</v>
      </c>
      <c r="H218">
        <v>0</v>
      </c>
      <c r="J218">
        <v>0</v>
      </c>
      <c r="L218">
        <v>0</v>
      </c>
      <c r="N218">
        <v>179</v>
      </c>
      <c r="O218" t="s">
        <v>515</v>
      </c>
      <c r="P218">
        <v>0</v>
      </c>
      <c r="R218">
        <v>0</v>
      </c>
      <c r="T218">
        <v>0</v>
      </c>
      <c r="V218">
        <v>0</v>
      </c>
      <c r="X218">
        <v>0</v>
      </c>
      <c r="Z218">
        <v>0</v>
      </c>
      <c r="AB218">
        <v>0</v>
      </c>
      <c r="AD218">
        <v>0</v>
      </c>
      <c r="AF218">
        <v>0</v>
      </c>
      <c r="AH218">
        <v>0</v>
      </c>
    </row>
    <row r="219" spans="1:34" x14ac:dyDescent="0.25">
      <c r="A219" t="s">
        <v>218</v>
      </c>
      <c r="B219">
        <v>0</v>
      </c>
      <c r="D219">
        <v>0</v>
      </c>
      <c r="F219">
        <v>0</v>
      </c>
      <c r="H219">
        <v>0</v>
      </c>
      <c r="J219">
        <v>47</v>
      </c>
      <c r="K219" t="s">
        <v>502</v>
      </c>
      <c r="L219">
        <v>0</v>
      </c>
      <c r="N219">
        <v>0</v>
      </c>
      <c r="P219">
        <v>84</v>
      </c>
      <c r="Q219" t="s">
        <v>502</v>
      </c>
      <c r="R219">
        <v>0</v>
      </c>
      <c r="T219">
        <v>0</v>
      </c>
      <c r="V219">
        <v>0</v>
      </c>
      <c r="X219">
        <v>54</v>
      </c>
      <c r="Y219" t="s">
        <v>502</v>
      </c>
      <c r="Z219">
        <v>0</v>
      </c>
      <c r="AB219">
        <v>0</v>
      </c>
      <c r="AD219">
        <v>0</v>
      </c>
      <c r="AF219">
        <v>0</v>
      </c>
      <c r="AH219">
        <v>0</v>
      </c>
    </row>
    <row r="220" spans="1:34" x14ac:dyDescent="0.25">
      <c r="A220" t="s">
        <v>219</v>
      </c>
      <c r="B220">
        <v>0</v>
      </c>
      <c r="D220">
        <v>0</v>
      </c>
      <c r="F220">
        <v>183</v>
      </c>
      <c r="G220" t="s">
        <v>482</v>
      </c>
      <c r="H220">
        <v>0</v>
      </c>
      <c r="J220">
        <v>0</v>
      </c>
      <c r="L220">
        <v>0</v>
      </c>
      <c r="N220">
        <v>0</v>
      </c>
      <c r="P220">
        <v>0</v>
      </c>
      <c r="R220">
        <v>0</v>
      </c>
      <c r="T220">
        <v>0</v>
      </c>
      <c r="V220">
        <v>0</v>
      </c>
      <c r="X220">
        <v>0</v>
      </c>
      <c r="Z220">
        <v>0</v>
      </c>
      <c r="AB220">
        <v>0</v>
      </c>
      <c r="AD220">
        <v>0</v>
      </c>
      <c r="AF220">
        <v>0</v>
      </c>
      <c r="AH220">
        <v>0</v>
      </c>
    </row>
    <row r="221" spans="1:34" x14ac:dyDescent="0.25">
      <c r="A221" t="s">
        <v>220</v>
      </c>
      <c r="B221">
        <v>0</v>
      </c>
      <c r="D221">
        <v>0</v>
      </c>
      <c r="F221">
        <v>0</v>
      </c>
      <c r="H221">
        <v>0</v>
      </c>
      <c r="J221">
        <v>0</v>
      </c>
      <c r="L221">
        <v>0</v>
      </c>
      <c r="N221">
        <v>0</v>
      </c>
      <c r="P221">
        <v>0</v>
      </c>
      <c r="R221">
        <v>0</v>
      </c>
      <c r="T221">
        <v>0</v>
      </c>
      <c r="V221">
        <v>0</v>
      </c>
      <c r="X221">
        <v>0</v>
      </c>
      <c r="Z221">
        <v>0</v>
      </c>
      <c r="AB221">
        <v>0</v>
      </c>
      <c r="AD221">
        <v>0</v>
      </c>
      <c r="AF221">
        <v>0</v>
      </c>
      <c r="AH221">
        <v>0</v>
      </c>
    </row>
    <row r="222" spans="1:34" x14ac:dyDescent="0.25">
      <c r="A222" t="s">
        <v>221</v>
      </c>
      <c r="B222">
        <v>0</v>
      </c>
      <c r="D222">
        <v>0</v>
      </c>
      <c r="F222">
        <v>0</v>
      </c>
      <c r="H222">
        <v>0</v>
      </c>
      <c r="J222">
        <v>0</v>
      </c>
      <c r="L222">
        <v>0</v>
      </c>
      <c r="N222">
        <v>0</v>
      </c>
      <c r="P222">
        <v>0</v>
      </c>
      <c r="R222">
        <v>0</v>
      </c>
      <c r="T222">
        <v>0</v>
      </c>
      <c r="V222">
        <v>182</v>
      </c>
      <c r="W222" t="s">
        <v>512</v>
      </c>
      <c r="X222">
        <v>0</v>
      </c>
      <c r="Z222">
        <v>0</v>
      </c>
      <c r="AB222">
        <v>0</v>
      </c>
      <c r="AD222">
        <v>0</v>
      </c>
      <c r="AF222">
        <v>0</v>
      </c>
      <c r="AH222">
        <v>0</v>
      </c>
    </row>
    <row r="223" spans="1:34" x14ac:dyDescent="0.25">
      <c r="A223" t="s">
        <v>222</v>
      </c>
      <c r="B223">
        <v>0</v>
      </c>
      <c r="D223">
        <v>0</v>
      </c>
      <c r="F223">
        <v>0</v>
      </c>
      <c r="H223">
        <v>0</v>
      </c>
      <c r="J223">
        <v>0</v>
      </c>
      <c r="L223">
        <v>123</v>
      </c>
      <c r="M223" t="s">
        <v>509</v>
      </c>
      <c r="N223">
        <v>0</v>
      </c>
      <c r="P223">
        <v>0</v>
      </c>
      <c r="R223">
        <v>0</v>
      </c>
      <c r="T223">
        <v>0</v>
      </c>
      <c r="V223">
        <v>0</v>
      </c>
      <c r="X223">
        <v>0</v>
      </c>
      <c r="Z223">
        <v>0</v>
      </c>
      <c r="AB223">
        <v>0</v>
      </c>
      <c r="AD223">
        <v>0</v>
      </c>
      <c r="AF223">
        <v>0</v>
      </c>
      <c r="AH223">
        <v>0</v>
      </c>
    </row>
    <row r="224" spans="1:34" x14ac:dyDescent="0.25">
      <c r="A224" t="s">
        <v>223</v>
      </c>
      <c r="B224">
        <v>0</v>
      </c>
      <c r="D224">
        <v>0</v>
      </c>
      <c r="F224">
        <v>0</v>
      </c>
      <c r="H224">
        <v>0</v>
      </c>
      <c r="J224">
        <v>0</v>
      </c>
      <c r="L224">
        <v>0</v>
      </c>
      <c r="N224">
        <v>0</v>
      </c>
      <c r="P224">
        <v>0</v>
      </c>
      <c r="R224">
        <v>82</v>
      </c>
      <c r="S224" t="s">
        <v>538</v>
      </c>
      <c r="T224">
        <v>0</v>
      </c>
      <c r="V224">
        <v>0</v>
      </c>
      <c r="X224">
        <v>0</v>
      </c>
      <c r="Z224">
        <v>0</v>
      </c>
      <c r="AB224">
        <v>94</v>
      </c>
      <c r="AC224" t="s">
        <v>538</v>
      </c>
      <c r="AD224">
        <v>0</v>
      </c>
      <c r="AF224">
        <v>0</v>
      </c>
      <c r="AH224">
        <v>0</v>
      </c>
    </row>
    <row r="225" spans="1:34" x14ac:dyDescent="0.25">
      <c r="A225" t="s">
        <v>224</v>
      </c>
      <c r="B225">
        <v>0</v>
      </c>
      <c r="D225">
        <v>0</v>
      </c>
      <c r="F225">
        <v>0</v>
      </c>
      <c r="H225">
        <v>0</v>
      </c>
      <c r="J225">
        <v>0</v>
      </c>
      <c r="L225">
        <v>0</v>
      </c>
      <c r="N225">
        <v>0</v>
      </c>
      <c r="P225">
        <v>0</v>
      </c>
      <c r="R225">
        <v>0</v>
      </c>
      <c r="T225">
        <v>0</v>
      </c>
      <c r="V225">
        <v>0</v>
      </c>
      <c r="X225">
        <v>0</v>
      </c>
      <c r="Z225">
        <v>0</v>
      </c>
      <c r="AB225">
        <v>176</v>
      </c>
      <c r="AC225" t="s">
        <v>592</v>
      </c>
      <c r="AD225">
        <v>0</v>
      </c>
      <c r="AF225">
        <v>0</v>
      </c>
      <c r="AH225">
        <v>0</v>
      </c>
    </row>
    <row r="226" spans="1:34" x14ac:dyDescent="0.25">
      <c r="A226" t="s">
        <v>225</v>
      </c>
      <c r="B226">
        <v>0</v>
      </c>
      <c r="D226">
        <v>0</v>
      </c>
      <c r="F226">
        <v>0</v>
      </c>
      <c r="H226">
        <v>0</v>
      </c>
      <c r="J226">
        <v>175</v>
      </c>
      <c r="K226" t="s">
        <v>501</v>
      </c>
      <c r="L226">
        <v>0</v>
      </c>
      <c r="N226">
        <v>0</v>
      </c>
      <c r="P226">
        <v>0</v>
      </c>
      <c r="R226">
        <v>0</v>
      </c>
      <c r="T226">
        <v>0</v>
      </c>
      <c r="V226">
        <v>0</v>
      </c>
      <c r="X226">
        <v>0</v>
      </c>
      <c r="Z226">
        <v>0</v>
      </c>
      <c r="AB226">
        <v>0</v>
      </c>
      <c r="AD226">
        <v>0</v>
      </c>
      <c r="AF226">
        <v>0</v>
      </c>
      <c r="AH226">
        <v>0</v>
      </c>
    </row>
    <row r="227" spans="1:34" x14ac:dyDescent="0.25">
      <c r="A227" t="s">
        <v>226</v>
      </c>
      <c r="B227">
        <v>0</v>
      </c>
      <c r="D227">
        <v>0</v>
      </c>
      <c r="F227">
        <v>0</v>
      </c>
      <c r="H227">
        <v>174</v>
      </c>
      <c r="I227" t="s">
        <v>496</v>
      </c>
      <c r="J227">
        <v>0</v>
      </c>
      <c r="L227">
        <v>0</v>
      </c>
      <c r="N227">
        <v>0</v>
      </c>
      <c r="P227">
        <v>0</v>
      </c>
      <c r="R227">
        <v>0</v>
      </c>
      <c r="T227">
        <v>0</v>
      </c>
      <c r="V227">
        <v>0</v>
      </c>
      <c r="X227">
        <v>0</v>
      </c>
      <c r="Z227">
        <v>0</v>
      </c>
      <c r="AB227">
        <v>0</v>
      </c>
      <c r="AD227">
        <v>0</v>
      </c>
      <c r="AF227">
        <v>0</v>
      </c>
      <c r="AH227">
        <v>0</v>
      </c>
    </row>
    <row r="228" spans="1:34" x14ac:dyDescent="0.25">
      <c r="A228" t="s">
        <v>227</v>
      </c>
      <c r="B228">
        <v>0</v>
      </c>
      <c r="D228">
        <v>0</v>
      </c>
      <c r="F228">
        <v>0</v>
      </c>
      <c r="H228">
        <v>0</v>
      </c>
      <c r="J228">
        <v>0</v>
      </c>
      <c r="L228">
        <v>0</v>
      </c>
      <c r="N228">
        <v>0</v>
      </c>
      <c r="P228">
        <v>0</v>
      </c>
      <c r="R228">
        <v>0</v>
      </c>
      <c r="T228">
        <v>0</v>
      </c>
      <c r="V228">
        <v>0</v>
      </c>
      <c r="X228">
        <v>0</v>
      </c>
      <c r="Z228">
        <v>0</v>
      </c>
      <c r="AB228">
        <v>0</v>
      </c>
      <c r="AD228">
        <v>0</v>
      </c>
      <c r="AF228">
        <v>0</v>
      </c>
      <c r="AH228">
        <v>0</v>
      </c>
    </row>
    <row r="229" spans="1:34" x14ac:dyDescent="0.25">
      <c r="A229" t="s">
        <v>228</v>
      </c>
      <c r="B229">
        <v>0</v>
      </c>
      <c r="D229">
        <v>0</v>
      </c>
      <c r="F229">
        <v>0</v>
      </c>
      <c r="H229">
        <v>0</v>
      </c>
      <c r="J229">
        <v>0</v>
      </c>
      <c r="L229">
        <v>0</v>
      </c>
      <c r="N229">
        <v>0</v>
      </c>
      <c r="P229">
        <v>0</v>
      </c>
      <c r="R229">
        <v>0</v>
      </c>
      <c r="T229">
        <v>0</v>
      </c>
      <c r="V229">
        <v>0</v>
      </c>
      <c r="X229">
        <v>169</v>
      </c>
      <c r="Y229" t="s">
        <v>516</v>
      </c>
      <c r="Z229">
        <v>0</v>
      </c>
      <c r="AB229">
        <v>0</v>
      </c>
      <c r="AD229">
        <v>0</v>
      </c>
      <c r="AF229">
        <v>0</v>
      </c>
      <c r="AH229">
        <v>0</v>
      </c>
    </row>
    <row r="230" spans="1:34" x14ac:dyDescent="0.25">
      <c r="A230" t="s">
        <v>229</v>
      </c>
      <c r="B230">
        <v>0</v>
      </c>
      <c r="D230">
        <v>0</v>
      </c>
      <c r="F230">
        <v>0</v>
      </c>
      <c r="H230">
        <v>0</v>
      </c>
      <c r="J230">
        <v>37</v>
      </c>
      <c r="K230" t="s">
        <v>502</v>
      </c>
      <c r="L230">
        <v>0</v>
      </c>
      <c r="N230">
        <v>0</v>
      </c>
      <c r="P230">
        <v>61</v>
      </c>
      <c r="Q230" t="s">
        <v>502</v>
      </c>
      <c r="R230">
        <v>0</v>
      </c>
      <c r="T230">
        <v>0</v>
      </c>
      <c r="V230">
        <v>0</v>
      </c>
      <c r="X230">
        <v>68</v>
      </c>
      <c r="Y230" t="s">
        <v>502</v>
      </c>
      <c r="Z230">
        <v>0</v>
      </c>
      <c r="AB230">
        <v>0</v>
      </c>
      <c r="AD230">
        <v>0</v>
      </c>
      <c r="AF230">
        <v>0</v>
      </c>
      <c r="AH230">
        <v>0</v>
      </c>
    </row>
    <row r="231" spans="1:34" x14ac:dyDescent="0.25">
      <c r="A231" t="s">
        <v>230</v>
      </c>
      <c r="B231">
        <v>0</v>
      </c>
      <c r="D231">
        <v>0</v>
      </c>
      <c r="F231">
        <v>0</v>
      </c>
      <c r="H231">
        <v>0</v>
      </c>
      <c r="J231">
        <v>0</v>
      </c>
      <c r="L231">
        <v>0</v>
      </c>
      <c r="N231">
        <v>0</v>
      </c>
      <c r="P231">
        <v>0</v>
      </c>
      <c r="R231">
        <v>0</v>
      </c>
      <c r="T231">
        <v>0</v>
      </c>
      <c r="V231">
        <v>0</v>
      </c>
      <c r="X231">
        <v>161</v>
      </c>
      <c r="Y231" t="s">
        <v>502</v>
      </c>
      <c r="Z231">
        <v>0</v>
      </c>
      <c r="AB231">
        <v>0</v>
      </c>
      <c r="AD231">
        <v>0</v>
      </c>
      <c r="AF231">
        <v>0</v>
      </c>
      <c r="AH231">
        <v>0</v>
      </c>
    </row>
    <row r="232" spans="1:34" x14ac:dyDescent="0.25">
      <c r="A232" t="s">
        <v>231</v>
      </c>
      <c r="B232">
        <v>0</v>
      </c>
      <c r="D232">
        <v>0</v>
      </c>
      <c r="F232">
        <v>158</v>
      </c>
      <c r="G232" t="s">
        <v>482</v>
      </c>
      <c r="H232">
        <v>0</v>
      </c>
      <c r="J232">
        <v>0</v>
      </c>
      <c r="L232">
        <v>0</v>
      </c>
      <c r="N232">
        <v>0</v>
      </c>
      <c r="P232">
        <v>0</v>
      </c>
      <c r="R232">
        <v>0</v>
      </c>
      <c r="T232">
        <v>0</v>
      </c>
      <c r="V232">
        <v>0</v>
      </c>
      <c r="X232">
        <v>0</v>
      </c>
      <c r="Z232">
        <v>0</v>
      </c>
      <c r="AB232">
        <v>0</v>
      </c>
      <c r="AD232">
        <v>0</v>
      </c>
      <c r="AF232">
        <v>0</v>
      </c>
      <c r="AH232">
        <v>0</v>
      </c>
    </row>
    <row r="233" spans="1:34" x14ac:dyDescent="0.25">
      <c r="A233" t="s">
        <v>232</v>
      </c>
      <c r="B233">
        <v>0</v>
      </c>
      <c r="D233">
        <v>0</v>
      </c>
      <c r="F233">
        <v>0</v>
      </c>
      <c r="H233">
        <v>0</v>
      </c>
      <c r="J233">
        <v>0</v>
      </c>
      <c r="L233">
        <v>0</v>
      </c>
      <c r="N233">
        <v>0</v>
      </c>
      <c r="P233">
        <v>0</v>
      </c>
      <c r="R233">
        <v>0</v>
      </c>
      <c r="T233">
        <v>0</v>
      </c>
      <c r="V233">
        <v>0</v>
      </c>
      <c r="X233">
        <v>0</v>
      </c>
      <c r="Z233">
        <v>0</v>
      </c>
      <c r="AB233">
        <v>0</v>
      </c>
      <c r="AD233">
        <v>0</v>
      </c>
      <c r="AF233">
        <v>0</v>
      </c>
      <c r="AH233">
        <v>0</v>
      </c>
    </row>
    <row r="234" spans="1:34" x14ac:dyDescent="0.25">
      <c r="A234" t="s">
        <v>233</v>
      </c>
      <c r="B234">
        <v>0</v>
      </c>
      <c r="D234">
        <v>0</v>
      </c>
      <c r="F234">
        <v>10</v>
      </c>
      <c r="G234" t="s">
        <v>488</v>
      </c>
      <c r="H234">
        <v>0</v>
      </c>
      <c r="J234">
        <v>0</v>
      </c>
      <c r="L234">
        <v>0</v>
      </c>
      <c r="N234">
        <v>0</v>
      </c>
      <c r="P234">
        <v>0</v>
      </c>
      <c r="R234">
        <v>0</v>
      </c>
      <c r="T234">
        <v>0</v>
      </c>
      <c r="V234">
        <v>0</v>
      </c>
      <c r="X234">
        <v>0</v>
      </c>
      <c r="Z234">
        <v>0</v>
      </c>
      <c r="AB234">
        <v>0</v>
      </c>
      <c r="AD234">
        <v>0</v>
      </c>
      <c r="AF234">
        <v>0</v>
      </c>
      <c r="AH234">
        <v>0</v>
      </c>
    </row>
    <row r="235" spans="1:34" x14ac:dyDescent="0.25">
      <c r="A235" t="s">
        <v>234</v>
      </c>
      <c r="B235">
        <v>0</v>
      </c>
      <c r="D235">
        <v>0</v>
      </c>
      <c r="F235">
        <v>0</v>
      </c>
      <c r="H235">
        <v>0</v>
      </c>
      <c r="J235">
        <v>0</v>
      </c>
      <c r="L235">
        <v>0</v>
      </c>
      <c r="N235">
        <v>156</v>
      </c>
      <c r="O235" t="s">
        <v>513</v>
      </c>
      <c r="P235">
        <v>0</v>
      </c>
      <c r="R235">
        <v>0</v>
      </c>
      <c r="T235">
        <v>0</v>
      </c>
      <c r="V235">
        <v>0</v>
      </c>
      <c r="X235">
        <v>0</v>
      </c>
      <c r="Z235">
        <v>0</v>
      </c>
      <c r="AB235">
        <v>0</v>
      </c>
      <c r="AD235">
        <v>0</v>
      </c>
      <c r="AF235">
        <v>0</v>
      </c>
      <c r="AH235">
        <v>0</v>
      </c>
    </row>
    <row r="236" spans="1:34" x14ac:dyDescent="0.25">
      <c r="A236" t="s">
        <v>235</v>
      </c>
      <c r="B236">
        <v>0</v>
      </c>
      <c r="D236">
        <v>0</v>
      </c>
      <c r="F236">
        <v>0</v>
      </c>
      <c r="H236">
        <v>0</v>
      </c>
      <c r="J236">
        <v>0</v>
      </c>
      <c r="L236">
        <v>0</v>
      </c>
      <c r="N236">
        <v>0</v>
      </c>
      <c r="P236">
        <v>0</v>
      </c>
      <c r="R236">
        <v>0</v>
      </c>
      <c r="T236">
        <v>0</v>
      </c>
      <c r="V236">
        <v>0</v>
      </c>
      <c r="X236">
        <v>154</v>
      </c>
      <c r="Y236" t="s">
        <v>462</v>
      </c>
      <c r="Z236">
        <v>0</v>
      </c>
      <c r="AB236">
        <v>0</v>
      </c>
      <c r="AD236">
        <v>0</v>
      </c>
      <c r="AF236">
        <v>0</v>
      </c>
      <c r="AH236">
        <v>0</v>
      </c>
    </row>
    <row r="237" spans="1:34" x14ac:dyDescent="0.25">
      <c r="A237" t="s">
        <v>236</v>
      </c>
      <c r="B237">
        <v>0</v>
      </c>
      <c r="D237">
        <v>0</v>
      </c>
      <c r="F237">
        <v>0</v>
      </c>
      <c r="H237">
        <v>0</v>
      </c>
      <c r="J237">
        <v>0</v>
      </c>
      <c r="L237">
        <v>0</v>
      </c>
      <c r="N237">
        <v>0</v>
      </c>
      <c r="P237">
        <v>0</v>
      </c>
      <c r="R237">
        <v>0</v>
      </c>
      <c r="T237">
        <v>0</v>
      </c>
      <c r="V237">
        <v>0</v>
      </c>
      <c r="X237">
        <v>0</v>
      </c>
      <c r="Z237">
        <v>0</v>
      </c>
      <c r="AB237">
        <v>0</v>
      </c>
      <c r="AD237">
        <v>0</v>
      </c>
      <c r="AF237">
        <v>0</v>
      </c>
      <c r="AH237">
        <v>0</v>
      </c>
    </row>
    <row r="238" spans="1:34" x14ac:dyDescent="0.25">
      <c r="A238" t="s">
        <v>237</v>
      </c>
      <c r="B238">
        <v>0</v>
      </c>
      <c r="D238">
        <v>0</v>
      </c>
      <c r="F238">
        <v>0</v>
      </c>
      <c r="H238">
        <v>0</v>
      </c>
      <c r="J238">
        <v>0</v>
      </c>
      <c r="L238">
        <v>143</v>
      </c>
      <c r="M238" t="s">
        <v>505</v>
      </c>
      <c r="N238">
        <v>0</v>
      </c>
      <c r="P238">
        <v>0</v>
      </c>
      <c r="R238">
        <v>0</v>
      </c>
      <c r="T238">
        <v>0</v>
      </c>
      <c r="V238">
        <v>0</v>
      </c>
      <c r="X238">
        <v>0</v>
      </c>
      <c r="Z238">
        <v>0</v>
      </c>
      <c r="AB238">
        <v>0</v>
      </c>
      <c r="AD238">
        <v>0</v>
      </c>
      <c r="AF238">
        <v>0</v>
      </c>
      <c r="AH238">
        <v>0</v>
      </c>
    </row>
    <row r="239" spans="1:34" x14ac:dyDescent="0.25">
      <c r="A239" t="s">
        <v>238</v>
      </c>
      <c r="B239">
        <v>0</v>
      </c>
      <c r="D239">
        <v>0</v>
      </c>
      <c r="F239">
        <v>142</v>
      </c>
      <c r="G239" t="s">
        <v>482</v>
      </c>
      <c r="H239">
        <v>0</v>
      </c>
      <c r="J239">
        <v>0</v>
      </c>
      <c r="L239">
        <v>0</v>
      </c>
      <c r="N239">
        <v>0</v>
      </c>
      <c r="P239">
        <v>0</v>
      </c>
      <c r="R239">
        <v>0</v>
      </c>
      <c r="T239">
        <v>0</v>
      </c>
      <c r="V239">
        <v>0</v>
      </c>
      <c r="X239">
        <v>0</v>
      </c>
      <c r="Z239">
        <v>0</v>
      </c>
      <c r="AB239">
        <v>0</v>
      </c>
      <c r="AD239">
        <v>0</v>
      </c>
      <c r="AF239">
        <v>0</v>
      </c>
      <c r="AH239">
        <v>0</v>
      </c>
    </row>
    <row r="240" spans="1:34" x14ac:dyDescent="0.25">
      <c r="A240" t="s">
        <v>239</v>
      </c>
      <c r="B240">
        <v>0</v>
      </c>
      <c r="D240">
        <v>0</v>
      </c>
      <c r="F240">
        <v>0</v>
      </c>
      <c r="H240">
        <v>0</v>
      </c>
      <c r="J240">
        <v>0</v>
      </c>
      <c r="L240">
        <v>141</v>
      </c>
      <c r="M240" t="s">
        <v>505</v>
      </c>
      <c r="N240">
        <v>0</v>
      </c>
      <c r="P240">
        <v>0</v>
      </c>
      <c r="R240">
        <v>0</v>
      </c>
      <c r="T240">
        <v>0</v>
      </c>
      <c r="V240">
        <v>0</v>
      </c>
      <c r="X240">
        <v>0</v>
      </c>
      <c r="Z240">
        <v>0</v>
      </c>
      <c r="AB240">
        <v>0</v>
      </c>
      <c r="AD240">
        <v>0</v>
      </c>
      <c r="AF240">
        <v>0</v>
      </c>
      <c r="AH240">
        <v>0</v>
      </c>
    </row>
    <row r="241" spans="1:34" x14ac:dyDescent="0.25">
      <c r="A241" t="s">
        <v>240</v>
      </c>
      <c r="B241">
        <v>0</v>
      </c>
      <c r="D241">
        <v>0</v>
      </c>
      <c r="F241">
        <v>0</v>
      </c>
      <c r="H241">
        <v>0</v>
      </c>
      <c r="J241">
        <v>0</v>
      </c>
      <c r="L241">
        <v>0</v>
      </c>
      <c r="N241">
        <v>0</v>
      </c>
      <c r="P241">
        <v>0</v>
      </c>
      <c r="R241">
        <v>0</v>
      </c>
      <c r="T241">
        <v>0</v>
      </c>
      <c r="V241">
        <v>141</v>
      </c>
      <c r="W241" t="s">
        <v>578</v>
      </c>
      <c r="X241">
        <v>0</v>
      </c>
      <c r="Z241">
        <v>0</v>
      </c>
      <c r="AB241">
        <v>0</v>
      </c>
      <c r="AD241">
        <v>0</v>
      </c>
      <c r="AF241">
        <v>0</v>
      </c>
      <c r="AH241">
        <v>0</v>
      </c>
    </row>
    <row r="242" spans="1:34" x14ac:dyDescent="0.25">
      <c r="A242" t="s">
        <v>241</v>
      </c>
      <c r="B242">
        <v>0</v>
      </c>
      <c r="D242">
        <v>0</v>
      </c>
      <c r="F242">
        <v>0</v>
      </c>
      <c r="H242">
        <v>0</v>
      </c>
      <c r="J242">
        <v>0</v>
      </c>
      <c r="L242">
        <v>0</v>
      </c>
      <c r="N242">
        <v>138</v>
      </c>
      <c r="O242" t="s">
        <v>461</v>
      </c>
      <c r="P242">
        <v>0</v>
      </c>
      <c r="R242">
        <v>0</v>
      </c>
      <c r="T242">
        <v>0</v>
      </c>
      <c r="V242">
        <v>0</v>
      </c>
      <c r="X242">
        <v>0</v>
      </c>
      <c r="Z242">
        <v>0</v>
      </c>
      <c r="AB242">
        <v>0</v>
      </c>
      <c r="AD242">
        <v>0</v>
      </c>
      <c r="AF242">
        <v>0</v>
      </c>
      <c r="AH242">
        <v>0</v>
      </c>
    </row>
    <row r="243" spans="1:34" x14ac:dyDescent="0.25">
      <c r="A243" t="s">
        <v>242</v>
      </c>
      <c r="B243">
        <v>0</v>
      </c>
      <c r="D243">
        <v>66</v>
      </c>
      <c r="E243" t="s">
        <v>479</v>
      </c>
      <c r="F243">
        <v>72</v>
      </c>
      <c r="G243" t="s">
        <v>489</v>
      </c>
      <c r="H243">
        <v>0</v>
      </c>
      <c r="J243">
        <v>0</v>
      </c>
      <c r="L243">
        <v>0</v>
      </c>
      <c r="N243">
        <v>0</v>
      </c>
      <c r="P243">
        <v>0</v>
      </c>
      <c r="R243">
        <v>0</v>
      </c>
      <c r="T243">
        <v>0</v>
      </c>
      <c r="V243">
        <v>0</v>
      </c>
      <c r="X243">
        <v>0</v>
      </c>
      <c r="Z243">
        <v>0</v>
      </c>
      <c r="AB243">
        <v>0</v>
      </c>
      <c r="AD243">
        <v>0</v>
      </c>
      <c r="AF243">
        <v>0</v>
      </c>
      <c r="AH243">
        <v>0</v>
      </c>
    </row>
    <row r="244" spans="1:34" x14ac:dyDescent="0.25">
      <c r="A244" t="s">
        <v>243</v>
      </c>
      <c r="B244">
        <v>0</v>
      </c>
      <c r="D244">
        <v>0</v>
      </c>
      <c r="F244">
        <v>0</v>
      </c>
      <c r="H244">
        <v>0</v>
      </c>
      <c r="J244">
        <v>137</v>
      </c>
      <c r="K244" t="s">
        <v>501</v>
      </c>
      <c r="L244">
        <v>0</v>
      </c>
      <c r="N244">
        <v>0</v>
      </c>
      <c r="P244">
        <v>0</v>
      </c>
      <c r="R244">
        <v>0</v>
      </c>
      <c r="T244">
        <v>0</v>
      </c>
      <c r="V244">
        <v>0</v>
      </c>
      <c r="X244">
        <v>0</v>
      </c>
      <c r="Z244">
        <v>0</v>
      </c>
      <c r="AB244">
        <v>0</v>
      </c>
      <c r="AD244">
        <v>0</v>
      </c>
      <c r="AF244">
        <v>0</v>
      </c>
      <c r="AH244">
        <v>0</v>
      </c>
    </row>
    <row r="245" spans="1:34" x14ac:dyDescent="0.25">
      <c r="A245" t="s">
        <v>244</v>
      </c>
      <c r="B245">
        <v>0</v>
      </c>
      <c r="D245">
        <v>0</v>
      </c>
      <c r="F245">
        <v>0</v>
      </c>
      <c r="H245">
        <v>0</v>
      </c>
      <c r="J245">
        <v>0</v>
      </c>
      <c r="L245">
        <v>0</v>
      </c>
      <c r="N245">
        <v>0</v>
      </c>
      <c r="P245">
        <v>96</v>
      </c>
      <c r="Q245" t="s">
        <v>521</v>
      </c>
      <c r="R245">
        <v>0</v>
      </c>
      <c r="T245">
        <v>0</v>
      </c>
      <c r="V245">
        <v>0</v>
      </c>
      <c r="X245">
        <v>41</v>
      </c>
      <c r="Y245" t="s">
        <v>591</v>
      </c>
      <c r="Z245">
        <v>0</v>
      </c>
      <c r="AB245">
        <v>0</v>
      </c>
      <c r="AD245">
        <v>0</v>
      </c>
      <c r="AF245">
        <v>0</v>
      </c>
      <c r="AH245">
        <v>0</v>
      </c>
    </row>
    <row r="246" spans="1:34" x14ac:dyDescent="0.25">
      <c r="A246" t="s">
        <v>245</v>
      </c>
      <c r="B246">
        <v>0</v>
      </c>
      <c r="D246">
        <v>0</v>
      </c>
      <c r="F246">
        <v>135</v>
      </c>
      <c r="G246" t="s">
        <v>490</v>
      </c>
      <c r="H246">
        <v>0</v>
      </c>
      <c r="J246">
        <v>0</v>
      </c>
      <c r="L246">
        <v>0</v>
      </c>
      <c r="N246">
        <v>0</v>
      </c>
      <c r="P246">
        <v>0</v>
      </c>
      <c r="R246">
        <v>0</v>
      </c>
      <c r="T246">
        <v>0</v>
      </c>
      <c r="V246">
        <v>0</v>
      </c>
      <c r="X246">
        <v>0</v>
      </c>
      <c r="Z246">
        <v>0</v>
      </c>
      <c r="AB246">
        <v>0</v>
      </c>
      <c r="AD246">
        <v>0</v>
      </c>
      <c r="AF246">
        <v>0</v>
      </c>
      <c r="AH246">
        <v>0</v>
      </c>
    </row>
    <row r="247" spans="1:34" x14ac:dyDescent="0.25">
      <c r="A247" t="s">
        <v>246</v>
      </c>
      <c r="B247">
        <v>0</v>
      </c>
      <c r="D247">
        <v>0</v>
      </c>
      <c r="F247">
        <v>0</v>
      </c>
      <c r="H247">
        <v>129</v>
      </c>
      <c r="I247" t="s">
        <v>496</v>
      </c>
      <c r="J247">
        <v>0</v>
      </c>
      <c r="L247">
        <v>0</v>
      </c>
      <c r="N247">
        <v>0</v>
      </c>
      <c r="P247">
        <v>0</v>
      </c>
      <c r="R247">
        <v>0</v>
      </c>
      <c r="T247">
        <v>0</v>
      </c>
      <c r="V247">
        <v>0</v>
      </c>
      <c r="X247">
        <v>0</v>
      </c>
      <c r="Z247">
        <v>0</v>
      </c>
      <c r="AB247">
        <v>0</v>
      </c>
      <c r="AD247">
        <v>0</v>
      </c>
      <c r="AF247">
        <v>0</v>
      </c>
      <c r="AH247">
        <v>0</v>
      </c>
    </row>
    <row r="248" spans="1:34" x14ac:dyDescent="0.25">
      <c r="A248" t="s">
        <v>247</v>
      </c>
      <c r="B248">
        <v>0</v>
      </c>
      <c r="D248">
        <v>0</v>
      </c>
      <c r="F248">
        <v>0</v>
      </c>
      <c r="H248">
        <v>0</v>
      </c>
      <c r="J248">
        <v>0</v>
      </c>
      <c r="L248">
        <v>127</v>
      </c>
      <c r="M248" t="s">
        <v>510</v>
      </c>
      <c r="N248">
        <v>0</v>
      </c>
      <c r="P248">
        <v>0</v>
      </c>
      <c r="R248">
        <v>0</v>
      </c>
      <c r="T248">
        <v>0</v>
      </c>
      <c r="V248">
        <v>0</v>
      </c>
      <c r="X248">
        <v>0</v>
      </c>
      <c r="Z248">
        <v>0</v>
      </c>
      <c r="AB248">
        <v>0</v>
      </c>
      <c r="AD248">
        <v>0</v>
      </c>
      <c r="AF248">
        <v>0</v>
      </c>
      <c r="AH248">
        <v>0</v>
      </c>
    </row>
    <row r="249" spans="1:34" x14ac:dyDescent="0.25">
      <c r="A249" t="s">
        <v>248</v>
      </c>
      <c r="B249">
        <v>0</v>
      </c>
      <c r="D249">
        <v>0</v>
      </c>
      <c r="F249">
        <v>0</v>
      </c>
      <c r="H249">
        <v>0</v>
      </c>
      <c r="J249">
        <v>126</v>
      </c>
      <c r="K249" t="s">
        <v>501</v>
      </c>
      <c r="L249">
        <v>0</v>
      </c>
      <c r="N249">
        <v>0</v>
      </c>
      <c r="P249">
        <v>0</v>
      </c>
      <c r="R249">
        <v>0</v>
      </c>
      <c r="T249">
        <v>0</v>
      </c>
      <c r="V249">
        <v>0</v>
      </c>
      <c r="X249">
        <v>0</v>
      </c>
      <c r="Z249">
        <v>0</v>
      </c>
      <c r="AB249">
        <v>0</v>
      </c>
      <c r="AD249">
        <v>0</v>
      </c>
      <c r="AF249">
        <v>0</v>
      </c>
      <c r="AH249">
        <v>0</v>
      </c>
    </row>
    <row r="250" spans="1:34" x14ac:dyDescent="0.25">
      <c r="A250" t="s">
        <v>249</v>
      </c>
      <c r="B250">
        <v>0</v>
      </c>
      <c r="D250">
        <v>0</v>
      </c>
      <c r="F250">
        <v>0</v>
      </c>
      <c r="H250">
        <v>0</v>
      </c>
      <c r="J250">
        <v>0</v>
      </c>
      <c r="L250">
        <v>0</v>
      </c>
      <c r="N250">
        <v>0</v>
      </c>
      <c r="P250">
        <v>0</v>
      </c>
      <c r="R250">
        <v>0</v>
      </c>
      <c r="T250">
        <v>0</v>
      </c>
      <c r="V250">
        <v>0</v>
      </c>
      <c r="X250">
        <v>0</v>
      </c>
      <c r="Z250">
        <v>0</v>
      </c>
      <c r="AB250">
        <v>0</v>
      </c>
      <c r="AD250">
        <v>0</v>
      </c>
      <c r="AF250">
        <v>0</v>
      </c>
      <c r="AH250">
        <v>0</v>
      </c>
    </row>
    <row r="251" spans="1:34" x14ac:dyDescent="0.25">
      <c r="A251" t="s">
        <v>250</v>
      </c>
      <c r="B251">
        <v>0</v>
      </c>
      <c r="D251">
        <v>0</v>
      </c>
      <c r="F251">
        <v>0</v>
      </c>
      <c r="H251">
        <v>0</v>
      </c>
      <c r="J251">
        <v>0</v>
      </c>
      <c r="L251">
        <v>0</v>
      </c>
      <c r="N251">
        <v>125</v>
      </c>
      <c r="O251" t="s">
        <v>513</v>
      </c>
      <c r="P251">
        <v>0</v>
      </c>
      <c r="R251">
        <v>0</v>
      </c>
      <c r="T251">
        <v>0</v>
      </c>
      <c r="V251">
        <v>0</v>
      </c>
      <c r="X251">
        <v>0</v>
      </c>
      <c r="Z251">
        <v>0</v>
      </c>
      <c r="AB251">
        <v>0</v>
      </c>
      <c r="AD251">
        <v>0</v>
      </c>
      <c r="AF251">
        <v>0</v>
      </c>
      <c r="AH251">
        <v>0</v>
      </c>
    </row>
    <row r="252" spans="1:34" x14ac:dyDescent="0.25">
      <c r="A252" t="s">
        <v>251</v>
      </c>
      <c r="B252">
        <v>0</v>
      </c>
      <c r="D252">
        <v>0</v>
      </c>
      <c r="F252">
        <v>0</v>
      </c>
      <c r="H252">
        <v>0</v>
      </c>
      <c r="J252">
        <v>0</v>
      </c>
      <c r="L252">
        <v>0</v>
      </c>
      <c r="N252">
        <v>0</v>
      </c>
      <c r="P252">
        <v>0</v>
      </c>
      <c r="R252">
        <v>0</v>
      </c>
      <c r="T252">
        <v>0</v>
      </c>
      <c r="V252">
        <v>0</v>
      </c>
      <c r="X252">
        <v>0</v>
      </c>
      <c r="Z252">
        <v>0</v>
      </c>
      <c r="AB252">
        <v>0</v>
      </c>
      <c r="AD252">
        <v>0</v>
      </c>
      <c r="AF252">
        <v>0</v>
      </c>
      <c r="AH252">
        <v>0</v>
      </c>
    </row>
    <row r="253" spans="1:34" x14ac:dyDescent="0.25">
      <c r="A253" t="s">
        <v>252</v>
      </c>
      <c r="B253">
        <v>0</v>
      </c>
      <c r="D253">
        <v>0</v>
      </c>
      <c r="F253">
        <v>0</v>
      </c>
      <c r="H253">
        <v>0</v>
      </c>
      <c r="J253">
        <v>120</v>
      </c>
      <c r="K253" t="s">
        <v>501</v>
      </c>
      <c r="L253">
        <v>0</v>
      </c>
      <c r="N253">
        <v>0</v>
      </c>
      <c r="P253">
        <v>0</v>
      </c>
      <c r="R253">
        <v>0</v>
      </c>
      <c r="T253">
        <v>0</v>
      </c>
      <c r="V253">
        <v>0</v>
      </c>
      <c r="X253">
        <v>0</v>
      </c>
      <c r="Z253">
        <v>0</v>
      </c>
      <c r="AB253">
        <v>0</v>
      </c>
      <c r="AD253">
        <v>0</v>
      </c>
      <c r="AF253">
        <v>0</v>
      </c>
      <c r="AH253">
        <v>0</v>
      </c>
    </row>
    <row r="254" spans="1:34" x14ac:dyDescent="0.25">
      <c r="A254" t="s">
        <v>253</v>
      </c>
      <c r="B254">
        <v>0</v>
      </c>
      <c r="D254">
        <v>0</v>
      </c>
      <c r="F254">
        <v>0</v>
      </c>
      <c r="H254">
        <v>0</v>
      </c>
      <c r="J254">
        <v>0</v>
      </c>
      <c r="L254">
        <v>0</v>
      </c>
      <c r="N254">
        <v>0</v>
      </c>
      <c r="P254">
        <v>0</v>
      </c>
      <c r="R254">
        <v>0</v>
      </c>
      <c r="T254">
        <v>0</v>
      </c>
      <c r="V254">
        <v>0</v>
      </c>
      <c r="X254">
        <v>0</v>
      </c>
      <c r="Z254">
        <v>0</v>
      </c>
      <c r="AB254">
        <v>0</v>
      </c>
      <c r="AD254">
        <v>0</v>
      </c>
      <c r="AF254">
        <v>0</v>
      </c>
      <c r="AH254">
        <v>0</v>
      </c>
    </row>
    <row r="255" spans="1:34" x14ac:dyDescent="0.25">
      <c r="A255" t="s">
        <v>254</v>
      </c>
      <c r="B255">
        <v>0</v>
      </c>
      <c r="D255">
        <v>0</v>
      </c>
      <c r="F255">
        <v>0</v>
      </c>
      <c r="H255">
        <v>0</v>
      </c>
      <c r="J255">
        <v>117</v>
      </c>
      <c r="K255" t="s">
        <v>501</v>
      </c>
      <c r="L255">
        <v>0</v>
      </c>
      <c r="N255">
        <v>0</v>
      </c>
      <c r="P255">
        <v>0</v>
      </c>
      <c r="R255">
        <v>0</v>
      </c>
      <c r="T255">
        <v>0</v>
      </c>
      <c r="V255">
        <v>0</v>
      </c>
      <c r="X255">
        <v>0</v>
      </c>
      <c r="Z255">
        <v>0</v>
      </c>
      <c r="AB255">
        <v>0</v>
      </c>
      <c r="AD255">
        <v>0</v>
      </c>
      <c r="AF255">
        <v>0</v>
      </c>
      <c r="AH255">
        <v>0</v>
      </c>
    </row>
    <row r="256" spans="1:34" x14ac:dyDescent="0.25">
      <c r="A256" t="s">
        <v>255</v>
      </c>
      <c r="B256">
        <v>0</v>
      </c>
      <c r="D256">
        <v>0</v>
      </c>
      <c r="F256">
        <v>0</v>
      </c>
      <c r="H256">
        <v>0</v>
      </c>
      <c r="J256">
        <v>0</v>
      </c>
      <c r="L256">
        <v>0</v>
      </c>
      <c r="N256">
        <v>0</v>
      </c>
      <c r="P256">
        <v>0</v>
      </c>
      <c r="R256">
        <v>0</v>
      </c>
      <c r="T256">
        <v>0</v>
      </c>
      <c r="V256">
        <v>0</v>
      </c>
      <c r="X256">
        <v>0</v>
      </c>
      <c r="Z256">
        <v>0</v>
      </c>
      <c r="AB256">
        <v>0</v>
      </c>
      <c r="AD256">
        <v>0</v>
      </c>
      <c r="AF256">
        <v>0</v>
      </c>
      <c r="AH256">
        <v>0</v>
      </c>
    </row>
    <row r="257" spans="1:34" x14ac:dyDescent="0.25">
      <c r="A257" t="s">
        <v>256</v>
      </c>
      <c r="B257">
        <v>0</v>
      </c>
      <c r="D257">
        <v>0</v>
      </c>
      <c r="F257">
        <v>0</v>
      </c>
      <c r="H257">
        <v>0</v>
      </c>
      <c r="J257">
        <v>0</v>
      </c>
      <c r="L257">
        <v>0</v>
      </c>
      <c r="N257">
        <v>0</v>
      </c>
      <c r="P257">
        <v>0</v>
      </c>
      <c r="R257">
        <v>0</v>
      </c>
      <c r="T257">
        <v>0</v>
      </c>
      <c r="V257">
        <v>0</v>
      </c>
      <c r="X257">
        <v>0</v>
      </c>
      <c r="Z257">
        <v>0</v>
      </c>
      <c r="AB257">
        <v>114</v>
      </c>
      <c r="AC257" t="s">
        <v>593</v>
      </c>
      <c r="AD257">
        <v>0</v>
      </c>
      <c r="AF257">
        <v>0</v>
      </c>
      <c r="AH257">
        <v>0</v>
      </c>
    </row>
    <row r="258" spans="1:34" x14ac:dyDescent="0.25">
      <c r="A258" t="s">
        <v>257</v>
      </c>
      <c r="B258">
        <v>0</v>
      </c>
      <c r="D258">
        <v>0</v>
      </c>
      <c r="F258">
        <v>0</v>
      </c>
      <c r="H258">
        <v>0</v>
      </c>
      <c r="J258">
        <v>0</v>
      </c>
      <c r="L258">
        <v>0</v>
      </c>
      <c r="N258">
        <v>0</v>
      </c>
      <c r="P258">
        <v>53</v>
      </c>
      <c r="Q258" t="s">
        <v>462</v>
      </c>
      <c r="R258">
        <v>0</v>
      </c>
      <c r="T258">
        <v>0</v>
      </c>
      <c r="V258">
        <v>0</v>
      </c>
      <c r="X258">
        <v>60</v>
      </c>
      <c r="Y258" t="s">
        <v>462</v>
      </c>
      <c r="Z258">
        <v>0</v>
      </c>
      <c r="AB258">
        <v>0</v>
      </c>
      <c r="AD258">
        <v>0</v>
      </c>
      <c r="AF258">
        <v>0</v>
      </c>
      <c r="AH258">
        <v>0</v>
      </c>
    </row>
    <row r="259" spans="1:34" x14ac:dyDescent="0.25">
      <c r="A259" t="s">
        <v>258</v>
      </c>
      <c r="B259">
        <v>0</v>
      </c>
      <c r="D259">
        <v>0</v>
      </c>
      <c r="F259">
        <v>0</v>
      </c>
      <c r="H259">
        <v>0</v>
      </c>
      <c r="J259">
        <v>0</v>
      </c>
      <c r="L259">
        <v>0</v>
      </c>
      <c r="N259">
        <v>0</v>
      </c>
      <c r="P259">
        <v>0</v>
      </c>
      <c r="R259">
        <v>0</v>
      </c>
      <c r="T259">
        <v>0</v>
      </c>
      <c r="V259">
        <v>0</v>
      </c>
      <c r="X259">
        <v>113</v>
      </c>
      <c r="Y259" t="s">
        <v>462</v>
      </c>
      <c r="Z259">
        <v>0</v>
      </c>
      <c r="AB259">
        <v>0</v>
      </c>
      <c r="AD259">
        <v>0</v>
      </c>
      <c r="AF259">
        <v>0</v>
      </c>
      <c r="AH259">
        <v>0</v>
      </c>
    </row>
    <row r="260" spans="1:34" x14ac:dyDescent="0.25">
      <c r="A260" t="s">
        <v>259</v>
      </c>
      <c r="B260">
        <v>0</v>
      </c>
      <c r="D260">
        <v>0</v>
      </c>
      <c r="F260">
        <v>0</v>
      </c>
      <c r="H260">
        <v>0</v>
      </c>
      <c r="J260">
        <v>0</v>
      </c>
      <c r="L260">
        <v>0</v>
      </c>
      <c r="N260">
        <v>0</v>
      </c>
      <c r="P260">
        <v>0</v>
      </c>
      <c r="R260">
        <v>0</v>
      </c>
      <c r="T260">
        <v>0</v>
      </c>
      <c r="V260">
        <v>0</v>
      </c>
      <c r="X260">
        <v>112</v>
      </c>
      <c r="Y260" t="s">
        <v>516</v>
      </c>
      <c r="Z260">
        <v>0</v>
      </c>
      <c r="AB260">
        <v>0</v>
      </c>
      <c r="AD260">
        <v>0</v>
      </c>
      <c r="AF260">
        <v>0</v>
      </c>
      <c r="AH260">
        <v>0</v>
      </c>
    </row>
    <row r="261" spans="1:34" x14ac:dyDescent="0.25">
      <c r="A261" t="s">
        <v>260</v>
      </c>
      <c r="B261">
        <v>0</v>
      </c>
      <c r="D261">
        <v>0</v>
      </c>
      <c r="F261">
        <v>0</v>
      </c>
      <c r="H261">
        <v>0</v>
      </c>
      <c r="J261">
        <v>0</v>
      </c>
      <c r="L261">
        <v>0</v>
      </c>
      <c r="N261">
        <v>0</v>
      </c>
      <c r="P261">
        <v>0</v>
      </c>
      <c r="R261">
        <v>0</v>
      </c>
      <c r="T261">
        <v>0</v>
      </c>
      <c r="V261">
        <v>0</v>
      </c>
      <c r="X261">
        <v>0</v>
      </c>
      <c r="Z261">
        <v>0</v>
      </c>
      <c r="AB261">
        <v>111</v>
      </c>
      <c r="AC261" t="s">
        <v>594</v>
      </c>
      <c r="AD261">
        <v>0</v>
      </c>
      <c r="AF261">
        <v>0</v>
      </c>
      <c r="AH261">
        <v>0</v>
      </c>
    </row>
    <row r="262" spans="1:34" x14ac:dyDescent="0.25">
      <c r="A262" t="s">
        <v>261</v>
      </c>
      <c r="B262">
        <v>0</v>
      </c>
      <c r="D262">
        <v>0</v>
      </c>
      <c r="F262">
        <v>0</v>
      </c>
      <c r="H262">
        <v>0</v>
      </c>
      <c r="J262">
        <v>0</v>
      </c>
      <c r="L262">
        <v>0</v>
      </c>
      <c r="N262">
        <v>0</v>
      </c>
      <c r="P262">
        <v>0</v>
      </c>
      <c r="R262">
        <v>0</v>
      </c>
      <c r="T262">
        <v>0</v>
      </c>
      <c r="V262">
        <v>109</v>
      </c>
      <c r="W262" t="s">
        <v>579</v>
      </c>
      <c r="X262">
        <v>0</v>
      </c>
      <c r="Z262">
        <v>0</v>
      </c>
      <c r="AB262">
        <v>0</v>
      </c>
      <c r="AD262">
        <v>0</v>
      </c>
      <c r="AF262">
        <v>0</v>
      </c>
      <c r="AH262">
        <v>0</v>
      </c>
    </row>
    <row r="263" spans="1:34" x14ac:dyDescent="0.25">
      <c r="A263" t="s">
        <v>262</v>
      </c>
      <c r="B263">
        <v>0</v>
      </c>
      <c r="D263">
        <v>0</v>
      </c>
      <c r="F263">
        <v>0</v>
      </c>
      <c r="H263">
        <v>0</v>
      </c>
      <c r="J263">
        <v>0</v>
      </c>
      <c r="L263">
        <v>0</v>
      </c>
      <c r="N263">
        <v>107</v>
      </c>
      <c r="O263" t="s">
        <v>514</v>
      </c>
      <c r="P263">
        <v>0</v>
      </c>
      <c r="R263">
        <v>0</v>
      </c>
      <c r="T263">
        <v>0</v>
      </c>
      <c r="V263">
        <v>0</v>
      </c>
      <c r="X263">
        <v>0</v>
      </c>
      <c r="Z263">
        <v>0</v>
      </c>
      <c r="AB263">
        <v>0</v>
      </c>
      <c r="AD263">
        <v>0</v>
      </c>
      <c r="AF263">
        <v>0</v>
      </c>
      <c r="AH263">
        <v>0</v>
      </c>
    </row>
    <row r="264" spans="1:34" x14ac:dyDescent="0.25">
      <c r="A264" t="s">
        <v>263</v>
      </c>
      <c r="B264">
        <v>0</v>
      </c>
      <c r="D264">
        <v>0</v>
      </c>
      <c r="F264">
        <v>0</v>
      </c>
      <c r="H264">
        <v>0</v>
      </c>
      <c r="J264">
        <v>0</v>
      </c>
      <c r="L264">
        <v>0</v>
      </c>
      <c r="N264">
        <v>0</v>
      </c>
      <c r="P264">
        <v>0</v>
      </c>
      <c r="R264">
        <v>0</v>
      </c>
      <c r="T264">
        <v>107</v>
      </c>
      <c r="U264" t="s">
        <v>483</v>
      </c>
      <c r="V264">
        <v>0</v>
      </c>
      <c r="X264">
        <v>0</v>
      </c>
      <c r="Z264">
        <v>0</v>
      </c>
      <c r="AB264">
        <v>0</v>
      </c>
      <c r="AD264">
        <v>0</v>
      </c>
      <c r="AF264">
        <v>0</v>
      </c>
      <c r="AH264">
        <v>0</v>
      </c>
    </row>
    <row r="265" spans="1:34" x14ac:dyDescent="0.25">
      <c r="A265" t="s">
        <v>264</v>
      </c>
      <c r="B265">
        <v>0</v>
      </c>
      <c r="D265">
        <v>0</v>
      </c>
      <c r="F265">
        <v>0</v>
      </c>
      <c r="H265">
        <v>0</v>
      </c>
      <c r="J265">
        <v>0</v>
      </c>
      <c r="L265">
        <v>0</v>
      </c>
      <c r="N265">
        <v>0</v>
      </c>
      <c r="P265">
        <v>0</v>
      </c>
      <c r="R265">
        <v>0</v>
      </c>
      <c r="T265">
        <v>0</v>
      </c>
      <c r="V265">
        <v>0</v>
      </c>
      <c r="X265">
        <v>0</v>
      </c>
      <c r="Z265">
        <v>0</v>
      </c>
      <c r="AB265">
        <v>0</v>
      </c>
      <c r="AD265">
        <v>0</v>
      </c>
      <c r="AF265">
        <v>0</v>
      </c>
      <c r="AH265">
        <v>0</v>
      </c>
    </row>
    <row r="266" spans="1:34" x14ac:dyDescent="0.25">
      <c r="A266" t="s">
        <v>265</v>
      </c>
      <c r="B266">
        <v>0</v>
      </c>
      <c r="D266">
        <v>0</v>
      </c>
      <c r="F266">
        <v>0</v>
      </c>
      <c r="H266">
        <v>0</v>
      </c>
      <c r="J266">
        <v>0</v>
      </c>
      <c r="L266">
        <v>0</v>
      </c>
      <c r="N266">
        <v>0</v>
      </c>
      <c r="P266">
        <v>104</v>
      </c>
      <c r="Q266" t="s">
        <v>522</v>
      </c>
      <c r="R266">
        <v>0</v>
      </c>
      <c r="T266">
        <v>0</v>
      </c>
      <c r="V266">
        <v>0</v>
      </c>
      <c r="X266">
        <v>0</v>
      </c>
      <c r="Z266">
        <v>0</v>
      </c>
      <c r="AB266">
        <v>0</v>
      </c>
      <c r="AD266">
        <v>0</v>
      </c>
      <c r="AF266">
        <v>0</v>
      </c>
      <c r="AH266">
        <v>0</v>
      </c>
    </row>
    <row r="267" spans="1:34" x14ac:dyDescent="0.25">
      <c r="A267" t="s">
        <v>266</v>
      </c>
      <c r="B267">
        <v>0</v>
      </c>
      <c r="D267">
        <v>0</v>
      </c>
      <c r="F267">
        <v>0</v>
      </c>
      <c r="H267">
        <v>0</v>
      </c>
      <c r="J267">
        <v>0</v>
      </c>
      <c r="L267">
        <v>0</v>
      </c>
      <c r="N267">
        <v>0</v>
      </c>
      <c r="P267">
        <v>0</v>
      </c>
      <c r="R267">
        <v>0</v>
      </c>
      <c r="T267">
        <v>0</v>
      </c>
      <c r="V267">
        <v>0</v>
      </c>
      <c r="X267">
        <v>102</v>
      </c>
      <c r="Y267" t="s">
        <v>462</v>
      </c>
      <c r="Z267">
        <v>0</v>
      </c>
      <c r="AB267">
        <v>0</v>
      </c>
      <c r="AD267">
        <v>0</v>
      </c>
      <c r="AF267">
        <v>0</v>
      </c>
      <c r="AH267">
        <v>0</v>
      </c>
    </row>
    <row r="268" spans="1:34" x14ac:dyDescent="0.25">
      <c r="A268" t="s">
        <v>267</v>
      </c>
      <c r="B268">
        <v>0</v>
      </c>
      <c r="D268">
        <v>0</v>
      </c>
      <c r="F268">
        <v>0</v>
      </c>
      <c r="H268">
        <v>0</v>
      </c>
      <c r="J268">
        <v>0</v>
      </c>
      <c r="L268">
        <v>0</v>
      </c>
      <c r="N268">
        <v>0</v>
      </c>
      <c r="P268">
        <v>0</v>
      </c>
      <c r="R268">
        <v>0</v>
      </c>
      <c r="T268">
        <v>101</v>
      </c>
      <c r="U268" t="s">
        <v>555</v>
      </c>
      <c r="V268">
        <v>0</v>
      </c>
      <c r="X268">
        <v>0</v>
      </c>
      <c r="Z268">
        <v>0</v>
      </c>
      <c r="AB268">
        <v>0</v>
      </c>
      <c r="AD268">
        <v>0</v>
      </c>
      <c r="AF268">
        <v>0</v>
      </c>
      <c r="AH268">
        <v>0</v>
      </c>
    </row>
    <row r="269" spans="1:34" x14ac:dyDescent="0.25">
      <c r="A269" t="s">
        <v>268</v>
      </c>
      <c r="B269">
        <v>0</v>
      </c>
      <c r="D269">
        <v>0</v>
      </c>
      <c r="F269">
        <v>0</v>
      </c>
      <c r="H269">
        <v>0</v>
      </c>
      <c r="J269">
        <v>0</v>
      </c>
      <c r="L269">
        <v>0</v>
      </c>
      <c r="N269">
        <v>0</v>
      </c>
      <c r="P269">
        <v>0</v>
      </c>
      <c r="R269">
        <v>0</v>
      </c>
      <c r="T269">
        <v>0</v>
      </c>
      <c r="V269">
        <v>0</v>
      </c>
      <c r="X269">
        <v>0</v>
      </c>
      <c r="Z269">
        <v>0</v>
      </c>
      <c r="AB269">
        <v>0</v>
      </c>
      <c r="AD269">
        <v>0</v>
      </c>
      <c r="AF269">
        <v>0</v>
      </c>
      <c r="AH269">
        <v>0</v>
      </c>
    </row>
    <row r="270" spans="1:34" x14ac:dyDescent="0.25">
      <c r="A270" t="s">
        <v>269</v>
      </c>
      <c r="B270">
        <v>0</v>
      </c>
      <c r="D270">
        <v>0</v>
      </c>
      <c r="F270">
        <v>0</v>
      </c>
      <c r="H270">
        <v>0</v>
      </c>
      <c r="J270">
        <v>0</v>
      </c>
      <c r="L270">
        <v>0</v>
      </c>
      <c r="N270">
        <v>0</v>
      </c>
      <c r="P270">
        <v>0</v>
      </c>
      <c r="R270">
        <v>0</v>
      </c>
      <c r="T270">
        <v>0</v>
      </c>
      <c r="V270">
        <v>0</v>
      </c>
      <c r="X270">
        <v>0</v>
      </c>
      <c r="Z270">
        <v>0</v>
      </c>
      <c r="AB270">
        <v>0</v>
      </c>
      <c r="AD270">
        <v>0</v>
      </c>
      <c r="AF270">
        <v>0</v>
      </c>
      <c r="AH270">
        <v>0</v>
      </c>
    </row>
    <row r="271" spans="1:34" x14ac:dyDescent="0.25">
      <c r="A271" t="s">
        <v>270</v>
      </c>
      <c r="B271">
        <v>0</v>
      </c>
      <c r="D271">
        <v>0</v>
      </c>
      <c r="F271">
        <v>0</v>
      </c>
      <c r="H271">
        <v>0</v>
      </c>
      <c r="J271">
        <v>0</v>
      </c>
      <c r="L271">
        <v>0</v>
      </c>
      <c r="N271">
        <v>0</v>
      </c>
      <c r="P271">
        <v>52</v>
      </c>
      <c r="Q271" t="s">
        <v>462</v>
      </c>
      <c r="R271">
        <v>0</v>
      </c>
      <c r="T271">
        <v>0</v>
      </c>
      <c r="V271">
        <v>0</v>
      </c>
      <c r="X271">
        <v>44</v>
      </c>
      <c r="Y271" t="s">
        <v>462</v>
      </c>
      <c r="Z271">
        <v>0</v>
      </c>
      <c r="AB271">
        <v>0</v>
      </c>
      <c r="AD271">
        <v>0</v>
      </c>
      <c r="AF271">
        <v>0</v>
      </c>
      <c r="AH271">
        <v>0</v>
      </c>
    </row>
    <row r="272" spans="1:34" x14ac:dyDescent="0.25">
      <c r="A272" t="s">
        <v>271</v>
      </c>
      <c r="B272">
        <v>0</v>
      </c>
      <c r="D272">
        <v>0</v>
      </c>
      <c r="F272">
        <v>0</v>
      </c>
      <c r="H272">
        <v>0</v>
      </c>
      <c r="J272">
        <v>0</v>
      </c>
      <c r="L272">
        <v>0</v>
      </c>
      <c r="N272">
        <v>0</v>
      </c>
      <c r="P272">
        <v>92</v>
      </c>
      <c r="Q272" t="s">
        <v>462</v>
      </c>
      <c r="R272">
        <v>0</v>
      </c>
      <c r="T272">
        <v>0</v>
      </c>
      <c r="V272">
        <v>0</v>
      </c>
      <c r="X272">
        <v>0</v>
      </c>
      <c r="Z272">
        <v>0</v>
      </c>
      <c r="AB272">
        <v>0</v>
      </c>
      <c r="AD272">
        <v>0</v>
      </c>
      <c r="AF272">
        <v>0</v>
      </c>
      <c r="AH272">
        <v>0</v>
      </c>
    </row>
    <row r="273" spans="1:34" x14ac:dyDescent="0.25">
      <c r="A273" t="s">
        <v>272</v>
      </c>
      <c r="B273">
        <v>0</v>
      </c>
      <c r="D273">
        <v>0</v>
      </c>
      <c r="F273">
        <v>0</v>
      </c>
      <c r="H273">
        <v>0</v>
      </c>
      <c r="J273">
        <v>0</v>
      </c>
      <c r="L273">
        <v>0</v>
      </c>
      <c r="N273">
        <v>91</v>
      </c>
      <c r="O273" t="s">
        <v>461</v>
      </c>
      <c r="P273">
        <v>0</v>
      </c>
      <c r="R273">
        <v>0</v>
      </c>
      <c r="T273">
        <v>0</v>
      </c>
      <c r="V273">
        <v>0</v>
      </c>
      <c r="X273">
        <v>0</v>
      </c>
      <c r="Z273">
        <v>0</v>
      </c>
      <c r="AB273">
        <v>0</v>
      </c>
      <c r="AD273">
        <v>0</v>
      </c>
      <c r="AF273">
        <v>0</v>
      </c>
      <c r="AH273">
        <v>0</v>
      </c>
    </row>
    <row r="274" spans="1:34" x14ac:dyDescent="0.25">
      <c r="A274" t="s">
        <v>273</v>
      </c>
      <c r="B274">
        <v>0</v>
      </c>
      <c r="D274">
        <v>0</v>
      </c>
      <c r="F274">
        <v>90</v>
      </c>
      <c r="G274" t="s">
        <v>482</v>
      </c>
      <c r="H274">
        <v>0</v>
      </c>
      <c r="J274">
        <v>0</v>
      </c>
      <c r="L274">
        <v>0</v>
      </c>
      <c r="N274">
        <v>0</v>
      </c>
      <c r="P274">
        <v>0</v>
      </c>
      <c r="R274">
        <v>0</v>
      </c>
      <c r="T274">
        <v>0</v>
      </c>
      <c r="V274">
        <v>0</v>
      </c>
      <c r="X274">
        <v>0</v>
      </c>
      <c r="Z274">
        <v>0</v>
      </c>
      <c r="AB274">
        <v>0</v>
      </c>
      <c r="AD274">
        <v>0</v>
      </c>
      <c r="AF274">
        <v>0</v>
      </c>
      <c r="AH274">
        <v>0</v>
      </c>
    </row>
    <row r="275" spans="1:34" x14ac:dyDescent="0.25">
      <c r="A275" t="s">
        <v>274</v>
      </c>
      <c r="B275">
        <v>0</v>
      </c>
      <c r="D275">
        <v>0</v>
      </c>
      <c r="F275">
        <v>0</v>
      </c>
      <c r="H275">
        <v>0</v>
      </c>
      <c r="J275">
        <v>0</v>
      </c>
      <c r="L275">
        <v>0</v>
      </c>
      <c r="N275">
        <v>0</v>
      </c>
      <c r="P275">
        <v>0</v>
      </c>
      <c r="R275">
        <v>0</v>
      </c>
      <c r="T275">
        <v>0</v>
      </c>
      <c r="V275">
        <v>0</v>
      </c>
      <c r="X275">
        <v>0</v>
      </c>
      <c r="Z275">
        <v>0</v>
      </c>
      <c r="AB275">
        <v>90</v>
      </c>
      <c r="AC275" t="s">
        <v>539</v>
      </c>
      <c r="AD275">
        <v>0</v>
      </c>
      <c r="AF275">
        <v>0</v>
      </c>
      <c r="AH275">
        <v>0</v>
      </c>
    </row>
    <row r="276" spans="1:34" x14ac:dyDescent="0.25">
      <c r="A276" t="s">
        <v>275</v>
      </c>
      <c r="B276">
        <v>0</v>
      </c>
      <c r="D276">
        <v>0</v>
      </c>
      <c r="F276">
        <v>0</v>
      </c>
      <c r="H276">
        <v>0</v>
      </c>
      <c r="J276">
        <v>0</v>
      </c>
      <c r="L276">
        <v>0</v>
      </c>
      <c r="N276">
        <v>0</v>
      </c>
      <c r="P276">
        <v>0</v>
      </c>
      <c r="R276">
        <v>0</v>
      </c>
      <c r="T276">
        <v>0</v>
      </c>
      <c r="V276">
        <v>0</v>
      </c>
      <c r="X276">
        <v>0</v>
      </c>
      <c r="Z276">
        <v>0</v>
      </c>
      <c r="AB276">
        <v>0</v>
      </c>
      <c r="AD276">
        <v>0</v>
      </c>
      <c r="AF276">
        <v>0</v>
      </c>
      <c r="AH276">
        <v>0</v>
      </c>
    </row>
    <row r="277" spans="1:34" x14ac:dyDescent="0.25">
      <c r="A277" t="s">
        <v>276</v>
      </c>
      <c r="B277">
        <v>0</v>
      </c>
      <c r="D277">
        <v>0</v>
      </c>
      <c r="F277">
        <v>0</v>
      </c>
      <c r="H277">
        <v>0</v>
      </c>
      <c r="J277">
        <v>0</v>
      </c>
      <c r="L277">
        <v>0</v>
      </c>
      <c r="N277">
        <v>0</v>
      </c>
      <c r="P277">
        <v>0</v>
      </c>
      <c r="R277">
        <v>0</v>
      </c>
      <c r="T277">
        <v>0</v>
      </c>
      <c r="V277">
        <v>0</v>
      </c>
      <c r="X277">
        <v>0</v>
      </c>
      <c r="Z277">
        <v>0</v>
      </c>
      <c r="AB277">
        <v>0</v>
      </c>
      <c r="AD277">
        <v>0</v>
      </c>
      <c r="AF277">
        <v>0</v>
      </c>
      <c r="AH277">
        <v>0</v>
      </c>
    </row>
    <row r="278" spans="1:34" x14ac:dyDescent="0.25">
      <c r="A278" t="s">
        <v>277</v>
      </c>
      <c r="B278">
        <v>0</v>
      </c>
      <c r="D278">
        <v>0</v>
      </c>
      <c r="F278">
        <v>0</v>
      </c>
      <c r="H278">
        <v>0</v>
      </c>
      <c r="J278">
        <v>0</v>
      </c>
      <c r="L278">
        <v>0</v>
      </c>
      <c r="N278">
        <v>0</v>
      </c>
      <c r="P278">
        <v>0</v>
      </c>
      <c r="R278">
        <v>0</v>
      </c>
      <c r="T278">
        <v>0</v>
      </c>
      <c r="V278">
        <v>0</v>
      </c>
      <c r="X278">
        <v>0</v>
      </c>
      <c r="Z278">
        <v>0</v>
      </c>
      <c r="AB278">
        <v>0</v>
      </c>
      <c r="AD278">
        <v>0</v>
      </c>
      <c r="AF278">
        <v>0</v>
      </c>
      <c r="AH278">
        <v>0</v>
      </c>
    </row>
    <row r="279" spans="1:34" x14ac:dyDescent="0.25">
      <c r="A279" t="s">
        <v>278</v>
      </c>
      <c r="B279">
        <v>0</v>
      </c>
      <c r="D279">
        <v>0</v>
      </c>
      <c r="F279">
        <v>0</v>
      </c>
      <c r="H279">
        <v>0</v>
      </c>
      <c r="J279">
        <v>0</v>
      </c>
      <c r="L279">
        <v>0</v>
      </c>
      <c r="N279">
        <v>0</v>
      </c>
      <c r="P279">
        <v>0</v>
      </c>
      <c r="R279">
        <v>0</v>
      </c>
      <c r="T279">
        <v>0</v>
      </c>
      <c r="V279">
        <v>0</v>
      </c>
      <c r="X279">
        <v>0</v>
      </c>
      <c r="Z279">
        <v>0</v>
      </c>
      <c r="AB279">
        <v>0</v>
      </c>
      <c r="AD279">
        <v>0</v>
      </c>
      <c r="AF279">
        <v>0</v>
      </c>
      <c r="AH279">
        <v>0</v>
      </c>
    </row>
    <row r="280" spans="1:34" x14ac:dyDescent="0.25">
      <c r="A280" t="s">
        <v>279</v>
      </c>
      <c r="B280">
        <v>0</v>
      </c>
      <c r="D280">
        <v>0</v>
      </c>
      <c r="F280">
        <v>0</v>
      </c>
      <c r="H280">
        <v>0</v>
      </c>
      <c r="J280">
        <v>0</v>
      </c>
      <c r="L280">
        <v>0</v>
      </c>
      <c r="N280">
        <v>0</v>
      </c>
      <c r="P280">
        <v>0</v>
      </c>
      <c r="R280">
        <v>0</v>
      </c>
      <c r="T280">
        <v>85</v>
      </c>
      <c r="U280" t="s">
        <v>556</v>
      </c>
      <c r="V280">
        <v>0</v>
      </c>
      <c r="X280">
        <v>0</v>
      </c>
      <c r="Z280">
        <v>0</v>
      </c>
      <c r="AB280">
        <v>0</v>
      </c>
      <c r="AD280">
        <v>0</v>
      </c>
      <c r="AF280">
        <v>0</v>
      </c>
      <c r="AH280">
        <v>0</v>
      </c>
    </row>
    <row r="281" spans="1:34" x14ac:dyDescent="0.25">
      <c r="A281" t="s">
        <v>280</v>
      </c>
      <c r="B281">
        <v>0</v>
      </c>
      <c r="D281">
        <v>0</v>
      </c>
      <c r="F281">
        <v>0</v>
      </c>
      <c r="H281">
        <v>0</v>
      </c>
      <c r="J281">
        <v>0</v>
      </c>
      <c r="L281">
        <v>84</v>
      </c>
      <c r="M281" t="s">
        <v>511</v>
      </c>
      <c r="N281">
        <v>0</v>
      </c>
      <c r="P281">
        <v>0</v>
      </c>
      <c r="R281">
        <v>0</v>
      </c>
      <c r="T281">
        <v>0</v>
      </c>
      <c r="V281">
        <v>0</v>
      </c>
      <c r="X281">
        <v>0</v>
      </c>
      <c r="Z281">
        <v>0</v>
      </c>
      <c r="AB281">
        <v>0</v>
      </c>
      <c r="AD281">
        <v>0</v>
      </c>
      <c r="AF281">
        <v>0</v>
      </c>
      <c r="AH281">
        <v>0</v>
      </c>
    </row>
    <row r="282" spans="1:34" x14ac:dyDescent="0.25">
      <c r="A282" t="s">
        <v>281</v>
      </c>
      <c r="B282">
        <v>0</v>
      </c>
      <c r="D282">
        <v>0</v>
      </c>
      <c r="F282">
        <v>0</v>
      </c>
      <c r="H282">
        <v>0</v>
      </c>
      <c r="J282">
        <v>0</v>
      </c>
      <c r="L282">
        <v>0</v>
      </c>
      <c r="N282">
        <v>0</v>
      </c>
      <c r="P282">
        <v>0</v>
      </c>
      <c r="R282">
        <v>0</v>
      </c>
      <c r="T282">
        <v>0</v>
      </c>
      <c r="V282">
        <v>0</v>
      </c>
      <c r="X282">
        <v>0</v>
      </c>
      <c r="Z282">
        <v>0</v>
      </c>
      <c r="AB282">
        <v>0</v>
      </c>
      <c r="AD282">
        <v>0</v>
      </c>
      <c r="AF282">
        <v>0</v>
      </c>
      <c r="AH282">
        <v>0</v>
      </c>
    </row>
    <row r="283" spans="1:34" x14ac:dyDescent="0.25">
      <c r="A283" t="s">
        <v>282</v>
      </c>
      <c r="B283">
        <v>0</v>
      </c>
      <c r="D283">
        <v>0</v>
      </c>
      <c r="F283">
        <v>81</v>
      </c>
      <c r="G283" t="s">
        <v>490</v>
      </c>
      <c r="H283">
        <v>0</v>
      </c>
      <c r="J283">
        <v>0</v>
      </c>
      <c r="L283">
        <v>0</v>
      </c>
      <c r="N283">
        <v>0</v>
      </c>
      <c r="P283">
        <v>0</v>
      </c>
      <c r="R283">
        <v>0</v>
      </c>
      <c r="T283">
        <v>0</v>
      </c>
      <c r="V283">
        <v>0</v>
      </c>
      <c r="X283">
        <v>0</v>
      </c>
      <c r="Z283">
        <v>0</v>
      </c>
      <c r="AB283">
        <v>0</v>
      </c>
      <c r="AD283">
        <v>0</v>
      </c>
      <c r="AF283">
        <v>0</v>
      </c>
      <c r="AH283">
        <v>0</v>
      </c>
    </row>
    <row r="284" spans="1:34" x14ac:dyDescent="0.25">
      <c r="A284" t="s">
        <v>283</v>
      </c>
      <c r="B284">
        <v>0</v>
      </c>
      <c r="D284">
        <v>76</v>
      </c>
      <c r="E284" t="s">
        <v>480</v>
      </c>
      <c r="F284">
        <v>0</v>
      </c>
      <c r="H284">
        <v>0</v>
      </c>
      <c r="J284">
        <v>0</v>
      </c>
      <c r="L284">
        <v>0</v>
      </c>
      <c r="N284">
        <v>0</v>
      </c>
      <c r="P284">
        <v>0</v>
      </c>
      <c r="R284">
        <v>0</v>
      </c>
      <c r="T284">
        <v>0</v>
      </c>
      <c r="V284">
        <v>0</v>
      </c>
      <c r="X284">
        <v>0</v>
      </c>
      <c r="Z284">
        <v>0</v>
      </c>
      <c r="AB284">
        <v>0</v>
      </c>
      <c r="AD284">
        <v>0</v>
      </c>
      <c r="AF284">
        <v>0</v>
      </c>
      <c r="AH284">
        <v>0</v>
      </c>
    </row>
    <row r="285" spans="1:34" x14ac:dyDescent="0.25">
      <c r="A285" t="s">
        <v>284</v>
      </c>
      <c r="B285">
        <v>0</v>
      </c>
      <c r="D285">
        <v>0</v>
      </c>
      <c r="F285">
        <v>0</v>
      </c>
      <c r="H285">
        <v>0</v>
      </c>
      <c r="J285">
        <v>0</v>
      </c>
      <c r="L285">
        <v>0</v>
      </c>
      <c r="N285">
        <v>39</v>
      </c>
      <c r="O285" t="s">
        <v>461</v>
      </c>
      <c r="P285">
        <v>0</v>
      </c>
      <c r="R285">
        <v>0</v>
      </c>
      <c r="T285">
        <v>0</v>
      </c>
      <c r="V285">
        <v>0</v>
      </c>
      <c r="X285">
        <v>0</v>
      </c>
      <c r="Z285">
        <v>0</v>
      </c>
      <c r="AB285">
        <v>0</v>
      </c>
      <c r="AD285">
        <v>0</v>
      </c>
      <c r="AF285">
        <v>0</v>
      </c>
      <c r="AH285">
        <v>0</v>
      </c>
    </row>
    <row r="286" spans="1:34" x14ac:dyDescent="0.25">
      <c r="A286" t="s">
        <v>285</v>
      </c>
      <c r="B286">
        <v>0</v>
      </c>
      <c r="D286">
        <v>0</v>
      </c>
      <c r="F286">
        <v>0</v>
      </c>
      <c r="H286">
        <v>0</v>
      </c>
      <c r="J286">
        <v>0</v>
      </c>
      <c r="L286">
        <v>0</v>
      </c>
      <c r="N286">
        <v>0</v>
      </c>
      <c r="P286">
        <v>0</v>
      </c>
      <c r="R286">
        <v>0</v>
      </c>
      <c r="T286">
        <v>74</v>
      </c>
      <c r="U286" t="s">
        <v>557</v>
      </c>
      <c r="V286">
        <v>0</v>
      </c>
      <c r="X286">
        <v>0</v>
      </c>
      <c r="Z286">
        <v>0</v>
      </c>
      <c r="AB286">
        <v>0</v>
      </c>
      <c r="AD286">
        <v>0</v>
      </c>
      <c r="AF286">
        <v>0</v>
      </c>
      <c r="AH286">
        <v>0</v>
      </c>
    </row>
    <row r="287" spans="1:34" x14ac:dyDescent="0.25">
      <c r="A287" t="s">
        <v>286</v>
      </c>
      <c r="B287">
        <v>0</v>
      </c>
      <c r="D287">
        <v>0</v>
      </c>
      <c r="F287">
        <v>0</v>
      </c>
      <c r="H287">
        <v>0</v>
      </c>
      <c r="J287">
        <v>0</v>
      </c>
      <c r="L287">
        <v>0</v>
      </c>
      <c r="N287">
        <v>0</v>
      </c>
      <c r="P287">
        <v>0</v>
      </c>
      <c r="R287">
        <v>0</v>
      </c>
      <c r="T287">
        <v>0</v>
      </c>
      <c r="V287">
        <v>0</v>
      </c>
      <c r="X287">
        <v>73</v>
      </c>
      <c r="Y287" t="s">
        <v>516</v>
      </c>
      <c r="Z287">
        <v>0</v>
      </c>
      <c r="AB287">
        <v>0</v>
      </c>
      <c r="AD287">
        <v>0</v>
      </c>
      <c r="AF287">
        <v>0</v>
      </c>
      <c r="AH287">
        <v>0</v>
      </c>
    </row>
    <row r="288" spans="1:34" x14ac:dyDescent="0.25">
      <c r="A288" t="s">
        <v>287</v>
      </c>
      <c r="B288">
        <v>0</v>
      </c>
      <c r="D288">
        <v>0</v>
      </c>
      <c r="F288">
        <v>0</v>
      </c>
      <c r="H288">
        <v>0</v>
      </c>
      <c r="J288">
        <v>0</v>
      </c>
      <c r="L288">
        <v>0</v>
      </c>
      <c r="N288">
        <v>0</v>
      </c>
      <c r="P288">
        <v>0</v>
      </c>
      <c r="R288">
        <v>0</v>
      </c>
      <c r="T288">
        <v>0</v>
      </c>
      <c r="V288">
        <v>0</v>
      </c>
      <c r="X288">
        <v>0</v>
      </c>
      <c r="Z288">
        <v>0</v>
      </c>
      <c r="AB288">
        <v>0</v>
      </c>
      <c r="AD288">
        <v>0</v>
      </c>
      <c r="AF288">
        <v>0</v>
      </c>
      <c r="AH288">
        <v>0</v>
      </c>
    </row>
    <row r="289" spans="1:34" x14ac:dyDescent="0.25">
      <c r="A289" t="s">
        <v>288</v>
      </c>
      <c r="B289">
        <v>0</v>
      </c>
      <c r="D289">
        <v>0</v>
      </c>
      <c r="F289">
        <v>0</v>
      </c>
      <c r="H289">
        <v>0</v>
      </c>
      <c r="J289">
        <v>0</v>
      </c>
      <c r="L289">
        <v>0</v>
      </c>
      <c r="N289">
        <v>0</v>
      </c>
      <c r="P289">
        <v>0</v>
      </c>
      <c r="R289">
        <v>72</v>
      </c>
      <c r="S289" t="s">
        <v>539</v>
      </c>
      <c r="T289">
        <v>0</v>
      </c>
      <c r="V289">
        <v>0</v>
      </c>
      <c r="X289">
        <v>0</v>
      </c>
      <c r="Z289">
        <v>0</v>
      </c>
      <c r="AB289">
        <v>0</v>
      </c>
      <c r="AD289">
        <v>0</v>
      </c>
      <c r="AF289">
        <v>0</v>
      </c>
      <c r="AH289">
        <v>0</v>
      </c>
    </row>
    <row r="290" spans="1:34" x14ac:dyDescent="0.25">
      <c r="A290" t="s">
        <v>289</v>
      </c>
      <c r="B290">
        <v>0</v>
      </c>
      <c r="D290">
        <v>0</v>
      </c>
      <c r="F290">
        <v>0</v>
      </c>
      <c r="H290">
        <v>0</v>
      </c>
      <c r="J290">
        <v>0</v>
      </c>
      <c r="L290">
        <v>0</v>
      </c>
      <c r="N290">
        <v>0</v>
      </c>
      <c r="P290">
        <v>0</v>
      </c>
      <c r="R290">
        <v>0</v>
      </c>
      <c r="T290">
        <v>0</v>
      </c>
      <c r="V290">
        <v>0</v>
      </c>
      <c r="X290">
        <v>0</v>
      </c>
      <c r="Z290">
        <v>0</v>
      </c>
      <c r="AB290">
        <v>0</v>
      </c>
      <c r="AD290">
        <v>0</v>
      </c>
      <c r="AF290">
        <v>0</v>
      </c>
      <c r="AH290">
        <v>0</v>
      </c>
    </row>
    <row r="291" spans="1:34" x14ac:dyDescent="0.25">
      <c r="A291" t="s">
        <v>290</v>
      </c>
      <c r="B291">
        <v>0</v>
      </c>
      <c r="D291">
        <v>0</v>
      </c>
      <c r="F291">
        <v>71</v>
      </c>
      <c r="G291" t="s">
        <v>491</v>
      </c>
      <c r="H291">
        <v>0</v>
      </c>
      <c r="J291">
        <v>0</v>
      </c>
      <c r="L291">
        <v>0</v>
      </c>
      <c r="N291">
        <v>0</v>
      </c>
      <c r="P291">
        <v>0</v>
      </c>
      <c r="R291">
        <v>0</v>
      </c>
      <c r="T291">
        <v>0</v>
      </c>
      <c r="V291">
        <v>0</v>
      </c>
      <c r="X291">
        <v>0</v>
      </c>
      <c r="Z291">
        <v>0</v>
      </c>
      <c r="AB291">
        <v>0</v>
      </c>
      <c r="AD291">
        <v>0</v>
      </c>
      <c r="AF291">
        <v>0</v>
      </c>
      <c r="AH291">
        <v>0</v>
      </c>
    </row>
    <row r="292" spans="1:34" x14ac:dyDescent="0.25">
      <c r="A292" t="s">
        <v>291</v>
      </c>
      <c r="B292">
        <v>0</v>
      </c>
      <c r="D292">
        <v>0</v>
      </c>
      <c r="F292">
        <v>0</v>
      </c>
      <c r="H292">
        <v>0</v>
      </c>
      <c r="J292">
        <v>0</v>
      </c>
      <c r="L292">
        <v>0</v>
      </c>
      <c r="N292">
        <v>0</v>
      </c>
      <c r="P292">
        <v>0</v>
      </c>
      <c r="R292">
        <v>0</v>
      </c>
      <c r="T292">
        <v>0</v>
      </c>
      <c r="V292">
        <v>71</v>
      </c>
      <c r="W292" t="s">
        <v>512</v>
      </c>
      <c r="X292">
        <v>0</v>
      </c>
      <c r="Z292">
        <v>0</v>
      </c>
      <c r="AB292">
        <v>0</v>
      </c>
      <c r="AD292">
        <v>0</v>
      </c>
      <c r="AF292">
        <v>0</v>
      </c>
      <c r="AH292">
        <v>0</v>
      </c>
    </row>
    <row r="293" spans="1:34" x14ac:dyDescent="0.25">
      <c r="A293" t="s">
        <v>292</v>
      </c>
      <c r="B293">
        <v>0</v>
      </c>
      <c r="D293">
        <v>0</v>
      </c>
      <c r="F293">
        <v>0</v>
      </c>
      <c r="H293">
        <v>0</v>
      </c>
      <c r="J293">
        <v>0</v>
      </c>
      <c r="L293">
        <v>0</v>
      </c>
      <c r="N293">
        <v>0</v>
      </c>
      <c r="P293">
        <v>0</v>
      </c>
      <c r="R293">
        <v>0</v>
      </c>
      <c r="T293">
        <v>0</v>
      </c>
      <c r="V293">
        <v>0</v>
      </c>
      <c r="X293">
        <v>0</v>
      </c>
      <c r="Z293">
        <v>0</v>
      </c>
      <c r="AB293">
        <v>0</v>
      </c>
      <c r="AD293">
        <v>0</v>
      </c>
      <c r="AF293">
        <v>0</v>
      </c>
      <c r="AH293">
        <v>0</v>
      </c>
    </row>
    <row r="294" spans="1:34" x14ac:dyDescent="0.25">
      <c r="A294" t="s">
        <v>293</v>
      </c>
      <c r="B294">
        <v>0</v>
      </c>
      <c r="D294">
        <v>0</v>
      </c>
      <c r="F294">
        <v>68</v>
      </c>
      <c r="G294" t="s">
        <v>492</v>
      </c>
      <c r="H294">
        <v>0</v>
      </c>
      <c r="J294">
        <v>0</v>
      </c>
      <c r="L294">
        <v>0</v>
      </c>
      <c r="N294">
        <v>0</v>
      </c>
      <c r="P294">
        <v>0</v>
      </c>
      <c r="R294">
        <v>0</v>
      </c>
      <c r="T294">
        <v>0</v>
      </c>
      <c r="V294">
        <v>0</v>
      </c>
      <c r="X294">
        <v>0</v>
      </c>
      <c r="Z294">
        <v>0</v>
      </c>
      <c r="AB294">
        <v>0</v>
      </c>
      <c r="AD294">
        <v>0</v>
      </c>
      <c r="AF294">
        <v>0</v>
      </c>
      <c r="AH294">
        <v>0</v>
      </c>
    </row>
    <row r="295" spans="1:34" x14ac:dyDescent="0.25">
      <c r="A295" t="s">
        <v>294</v>
      </c>
      <c r="B295">
        <v>0</v>
      </c>
      <c r="D295">
        <v>0</v>
      </c>
      <c r="F295">
        <v>0</v>
      </c>
      <c r="H295">
        <v>0</v>
      </c>
      <c r="J295">
        <v>0</v>
      </c>
      <c r="L295">
        <v>0</v>
      </c>
      <c r="N295">
        <v>0</v>
      </c>
      <c r="P295">
        <v>0</v>
      </c>
      <c r="R295">
        <v>0</v>
      </c>
      <c r="T295">
        <v>35</v>
      </c>
      <c r="U295" t="s">
        <v>558</v>
      </c>
      <c r="V295">
        <v>0</v>
      </c>
      <c r="X295">
        <v>0</v>
      </c>
      <c r="Z295">
        <v>0</v>
      </c>
      <c r="AB295">
        <v>0</v>
      </c>
      <c r="AD295">
        <v>33</v>
      </c>
      <c r="AE295" t="s">
        <v>558</v>
      </c>
      <c r="AF295">
        <v>0</v>
      </c>
      <c r="AG295" t="s">
        <v>597</v>
      </c>
      <c r="AH295">
        <v>0</v>
      </c>
    </row>
    <row r="296" spans="1:34" x14ac:dyDescent="0.25">
      <c r="A296" t="s">
        <v>295</v>
      </c>
      <c r="B296">
        <v>0</v>
      </c>
      <c r="D296">
        <v>0</v>
      </c>
      <c r="F296">
        <v>0</v>
      </c>
      <c r="H296">
        <v>0</v>
      </c>
      <c r="J296">
        <v>0</v>
      </c>
      <c r="L296">
        <v>0</v>
      </c>
      <c r="N296">
        <v>0</v>
      </c>
      <c r="P296">
        <v>0</v>
      </c>
      <c r="R296">
        <v>0</v>
      </c>
      <c r="T296">
        <v>0</v>
      </c>
      <c r="V296">
        <v>0</v>
      </c>
      <c r="X296">
        <v>0</v>
      </c>
      <c r="Z296">
        <v>0</v>
      </c>
      <c r="AB296">
        <v>0</v>
      </c>
      <c r="AD296">
        <v>0</v>
      </c>
      <c r="AF296">
        <v>0</v>
      </c>
      <c r="AH296">
        <v>0</v>
      </c>
    </row>
    <row r="297" spans="1:34" x14ac:dyDescent="0.25">
      <c r="A297" t="s">
        <v>296</v>
      </c>
      <c r="B297">
        <v>0</v>
      </c>
      <c r="D297">
        <v>0</v>
      </c>
      <c r="F297">
        <v>0</v>
      </c>
      <c r="H297">
        <v>0</v>
      </c>
      <c r="J297">
        <v>0</v>
      </c>
      <c r="L297">
        <v>65</v>
      </c>
      <c r="M297" t="s">
        <v>505</v>
      </c>
      <c r="N297">
        <v>0</v>
      </c>
      <c r="P297">
        <v>0</v>
      </c>
      <c r="R297">
        <v>0</v>
      </c>
      <c r="T297">
        <v>0</v>
      </c>
      <c r="V297">
        <v>0</v>
      </c>
      <c r="X297">
        <v>0</v>
      </c>
      <c r="Z297">
        <v>0</v>
      </c>
      <c r="AB297">
        <v>0</v>
      </c>
      <c r="AD297">
        <v>0</v>
      </c>
      <c r="AF297">
        <v>0</v>
      </c>
      <c r="AH297">
        <v>0</v>
      </c>
    </row>
    <row r="298" spans="1:34" x14ac:dyDescent="0.25">
      <c r="A298" t="s">
        <v>297</v>
      </c>
      <c r="B298">
        <v>0</v>
      </c>
      <c r="D298">
        <v>0</v>
      </c>
      <c r="F298">
        <v>64</v>
      </c>
      <c r="G298" t="s">
        <v>493</v>
      </c>
      <c r="H298">
        <v>0</v>
      </c>
      <c r="J298">
        <v>0</v>
      </c>
      <c r="L298">
        <v>0</v>
      </c>
      <c r="N298">
        <v>0</v>
      </c>
      <c r="P298">
        <v>0</v>
      </c>
      <c r="R298">
        <v>0</v>
      </c>
      <c r="T298">
        <v>0</v>
      </c>
      <c r="V298">
        <v>0</v>
      </c>
      <c r="X298">
        <v>0</v>
      </c>
      <c r="Z298">
        <v>0</v>
      </c>
      <c r="AB298">
        <v>0</v>
      </c>
      <c r="AD298">
        <v>0</v>
      </c>
      <c r="AF298">
        <v>0</v>
      </c>
      <c r="AH298">
        <v>0</v>
      </c>
    </row>
    <row r="299" spans="1:34" x14ac:dyDescent="0.25">
      <c r="A299" t="s">
        <v>298</v>
      </c>
      <c r="B299">
        <v>0</v>
      </c>
      <c r="D299">
        <v>0</v>
      </c>
      <c r="F299">
        <v>0</v>
      </c>
      <c r="H299">
        <v>0</v>
      </c>
      <c r="J299">
        <v>0</v>
      </c>
      <c r="L299">
        <v>0</v>
      </c>
      <c r="N299">
        <v>0</v>
      </c>
      <c r="P299">
        <v>0</v>
      </c>
      <c r="R299">
        <v>0</v>
      </c>
      <c r="T299">
        <v>0</v>
      </c>
      <c r="V299">
        <v>27</v>
      </c>
      <c r="W299" t="s">
        <v>580</v>
      </c>
      <c r="X299">
        <v>0</v>
      </c>
      <c r="Z299">
        <v>37</v>
      </c>
      <c r="AA299" t="s">
        <v>580</v>
      </c>
      <c r="AB299">
        <v>0</v>
      </c>
      <c r="AD299">
        <v>0</v>
      </c>
      <c r="AF299">
        <v>0</v>
      </c>
      <c r="AH299">
        <v>0</v>
      </c>
    </row>
    <row r="300" spans="1:34" x14ac:dyDescent="0.25">
      <c r="A300" t="s">
        <v>299</v>
      </c>
      <c r="B300">
        <v>0</v>
      </c>
      <c r="D300">
        <v>0</v>
      </c>
      <c r="F300">
        <v>0</v>
      </c>
      <c r="H300">
        <v>0</v>
      </c>
      <c r="J300">
        <v>0</v>
      </c>
      <c r="L300">
        <v>0</v>
      </c>
      <c r="N300">
        <v>0</v>
      </c>
      <c r="P300">
        <v>0</v>
      </c>
      <c r="R300">
        <v>0</v>
      </c>
      <c r="T300">
        <v>0</v>
      </c>
      <c r="V300">
        <v>0</v>
      </c>
      <c r="X300">
        <v>0</v>
      </c>
      <c r="Z300">
        <v>0</v>
      </c>
      <c r="AB300">
        <v>0</v>
      </c>
      <c r="AD300">
        <v>0</v>
      </c>
      <c r="AF300">
        <v>0</v>
      </c>
      <c r="AH300">
        <v>0</v>
      </c>
    </row>
    <row r="301" spans="1:34" x14ac:dyDescent="0.25">
      <c r="A301" t="s">
        <v>300</v>
      </c>
      <c r="B301">
        <v>0</v>
      </c>
      <c r="D301">
        <v>0</v>
      </c>
      <c r="F301">
        <v>0</v>
      </c>
      <c r="H301">
        <v>0</v>
      </c>
      <c r="J301">
        <v>0</v>
      </c>
      <c r="L301">
        <v>0</v>
      </c>
      <c r="N301">
        <v>0</v>
      </c>
      <c r="P301">
        <v>0</v>
      </c>
      <c r="R301">
        <v>0</v>
      </c>
      <c r="T301">
        <v>0</v>
      </c>
      <c r="V301">
        <v>63</v>
      </c>
      <c r="W301" t="s">
        <v>581</v>
      </c>
      <c r="X301">
        <v>0</v>
      </c>
      <c r="Z301">
        <v>0</v>
      </c>
      <c r="AB301">
        <v>0</v>
      </c>
      <c r="AD301">
        <v>0</v>
      </c>
      <c r="AF301">
        <v>0</v>
      </c>
      <c r="AH301">
        <v>0</v>
      </c>
    </row>
    <row r="302" spans="1:34" x14ac:dyDescent="0.25">
      <c r="A302" t="s">
        <v>301</v>
      </c>
      <c r="B302">
        <v>0</v>
      </c>
      <c r="D302">
        <v>0</v>
      </c>
      <c r="F302">
        <v>0</v>
      </c>
      <c r="H302">
        <v>0</v>
      </c>
      <c r="J302">
        <v>0</v>
      </c>
      <c r="L302">
        <v>0</v>
      </c>
      <c r="N302">
        <v>0</v>
      </c>
      <c r="P302">
        <v>0</v>
      </c>
      <c r="R302">
        <v>0</v>
      </c>
      <c r="T302">
        <v>0</v>
      </c>
      <c r="V302">
        <v>24</v>
      </c>
      <c r="W302" t="s">
        <v>582</v>
      </c>
      <c r="X302">
        <v>0</v>
      </c>
      <c r="Z302">
        <v>36</v>
      </c>
      <c r="AA302" t="s">
        <v>582</v>
      </c>
      <c r="AB302">
        <v>0</v>
      </c>
      <c r="AD302">
        <v>0</v>
      </c>
      <c r="AF302">
        <v>0</v>
      </c>
      <c r="AH302">
        <v>0</v>
      </c>
    </row>
    <row r="303" spans="1:34" x14ac:dyDescent="0.25">
      <c r="A303" t="s">
        <v>302</v>
      </c>
      <c r="B303">
        <v>0</v>
      </c>
      <c r="D303">
        <v>0</v>
      </c>
      <c r="F303">
        <v>0</v>
      </c>
      <c r="H303">
        <v>0</v>
      </c>
      <c r="J303">
        <v>0</v>
      </c>
      <c r="L303">
        <v>0</v>
      </c>
      <c r="N303">
        <v>0</v>
      </c>
      <c r="P303">
        <v>0</v>
      </c>
      <c r="R303">
        <v>0</v>
      </c>
      <c r="T303">
        <v>0</v>
      </c>
      <c r="V303">
        <v>0</v>
      </c>
      <c r="X303">
        <v>0</v>
      </c>
      <c r="Z303">
        <v>0</v>
      </c>
      <c r="AB303">
        <v>0</v>
      </c>
      <c r="AD303">
        <v>0</v>
      </c>
      <c r="AF303">
        <v>0</v>
      </c>
      <c r="AH303">
        <v>0</v>
      </c>
    </row>
    <row r="304" spans="1:34" x14ac:dyDescent="0.25">
      <c r="A304" t="s">
        <v>303</v>
      </c>
      <c r="B304">
        <v>0</v>
      </c>
      <c r="D304">
        <v>0</v>
      </c>
      <c r="F304">
        <v>0</v>
      </c>
      <c r="H304">
        <v>0</v>
      </c>
      <c r="J304">
        <v>0</v>
      </c>
      <c r="L304">
        <v>0</v>
      </c>
      <c r="N304">
        <v>0</v>
      </c>
      <c r="P304">
        <v>0</v>
      </c>
      <c r="R304">
        <v>0</v>
      </c>
      <c r="T304">
        <v>0</v>
      </c>
      <c r="V304">
        <v>0</v>
      </c>
      <c r="X304">
        <v>0</v>
      </c>
      <c r="Z304">
        <v>0</v>
      </c>
      <c r="AB304">
        <v>0</v>
      </c>
      <c r="AD304">
        <v>0</v>
      </c>
      <c r="AF304">
        <v>0</v>
      </c>
      <c r="AH304">
        <v>0</v>
      </c>
    </row>
    <row r="305" spans="1:34" x14ac:dyDescent="0.25">
      <c r="A305" t="s">
        <v>304</v>
      </c>
      <c r="B305">
        <v>0</v>
      </c>
      <c r="D305">
        <v>0</v>
      </c>
      <c r="F305">
        <v>0</v>
      </c>
      <c r="H305">
        <v>0</v>
      </c>
      <c r="J305">
        <v>0</v>
      </c>
      <c r="L305">
        <v>0</v>
      </c>
      <c r="N305">
        <v>0</v>
      </c>
      <c r="P305">
        <v>0</v>
      </c>
      <c r="R305">
        <v>0</v>
      </c>
      <c r="T305">
        <v>0</v>
      </c>
      <c r="V305">
        <v>0</v>
      </c>
      <c r="X305">
        <v>0</v>
      </c>
      <c r="Z305">
        <v>0</v>
      </c>
      <c r="AB305">
        <v>0</v>
      </c>
      <c r="AD305">
        <v>0</v>
      </c>
      <c r="AF305">
        <v>0</v>
      </c>
      <c r="AH305">
        <v>0</v>
      </c>
    </row>
    <row r="306" spans="1:34" x14ac:dyDescent="0.25">
      <c r="A306" t="s">
        <v>305</v>
      </c>
      <c r="B306">
        <v>0</v>
      </c>
      <c r="D306">
        <v>0</v>
      </c>
      <c r="F306">
        <v>0</v>
      </c>
      <c r="H306">
        <v>0</v>
      </c>
      <c r="J306">
        <v>0</v>
      </c>
      <c r="L306">
        <v>0</v>
      </c>
      <c r="N306">
        <v>0</v>
      </c>
      <c r="P306">
        <v>0</v>
      </c>
      <c r="R306">
        <v>0</v>
      </c>
      <c r="T306">
        <v>0</v>
      </c>
      <c r="V306">
        <v>0</v>
      </c>
      <c r="X306">
        <v>0</v>
      </c>
      <c r="Z306">
        <v>0</v>
      </c>
      <c r="AB306">
        <v>0</v>
      </c>
      <c r="AD306">
        <v>0</v>
      </c>
      <c r="AF306">
        <v>0</v>
      </c>
      <c r="AH306">
        <v>0</v>
      </c>
    </row>
    <row r="307" spans="1:34" x14ac:dyDescent="0.25">
      <c r="A307" t="s">
        <v>306</v>
      </c>
      <c r="B307">
        <v>0</v>
      </c>
      <c r="D307">
        <v>0</v>
      </c>
      <c r="F307">
        <v>0</v>
      </c>
      <c r="H307">
        <v>0</v>
      </c>
      <c r="J307">
        <v>0</v>
      </c>
      <c r="L307">
        <v>0</v>
      </c>
      <c r="N307">
        <v>0</v>
      </c>
      <c r="P307">
        <v>0</v>
      </c>
      <c r="R307">
        <v>0</v>
      </c>
      <c r="T307">
        <v>0</v>
      </c>
      <c r="V307">
        <v>0</v>
      </c>
      <c r="X307">
        <v>0</v>
      </c>
      <c r="Z307">
        <v>0</v>
      </c>
      <c r="AB307">
        <v>0</v>
      </c>
      <c r="AD307">
        <v>0</v>
      </c>
      <c r="AF307">
        <v>0</v>
      </c>
      <c r="AH307">
        <v>0</v>
      </c>
    </row>
    <row r="308" spans="1:34" x14ac:dyDescent="0.25">
      <c r="A308" t="s">
        <v>307</v>
      </c>
      <c r="B308">
        <v>0</v>
      </c>
      <c r="D308">
        <v>0</v>
      </c>
      <c r="F308">
        <v>0</v>
      </c>
      <c r="H308">
        <v>0</v>
      </c>
      <c r="J308">
        <v>0</v>
      </c>
      <c r="L308">
        <v>0</v>
      </c>
      <c r="N308">
        <v>0</v>
      </c>
      <c r="P308">
        <v>0</v>
      </c>
      <c r="R308">
        <v>0</v>
      </c>
      <c r="T308">
        <v>0</v>
      </c>
      <c r="V308">
        <v>0</v>
      </c>
      <c r="X308">
        <v>0</v>
      </c>
      <c r="Z308">
        <v>0</v>
      </c>
      <c r="AB308">
        <v>0</v>
      </c>
      <c r="AD308">
        <v>0</v>
      </c>
      <c r="AF308">
        <v>0</v>
      </c>
      <c r="AH308">
        <v>0</v>
      </c>
    </row>
    <row r="309" spans="1:34" x14ac:dyDescent="0.25">
      <c r="A309" t="s">
        <v>308</v>
      </c>
      <c r="B309">
        <v>0</v>
      </c>
      <c r="D309">
        <v>0</v>
      </c>
      <c r="F309">
        <v>0</v>
      </c>
      <c r="H309">
        <v>0</v>
      </c>
      <c r="J309">
        <v>0</v>
      </c>
      <c r="L309">
        <v>0</v>
      </c>
      <c r="N309">
        <v>0</v>
      </c>
      <c r="P309">
        <v>0</v>
      </c>
      <c r="R309">
        <v>0</v>
      </c>
      <c r="T309">
        <v>0</v>
      </c>
      <c r="V309">
        <v>0</v>
      </c>
      <c r="X309">
        <v>0</v>
      </c>
      <c r="Z309">
        <v>0</v>
      </c>
      <c r="AB309">
        <v>0</v>
      </c>
      <c r="AD309">
        <v>0</v>
      </c>
      <c r="AF309">
        <v>0</v>
      </c>
      <c r="AH309">
        <v>0</v>
      </c>
    </row>
    <row r="310" spans="1:34" x14ac:dyDescent="0.25">
      <c r="A310" t="s">
        <v>309</v>
      </c>
      <c r="B310">
        <v>0</v>
      </c>
      <c r="D310">
        <v>0</v>
      </c>
      <c r="F310">
        <v>0</v>
      </c>
      <c r="H310">
        <v>0</v>
      </c>
      <c r="J310">
        <v>0</v>
      </c>
      <c r="L310">
        <v>0</v>
      </c>
      <c r="N310">
        <v>0</v>
      </c>
      <c r="P310">
        <v>0</v>
      </c>
      <c r="R310">
        <v>0</v>
      </c>
      <c r="T310">
        <v>0</v>
      </c>
      <c r="V310">
        <v>0</v>
      </c>
      <c r="X310">
        <v>0</v>
      </c>
      <c r="Z310">
        <v>0</v>
      </c>
      <c r="AB310">
        <v>0</v>
      </c>
      <c r="AD310">
        <v>0</v>
      </c>
      <c r="AF310">
        <v>0</v>
      </c>
      <c r="AH310">
        <v>0</v>
      </c>
    </row>
    <row r="311" spans="1:34" x14ac:dyDescent="0.25">
      <c r="A311" t="s">
        <v>310</v>
      </c>
      <c r="B311">
        <v>0</v>
      </c>
      <c r="D311">
        <v>0</v>
      </c>
      <c r="F311">
        <v>0</v>
      </c>
      <c r="H311">
        <v>0</v>
      </c>
      <c r="J311">
        <v>0</v>
      </c>
      <c r="L311">
        <v>0</v>
      </c>
      <c r="N311">
        <v>0</v>
      </c>
      <c r="P311">
        <v>0</v>
      </c>
      <c r="R311">
        <v>0</v>
      </c>
      <c r="T311">
        <v>0</v>
      </c>
      <c r="V311">
        <v>0</v>
      </c>
      <c r="X311">
        <v>0</v>
      </c>
      <c r="Z311">
        <v>0</v>
      </c>
      <c r="AB311">
        <v>0</v>
      </c>
      <c r="AD311">
        <v>0</v>
      </c>
      <c r="AF311">
        <v>0</v>
      </c>
      <c r="AH311">
        <v>0</v>
      </c>
    </row>
    <row r="312" spans="1:34" x14ac:dyDescent="0.25">
      <c r="A312" t="s">
        <v>311</v>
      </c>
      <c r="B312">
        <v>0</v>
      </c>
      <c r="D312">
        <v>0</v>
      </c>
      <c r="F312">
        <v>0</v>
      </c>
      <c r="H312">
        <v>0</v>
      </c>
      <c r="J312">
        <v>0</v>
      </c>
      <c r="L312">
        <v>0</v>
      </c>
      <c r="N312">
        <v>0</v>
      </c>
      <c r="P312">
        <v>0</v>
      </c>
      <c r="R312">
        <v>0</v>
      </c>
      <c r="T312">
        <v>0</v>
      </c>
      <c r="V312">
        <v>0</v>
      </c>
      <c r="X312">
        <v>0</v>
      </c>
      <c r="Z312">
        <v>0</v>
      </c>
      <c r="AB312">
        <v>0</v>
      </c>
      <c r="AD312">
        <v>0</v>
      </c>
      <c r="AF312">
        <v>0</v>
      </c>
      <c r="AH312">
        <v>0</v>
      </c>
    </row>
    <row r="313" spans="1:34" x14ac:dyDescent="0.25">
      <c r="A313" t="s">
        <v>312</v>
      </c>
      <c r="B313">
        <v>0</v>
      </c>
      <c r="D313">
        <v>29</v>
      </c>
      <c r="E313" t="s">
        <v>479</v>
      </c>
      <c r="F313">
        <v>21</v>
      </c>
      <c r="G313" t="s">
        <v>489</v>
      </c>
      <c r="H313">
        <v>0</v>
      </c>
      <c r="J313">
        <v>0</v>
      </c>
      <c r="L313">
        <v>0</v>
      </c>
      <c r="N313">
        <v>0</v>
      </c>
      <c r="P313">
        <v>0</v>
      </c>
      <c r="R313">
        <v>0</v>
      </c>
      <c r="T313">
        <v>0</v>
      </c>
      <c r="V313">
        <v>0</v>
      </c>
      <c r="X313">
        <v>0</v>
      </c>
      <c r="Z313">
        <v>0</v>
      </c>
      <c r="AB313">
        <v>0</v>
      </c>
      <c r="AD313">
        <v>0</v>
      </c>
      <c r="AF313">
        <v>0</v>
      </c>
      <c r="AH313">
        <v>0</v>
      </c>
    </row>
    <row r="314" spans="1:34" x14ac:dyDescent="0.25">
      <c r="A314" t="s">
        <v>313</v>
      </c>
      <c r="B314">
        <v>0</v>
      </c>
      <c r="D314">
        <v>0</v>
      </c>
      <c r="F314">
        <v>0</v>
      </c>
      <c r="H314">
        <v>0</v>
      </c>
      <c r="J314">
        <v>0</v>
      </c>
      <c r="L314">
        <v>0</v>
      </c>
      <c r="N314">
        <v>0</v>
      </c>
      <c r="P314">
        <v>0</v>
      </c>
      <c r="R314">
        <v>0</v>
      </c>
      <c r="T314">
        <v>0</v>
      </c>
      <c r="V314">
        <v>0</v>
      </c>
      <c r="X314">
        <v>0</v>
      </c>
      <c r="Z314">
        <v>0</v>
      </c>
      <c r="AB314">
        <v>0</v>
      </c>
      <c r="AD314">
        <v>0</v>
      </c>
      <c r="AF314">
        <v>0</v>
      </c>
      <c r="AH314">
        <v>0</v>
      </c>
    </row>
    <row r="315" spans="1:34" x14ac:dyDescent="0.25">
      <c r="A315" t="s">
        <v>314</v>
      </c>
      <c r="B315">
        <v>0</v>
      </c>
      <c r="D315">
        <v>0</v>
      </c>
      <c r="F315">
        <v>0</v>
      </c>
      <c r="H315">
        <v>0</v>
      </c>
      <c r="J315">
        <v>0</v>
      </c>
      <c r="L315">
        <v>0</v>
      </c>
      <c r="N315">
        <v>0</v>
      </c>
      <c r="P315">
        <v>0</v>
      </c>
      <c r="R315">
        <v>0</v>
      </c>
      <c r="T315">
        <v>0</v>
      </c>
      <c r="V315">
        <v>0</v>
      </c>
      <c r="X315">
        <v>0</v>
      </c>
      <c r="Z315">
        <v>0</v>
      </c>
      <c r="AB315">
        <v>0</v>
      </c>
      <c r="AD315">
        <v>0</v>
      </c>
      <c r="AF315">
        <v>0</v>
      </c>
      <c r="AH315">
        <v>0</v>
      </c>
    </row>
    <row r="316" spans="1:34" x14ac:dyDescent="0.25">
      <c r="A316" t="s">
        <v>315</v>
      </c>
      <c r="B316">
        <v>0</v>
      </c>
      <c r="D316">
        <v>0</v>
      </c>
      <c r="F316">
        <v>0</v>
      </c>
      <c r="H316">
        <v>49</v>
      </c>
      <c r="I316" t="s">
        <v>498</v>
      </c>
      <c r="J316">
        <v>0</v>
      </c>
      <c r="L316">
        <v>0</v>
      </c>
      <c r="N316">
        <v>0</v>
      </c>
      <c r="P316">
        <v>0</v>
      </c>
      <c r="R316">
        <v>0</v>
      </c>
      <c r="T316">
        <v>0</v>
      </c>
      <c r="V316">
        <v>0</v>
      </c>
      <c r="X316">
        <v>0</v>
      </c>
      <c r="Z316">
        <v>0</v>
      </c>
      <c r="AB316">
        <v>0</v>
      </c>
      <c r="AD316">
        <v>0</v>
      </c>
      <c r="AF316">
        <v>0</v>
      </c>
      <c r="AH316">
        <v>0</v>
      </c>
    </row>
    <row r="317" spans="1:34" x14ac:dyDescent="0.25">
      <c r="A317" t="s">
        <v>316</v>
      </c>
      <c r="B317">
        <v>0</v>
      </c>
      <c r="D317">
        <v>0</v>
      </c>
      <c r="F317">
        <v>0</v>
      </c>
      <c r="H317">
        <v>0</v>
      </c>
      <c r="J317">
        <v>0</v>
      </c>
      <c r="L317">
        <v>0</v>
      </c>
      <c r="N317">
        <v>0</v>
      </c>
      <c r="P317">
        <v>0</v>
      </c>
      <c r="R317">
        <v>0</v>
      </c>
      <c r="T317">
        <v>0</v>
      </c>
      <c r="V317">
        <v>0</v>
      </c>
      <c r="X317">
        <v>0</v>
      </c>
      <c r="Z317">
        <v>0</v>
      </c>
      <c r="AB317">
        <v>0</v>
      </c>
      <c r="AD317">
        <v>0</v>
      </c>
      <c r="AF317">
        <v>0</v>
      </c>
      <c r="AH317">
        <v>0</v>
      </c>
    </row>
    <row r="318" spans="1:34" x14ac:dyDescent="0.25">
      <c r="A318" t="s">
        <v>317</v>
      </c>
      <c r="B318">
        <v>0</v>
      </c>
      <c r="D318">
        <v>0</v>
      </c>
      <c r="F318">
        <v>0</v>
      </c>
      <c r="H318">
        <v>0</v>
      </c>
      <c r="J318">
        <v>0</v>
      </c>
      <c r="L318">
        <v>0</v>
      </c>
      <c r="N318">
        <v>0</v>
      </c>
      <c r="P318">
        <v>0</v>
      </c>
      <c r="R318">
        <v>0</v>
      </c>
      <c r="T318">
        <v>0</v>
      </c>
      <c r="V318">
        <v>0</v>
      </c>
      <c r="X318">
        <v>0</v>
      </c>
      <c r="Z318">
        <v>0</v>
      </c>
      <c r="AB318">
        <v>0</v>
      </c>
      <c r="AD318">
        <v>0</v>
      </c>
      <c r="AF318">
        <v>0</v>
      </c>
      <c r="AH318">
        <v>0</v>
      </c>
    </row>
    <row r="319" spans="1:34" x14ac:dyDescent="0.25">
      <c r="A319" t="s">
        <v>318</v>
      </c>
      <c r="B319">
        <v>0</v>
      </c>
      <c r="D319">
        <v>0</v>
      </c>
      <c r="F319">
        <v>0</v>
      </c>
      <c r="H319">
        <v>0</v>
      </c>
      <c r="J319">
        <v>0</v>
      </c>
      <c r="L319">
        <v>0</v>
      </c>
      <c r="N319">
        <v>0</v>
      </c>
      <c r="P319">
        <v>0</v>
      </c>
      <c r="R319">
        <v>0</v>
      </c>
      <c r="T319">
        <v>47</v>
      </c>
      <c r="U319" t="s">
        <v>559</v>
      </c>
      <c r="V319">
        <v>0</v>
      </c>
      <c r="X319">
        <v>0</v>
      </c>
      <c r="Z319">
        <v>0</v>
      </c>
      <c r="AB319">
        <v>0</v>
      </c>
      <c r="AD319">
        <v>0</v>
      </c>
      <c r="AF319">
        <v>0</v>
      </c>
      <c r="AH319">
        <v>0</v>
      </c>
    </row>
    <row r="320" spans="1:34" x14ac:dyDescent="0.25">
      <c r="A320" t="s">
        <v>319</v>
      </c>
      <c r="B320">
        <v>0</v>
      </c>
      <c r="D320">
        <v>0</v>
      </c>
      <c r="F320">
        <v>0</v>
      </c>
      <c r="H320">
        <v>0</v>
      </c>
      <c r="J320">
        <v>0</v>
      </c>
      <c r="L320">
        <v>0</v>
      </c>
      <c r="N320">
        <v>0</v>
      </c>
      <c r="P320">
        <v>0</v>
      </c>
      <c r="R320">
        <v>0</v>
      </c>
      <c r="T320">
        <v>0</v>
      </c>
      <c r="V320">
        <v>0</v>
      </c>
      <c r="X320">
        <v>0</v>
      </c>
      <c r="Z320">
        <v>0</v>
      </c>
      <c r="AB320">
        <v>0</v>
      </c>
      <c r="AD320">
        <v>0</v>
      </c>
      <c r="AF320">
        <v>0</v>
      </c>
      <c r="AH320">
        <v>0</v>
      </c>
    </row>
    <row r="321" spans="1:34" x14ac:dyDescent="0.25">
      <c r="A321" t="s">
        <v>320</v>
      </c>
      <c r="B321">
        <v>0</v>
      </c>
      <c r="D321">
        <v>46</v>
      </c>
      <c r="E321" t="s">
        <v>472</v>
      </c>
      <c r="F321">
        <v>0</v>
      </c>
      <c r="H321">
        <v>0</v>
      </c>
      <c r="J321">
        <v>0</v>
      </c>
      <c r="L321">
        <v>0</v>
      </c>
      <c r="N321">
        <v>0</v>
      </c>
      <c r="P321">
        <v>0</v>
      </c>
      <c r="R321">
        <v>0</v>
      </c>
      <c r="T321">
        <v>0</v>
      </c>
      <c r="V321">
        <v>0</v>
      </c>
      <c r="X321">
        <v>0</v>
      </c>
      <c r="Z321">
        <v>0</v>
      </c>
      <c r="AB321">
        <v>0</v>
      </c>
      <c r="AD321">
        <v>0</v>
      </c>
      <c r="AF321">
        <v>0</v>
      </c>
      <c r="AH321">
        <v>0</v>
      </c>
    </row>
    <row r="322" spans="1:34" x14ac:dyDescent="0.25">
      <c r="A322" t="s">
        <v>321</v>
      </c>
      <c r="B322">
        <v>0</v>
      </c>
      <c r="D322">
        <v>0</v>
      </c>
      <c r="F322">
        <v>0</v>
      </c>
      <c r="H322">
        <v>0</v>
      </c>
      <c r="J322">
        <v>0</v>
      </c>
      <c r="L322">
        <v>0</v>
      </c>
      <c r="N322">
        <v>0</v>
      </c>
      <c r="P322">
        <v>0</v>
      </c>
      <c r="R322">
        <v>0</v>
      </c>
      <c r="T322">
        <v>0</v>
      </c>
      <c r="V322">
        <v>0</v>
      </c>
      <c r="X322">
        <v>0</v>
      </c>
      <c r="Z322">
        <v>0</v>
      </c>
      <c r="AB322">
        <v>0</v>
      </c>
      <c r="AD322">
        <v>0</v>
      </c>
      <c r="AF322">
        <v>0</v>
      </c>
      <c r="AH322">
        <v>0</v>
      </c>
    </row>
    <row r="323" spans="1:34" x14ac:dyDescent="0.25">
      <c r="A323" t="s">
        <v>322</v>
      </c>
      <c r="B323">
        <v>0</v>
      </c>
      <c r="D323">
        <v>0</v>
      </c>
      <c r="F323">
        <v>0</v>
      </c>
      <c r="H323">
        <v>0</v>
      </c>
      <c r="J323">
        <v>0</v>
      </c>
      <c r="L323">
        <v>0</v>
      </c>
      <c r="N323">
        <v>0</v>
      </c>
      <c r="P323">
        <v>0</v>
      </c>
      <c r="R323">
        <v>0</v>
      </c>
      <c r="T323">
        <v>0</v>
      </c>
      <c r="V323">
        <v>0</v>
      </c>
      <c r="X323">
        <v>0</v>
      </c>
      <c r="Z323">
        <v>0</v>
      </c>
      <c r="AB323">
        <v>0</v>
      </c>
      <c r="AD323">
        <v>0</v>
      </c>
      <c r="AF323">
        <v>0</v>
      </c>
      <c r="AH323">
        <v>0</v>
      </c>
    </row>
    <row r="324" spans="1:34" x14ac:dyDescent="0.25">
      <c r="A324" t="s">
        <v>323</v>
      </c>
      <c r="B324">
        <v>0</v>
      </c>
      <c r="D324">
        <v>0</v>
      </c>
      <c r="F324">
        <v>0</v>
      </c>
      <c r="H324">
        <v>45</v>
      </c>
      <c r="I324" t="s">
        <v>498</v>
      </c>
      <c r="J324">
        <v>0</v>
      </c>
      <c r="L324">
        <v>0</v>
      </c>
      <c r="N324">
        <v>0</v>
      </c>
      <c r="P324">
        <v>0</v>
      </c>
      <c r="R324">
        <v>0</v>
      </c>
      <c r="T324">
        <v>0</v>
      </c>
      <c r="V324">
        <v>0</v>
      </c>
      <c r="X324">
        <v>0</v>
      </c>
      <c r="Z324">
        <v>0</v>
      </c>
      <c r="AB324">
        <v>0</v>
      </c>
      <c r="AD324">
        <v>0</v>
      </c>
      <c r="AF324">
        <v>0</v>
      </c>
      <c r="AH324">
        <v>0</v>
      </c>
    </row>
    <row r="325" spans="1:34" x14ac:dyDescent="0.25">
      <c r="A325" t="s">
        <v>324</v>
      </c>
      <c r="B325">
        <v>0</v>
      </c>
      <c r="D325">
        <v>0</v>
      </c>
      <c r="F325">
        <v>0</v>
      </c>
      <c r="H325">
        <v>0</v>
      </c>
      <c r="J325">
        <v>0</v>
      </c>
      <c r="L325">
        <v>0</v>
      </c>
      <c r="N325">
        <v>44</v>
      </c>
      <c r="O325" t="s">
        <v>514</v>
      </c>
      <c r="P325">
        <v>0</v>
      </c>
      <c r="R325">
        <v>0</v>
      </c>
      <c r="T325">
        <v>0</v>
      </c>
      <c r="V325">
        <v>0</v>
      </c>
      <c r="X325">
        <v>0</v>
      </c>
      <c r="Z325">
        <v>0</v>
      </c>
      <c r="AB325">
        <v>0</v>
      </c>
      <c r="AD325">
        <v>0</v>
      </c>
      <c r="AF325">
        <v>0</v>
      </c>
      <c r="AH325">
        <v>0</v>
      </c>
    </row>
    <row r="326" spans="1:34" x14ac:dyDescent="0.25">
      <c r="A326" t="s">
        <v>325</v>
      </c>
      <c r="B326">
        <v>0</v>
      </c>
      <c r="D326">
        <v>0</v>
      </c>
      <c r="F326">
        <v>0</v>
      </c>
      <c r="H326">
        <v>0</v>
      </c>
      <c r="J326">
        <v>0</v>
      </c>
      <c r="L326">
        <v>0</v>
      </c>
      <c r="N326">
        <v>0</v>
      </c>
      <c r="P326">
        <v>0</v>
      </c>
      <c r="R326">
        <v>0</v>
      </c>
      <c r="T326">
        <v>0</v>
      </c>
      <c r="V326">
        <v>27</v>
      </c>
      <c r="W326" t="s">
        <v>583</v>
      </c>
      <c r="X326">
        <v>0</v>
      </c>
      <c r="Z326">
        <v>17</v>
      </c>
      <c r="AA326" t="s">
        <v>583</v>
      </c>
      <c r="AB326">
        <v>0</v>
      </c>
      <c r="AD326">
        <v>0</v>
      </c>
      <c r="AF326">
        <v>0</v>
      </c>
      <c r="AH326">
        <v>0</v>
      </c>
    </row>
    <row r="327" spans="1:34" x14ac:dyDescent="0.25">
      <c r="A327" t="s">
        <v>326</v>
      </c>
      <c r="B327">
        <v>0</v>
      </c>
      <c r="D327">
        <v>0</v>
      </c>
      <c r="F327">
        <v>0</v>
      </c>
      <c r="H327">
        <v>0</v>
      </c>
      <c r="J327">
        <v>0</v>
      </c>
      <c r="L327">
        <v>0</v>
      </c>
      <c r="N327">
        <v>0</v>
      </c>
      <c r="P327">
        <v>0</v>
      </c>
      <c r="R327">
        <v>0</v>
      </c>
      <c r="T327">
        <v>0</v>
      </c>
      <c r="V327">
        <v>0</v>
      </c>
      <c r="X327">
        <v>0</v>
      </c>
      <c r="Z327">
        <v>0</v>
      </c>
      <c r="AB327">
        <v>0</v>
      </c>
      <c r="AD327">
        <v>0</v>
      </c>
      <c r="AF327">
        <v>0</v>
      </c>
      <c r="AH327">
        <v>0</v>
      </c>
    </row>
    <row r="328" spans="1:34" x14ac:dyDescent="0.25">
      <c r="A328" t="s">
        <v>327</v>
      </c>
      <c r="B328">
        <v>0</v>
      </c>
      <c r="D328">
        <v>0</v>
      </c>
      <c r="F328">
        <v>0</v>
      </c>
      <c r="H328">
        <v>0</v>
      </c>
      <c r="J328">
        <v>0</v>
      </c>
      <c r="L328">
        <v>0</v>
      </c>
      <c r="N328">
        <v>0</v>
      </c>
      <c r="P328">
        <v>0</v>
      </c>
      <c r="R328">
        <v>0</v>
      </c>
      <c r="T328">
        <v>0</v>
      </c>
      <c r="V328">
        <v>0</v>
      </c>
      <c r="X328">
        <v>0</v>
      </c>
      <c r="Z328">
        <v>0</v>
      </c>
      <c r="AB328">
        <v>0</v>
      </c>
      <c r="AD328">
        <v>0</v>
      </c>
      <c r="AF328">
        <v>0</v>
      </c>
      <c r="AH328">
        <v>0</v>
      </c>
    </row>
    <row r="329" spans="1:34" x14ac:dyDescent="0.25">
      <c r="A329" t="s">
        <v>328</v>
      </c>
      <c r="B329">
        <v>0</v>
      </c>
      <c r="D329">
        <v>0</v>
      </c>
      <c r="F329">
        <v>0</v>
      </c>
      <c r="H329">
        <v>0</v>
      </c>
      <c r="J329">
        <v>0</v>
      </c>
      <c r="L329">
        <v>0</v>
      </c>
      <c r="N329">
        <v>0</v>
      </c>
      <c r="P329">
        <v>0</v>
      </c>
      <c r="R329">
        <v>0</v>
      </c>
      <c r="T329">
        <v>0</v>
      </c>
      <c r="V329">
        <v>0</v>
      </c>
      <c r="X329">
        <v>0</v>
      </c>
      <c r="Z329">
        <v>0</v>
      </c>
      <c r="AB329">
        <v>0</v>
      </c>
      <c r="AD329">
        <v>0</v>
      </c>
      <c r="AF329">
        <v>0</v>
      </c>
      <c r="AH329">
        <v>0</v>
      </c>
    </row>
    <row r="330" spans="1:34" x14ac:dyDescent="0.25">
      <c r="A330" t="s">
        <v>329</v>
      </c>
      <c r="B330">
        <v>0</v>
      </c>
      <c r="D330">
        <v>0</v>
      </c>
      <c r="F330">
        <v>0</v>
      </c>
      <c r="H330">
        <v>0</v>
      </c>
      <c r="J330">
        <v>0</v>
      </c>
      <c r="L330">
        <v>0</v>
      </c>
      <c r="N330">
        <v>0</v>
      </c>
      <c r="P330">
        <v>0</v>
      </c>
      <c r="R330">
        <v>0</v>
      </c>
      <c r="T330">
        <v>0</v>
      </c>
      <c r="V330">
        <v>0</v>
      </c>
      <c r="X330">
        <v>0</v>
      </c>
      <c r="Z330">
        <v>0</v>
      </c>
      <c r="AB330">
        <v>0</v>
      </c>
      <c r="AD330">
        <v>0</v>
      </c>
      <c r="AF330">
        <v>0</v>
      </c>
      <c r="AH330">
        <v>0</v>
      </c>
    </row>
    <row r="331" spans="1:34" x14ac:dyDescent="0.25">
      <c r="A331" t="s">
        <v>330</v>
      </c>
      <c r="B331">
        <v>0</v>
      </c>
      <c r="D331">
        <v>0</v>
      </c>
      <c r="F331">
        <v>0</v>
      </c>
      <c r="H331">
        <v>0</v>
      </c>
      <c r="J331">
        <v>0</v>
      </c>
      <c r="L331">
        <v>0</v>
      </c>
      <c r="N331">
        <v>0</v>
      </c>
      <c r="P331">
        <v>0</v>
      </c>
      <c r="R331">
        <v>0</v>
      </c>
      <c r="T331">
        <v>40</v>
      </c>
      <c r="U331" t="s">
        <v>560</v>
      </c>
      <c r="V331">
        <v>0</v>
      </c>
      <c r="X331">
        <v>0</v>
      </c>
      <c r="Z331">
        <v>0</v>
      </c>
      <c r="AB331">
        <v>0</v>
      </c>
      <c r="AD331">
        <v>0</v>
      </c>
      <c r="AF331">
        <v>0</v>
      </c>
      <c r="AH331">
        <v>0</v>
      </c>
    </row>
    <row r="332" spans="1:34" x14ac:dyDescent="0.25">
      <c r="A332" t="s">
        <v>331</v>
      </c>
      <c r="B332">
        <v>0</v>
      </c>
      <c r="D332">
        <v>0</v>
      </c>
      <c r="F332">
        <v>0</v>
      </c>
      <c r="H332">
        <v>0</v>
      </c>
      <c r="J332">
        <v>0</v>
      </c>
      <c r="L332">
        <v>0</v>
      </c>
      <c r="N332">
        <v>0</v>
      </c>
      <c r="P332">
        <v>0</v>
      </c>
      <c r="R332">
        <v>0</v>
      </c>
      <c r="T332">
        <v>0</v>
      </c>
      <c r="V332">
        <v>0</v>
      </c>
      <c r="X332">
        <v>40</v>
      </c>
      <c r="Y332" t="s">
        <v>502</v>
      </c>
      <c r="Z332">
        <v>0</v>
      </c>
      <c r="AB332">
        <v>0</v>
      </c>
      <c r="AD332">
        <v>0</v>
      </c>
      <c r="AF332">
        <v>0</v>
      </c>
      <c r="AH332">
        <v>0</v>
      </c>
    </row>
    <row r="333" spans="1:34" x14ac:dyDescent="0.25">
      <c r="A333" t="s">
        <v>332</v>
      </c>
      <c r="B333">
        <v>0</v>
      </c>
      <c r="D333">
        <v>0</v>
      </c>
      <c r="F333">
        <v>0</v>
      </c>
      <c r="H333">
        <v>0</v>
      </c>
      <c r="J333">
        <v>0</v>
      </c>
      <c r="L333">
        <v>0</v>
      </c>
      <c r="N333">
        <v>0</v>
      </c>
      <c r="P333">
        <v>0</v>
      </c>
      <c r="R333">
        <v>0</v>
      </c>
      <c r="T333">
        <v>0</v>
      </c>
      <c r="V333">
        <v>0</v>
      </c>
      <c r="X333">
        <v>39</v>
      </c>
      <c r="Y333" t="s">
        <v>502</v>
      </c>
      <c r="Z333">
        <v>0</v>
      </c>
      <c r="AB333">
        <v>0</v>
      </c>
      <c r="AD333">
        <v>0</v>
      </c>
      <c r="AF333">
        <v>0</v>
      </c>
      <c r="AH333">
        <v>0</v>
      </c>
    </row>
    <row r="334" spans="1:34" x14ac:dyDescent="0.25">
      <c r="A334" t="s">
        <v>333</v>
      </c>
      <c r="B334">
        <v>0</v>
      </c>
      <c r="D334">
        <v>0</v>
      </c>
      <c r="F334">
        <v>0</v>
      </c>
      <c r="H334">
        <v>0</v>
      </c>
      <c r="J334">
        <v>0</v>
      </c>
      <c r="L334">
        <v>0</v>
      </c>
      <c r="N334">
        <v>0</v>
      </c>
      <c r="P334">
        <v>0</v>
      </c>
      <c r="R334">
        <v>0</v>
      </c>
      <c r="T334">
        <v>0</v>
      </c>
      <c r="V334">
        <v>0</v>
      </c>
      <c r="X334">
        <v>0</v>
      </c>
      <c r="Z334">
        <v>0</v>
      </c>
      <c r="AB334">
        <v>0</v>
      </c>
      <c r="AD334">
        <v>0</v>
      </c>
      <c r="AF334">
        <v>0</v>
      </c>
      <c r="AH334">
        <v>0</v>
      </c>
    </row>
    <row r="335" spans="1:34" x14ac:dyDescent="0.25">
      <c r="A335" t="s">
        <v>334</v>
      </c>
      <c r="B335">
        <v>0</v>
      </c>
      <c r="D335">
        <v>0</v>
      </c>
      <c r="F335">
        <v>0</v>
      </c>
      <c r="H335">
        <v>0</v>
      </c>
      <c r="J335">
        <v>0</v>
      </c>
      <c r="L335">
        <v>0</v>
      </c>
      <c r="N335">
        <v>0</v>
      </c>
      <c r="P335">
        <v>0</v>
      </c>
      <c r="R335">
        <v>0</v>
      </c>
      <c r="T335">
        <v>0</v>
      </c>
      <c r="V335">
        <v>0</v>
      </c>
      <c r="X335">
        <v>0</v>
      </c>
      <c r="Z335">
        <v>0</v>
      </c>
      <c r="AB335">
        <v>0</v>
      </c>
      <c r="AD335">
        <v>0</v>
      </c>
      <c r="AF335">
        <v>0</v>
      </c>
      <c r="AH335">
        <v>0</v>
      </c>
    </row>
    <row r="336" spans="1:34" x14ac:dyDescent="0.25">
      <c r="A336" t="s">
        <v>335</v>
      </c>
      <c r="B336">
        <v>0</v>
      </c>
      <c r="D336">
        <v>0</v>
      </c>
      <c r="F336">
        <v>0</v>
      </c>
      <c r="H336">
        <v>0</v>
      </c>
      <c r="J336">
        <v>0</v>
      </c>
      <c r="L336">
        <v>0</v>
      </c>
      <c r="N336">
        <v>0</v>
      </c>
      <c r="P336">
        <v>0</v>
      </c>
      <c r="R336">
        <v>0</v>
      </c>
      <c r="T336">
        <v>0</v>
      </c>
      <c r="V336">
        <v>0</v>
      </c>
      <c r="X336">
        <v>0</v>
      </c>
      <c r="Z336">
        <v>0</v>
      </c>
      <c r="AB336">
        <v>0</v>
      </c>
      <c r="AD336">
        <v>0</v>
      </c>
      <c r="AF336">
        <v>0</v>
      </c>
      <c r="AH336">
        <v>0</v>
      </c>
    </row>
    <row r="337" spans="1:34" x14ac:dyDescent="0.25">
      <c r="A337" t="s">
        <v>336</v>
      </c>
      <c r="B337">
        <v>0</v>
      </c>
      <c r="D337">
        <v>0</v>
      </c>
      <c r="F337">
        <v>0</v>
      </c>
      <c r="H337">
        <v>38</v>
      </c>
      <c r="I337" t="s">
        <v>498</v>
      </c>
      <c r="J337">
        <v>0</v>
      </c>
      <c r="L337">
        <v>0</v>
      </c>
      <c r="N337">
        <v>0</v>
      </c>
      <c r="P337">
        <v>0</v>
      </c>
      <c r="R337">
        <v>0</v>
      </c>
      <c r="T337">
        <v>0</v>
      </c>
      <c r="V337">
        <v>0</v>
      </c>
      <c r="X337">
        <v>0</v>
      </c>
      <c r="Z337">
        <v>0</v>
      </c>
      <c r="AB337">
        <v>0</v>
      </c>
      <c r="AD337">
        <v>0</v>
      </c>
      <c r="AF337">
        <v>0</v>
      </c>
      <c r="AH337">
        <v>0</v>
      </c>
    </row>
    <row r="338" spans="1:34" x14ac:dyDescent="0.25">
      <c r="A338" t="s">
        <v>337</v>
      </c>
      <c r="B338">
        <v>0</v>
      </c>
      <c r="D338">
        <v>0</v>
      </c>
      <c r="F338">
        <v>0</v>
      </c>
      <c r="H338">
        <v>0</v>
      </c>
      <c r="J338">
        <v>38</v>
      </c>
      <c r="K338" t="s">
        <v>461</v>
      </c>
      <c r="L338">
        <v>0</v>
      </c>
      <c r="N338">
        <v>0</v>
      </c>
      <c r="P338">
        <v>0</v>
      </c>
      <c r="R338">
        <v>0</v>
      </c>
      <c r="T338">
        <v>0</v>
      </c>
      <c r="V338">
        <v>0</v>
      </c>
      <c r="X338">
        <v>0</v>
      </c>
      <c r="Z338">
        <v>0</v>
      </c>
      <c r="AB338">
        <v>0</v>
      </c>
      <c r="AD338">
        <v>0</v>
      </c>
      <c r="AF338">
        <v>0</v>
      </c>
      <c r="AH338">
        <v>0</v>
      </c>
    </row>
    <row r="339" spans="1:34" x14ac:dyDescent="0.25">
      <c r="A339" t="s">
        <v>338</v>
      </c>
      <c r="B339">
        <v>0</v>
      </c>
      <c r="D339">
        <v>0</v>
      </c>
      <c r="F339">
        <v>0</v>
      </c>
      <c r="H339">
        <v>0</v>
      </c>
      <c r="J339">
        <v>0</v>
      </c>
      <c r="L339">
        <v>0</v>
      </c>
      <c r="N339">
        <v>0</v>
      </c>
      <c r="P339">
        <v>0</v>
      </c>
      <c r="R339">
        <v>0</v>
      </c>
      <c r="T339">
        <v>38</v>
      </c>
      <c r="U339" t="s">
        <v>561</v>
      </c>
      <c r="V339">
        <v>0</v>
      </c>
      <c r="X339">
        <v>0</v>
      </c>
      <c r="Z339">
        <v>0</v>
      </c>
      <c r="AB339">
        <v>0</v>
      </c>
      <c r="AD339">
        <v>0</v>
      </c>
      <c r="AF339">
        <v>0</v>
      </c>
      <c r="AH339">
        <v>0</v>
      </c>
    </row>
    <row r="340" spans="1:34" x14ac:dyDescent="0.25">
      <c r="A340" t="s">
        <v>339</v>
      </c>
      <c r="B340">
        <v>0</v>
      </c>
      <c r="D340">
        <v>0</v>
      </c>
      <c r="F340">
        <v>0</v>
      </c>
      <c r="H340">
        <v>0</v>
      </c>
      <c r="J340">
        <v>0</v>
      </c>
      <c r="L340">
        <v>0</v>
      </c>
      <c r="N340">
        <v>0</v>
      </c>
      <c r="P340">
        <v>0</v>
      </c>
      <c r="R340">
        <v>0</v>
      </c>
      <c r="T340">
        <v>0</v>
      </c>
      <c r="V340">
        <v>0</v>
      </c>
      <c r="X340">
        <v>0</v>
      </c>
      <c r="Z340">
        <v>0</v>
      </c>
      <c r="AB340">
        <v>38</v>
      </c>
      <c r="AC340" t="s">
        <v>595</v>
      </c>
      <c r="AD340">
        <v>0</v>
      </c>
      <c r="AF340">
        <v>0</v>
      </c>
      <c r="AH340">
        <v>0</v>
      </c>
    </row>
    <row r="341" spans="1:34" x14ac:dyDescent="0.25">
      <c r="A341" t="s">
        <v>340</v>
      </c>
      <c r="B341">
        <v>0</v>
      </c>
      <c r="D341">
        <v>0</v>
      </c>
      <c r="F341">
        <v>0</v>
      </c>
      <c r="H341">
        <v>0</v>
      </c>
      <c r="J341">
        <v>0</v>
      </c>
      <c r="L341">
        <v>0</v>
      </c>
      <c r="N341">
        <v>0</v>
      </c>
      <c r="P341">
        <v>0</v>
      </c>
      <c r="R341">
        <v>0</v>
      </c>
      <c r="T341">
        <v>0</v>
      </c>
      <c r="V341">
        <v>0</v>
      </c>
      <c r="X341">
        <v>0</v>
      </c>
      <c r="Z341">
        <v>0</v>
      </c>
      <c r="AB341">
        <v>0</v>
      </c>
      <c r="AD341">
        <v>0</v>
      </c>
      <c r="AF341">
        <v>0</v>
      </c>
      <c r="AH341">
        <v>0</v>
      </c>
    </row>
    <row r="342" spans="1:34" x14ac:dyDescent="0.25">
      <c r="A342" t="s">
        <v>341</v>
      </c>
      <c r="B342">
        <v>0</v>
      </c>
      <c r="D342">
        <v>0</v>
      </c>
      <c r="F342">
        <v>0</v>
      </c>
      <c r="H342">
        <v>0</v>
      </c>
      <c r="J342">
        <v>0</v>
      </c>
      <c r="L342">
        <v>0</v>
      </c>
      <c r="N342">
        <v>0</v>
      </c>
      <c r="P342">
        <v>37</v>
      </c>
      <c r="Q342" t="s">
        <v>503</v>
      </c>
      <c r="R342">
        <v>0</v>
      </c>
      <c r="T342">
        <v>0</v>
      </c>
      <c r="V342">
        <v>0</v>
      </c>
      <c r="X342">
        <v>0</v>
      </c>
      <c r="Z342">
        <v>0</v>
      </c>
      <c r="AB342">
        <v>0</v>
      </c>
      <c r="AD342">
        <v>0</v>
      </c>
      <c r="AF342">
        <v>0</v>
      </c>
      <c r="AH342">
        <v>0</v>
      </c>
    </row>
    <row r="343" spans="1:34" x14ac:dyDescent="0.25">
      <c r="A343" t="s">
        <v>342</v>
      </c>
      <c r="B343">
        <v>0</v>
      </c>
      <c r="D343">
        <v>0</v>
      </c>
      <c r="F343">
        <v>0</v>
      </c>
      <c r="H343">
        <v>0</v>
      </c>
      <c r="J343">
        <v>0</v>
      </c>
      <c r="L343">
        <v>0</v>
      </c>
      <c r="N343">
        <v>0</v>
      </c>
      <c r="P343">
        <v>0</v>
      </c>
      <c r="R343">
        <v>0</v>
      </c>
      <c r="T343">
        <v>0</v>
      </c>
      <c r="V343">
        <v>0</v>
      </c>
      <c r="X343">
        <v>0</v>
      </c>
      <c r="Z343">
        <v>0</v>
      </c>
      <c r="AB343">
        <v>0</v>
      </c>
      <c r="AD343">
        <v>0</v>
      </c>
      <c r="AF343">
        <v>0</v>
      </c>
      <c r="AH343">
        <v>0</v>
      </c>
    </row>
    <row r="344" spans="1:34" x14ac:dyDescent="0.25">
      <c r="A344" t="s">
        <v>343</v>
      </c>
      <c r="B344">
        <v>0</v>
      </c>
      <c r="D344">
        <v>0</v>
      </c>
      <c r="F344">
        <v>0</v>
      </c>
      <c r="H344">
        <v>0</v>
      </c>
      <c r="J344">
        <v>36</v>
      </c>
      <c r="K344" t="s">
        <v>501</v>
      </c>
      <c r="L344">
        <v>0</v>
      </c>
      <c r="N344">
        <v>0</v>
      </c>
      <c r="P344">
        <v>0</v>
      </c>
      <c r="R344">
        <v>0</v>
      </c>
      <c r="T344">
        <v>0</v>
      </c>
      <c r="V344">
        <v>0</v>
      </c>
      <c r="X344">
        <v>0</v>
      </c>
      <c r="Z344">
        <v>0</v>
      </c>
      <c r="AB344">
        <v>0</v>
      </c>
      <c r="AD344">
        <v>0</v>
      </c>
      <c r="AF344">
        <v>0</v>
      </c>
      <c r="AH344">
        <v>0</v>
      </c>
    </row>
    <row r="345" spans="1:34" x14ac:dyDescent="0.25">
      <c r="A345" t="s">
        <v>344</v>
      </c>
      <c r="B345">
        <v>0</v>
      </c>
      <c r="D345">
        <v>0</v>
      </c>
      <c r="F345">
        <v>0</v>
      </c>
      <c r="H345">
        <v>0</v>
      </c>
      <c r="J345">
        <v>0</v>
      </c>
      <c r="L345">
        <v>0</v>
      </c>
      <c r="N345">
        <v>0</v>
      </c>
      <c r="P345">
        <v>0</v>
      </c>
      <c r="R345">
        <v>0</v>
      </c>
      <c r="T345">
        <v>0</v>
      </c>
      <c r="V345">
        <v>0</v>
      </c>
      <c r="X345">
        <v>0</v>
      </c>
      <c r="Z345">
        <v>0</v>
      </c>
      <c r="AB345">
        <v>0</v>
      </c>
      <c r="AD345">
        <v>0</v>
      </c>
      <c r="AF345">
        <v>0</v>
      </c>
      <c r="AH345">
        <v>0</v>
      </c>
    </row>
    <row r="346" spans="1:34" x14ac:dyDescent="0.25">
      <c r="A346" t="s">
        <v>345</v>
      </c>
      <c r="B346">
        <v>33</v>
      </c>
      <c r="C346" t="s">
        <v>466</v>
      </c>
      <c r="D346">
        <v>0</v>
      </c>
      <c r="F346">
        <v>0</v>
      </c>
      <c r="H346">
        <v>0</v>
      </c>
      <c r="J346">
        <v>0</v>
      </c>
      <c r="L346">
        <v>0</v>
      </c>
      <c r="N346">
        <v>0</v>
      </c>
      <c r="P346">
        <v>0</v>
      </c>
      <c r="R346">
        <v>0</v>
      </c>
      <c r="T346">
        <v>0</v>
      </c>
      <c r="V346">
        <v>0</v>
      </c>
      <c r="X346">
        <v>0</v>
      </c>
      <c r="Z346">
        <v>0</v>
      </c>
      <c r="AB346">
        <v>0</v>
      </c>
      <c r="AD346">
        <v>0</v>
      </c>
      <c r="AF346">
        <v>0</v>
      </c>
      <c r="AH346">
        <v>0</v>
      </c>
    </row>
    <row r="347" spans="1:34" x14ac:dyDescent="0.25">
      <c r="A347" t="s">
        <v>346</v>
      </c>
      <c r="B347">
        <v>0</v>
      </c>
      <c r="D347">
        <v>0</v>
      </c>
      <c r="F347">
        <v>0</v>
      </c>
      <c r="H347">
        <v>0</v>
      </c>
      <c r="J347">
        <v>0</v>
      </c>
      <c r="L347">
        <v>0</v>
      </c>
      <c r="N347">
        <v>0</v>
      </c>
      <c r="P347">
        <v>0</v>
      </c>
      <c r="R347">
        <v>0</v>
      </c>
      <c r="T347">
        <v>0</v>
      </c>
      <c r="V347">
        <v>0</v>
      </c>
      <c r="X347">
        <v>0</v>
      </c>
      <c r="Z347">
        <v>0</v>
      </c>
      <c r="AB347">
        <v>0</v>
      </c>
      <c r="AD347">
        <v>0</v>
      </c>
      <c r="AF347">
        <v>0</v>
      </c>
      <c r="AH347">
        <v>0</v>
      </c>
    </row>
    <row r="348" spans="1:34" x14ac:dyDescent="0.25">
      <c r="A348" t="s">
        <v>347</v>
      </c>
      <c r="B348">
        <v>0</v>
      </c>
      <c r="D348">
        <v>0</v>
      </c>
      <c r="F348">
        <v>0</v>
      </c>
      <c r="H348">
        <v>0</v>
      </c>
      <c r="J348">
        <v>0</v>
      </c>
      <c r="L348">
        <v>0</v>
      </c>
      <c r="N348">
        <v>0</v>
      </c>
      <c r="P348">
        <v>0</v>
      </c>
      <c r="R348">
        <v>0</v>
      </c>
      <c r="T348">
        <v>0</v>
      </c>
      <c r="V348">
        <v>0</v>
      </c>
      <c r="X348">
        <v>0</v>
      </c>
      <c r="Z348">
        <v>0</v>
      </c>
      <c r="AB348">
        <v>0</v>
      </c>
      <c r="AD348">
        <v>0</v>
      </c>
      <c r="AF348">
        <v>0</v>
      </c>
      <c r="AH348">
        <v>0</v>
      </c>
    </row>
    <row r="349" spans="1:34" x14ac:dyDescent="0.25">
      <c r="A349" t="s">
        <v>348</v>
      </c>
      <c r="B349">
        <v>0</v>
      </c>
      <c r="D349">
        <v>0</v>
      </c>
      <c r="F349">
        <v>0</v>
      </c>
      <c r="H349">
        <v>0</v>
      </c>
      <c r="J349">
        <v>0</v>
      </c>
      <c r="L349">
        <v>0</v>
      </c>
      <c r="N349">
        <v>0</v>
      </c>
      <c r="P349">
        <v>0</v>
      </c>
      <c r="R349">
        <v>0</v>
      </c>
      <c r="T349">
        <v>0</v>
      </c>
      <c r="V349">
        <v>32</v>
      </c>
      <c r="W349" t="s">
        <v>584</v>
      </c>
      <c r="X349">
        <v>0</v>
      </c>
      <c r="Z349">
        <v>0</v>
      </c>
      <c r="AB349">
        <v>0</v>
      </c>
      <c r="AD349">
        <v>0</v>
      </c>
      <c r="AF349">
        <v>0</v>
      </c>
      <c r="AH349">
        <v>0</v>
      </c>
    </row>
    <row r="350" spans="1:34" x14ac:dyDescent="0.25">
      <c r="A350" t="s">
        <v>349</v>
      </c>
      <c r="B350">
        <v>0</v>
      </c>
      <c r="D350">
        <v>0</v>
      </c>
      <c r="F350">
        <v>0</v>
      </c>
      <c r="H350">
        <v>0</v>
      </c>
      <c r="J350">
        <v>0</v>
      </c>
      <c r="L350">
        <v>0</v>
      </c>
      <c r="N350">
        <v>0</v>
      </c>
      <c r="P350">
        <v>30</v>
      </c>
      <c r="Q350" t="s">
        <v>516</v>
      </c>
      <c r="R350">
        <v>0</v>
      </c>
      <c r="T350">
        <v>0</v>
      </c>
      <c r="V350">
        <v>0</v>
      </c>
      <c r="X350">
        <v>0</v>
      </c>
      <c r="Z350">
        <v>0</v>
      </c>
      <c r="AB350">
        <v>0</v>
      </c>
      <c r="AD350">
        <v>0</v>
      </c>
      <c r="AF350">
        <v>0</v>
      </c>
      <c r="AH350">
        <v>0</v>
      </c>
    </row>
    <row r="351" spans="1:34" x14ac:dyDescent="0.25">
      <c r="A351" t="s">
        <v>350</v>
      </c>
      <c r="B351">
        <v>0</v>
      </c>
      <c r="D351">
        <v>0</v>
      </c>
      <c r="F351">
        <v>0</v>
      </c>
      <c r="H351">
        <v>0</v>
      </c>
      <c r="J351">
        <v>0</v>
      </c>
      <c r="L351">
        <v>0</v>
      </c>
      <c r="N351">
        <v>0</v>
      </c>
      <c r="P351">
        <v>0</v>
      </c>
      <c r="R351">
        <v>0</v>
      </c>
      <c r="T351">
        <v>0</v>
      </c>
      <c r="V351">
        <v>0</v>
      </c>
      <c r="X351">
        <v>0</v>
      </c>
      <c r="Z351">
        <v>0</v>
      </c>
      <c r="AB351">
        <v>0</v>
      </c>
      <c r="AD351">
        <v>0</v>
      </c>
      <c r="AF351">
        <v>0</v>
      </c>
      <c r="AH351">
        <v>0</v>
      </c>
    </row>
    <row r="352" spans="1:34" x14ac:dyDescent="0.25">
      <c r="A352" t="s">
        <v>351</v>
      </c>
      <c r="B352">
        <v>0</v>
      </c>
      <c r="D352">
        <v>0</v>
      </c>
      <c r="F352">
        <v>0</v>
      </c>
      <c r="H352">
        <v>0</v>
      </c>
      <c r="J352">
        <v>0</v>
      </c>
      <c r="L352">
        <v>0</v>
      </c>
      <c r="N352">
        <v>0</v>
      </c>
      <c r="P352">
        <v>0</v>
      </c>
      <c r="R352">
        <v>0</v>
      </c>
      <c r="T352">
        <v>0</v>
      </c>
      <c r="V352">
        <v>0</v>
      </c>
      <c r="X352">
        <v>0</v>
      </c>
      <c r="Z352">
        <v>0</v>
      </c>
      <c r="AB352">
        <v>0</v>
      </c>
      <c r="AD352">
        <v>0</v>
      </c>
      <c r="AF352">
        <v>0</v>
      </c>
      <c r="AH352">
        <v>0</v>
      </c>
    </row>
    <row r="353" spans="1:34" x14ac:dyDescent="0.25">
      <c r="A353" t="s">
        <v>352</v>
      </c>
      <c r="B353">
        <v>0</v>
      </c>
      <c r="D353">
        <v>0</v>
      </c>
      <c r="F353">
        <v>0</v>
      </c>
      <c r="H353">
        <v>0</v>
      </c>
      <c r="J353">
        <v>0</v>
      </c>
      <c r="L353">
        <v>0</v>
      </c>
      <c r="N353">
        <v>0</v>
      </c>
      <c r="P353">
        <v>0</v>
      </c>
      <c r="R353">
        <v>0</v>
      </c>
      <c r="T353" s="3">
        <v>22</v>
      </c>
      <c r="U353" t="s">
        <v>562</v>
      </c>
      <c r="V353">
        <v>0</v>
      </c>
      <c r="X353">
        <v>0</v>
      </c>
      <c r="Z353">
        <v>0</v>
      </c>
      <c r="AB353">
        <v>0</v>
      </c>
      <c r="AD353">
        <v>0</v>
      </c>
      <c r="AF353">
        <v>0</v>
      </c>
      <c r="AH353">
        <v>0</v>
      </c>
    </row>
    <row r="354" spans="1:34" x14ac:dyDescent="0.25">
      <c r="A354" t="s">
        <v>353</v>
      </c>
      <c r="B354">
        <v>0</v>
      </c>
      <c r="D354">
        <v>0</v>
      </c>
      <c r="F354">
        <v>0</v>
      </c>
      <c r="H354">
        <v>0</v>
      </c>
      <c r="J354">
        <v>0</v>
      </c>
      <c r="L354">
        <v>0</v>
      </c>
      <c r="N354">
        <v>0</v>
      </c>
      <c r="P354">
        <v>0</v>
      </c>
      <c r="R354">
        <v>0</v>
      </c>
      <c r="T354">
        <v>0</v>
      </c>
      <c r="V354">
        <v>0</v>
      </c>
      <c r="X354">
        <v>0</v>
      </c>
      <c r="Z354">
        <v>0</v>
      </c>
      <c r="AB354">
        <v>0</v>
      </c>
      <c r="AD354">
        <v>0</v>
      </c>
      <c r="AF354">
        <v>0</v>
      </c>
      <c r="AH354">
        <v>0</v>
      </c>
    </row>
    <row r="355" spans="1:34" x14ac:dyDescent="0.25">
      <c r="A355" t="s">
        <v>354</v>
      </c>
      <c r="B355">
        <v>0</v>
      </c>
      <c r="D355">
        <v>0</v>
      </c>
      <c r="F355">
        <v>0</v>
      </c>
      <c r="H355">
        <v>0</v>
      </c>
      <c r="J355">
        <v>0</v>
      </c>
      <c r="L355">
        <v>0</v>
      </c>
      <c r="N355">
        <v>0</v>
      </c>
      <c r="P355">
        <v>0</v>
      </c>
      <c r="R355">
        <v>0</v>
      </c>
      <c r="T355">
        <v>0</v>
      </c>
      <c r="V355">
        <v>0</v>
      </c>
      <c r="X355">
        <v>0</v>
      </c>
      <c r="Z355">
        <v>0</v>
      </c>
      <c r="AB355">
        <v>0</v>
      </c>
      <c r="AD355">
        <v>0</v>
      </c>
      <c r="AF355">
        <v>0</v>
      </c>
      <c r="AH355">
        <v>0</v>
      </c>
    </row>
    <row r="356" spans="1:34" x14ac:dyDescent="0.25">
      <c r="A356" t="s">
        <v>355</v>
      </c>
      <c r="B356">
        <v>0</v>
      </c>
      <c r="D356">
        <v>0</v>
      </c>
      <c r="F356">
        <v>0</v>
      </c>
      <c r="H356">
        <v>0</v>
      </c>
      <c r="J356">
        <v>0</v>
      </c>
      <c r="L356">
        <v>0</v>
      </c>
      <c r="N356">
        <v>0</v>
      </c>
      <c r="P356">
        <v>0</v>
      </c>
      <c r="R356">
        <v>0</v>
      </c>
      <c r="T356">
        <v>0</v>
      </c>
      <c r="V356">
        <v>0</v>
      </c>
      <c r="X356">
        <v>0</v>
      </c>
      <c r="Z356">
        <v>0</v>
      </c>
      <c r="AB356">
        <v>0</v>
      </c>
      <c r="AD356">
        <v>0</v>
      </c>
      <c r="AF356">
        <v>0</v>
      </c>
      <c r="AH356">
        <v>0</v>
      </c>
    </row>
    <row r="357" spans="1:34" x14ac:dyDescent="0.25">
      <c r="A357" t="s">
        <v>356</v>
      </c>
      <c r="B357">
        <v>0</v>
      </c>
      <c r="D357">
        <v>0</v>
      </c>
      <c r="F357">
        <v>0</v>
      </c>
      <c r="H357">
        <v>0</v>
      </c>
      <c r="J357">
        <v>0</v>
      </c>
      <c r="L357">
        <v>0</v>
      </c>
      <c r="N357">
        <v>0</v>
      </c>
      <c r="P357">
        <v>27</v>
      </c>
      <c r="Q357" t="s">
        <v>503</v>
      </c>
      <c r="R357">
        <v>0</v>
      </c>
      <c r="T357">
        <v>0</v>
      </c>
      <c r="V357">
        <v>0</v>
      </c>
      <c r="X357">
        <v>0</v>
      </c>
      <c r="Z357">
        <v>0</v>
      </c>
      <c r="AB357">
        <v>0</v>
      </c>
      <c r="AD357">
        <v>0</v>
      </c>
      <c r="AF357">
        <v>0</v>
      </c>
      <c r="AH357">
        <v>0</v>
      </c>
    </row>
    <row r="358" spans="1:34" x14ac:dyDescent="0.25">
      <c r="A358" t="s">
        <v>357</v>
      </c>
      <c r="B358">
        <v>0</v>
      </c>
      <c r="D358">
        <v>0</v>
      </c>
      <c r="F358">
        <v>0</v>
      </c>
      <c r="H358">
        <v>0</v>
      </c>
      <c r="J358">
        <v>0</v>
      </c>
      <c r="L358">
        <v>0</v>
      </c>
      <c r="N358">
        <v>0</v>
      </c>
      <c r="P358">
        <v>0</v>
      </c>
      <c r="R358">
        <v>0</v>
      </c>
      <c r="T358">
        <v>0</v>
      </c>
      <c r="V358">
        <v>0</v>
      </c>
      <c r="X358">
        <v>11</v>
      </c>
      <c r="Y358" t="s">
        <v>516</v>
      </c>
      <c r="Z358">
        <v>0</v>
      </c>
      <c r="AB358">
        <v>0</v>
      </c>
      <c r="AD358">
        <v>0</v>
      </c>
      <c r="AF358">
        <v>0</v>
      </c>
      <c r="AH358">
        <v>0</v>
      </c>
    </row>
    <row r="359" spans="1:34" x14ac:dyDescent="0.25">
      <c r="A359" t="s">
        <v>358</v>
      </c>
      <c r="B359" s="2">
        <v>27</v>
      </c>
      <c r="D359">
        <v>0</v>
      </c>
      <c r="F359">
        <v>0</v>
      </c>
      <c r="H359">
        <v>0</v>
      </c>
      <c r="J359">
        <v>0</v>
      </c>
      <c r="L359">
        <v>0</v>
      </c>
      <c r="N359">
        <v>0</v>
      </c>
      <c r="P359">
        <v>0</v>
      </c>
      <c r="R359">
        <v>0</v>
      </c>
      <c r="T359">
        <v>0</v>
      </c>
      <c r="V359">
        <v>0</v>
      </c>
      <c r="X359">
        <v>0</v>
      </c>
      <c r="Z359">
        <v>0</v>
      </c>
      <c r="AB359">
        <v>0</v>
      </c>
      <c r="AD359">
        <v>0</v>
      </c>
      <c r="AF359">
        <v>0</v>
      </c>
      <c r="AH359">
        <v>0</v>
      </c>
    </row>
    <row r="360" spans="1:34" x14ac:dyDescent="0.25">
      <c r="A360" t="s">
        <v>359</v>
      </c>
      <c r="B360">
        <v>0</v>
      </c>
      <c r="D360">
        <v>0</v>
      </c>
      <c r="F360">
        <v>0</v>
      </c>
      <c r="H360">
        <v>0</v>
      </c>
      <c r="J360">
        <v>0</v>
      </c>
      <c r="L360">
        <v>0</v>
      </c>
      <c r="N360">
        <v>0</v>
      </c>
      <c r="P360">
        <v>0</v>
      </c>
      <c r="R360">
        <v>0</v>
      </c>
      <c r="T360">
        <v>0</v>
      </c>
      <c r="V360">
        <v>0</v>
      </c>
      <c r="X360">
        <v>0</v>
      </c>
      <c r="Z360">
        <v>0</v>
      </c>
      <c r="AB360">
        <v>0</v>
      </c>
      <c r="AD360">
        <v>0</v>
      </c>
      <c r="AF360">
        <v>0</v>
      </c>
      <c r="AH360">
        <v>0</v>
      </c>
    </row>
    <row r="361" spans="1:34" x14ac:dyDescent="0.25">
      <c r="A361" t="s">
        <v>360</v>
      </c>
      <c r="B361">
        <v>0</v>
      </c>
      <c r="D361">
        <v>0</v>
      </c>
      <c r="F361">
        <v>0</v>
      </c>
      <c r="H361">
        <v>0</v>
      </c>
      <c r="J361">
        <v>0</v>
      </c>
      <c r="L361">
        <v>0</v>
      </c>
      <c r="N361">
        <v>0</v>
      </c>
      <c r="P361">
        <v>0</v>
      </c>
      <c r="R361">
        <v>0</v>
      </c>
      <c r="T361">
        <v>0</v>
      </c>
      <c r="V361">
        <v>26</v>
      </c>
      <c r="W361" t="s">
        <v>585</v>
      </c>
      <c r="X361">
        <v>0</v>
      </c>
      <c r="Z361">
        <v>0</v>
      </c>
      <c r="AB361">
        <v>0</v>
      </c>
      <c r="AD361">
        <v>0</v>
      </c>
      <c r="AF361">
        <v>0</v>
      </c>
      <c r="AH361">
        <v>0</v>
      </c>
    </row>
    <row r="362" spans="1:34" x14ac:dyDescent="0.25">
      <c r="A362" t="s">
        <v>361</v>
      </c>
      <c r="B362">
        <v>0</v>
      </c>
      <c r="D362">
        <v>0</v>
      </c>
      <c r="F362">
        <v>0</v>
      </c>
      <c r="H362">
        <v>0</v>
      </c>
      <c r="J362">
        <v>0</v>
      </c>
      <c r="L362">
        <v>0</v>
      </c>
      <c r="N362">
        <v>0</v>
      </c>
      <c r="P362">
        <v>0</v>
      </c>
      <c r="R362">
        <v>0</v>
      </c>
      <c r="T362">
        <v>0</v>
      </c>
      <c r="V362">
        <v>0</v>
      </c>
      <c r="X362">
        <v>0</v>
      </c>
      <c r="Z362">
        <v>0</v>
      </c>
      <c r="AB362">
        <v>0</v>
      </c>
      <c r="AD362">
        <v>0</v>
      </c>
      <c r="AF362">
        <v>0</v>
      </c>
      <c r="AH362">
        <v>0</v>
      </c>
    </row>
    <row r="363" spans="1:34" x14ac:dyDescent="0.25">
      <c r="A363" t="s">
        <v>362</v>
      </c>
      <c r="B363">
        <v>0</v>
      </c>
      <c r="D363">
        <v>0</v>
      </c>
      <c r="F363">
        <v>0</v>
      </c>
      <c r="H363">
        <v>0</v>
      </c>
      <c r="J363">
        <v>0</v>
      </c>
      <c r="L363">
        <v>0</v>
      </c>
      <c r="N363">
        <v>0</v>
      </c>
      <c r="P363">
        <v>0</v>
      </c>
      <c r="R363">
        <v>0</v>
      </c>
      <c r="T363">
        <v>0</v>
      </c>
      <c r="V363">
        <v>0</v>
      </c>
      <c r="X363">
        <v>0</v>
      </c>
      <c r="Z363">
        <v>0</v>
      </c>
      <c r="AB363">
        <v>0</v>
      </c>
      <c r="AD363">
        <v>0</v>
      </c>
      <c r="AF363">
        <v>0</v>
      </c>
      <c r="AH363">
        <v>0</v>
      </c>
    </row>
    <row r="364" spans="1:34" x14ac:dyDescent="0.25">
      <c r="A364" t="s">
        <v>363</v>
      </c>
      <c r="B364">
        <v>0</v>
      </c>
      <c r="D364">
        <v>0</v>
      </c>
      <c r="F364">
        <v>25</v>
      </c>
      <c r="G364" t="s">
        <v>489</v>
      </c>
      <c r="H364">
        <v>0</v>
      </c>
      <c r="J364">
        <v>0</v>
      </c>
      <c r="L364">
        <v>0</v>
      </c>
      <c r="N364">
        <v>0</v>
      </c>
      <c r="P364">
        <v>0</v>
      </c>
      <c r="R364">
        <v>0</v>
      </c>
      <c r="T364">
        <v>0</v>
      </c>
      <c r="V364">
        <v>0</v>
      </c>
      <c r="X364">
        <v>0</v>
      </c>
      <c r="Z364">
        <v>0</v>
      </c>
      <c r="AB364">
        <v>0</v>
      </c>
      <c r="AD364">
        <v>0</v>
      </c>
      <c r="AF364">
        <v>0</v>
      </c>
      <c r="AH364">
        <v>0</v>
      </c>
    </row>
    <row r="365" spans="1:34" x14ac:dyDescent="0.25">
      <c r="A365" t="s">
        <v>364</v>
      </c>
      <c r="B365">
        <v>24</v>
      </c>
      <c r="C365" t="s">
        <v>467</v>
      </c>
      <c r="D365">
        <v>0</v>
      </c>
      <c r="F365">
        <v>0</v>
      </c>
      <c r="H365">
        <v>0</v>
      </c>
      <c r="J365">
        <v>0</v>
      </c>
      <c r="L365">
        <v>0</v>
      </c>
      <c r="N365">
        <v>0</v>
      </c>
      <c r="P365">
        <v>0</v>
      </c>
      <c r="R365">
        <v>0</v>
      </c>
      <c r="T365">
        <v>0</v>
      </c>
      <c r="V365">
        <v>0</v>
      </c>
      <c r="X365">
        <v>0</v>
      </c>
      <c r="Z365">
        <v>0</v>
      </c>
      <c r="AB365">
        <v>0</v>
      </c>
      <c r="AD365">
        <v>0</v>
      </c>
      <c r="AF365">
        <v>0</v>
      </c>
      <c r="AH365">
        <v>0</v>
      </c>
    </row>
    <row r="366" spans="1:34" x14ac:dyDescent="0.25">
      <c r="A366" t="s">
        <v>365</v>
      </c>
      <c r="B366">
        <v>0</v>
      </c>
      <c r="D366">
        <v>0</v>
      </c>
      <c r="F366">
        <v>0</v>
      </c>
      <c r="H366">
        <v>0</v>
      </c>
      <c r="J366">
        <v>0</v>
      </c>
      <c r="L366">
        <v>0</v>
      </c>
      <c r="N366">
        <v>0</v>
      </c>
      <c r="P366">
        <v>0</v>
      </c>
      <c r="R366">
        <v>0</v>
      </c>
      <c r="T366">
        <v>0</v>
      </c>
      <c r="V366">
        <v>0</v>
      </c>
      <c r="X366">
        <v>0</v>
      </c>
      <c r="Z366">
        <v>0</v>
      </c>
      <c r="AB366">
        <v>0</v>
      </c>
      <c r="AD366">
        <v>0</v>
      </c>
      <c r="AF366">
        <v>0</v>
      </c>
      <c r="AH366">
        <v>0</v>
      </c>
    </row>
    <row r="367" spans="1:34" x14ac:dyDescent="0.25">
      <c r="A367" t="s">
        <v>366</v>
      </c>
      <c r="B367">
        <v>0</v>
      </c>
      <c r="D367">
        <v>0</v>
      </c>
      <c r="F367">
        <v>0</v>
      </c>
      <c r="H367">
        <v>0</v>
      </c>
      <c r="J367">
        <v>0</v>
      </c>
      <c r="L367">
        <v>0</v>
      </c>
      <c r="N367">
        <v>0</v>
      </c>
      <c r="P367">
        <v>0</v>
      </c>
      <c r="R367">
        <v>0</v>
      </c>
      <c r="T367">
        <v>24</v>
      </c>
      <c r="U367" t="s">
        <v>563</v>
      </c>
      <c r="V367">
        <v>0</v>
      </c>
      <c r="X367">
        <v>0</v>
      </c>
      <c r="Z367">
        <v>0</v>
      </c>
      <c r="AB367">
        <v>0</v>
      </c>
      <c r="AD367">
        <v>0</v>
      </c>
      <c r="AF367">
        <v>0</v>
      </c>
      <c r="AH367">
        <v>0</v>
      </c>
    </row>
    <row r="368" spans="1:34" x14ac:dyDescent="0.25">
      <c r="A368" t="s">
        <v>367</v>
      </c>
      <c r="B368">
        <v>0</v>
      </c>
      <c r="D368">
        <v>0</v>
      </c>
      <c r="F368">
        <v>0</v>
      </c>
      <c r="H368">
        <v>0</v>
      </c>
      <c r="J368">
        <v>0</v>
      </c>
      <c r="L368">
        <v>0</v>
      </c>
      <c r="N368">
        <v>0</v>
      </c>
      <c r="P368">
        <v>0</v>
      </c>
      <c r="R368">
        <v>0</v>
      </c>
      <c r="T368">
        <v>24</v>
      </c>
      <c r="U368" t="s">
        <v>563</v>
      </c>
      <c r="V368">
        <v>0</v>
      </c>
      <c r="X368">
        <v>0</v>
      </c>
      <c r="Z368">
        <v>0</v>
      </c>
      <c r="AB368">
        <v>0</v>
      </c>
      <c r="AD368">
        <v>0</v>
      </c>
      <c r="AF368">
        <v>0</v>
      </c>
      <c r="AH368">
        <v>0</v>
      </c>
    </row>
    <row r="369" spans="1:35" x14ac:dyDescent="0.25">
      <c r="A369" t="s">
        <v>368</v>
      </c>
      <c r="B369">
        <v>0</v>
      </c>
      <c r="D369">
        <v>0</v>
      </c>
      <c r="F369">
        <v>0</v>
      </c>
      <c r="H369">
        <v>0</v>
      </c>
      <c r="J369">
        <v>0</v>
      </c>
      <c r="L369">
        <v>0</v>
      </c>
      <c r="N369">
        <v>0</v>
      </c>
      <c r="P369">
        <v>0</v>
      </c>
      <c r="R369">
        <v>0</v>
      </c>
      <c r="T369">
        <v>0</v>
      </c>
      <c r="V369">
        <v>0</v>
      </c>
      <c r="X369">
        <v>0</v>
      </c>
      <c r="Z369">
        <v>0</v>
      </c>
      <c r="AB369">
        <v>0</v>
      </c>
      <c r="AD369">
        <v>0</v>
      </c>
      <c r="AF369">
        <v>0</v>
      </c>
      <c r="AH369">
        <v>0</v>
      </c>
    </row>
    <row r="370" spans="1:35" x14ac:dyDescent="0.25">
      <c r="A370" t="s">
        <v>369</v>
      </c>
      <c r="B370">
        <v>0</v>
      </c>
      <c r="D370">
        <v>0</v>
      </c>
      <c r="F370">
        <v>0</v>
      </c>
      <c r="H370">
        <v>0</v>
      </c>
      <c r="J370">
        <v>0</v>
      </c>
      <c r="L370">
        <v>0</v>
      </c>
      <c r="N370">
        <v>0</v>
      </c>
      <c r="P370">
        <v>0</v>
      </c>
      <c r="R370">
        <v>0</v>
      </c>
      <c r="T370">
        <v>0</v>
      </c>
      <c r="V370">
        <v>0</v>
      </c>
      <c r="X370">
        <v>0</v>
      </c>
      <c r="Z370">
        <v>0</v>
      </c>
      <c r="AB370">
        <v>0</v>
      </c>
      <c r="AD370">
        <v>0</v>
      </c>
      <c r="AF370">
        <v>0</v>
      </c>
      <c r="AH370">
        <v>0</v>
      </c>
    </row>
    <row r="371" spans="1:35" x14ac:dyDescent="0.25">
      <c r="A371" t="s">
        <v>370</v>
      </c>
      <c r="B371">
        <v>0</v>
      </c>
      <c r="D371">
        <v>0</v>
      </c>
      <c r="F371">
        <v>0</v>
      </c>
      <c r="H371">
        <v>0</v>
      </c>
      <c r="J371">
        <v>0</v>
      </c>
      <c r="L371">
        <v>0</v>
      </c>
      <c r="N371">
        <v>0</v>
      </c>
      <c r="P371">
        <v>0</v>
      </c>
      <c r="R371">
        <v>0</v>
      </c>
      <c r="T371">
        <v>0</v>
      </c>
      <c r="V371">
        <v>0</v>
      </c>
      <c r="X371">
        <v>0</v>
      </c>
      <c r="Z371">
        <v>0</v>
      </c>
      <c r="AB371">
        <v>0</v>
      </c>
      <c r="AD371">
        <v>0</v>
      </c>
      <c r="AF371">
        <v>0</v>
      </c>
      <c r="AH371">
        <v>0</v>
      </c>
    </row>
    <row r="372" spans="1:35" x14ac:dyDescent="0.25">
      <c r="A372" t="s">
        <v>371</v>
      </c>
      <c r="B372">
        <v>19</v>
      </c>
      <c r="C372" t="s">
        <v>469</v>
      </c>
      <c r="D372">
        <v>0</v>
      </c>
      <c r="F372">
        <v>0</v>
      </c>
      <c r="H372">
        <v>0</v>
      </c>
      <c r="J372">
        <v>0</v>
      </c>
      <c r="L372">
        <v>0</v>
      </c>
      <c r="N372">
        <v>0</v>
      </c>
      <c r="P372">
        <v>0</v>
      </c>
      <c r="R372">
        <v>0</v>
      </c>
      <c r="T372">
        <v>0</v>
      </c>
      <c r="V372">
        <v>0</v>
      </c>
      <c r="X372">
        <v>0</v>
      </c>
      <c r="Z372">
        <v>0</v>
      </c>
      <c r="AB372">
        <v>0</v>
      </c>
      <c r="AD372">
        <v>0</v>
      </c>
      <c r="AF372">
        <v>0</v>
      </c>
      <c r="AH372">
        <v>0</v>
      </c>
    </row>
    <row r="373" spans="1:35" x14ac:dyDescent="0.25">
      <c r="A373" t="s">
        <v>372</v>
      </c>
      <c r="B373">
        <v>0</v>
      </c>
      <c r="D373">
        <v>0</v>
      </c>
      <c r="F373">
        <v>0</v>
      </c>
      <c r="H373">
        <v>19</v>
      </c>
      <c r="I373" t="s">
        <v>498</v>
      </c>
      <c r="J373">
        <v>0</v>
      </c>
      <c r="L373">
        <v>0</v>
      </c>
      <c r="N373">
        <v>0</v>
      </c>
      <c r="P373">
        <v>0</v>
      </c>
      <c r="R373">
        <v>0</v>
      </c>
      <c r="T373">
        <v>0</v>
      </c>
      <c r="V373">
        <v>0</v>
      </c>
      <c r="X373">
        <v>0</v>
      </c>
      <c r="Z373">
        <v>0</v>
      </c>
      <c r="AB373">
        <v>0</v>
      </c>
      <c r="AD373">
        <v>0</v>
      </c>
      <c r="AF373">
        <v>0</v>
      </c>
      <c r="AH373">
        <v>0</v>
      </c>
    </row>
    <row r="374" spans="1:35" x14ac:dyDescent="0.25">
      <c r="A374" t="s">
        <v>373</v>
      </c>
      <c r="B374">
        <v>0</v>
      </c>
      <c r="D374">
        <v>0</v>
      </c>
      <c r="F374">
        <v>0</v>
      </c>
      <c r="H374">
        <v>0</v>
      </c>
      <c r="J374">
        <v>0</v>
      </c>
      <c r="L374">
        <v>0</v>
      </c>
      <c r="N374">
        <v>0</v>
      </c>
      <c r="P374">
        <v>0</v>
      </c>
      <c r="R374">
        <v>0</v>
      </c>
      <c r="T374">
        <v>0</v>
      </c>
      <c r="V374">
        <v>0</v>
      </c>
      <c r="X374">
        <v>0</v>
      </c>
      <c r="Z374">
        <v>0</v>
      </c>
      <c r="AB374">
        <v>0</v>
      </c>
      <c r="AD374">
        <v>0</v>
      </c>
      <c r="AF374">
        <v>0</v>
      </c>
      <c r="AH374">
        <v>0</v>
      </c>
    </row>
    <row r="375" spans="1:35" x14ac:dyDescent="0.25">
      <c r="A375" t="s">
        <v>374</v>
      </c>
      <c r="B375">
        <v>0</v>
      </c>
      <c r="D375">
        <v>0</v>
      </c>
      <c r="F375">
        <v>0</v>
      </c>
      <c r="H375">
        <v>0</v>
      </c>
      <c r="J375">
        <v>0</v>
      </c>
      <c r="L375">
        <v>0</v>
      </c>
      <c r="N375">
        <v>0</v>
      </c>
      <c r="P375">
        <v>0</v>
      </c>
      <c r="R375">
        <v>0</v>
      </c>
      <c r="T375">
        <v>0</v>
      </c>
      <c r="V375">
        <v>0</v>
      </c>
      <c r="X375">
        <v>0</v>
      </c>
      <c r="Z375">
        <v>0</v>
      </c>
      <c r="AB375">
        <v>0</v>
      </c>
      <c r="AD375">
        <v>0</v>
      </c>
      <c r="AF375">
        <v>0</v>
      </c>
      <c r="AH375">
        <v>0</v>
      </c>
    </row>
    <row r="376" spans="1:35" x14ac:dyDescent="0.25">
      <c r="A376" t="s">
        <v>375</v>
      </c>
      <c r="B376">
        <v>0</v>
      </c>
      <c r="D376">
        <v>0</v>
      </c>
      <c r="F376">
        <v>0</v>
      </c>
      <c r="H376">
        <v>0</v>
      </c>
      <c r="J376">
        <v>0</v>
      </c>
      <c r="L376">
        <v>0</v>
      </c>
      <c r="N376">
        <v>0</v>
      </c>
      <c r="P376">
        <v>0</v>
      </c>
      <c r="R376">
        <v>0</v>
      </c>
      <c r="T376">
        <v>0</v>
      </c>
      <c r="V376">
        <v>0</v>
      </c>
      <c r="X376">
        <v>0</v>
      </c>
      <c r="Z376">
        <v>0</v>
      </c>
      <c r="AB376">
        <v>0</v>
      </c>
      <c r="AD376">
        <v>0</v>
      </c>
      <c r="AF376">
        <v>0</v>
      </c>
      <c r="AH376">
        <v>0</v>
      </c>
    </row>
    <row r="377" spans="1:35" x14ac:dyDescent="0.25">
      <c r="A377" t="s">
        <v>376</v>
      </c>
      <c r="B377">
        <v>0</v>
      </c>
      <c r="D377">
        <v>0</v>
      </c>
      <c r="F377">
        <v>0</v>
      </c>
      <c r="H377">
        <v>0</v>
      </c>
      <c r="J377">
        <v>0</v>
      </c>
      <c r="L377">
        <v>0</v>
      </c>
      <c r="N377">
        <v>0</v>
      </c>
      <c r="P377">
        <v>0</v>
      </c>
      <c r="R377">
        <v>0</v>
      </c>
      <c r="T377">
        <v>0</v>
      </c>
      <c r="V377">
        <v>0</v>
      </c>
      <c r="X377">
        <v>0</v>
      </c>
      <c r="Z377">
        <v>0</v>
      </c>
      <c r="AB377">
        <v>0</v>
      </c>
      <c r="AD377">
        <v>0</v>
      </c>
      <c r="AF377">
        <v>0</v>
      </c>
      <c r="AH377">
        <v>0</v>
      </c>
    </row>
    <row r="378" spans="1:35" x14ac:dyDescent="0.25">
      <c r="A378" t="s">
        <v>377</v>
      </c>
      <c r="B378">
        <v>0</v>
      </c>
      <c r="D378">
        <v>0</v>
      </c>
      <c r="F378">
        <v>0</v>
      </c>
      <c r="H378">
        <v>0</v>
      </c>
      <c r="J378">
        <v>0</v>
      </c>
      <c r="L378">
        <v>0</v>
      </c>
      <c r="N378">
        <v>0</v>
      </c>
      <c r="P378">
        <v>0</v>
      </c>
      <c r="R378">
        <v>0</v>
      </c>
      <c r="T378">
        <v>0</v>
      </c>
      <c r="V378">
        <v>0</v>
      </c>
      <c r="X378">
        <v>0</v>
      </c>
      <c r="Z378">
        <v>0</v>
      </c>
      <c r="AB378">
        <v>0</v>
      </c>
      <c r="AD378">
        <v>0</v>
      </c>
      <c r="AF378">
        <v>0</v>
      </c>
      <c r="AH378">
        <v>0</v>
      </c>
    </row>
    <row r="379" spans="1:35" x14ac:dyDescent="0.25">
      <c r="A379" t="s">
        <v>378</v>
      </c>
      <c r="B379">
        <v>0</v>
      </c>
      <c r="D379">
        <v>0</v>
      </c>
      <c r="F379">
        <v>0</v>
      </c>
      <c r="H379">
        <v>0</v>
      </c>
      <c r="J379">
        <v>0</v>
      </c>
      <c r="L379">
        <v>0</v>
      </c>
      <c r="N379">
        <v>0</v>
      </c>
      <c r="P379">
        <v>0</v>
      </c>
      <c r="R379">
        <v>0</v>
      </c>
      <c r="T379">
        <v>0</v>
      </c>
      <c r="V379">
        <v>0</v>
      </c>
      <c r="X379">
        <v>0</v>
      </c>
      <c r="Z379">
        <v>0</v>
      </c>
      <c r="AB379">
        <v>0</v>
      </c>
      <c r="AD379">
        <v>0</v>
      </c>
      <c r="AF379">
        <v>0</v>
      </c>
      <c r="AH379">
        <v>0</v>
      </c>
    </row>
    <row r="380" spans="1:35" x14ac:dyDescent="0.25">
      <c r="A380" t="s">
        <v>379</v>
      </c>
      <c r="B380">
        <v>0</v>
      </c>
      <c r="D380">
        <v>0</v>
      </c>
      <c r="F380">
        <v>0</v>
      </c>
      <c r="H380">
        <v>0</v>
      </c>
      <c r="J380">
        <v>0</v>
      </c>
      <c r="L380">
        <v>0</v>
      </c>
      <c r="N380">
        <v>0</v>
      </c>
      <c r="P380">
        <v>0</v>
      </c>
      <c r="R380">
        <v>0</v>
      </c>
      <c r="T380">
        <v>0</v>
      </c>
      <c r="V380">
        <v>0</v>
      </c>
      <c r="X380">
        <v>0</v>
      </c>
      <c r="Z380">
        <v>0</v>
      </c>
      <c r="AB380">
        <v>0</v>
      </c>
      <c r="AD380">
        <v>0</v>
      </c>
      <c r="AF380">
        <v>0</v>
      </c>
      <c r="AH380">
        <v>7</v>
      </c>
      <c r="AI380" t="s">
        <v>586</v>
      </c>
    </row>
    <row r="381" spans="1:35" x14ac:dyDescent="0.25">
      <c r="A381" t="s">
        <v>380</v>
      </c>
      <c r="B381">
        <v>0</v>
      </c>
      <c r="D381">
        <v>0</v>
      </c>
      <c r="F381">
        <v>0</v>
      </c>
      <c r="H381">
        <v>0</v>
      </c>
      <c r="J381">
        <v>0</v>
      </c>
      <c r="L381">
        <v>0</v>
      </c>
      <c r="N381">
        <v>0</v>
      </c>
      <c r="P381">
        <v>0</v>
      </c>
      <c r="R381">
        <v>0</v>
      </c>
      <c r="T381">
        <v>0</v>
      </c>
      <c r="V381">
        <v>0</v>
      </c>
      <c r="X381">
        <v>0</v>
      </c>
      <c r="Z381">
        <v>0</v>
      </c>
      <c r="AB381">
        <v>0</v>
      </c>
      <c r="AD381">
        <v>0</v>
      </c>
      <c r="AF381">
        <v>0</v>
      </c>
      <c r="AH381">
        <v>0</v>
      </c>
    </row>
    <row r="382" spans="1:35" x14ac:dyDescent="0.25">
      <c r="A382" t="s">
        <v>381</v>
      </c>
      <c r="B382">
        <v>0</v>
      </c>
      <c r="D382">
        <v>0</v>
      </c>
      <c r="F382">
        <v>0</v>
      </c>
      <c r="H382">
        <v>0</v>
      </c>
      <c r="J382">
        <v>0</v>
      </c>
      <c r="L382">
        <v>0</v>
      </c>
      <c r="N382">
        <v>0</v>
      </c>
      <c r="P382">
        <v>0</v>
      </c>
      <c r="R382">
        <v>0</v>
      </c>
      <c r="T382">
        <v>0</v>
      </c>
      <c r="V382">
        <v>0</v>
      </c>
      <c r="X382">
        <v>0</v>
      </c>
      <c r="Z382">
        <v>0</v>
      </c>
      <c r="AB382">
        <v>0</v>
      </c>
      <c r="AD382">
        <v>0</v>
      </c>
      <c r="AF382">
        <v>0</v>
      </c>
      <c r="AH382">
        <v>0</v>
      </c>
    </row>
    <row r="383" spans="1:35" x14ac:dyDescent="0.25">
      <c r="A383" t="s">
        <v>382</v>
      </c>
      <c r="B383">
        <v>0</v>
      </c>
      <c r="D383">
        <v>0</v>
      </c>
      <c r="F383">
        <v>0</v>
      </c>
      <c r="H383">
        <v>0</v>
      </c>
      <c r="J383">
        <v>0</v>
      </c>
      <c r="L383">
        <v>0</v>
      </c>
      <c r="N383">
        <v>0</v>
      </c>
      <c r="P383">
        <v>0</v>
      </c>
      <c r="R383">
        <v>0</v>
      </c>
      <c r="T383">
        <v>0</v>
      </c>
      <c r="V383">
        <v>0</v>
      </c>
      <c r="X383">
        <v>10</v>
      </c>
      <c r="Y383" t="s">
        <v>516</v>
      </c>
      <c r="Z383">
        <v>0</v>
      </c>
      <c r="AB383">
        <v>0</v>
      </c>
      <c r="AD383">
        <v>0</v>
      </c>
      <c r="AF383">
        <v>0</v>
      </c>
      <c r="AH383">
        <v>0</v>
      </c>
    </row>
    <row r="384" spans="1:35" x14ac:dyDescent="0.25">
      <c r="A384" t="s">
        <v>383</v>
      </c>
      <c r="B384">
        <v>0</v>
      </c>
      <c r="D384">
        <v>0</v>
      </c>
      <c r="F384">
        <v>0</v>
      </c>
      <c r="H384">
        <v>0</v>
      </c>
      <c r="J384">
        <v>0</v>
      </c>
      <c r="L384">
        <v>0</v>
      </c>
      <c r="N384">
        <v>0</v>
      </c>
      <c r="P384">
        <v>0</v>
      </c>
      <c r="R384">
        <v>0</v>
      </c>
      <c r="T384">
        <v>0</v>
      </c>
      <c r="V384">
        <v>0</v>
      </c>
      <c r="X384">
        <v>0</v>
      </c>
      <c r="Z384">
        <v>0</v>
      </c>
      <c r="AB384">
        <v>0</v>
      </c>
      <c r="AD384">
        <v>0</v>
      </c>
      <c r="AF384">
        <v>0</v>
      </c>
      <c r="AH384">
        <v>0</v>
      </c>
    </row>
    <row r="385" spans="1:34" x14ac:dyDescent="0.25">
      <c r="A385" t="s">
        <v>384</v>
      </c>
      <c r="B385">
        <v>0</v>
      </c>
      <c r="D385">
        <v>0</v>
      </c>
      <c r="F385">
        <v>0</v>
      </c>
      <c r="H385">
        <v>0</v>
      </c>
      <c r="J385">
        <v>0</v>
      </c>
      <c r="L385">
        <v>0</v>
      </c>
      <c r="N385">
        <v>0</v>
      </c>
      <c r="P385">
        <v>0</v>
      </c>
      <c r="R385">
        <v>0</v>
      </c>
      <c r="T385">
        <v>0</v>
      </c>
      <c r="V385">
        <v>0</v>
      </c>
      <c r="X385">
        <v>0</v>
      </c>
      <c r="Z385">
        <v>0</v>
      </c>
      <c r="AB385">
        <v>0</v>
      </c>
      <c r="AD385">
        <v>0</v>
      </c>
      <c r="AF385">
        <v>0</v>
      </c>
      <c r="AH385">
        <v>0</v>
      </c>
    </row>
    <row r="386" spans="1:34" x14ac:dyDescent="0.25">
      <c r="A386" t="s">
        <v>385</v>
      </c>
      <c r="B386">
        <v>0</v>
      </c>
      <c r="D386">
        <v>0</v>
      </c>
      <c r="F386">
        <v>0</v>
      </c>
      <c r="H386">
        <v>0</v>
      </c>
      <c r="J386">
        <v>0</v>
      </c>
      <c r="L386">
        <v>0</v>
      </c>
      <c r="N386">
        <v>0</v>
      </c>
      <c r="P386">
        <v>0</v>
      </c>
      <c r="R386">
        <v>0</v>
      </c>
      <c r="T386">
        <v>0</v>
      </c>
      <c r="V386">
        <v>0</v>
      </c>
      <c r="X386">
        <v>0</v>
      </c>
      <c r="Z386">
        <v>0</v>
      </c>
      <c r="AB386">
        <v>0</v>
      </c>
      <c r="AD386">
        <v>0</v>
      </c>
      <c r="AF386">
        <v>0</v>
      </c>
      <c r="AH386">
        <v>0</v>
      </c>
    </row>
    <row r="387" spans="1:34" x14ac:dyDescent="0.25">
      <c r="A387" t="s">
        <v>386</v>
      </c>
      <c r="B387">
        <v>0</v>
      </c>
      <c r="D387">
        <v>0</v>
      </c>
      <c r="F387">
        <v>0</v>
      </c>
      <c r="H387">
        <v>0</v>
      </c>
      <c r="J387">
        <v>0</v>
      </c>
      <c r="L387">
        <v>0</v>
      </c>
      <c r="N387">
        <v>0</v>
      </c>
      <c r="P387">
        <v>2</v>
      </c>
      <c r="Q387" t="s">
        <v>502</v>
      </c>
      <c r="R387">
        <v>0</v>
      </c>
      <c r="T387">
        <v>0</v>
      </c>
      <c r="V387">
        <v>0</v>
      </c>
      <c r="X387">
        <v>3</v>
      </c>
      <c r="Y387" t="s">
        <v>502</v>
      </c>
      <c r="Z387">
        <v>0</v>
      </c>
      <c r="AB387">
        <v>0</v>
      </c>
      <c r="AD387">
        <v>0</v>
      </c>
      <c r="AF387">
        <v>0</v>
      </c>
      <c r="AH387">
        <v>0</v>
      </c>
    </row>
    <row r="388" spans="1:34" x14ac:dyDescent="0.25">
      <c r="A388" t="s">
        <v>387</v>
      </c>
      <c r="B388">
        <v>0</v>
      </c>
      <c r="D388">
        <v>0</v>
      </c>
      <c r="F388">
        <v>0</v>
      </c>
      <c r="H388">
        <v>0</v>
      </c>
      <c r="J388">
        <v>0</v>
      </c>
      <c r="L388">
        <v>0</v>
      </c>
      <c r="N388">
        <v>0</v>
      </c>
      <c r="P388">
        <v>0</v>
      </c>
      <c r="R388">
        <v>0</v>
      </c>
      <c r="T388">
        <v>0</v>
      </c>
      <c r="V388">
        <v>0</v>
      </c>
      <c r="X388">
        <v>0</v>
      </c>
      <c r="Z388">
        <v>0</v>
      </c>
      <c r="AB388">
        <v>0</v>
      </c>
      <c r="AD388">
        <v>0</v>
      </c>
      <c r="AF388">
        <v>0</v>
      </c>
      <c r="AH388">
        <v>0</v>
      </c>
    </row>
    <row r="389" spans="1:34" x14ac:dyDescent="0.25">
      <c r="A389" t="s">
        <v>388</v>
      </c>
      <c r="B389">
        <v>0</v>
      </c>
      <c r="D389">
        <v>0</v>
      </c>
      <c r="F389">
        <v>0</v>
      </c>
      <c r="H389">
        <v>0</v>
      </c>
      <c r="J389">
        <v>0</v>
      </c>
      <c r="L389">
        <v>0</v>
      </c>
      <c r="N389">
        <v>0</v>
      </c>
      <c r="P389">
        <v>0</v>
      </c>
      <c r="R389">
        <v>0</v>
      </c>
      <c r="T389">
        <v>0</v>
      </c>
      <c r="V389">
        <v>0</v>
      </c>
      <c r="X389">
        <v>0</v>
      </c>
      <c r="Z389">
        <v>0</v>
      </c>
      <c r="AB389">
        <v>0</v>
      </c>
      <c r="AD389">
        <v>0</v>
      </c>
      <c r="AF389">
        <v>0</v>
      </c>
      <c r="AH389">
        <v>0</v>
      </c>
    </row>
    <row r="390" spans="1:34" x14ac:dyDescent="0.25">
      <c r="A390" t="s">
        <v>389</v>
      </c>
      <c r="B390">
        <v>0</v>
      </c>
      <c r="D390">
        <v>0</v>
      </c>
      <c r="F390">
        <v>0</v>
      </c>
      <c r="H390">
        <v>0</v>
      </c>
      <c r="J390">
        <v>0</v>
      </c>
      <c r="L390">
        <v>0</v>
      </c>
      <c r="N390">
        <v>0</v>
      </c>
      <c r="P390">
        <v>0</v>
      </c>
      <c r="R390">
        <v>0</v>
      </c>
      <c r="T390">
        <v>0</v>
      </c>
      <c r="V390">
        <v>0</v>
      </c>
      <c r="X390">
        <v>0</v>
      </c>
      <c r="Z390">
        <v>0</v>
      </c>
      <c r="AB390">
        <v>0</v>
      </c>
      <c r="AD390">
        <v>0</v>
      </c>
      <c r="AF390">
        <v>0</v>
      </c>
      <c r="AH390">
        <v>0</v>
      </c>
    </row>
    <row r="391" spans="1:34" x14ac:dyDescent="0.25">
      <c r="A391" t="s">
        <v>390</v>
      </c>
      <c r="B391">
        <v>0</v>
      </c>
      <c r="D391">
        <v>0</v>
      </c>
      <c r="F391">
        <v>0</v>
      </c>
      <c r="H391">
        <v>0</v>
      </c>
      <c r="J391">
        <v>0</v>
      </c>
      <c r="L391">
        <v>0</v>
      </c>
      <c r="N391">
        <v>0</v>
      </c>
      <c r="P391">
        <v>0</v>
      </c>
      <c r="R391">
        <v>0</v>
      </c>
      <c r="T391">
        <v>0</v>
      </c>
      <c r="V391">
        <v>0</v>
      </c>
      <c r="X391">
        <v>0</v>
      </c>
      <c r="Z391">
        <v>0</v>
      </c>
      <c r="AB391">
        <v>0</v>
      </c>
      <c r="AD391">
        <v>0</v>
      </c>
      <c r="AF391">
        <v>0</v>
      </c>
      <c r="AH391">
        <v>0</v>
      </c>
    </row>
    <row r="392" spans="1:34" x14ac:dyDescent="0.25">
      <c r="A392" t="s">
        <v>391</v>
      </c>
      <c r="B392">
        <v>0</v>
      </c>
      <c r="D392">
        <v>0</v>
      </c>
      <c r="F392">
        <v>0</v>
      </c>
      <c r="H392">
        <v>0</v>
      </c>
      <c r="J392">
        <v>0</v>
      </c>
      <c r="L392">
        <v>0</v>
      </c>
      <c r="N392">
        <v>0</v>
      </c>
      <c r="P392">
        <v>0</v>
      </c>
      <c r="R392">
        <v>0</v>
      </c>
      <c r="T392">
        <v>0</v>
      </c>
      <c r="V392">
        <v>0</v>
      </c>
      <c r="X392">
        <v>0</v>
      </c>
      <c r="Z392">
        <v>0</v>
      </c>
      <c r="AB392">
        <v>0</v>
      </c>
      <c r="AD392">
        <v>0</v>
      </c>
      <c r="AF392">
        <v>0</v>
      </c>
      <c r="AH392">
        <v>0</v>
      </c>
    </row>
    <row r="393" spans="1:34" x14ac:dyDescent="0.25">
      <c r="A393" t="s">
        <v>392</v>
      </c>
      <c r="B393">
        <v>0</v>
      </c>
      <c r="D393">
        <v>0</v>
      </c>
      <c r="F393">
        <v>0</v>
      </c>
      <c r="H393">
        <v>0</v>
      </c>
      <c r="J393">
        <v>0</v>
      </c>
      <c r="L393">
        <v>0</v>
      </c>
      <c r="N393">
        <v>0</v>
      </c>
      <c r="P393">
        <v>0</v>
      </c>
      <c r="R393">
        <v>0</v>
      </c>
      <c r="T393">
        <v>0</v>
      </c>
      <c r="V393">
        <v>0</v>
      </c>
      <c r="X393">
        <v>0</v>
      </c>
      <c r="Z393">
        <v>0</v>
      </c>
      <c r="AB393">
        <v>0</v>
      </c>
      <c r="AD393">
        <v>0</v>
      </c>
      <c r="AF393">
        <v>0</v>
      </c>
      <c r="AH393">
        <v>0</v>
      </c>
    </row>
    <row r="394" spans="1:34" x14ac:dyDescent="0.25">
      <c r="A394" t="s">
        <v>393</v>
      </c>
      <c r="B394">
        <v>0</v>
      </c>
      <c r="D394">
        <v>0</v>
      </c>
      <c r="F394">
        <v>0</v>
      </c>
      <c r="H394">
        <v>0</v>
      </c>
      <c r="J394">
        <v>0</v>
      </c>
      <c r="L394">
        <v>0</v>
      </c>
      <c r="N394">
        <v>0</v>
      </c>
      <c r="P394">
        <v>0</v>
      </c>
      <c r="R394">
        <v>0</v>
      </c>
      <c r="T394">
        <v>0</v>
      </c>
      <c r="V394">
        <v>0</v>
      </c>
      <c r="X394">
        <v>0</v>
      </c>
      <c r="Z394">
        <v>0</v>
      </c>
      <c r="AB394">
        <v>0</v>
      </c>
      <c r="AD394">
        <v>0</v>
      </c>
      <c r="AF394">
        <v>0</v>
      </c>
      <c r="AH394">
        <v>0</v>
      </c>
    </row>
    <row r="395" spans="1:34" x14ac:dyDescent="0.25">
      <c r="A395" t="s">
        <v>394</v>
      </c>
      <c r="B395">
        <v>0</v>
      </c>
      <c r="D395">
        <v>0</v>
      </c>
      <c r="F395">
        <v>0</v>
      </c>
      <c r="H395">
        <v>0</v>
      </c>
      <c r="J395">
        <v>0</v>
      </c>
      <c r="L395">
        <v>0</v>
      </c>
      <c r="N395">
        <v>0</v>
      </c>
      <c r="P395">
        <v>0</v>
      </c>
      <c r="R395">
        <v>0</v>
      </c>
      <c r="T395">
        <v>0</v>
      </c>
      <c r="V395">
        <v>0</v>
      </c>
      <c r="X395">
        <v>0</v>
      </c>
      <c r="Z395">
        <v>0</v>
      </c>
      <c r="AB395">
        <v>0</v>
      </c>
      <c r="AD395">
        <v>0</v>
      </c>
      <c r="AF395">
        <v>0</v>
      </c>
      <c r="AH395">
        <v>0</v>
      </c>
    </row>
    <row r="396" spans="1:34" x14ac:dyDescent="0.25">
      <c r="A396" t="s">
        <v>395</v>
      </c>
      <c r="B396">
        <v>0</v>
      </c>
      <c r="D396">
        <v>0</v>
      </c>
      <c r="F396">
        <v>0</v>
      </c>
      <c r="H396">
        <v>0</v>
      </c>
      <c r="J396">
        <v>0</v>
      </c>
      <c r="L396">
        <v>0</v>
      </c>
      <c r="N396">
        <v>0</v>
      </c>
      <c r="P396">
        <v>0</v>
      </c>
      <c r="R396">
        <v>0</v>
      </c>
      <c r="T396">
        <v>0</v>
      </c>
      <c r="V396">
        <v>0</v>
      </c>
      <c r="X396">
        <v>0</v>
      </c>
      <c r="Z396">
        <v>0</v>
      </c>
      <c r="AB396">
        <v>0</v>
      </c>
      <c r="AD396">
        <v>0</v>
      </c>
      <c r="AF396">
        <v>0</v>
      </c>
      <c r="AH396">
        <v>0</v>
      </c>
    </row>
    <row r="397" spans="1:34" x14ac:dyDescent="0.25">
      <c r="A397" t="s">
        <v>396</v>
      </c>
      <c r="B397">
        <v>0</v>
      </c>
      <c r="D397">
        <v>0</v>
      </c>
      <c r="F397">
        <v>0</v>
      </c>
      <c r="H397">
        <v>0</v>
      </c>
      <c r="J397">
        <v>0</v>
      </c>
      <c r="L397">
        <v>0</v>
      </c>
      <c r="N397">
        <v>0</v>
      </c>
      <c r="P397">
        <v>0</v>
      </c>
      <c r="R397">
        <v>0</v>
      </c>
      <c r="T397">
        <v>0</v>
      </c>
      <c r="V397">
        <v>0</v>
      </c>
      <c r="X397">
        <v>0</v>
      </c>
      <c r="Z397">
        <v>0</v>
      </c>
      <c r="AB397">
        <v>3</v>
      </c>
      <c r="AC397" t="s">
        <v>596</v>
      </c>
      <c r="AD397">
        <v>0</v>
      </c>
      <c r="AF397">
        <v>0</v>
      </c>
      <c r="AH397">
        <v>0</v>
      </c>
    </row>
    <row r="398" spans="1:34" x14ac:dyDescent="0.25">
      <c r="A398" t="s">
        <v>397</v>
      </c>
      <c r="B398">
        <v>0</v>
      </c>
      <c r="D398">
        <v>0</v>
      </c>
      <c r="F398">
        <v>0</v>
      </c>
      <c r="H398">
        <v>0</v>
      </c>
      <c r="J398">
        <v>0</v>
      </c>
      <c r="L398">
        <v>0</v>
      </c>
      <c r="N398">
        <v>0</v>
      </c>
      <c r="P398">
        <v>0</v>
      </c>
      <c r="R398">
        <v>0</v>
      </c>
      <c r="T398">
        <v>0</v>
      </c>
      <c r="V398">
        <v>0</v>
      </c>
      <c r="X398">
        <v>0</v>
      </c>
      <c r="Z398">
        <v>0</v>
      </c>
      <c r="AB398">
        <v>0</v>
      </c>
      <c r="AD398">
        <v>0</v>
      </c>
      <c r="AF398">
        <v>0</v>
      </c>
      <c r="AH398">
        <v>0</v>
      </c>
    </row>
    <row r="399" spans="1:34" x14ac:dyDescent="0.25">
      <c r="A399" t="s">
        <v>398</v>
      </c>
      <c r="B399">
        <v>0</v>
      </c>
      <c r="D399">
        <v>0</v>
      </c>
      <c r="F399">
        <v>0</v>
      </c>
      <c r="H399">
        <v>0</v>
      </c>
      <c r="J399">
        <v>0</v>
      </c>
      <c r="L399">
        <v>0</v>
      </c>
      <c r="N399">
        <v>0</v>
      </c>
      <c r="P399">
        <v>0</v>
      </c>
      <c r="R399">
        <v>0</v>
      </c>
      <c r="T399">
        <v>0</v>
      </c>
      <c r="V399">
        <v>0</v>
      </c>
      <c r="X399">
        <v>0</v>
      </c>
      <c r="Z399">
        <v>0</v>
      </c>
      <c r="AB399">
        <v>0</v>
      </c>
      <c r="AD399">
        <v>0</v>
      </c>
      <c r="AF399">
        <v>0</v>
      </c>
      <c r="AH399">
        <v>0</v>
      </c>
    </row>
    <row r="400" spans="1:34" x14ac:dyDescent="0.25">
      <c r="A400" t="s">
        <v>399</v>
      </c>
      <c r="B400">
        <v>0</v>
      </c>
      <c r="D400">
        <v>0</v>
      </c>
      <c r="F400">
        <v>0</v>
      </c>
      <c r="H400">
        <v>0</v>
      </c>
      <c r="J400">
        <v>0</v>
      </c>
      <c r="L400">
        <v>0</v>
      </c>
      <c r="N400">
        <v>0</v>
      </c>
      <c r="P400">
        <v>0</v>
      </c>
      <c r="R400">
        <v>0</v>
      </c>
      <c r="T400">
        <v>0</v>
      </c>
      <c r="V400">
        <v>0</v>
      </c>
      <c r="X400">
        <v>0</v>
      </c>
      <c r="Z400">
        <v>0</v>
      </c>
      <c r="AB400">
        <v>0</v>
      </c>
      <c r="AD400">
        <v>0</v>
      </c>
      <c r="AF400">
        <v>0</v>
      </c>
      <c r="AH400">
        <v>0</v>
      </c>
    </row>
    <row r="401" spans="1:35" x14ac:dyDescent="0.25">
      <c r="A401" t="s">
        <v>400</v>
      </c>
      <c r="B401">
        <v>0</v>
      </c>
      <c r="D401">
        <v>0</v>
      </c>
      <c r="F401">
        <v>0</v>
      </c>
      <c r="H401">
        <v>0</v>
      </c>
      <c r="J401">
        <v>0</v>
      </c>
      <c r="L401">
        <v>0</v>
      </c>
      <c r="N401">
        <v>0</v>
      </c>
      <c r="P401">
        <v>0</v>
      </c>
      <c r="R401">
        <v>0</v>
      </c>
      <c r="T401">
        <v>0</v>
      </c>
      <c r="V401">
        <v>0</v>
      </c>
      <c r="X401">
        <v>0</v>
      </c>
      <c r="Z401">
        <v>0</v>
      </c>
      <c r="AB401">
        <v>0</v>
      </c>
      <c r="AD401">
        <v>0</v>
      </c>
      <c r="AF401">
        <v>0</v>
      </c>
      <c r="AH401">
        <v>0</v>
      </c>
    </row>
    <row r="402" spans="1:35" x14ac:dyDescent="0.25">
      <c r="A402" t="s">
        <v>401</v>
      </c>
      <c r="B402">
        <v>2</v>
      </c>
      <c r="C402" t="s">
        <v>460</v>
      </c>
      <c r="D402">
        <v>0</v>
      </c>
      <c r="F402">
        <v>0</v>
      </c>
      <c r="H402">
        <v>0</v>
      </c>
      <c r="J402">
        <v>0</v>
      </c>
      <c r="L402">
        <v>0</v>
      </c>
      <c r="N402">
        <v>0</v>
      </c>
      <c r="P402">
        <v>0</v>
      </c>
      <c r="R402">
        <v>0</v>
      </c>
      <c r="T402">
        <v>0</v>
      </c>
      <c r="V402">
        <v>0</v>
      </c>
      <c r="X402">
        <v>0</v>
      </c>
      <c r="Z402">
        <v>0</v>
      </c>
      <c r="AB402">
        <v>0</v>
      </c>
      <c r="AD402">
        <v>0</v>
      </c>
      <c r="AF402">
        <v>0</v>
      </c>
      <c r="AH402">
        <v>0</v>
      </c>
    </row>
    <row r="403" spans="1:35" x14ac:dyDescent="0.25">
      <c r="A403" t="s">
        <v>402</v>
      </c>
      <c r="B403">
        <v>0</v>
      </c>
      <c r="D403">
        <v>0</v>
      </c>
      <c r="F403">
        <v>2</v>
      </c>
      <c r="G403" t="s">
        <v>482</v>
      </c>
      <c r="H403">
        <v>0</v>
      </c>
      <c r="J403">
        <v>0</v>
      </c>
      <c r="L403">
        <v>0</v>
      </c>
      <c r="N403">
        <v>0</v>
      </c>
      <c r="P403">
        <v>0</v>
      </c>
      <c r="R403">
        <v>0</v>
      </c>
      <c r="T403">
        <v>0</v>
      </c>
      <c r="V403">
        <v>0</v>
      </c>
      <c r="X403">
        <v>0</v>
      </c>
      <c r="Z403">
        <v>0</v>
      </c>
      <c r="AB403">
        <v>0</v>
      </c>
      <c r="AD403">
        <v>0</v>
      </c>
      <c r="AF403">
        <v>0</v>
      </c>
      <c r="AH403">
        <v>0</v>
      </c>
    </row>
    <row r="404" spans="1:35" x14ac:dyDescent="0.25">
      <c r="A404" t="s">
        <v>403</v>
      </c>
      <c r="B404">
        <v>0</v>
      </c>
      <c r="D404">
        <v>0</v>
      </c>
      <c r="F404">
        <v>1</v>
      </c>
      <c r="G404" t="s">
        <v>484</v>
      </c>
      <c r="H404">
        <v>0</v>
      </c>
      <c r="J404">
        <v>0</v>
      </c>
      <c r="L404">
        <v>0</v>
      </c>
      <c r="N404">
        <v>0</v>
      </c>
      <c r="P404">
        <v>0</v>
      </c>
      <c r="R404">
        <v>0</v>
      </c>
      <c r="T404">
        <v>1</v>
      </c>
      <c r="U404" t="s">
        <v>484</v>
      </c>
      <c r="V404">
        <v>0</v>
      </c>
      <c r="X404">
        <v>0</v>
      </c>
      <c r="Z404">
        <v>0</v>
      </c>
      <c r="AB404">
        <v>0</v>
      </c>
      <c r="AD404">
        <v>0</v>
      </c>
      <c r="AF404">
        <v>0</v>
      </c>
      <c r="AH404">
        <v>0</v>
      </c>
    </row>
    <row r="405" spans="1:35" x14ac:dyDescent="0.25">
      <c r="A405" t="s">
        <v>404</v>
      </c>
      <c r="B405">
        <v>0</v>
      </c>
      <c r="D405">
        <v>0</v>
      </c>
      <c r="F405">
        <v>0</v>
      </c>
      <c r="H405">
        <v>0</v>
      </c>
      <c r="J405">
        <v>0</v>
      </c>
      <c r="L405">
        <v>2</v>
      </c>
      <c r="M405" t="s">
        <v>508</v>
      </c>
      <c r="N405">
        <v>0</v>
      </c>
      <c r="P405">
        <v>0</v>
      </c>
      <c r="R405">
        <v>0</v>
      </c>
      <c r="T405">
        <v>0</v>
      </c>
      <c r="V405">
        <v>0</v>
      </c>
      <c r="X405">
        <v>0</v>
      </c>
      <c r="Z405">
        <v>0</v>
      </c>
      <c r="AB405">
        <v>0</v>
      </c>
      <c r="AD405">
        <v>0</v>
      </c>
      <c r="AF405">
        <v>0</v>
      </c>
      <c r="AH405">
        <v>0</v>
      </c>
    </row>
    <row r="406" spans="1:35" x14ac:dyDescent="0.25">
      <c r="A406" t="s">
        <v>405</v>
      </c>
      <c r="B406">
        <v>0</v>
      </c>
      <c r="D406">
        <v>0</v>
      </c>
      <c r="F406">
        <v>0</v>
      </c>
      <c r="H406">
        <v>0</v>
      </c>
      <c r="J406">
        <v>0</v>
      </c>
      <c r="L406">
        <v>0</v>
      </c>
      <c r="N406">
        <v>0</v>
      </c>
      <c r="P406">
        <v>0</v>
      </c>
      <c r="R406">
        <v>2</v>
      </c>
      <c r="S406" t="s">
        <v>540</v>
      </c>
      <c r="T406">
        <v>0</v>
      </c>
      <c r="V406">
        <v>0</v>
      </c>
      <c r="X406">
        <v>0</v>
      </c>
      <c r="Z406">
        <v>0</v>
      </c>
      <c r="AB406">
        <v>0</v>
      </c>
      <c r="AD406">
        <v>0</v>
      </c>
      <c r="AF406">
        <v>0</v>
      </c>
      <c r="AH406">
        <v>0</v>
      </c>
    </row>
    <row r="407" spans="1:35" x14ac:dyDescent="0.25">
      <c r="A407" t="s">
        <v>406</v>
      </c>
      <c r="B407">
        <v>0</v>
      </c>
      <c r="D407">
        <v>0</v>
      </c>
      <c r="F407">
        <v>0</v>
      </c>
      <c r="H407">
        <v>0</v>
      </c>
      <c r="J407">
        <v>0</v>
      </c>
      <c r="L407">
        <v>0</v>
      </c>
      <c r="N407">
        <v>0</v>
      </c>
      <c r="P407">
        <v>0</v>
      </c>
      <c r="R407">
        <v>0</v>
      </c>
      <c r="T407">
        <v>0</v>
      </c>
      <c r="V407">
        <v>0</v>
      </c>
      <c r="X407">
        <v>0</v>
      </c>
      <c r="Z407">
        <v>0</v>
      </c>
      <c r="AB407">
        <v>0</v>
      </c>
      <c r="AD407">
        <v>0</v>
      </c>
      <c r="AF407">
        <v>0</v>
      </c>
      <c r="AH407">
        <v>2</v>
      </c>
      <c r="AI407" t="s">
        <v>586</v>
      </c>
    </row>
    <row r="408" spans="1:35" x14ac:dyDescent="0.25">
      <c r="A408" t="s">
        <v>407</v>
      </c>
      <c r="B408">
        <v>0</v>
      </c>
      <c r="D408">
        <v>0</v>
      </c>
      <c r="F408">
        <v>0</v>
      </c>
      <c r="H408">
        <v>0</v>
      </c>
      <c r="J408">
        <v>0</v>
      </c>
      <c r="L408">
        <v>0</v>
      </c>
      <c r="N408">
        <v>0</v>
      </c>
      <c r="P408">
        <v>0</v>
      </c>
      <c r="R408">
        <v>0</v>
      </c>
      <c r="T408">
        <v>0</v>
      </c>
      <c r="V408">
        <v>0</v>
      </c>
      <c r="X408">
        <v>1</v>
      </c>
      <c r="Y408" t="s">
        <v>502</v>
      </c>
      <c r="Z408">
        <v>0</v>
      </c>
      <c r="AB408">
        <v>0</v>
      </c>
      <c r="AD408">
        <v>0</v>
      </c>
      <c r="AF408">
        <v>0</v>
      </c>
      <c r="AH408">
        <v>0</v>
      </c>
    </row>
    <row r="409" spans="1:35" x14ac:dyDescent="0.25">
      <c r="A409" t="s">
        <v>408</v>
      </c>
      <c r="B409">
        <v>0</v>
      </c>
      <c r="D409">
        <v>0</v>
      </c>
      <c r="F409">
        <v>0</v>
      </c>
      <c r="H409">
        <v>0</v>
      </c>
      <c r="J409">
        <v>1</v>
      </c>
      <c r="K409" t="s">
        <v>501</v>
      </c>
      <c r="L409">
        <v>0</v>
      </c>
      <c r="N409">
        <v>0</v>
      </c>
      <c r="P409">
        <v>0</v>
      </c>
      <c r="R409">
        <v>0</v>
      </c>
      <c r="T409">
        <v>0</v>
      </c>
      <c r="V409">
        <v>0</v>
      </c>
      <c r="X409">
        <v>0</v>
      </c>
      <c r="Z409">
        <v>0</v>
      </c>
      <c r="AB409">
        <v>0</v>
      </c>
      <c r="AD409">
        <v>0</v>
      </c>
      <c r="AF409">
        <v>0</v>
      </c>
      <c r="AH409">
        <v>0</v>
      </c>
    </row>
    <row r="410" spans="1:35" x14ac:dyDescent="0.25">
      <c r="A410" t="s">
        <v>409</v>
      </c>
      <c r="B410">
        <v>0</v>
      </c>
      <c r="D410">
        <v>0</v>
      </c>
      <c r="F410">
        <v>0</v>
      </c>
      <c r="H410">
        <v>0</v>
      </c>
      <c r="J410">
        <v>0</v>
      </c>
      <c r="L410">
        <v>0</v>
      </c>
      <c r="N410">
        <v>0</v>
      </c>
      <c r="P410">
        <v>0</v>
      </c>
      <c r="R410">
        <v>0</v>
      </c>
      <c r="T410">
        <v>0</v>
      </c>
      <c r="V410">
        <v>0</v>
      </c>
      <c r="X410">
        <v>0</v>
      </c>
      <c r="Z410">
        <v>0</v>
      </c>
      <c r="AB410">
        <v>0</v>
      </c>
      <c r="AD410">
        <v>0</v>
      </c>
      <c r="AF410">
        <v>0</v>
      </c>
      <c r="AH410">
        <v>0</v>
      </c>
    </row>
    <row r="411" spans="1:35" x14ac:dyDescent="0.25">
      <c r="A411" t="s">
        <v>410</v>
      </c>
      <c r="B411">
        <v>0</v>
      </c>
      <c r="D411">
        <v>0</v>
      </c>
      <c r="F411">
        <v>0</v>
      </c>
      <c r="H411">
        <v>0</v>
      </c>
      <c r="J411">
        <v>0</v>
      </c>
      <c r="L411">
        <v>0</v>
      </c>
      <c r="N411">
        <v>0</v>
      </c>
      <c r="P411">
        <v>0</v>
      </c>
      <c r="R411">
        <v>0</v>
      </c>
      <c r="T411">
        <v>0</v>
      </c>
      <c r="V411">
        <v>0</v>
      </c>
      <c r="X411">
        <v>0</v>
      </c>
      <c r="Z411">
        <v>0</v>
      </c>
      <c r="AB411">
        <v>0</v>
      </c>
      <c r="AD411">
        <v>0</v>
      </c>
      <c r="AF411">
        <v>0</v>
      </c>
      <c r="AH411">
        <v>0</v>
      </c>
    </row>
    <row r="412" spans="1:35" x14ac:dyDescent="0.25">
      <c r="A412" t="s">
        <v>411</v>
      </c>
      <c r="B412">
        <v>0</v>
      </c>
      <c r="D412">
        <v>0</v>
      </c>
      <c r="F412">
        <v>0</v>
      </c>
      <c r="H412">
        <v>0</v>
      </c>
      <c r="J412">
        <v>0</v>
      </c>
      <c r="L412">
        <v>0</v>
      </c>
      <c r="N412">
        <v>0</v>
      </c>
      <c r="P412">
        <v>0</v>
      </c>
      <c r="R412">
        <v>0</v>
      </c>
      <c r="T412">
        <v>0</v>
      </c>
      <c r="V412">
        <v>0</v>
      </c>
      <c r="X412">
        <v>0</v>
      </c>
      <c r="Z412">
        <v>0</v>
      </c>
      <c r="AB412">
        <v>0</v>
      </c>
      <c r="AD412">
        <v>0</v>
      </c>
      <c r="AF412">
        <v>0</v>
      </c>
      <c r="AH412">
        <v>0</v>
      </c>
    </row>
    <row r="413" spans="1:35" x14ac:dyDescent="0.25">
      <c r="A413" t="s">
        <v>412</v>
      </c>
      <c r="B413">
        <v>0</v>
      </c>
      <c r="D413">
        <v>0</v>
      </c>
      <c r="F413">
        <v>0</v>
      </c>
      <c r="H413">
        <v>0</v>
      </c>
      <c r="J413">
        <v>0</v>
      </c>
      <c r="L413">
        <v>0</v>
      </c>
      <c r="N413">
        <v>0</v>
      </c>
      <c r="P413">
        <v>0</v>
      </c>
      <c r="R413">
        <v>0</v>
      </c>
      <c r="T413">
        <v>0</v>
      </c>
      <c r="V413">
        <v>0</v>
      </c>
      <c r="X413">
        <v>0</v>
      </c>
      <c r="Z413">
        <v>0</v>
      </c>
      <c r="AB413">
        <v>0</v>
      </c>
      <c r="AD413">
        <v>0</v>
      </c>
      <c r="AF413">
        <v>0</v>
      </c>
      <c r="AH413">
        <v>0</v>
      </c>
    </row>
    <row r="414" spans="1:35" x14ac:dyDescent="0.25">
      <c r="A414" t="s">
        <v>413</v>
      </c>
      <c r="B414">
        <v>0</v>
      </c>
      <c r="D414">
        <v>0</v>
      </c>
      <c r="F414">
        <v>0</v>
      </c>
      <c r="H414">
        <v>0</v>
      </c>
      <c r="J414">
        <v>0</v>
      </c>
      <c r="L414">
        <v>0</v>
      </c>
      <c r="N414">
        <v>0</v>
      </c>
      <c r="P414">
        <v>0</v>
      </c>
      <c r="R414">
        <v>0</v>
      </c>
      <c r="T414">
        <v>0</v>
      </c>
      <c r="V414">
        <v>0</v>
      </c>
      <c r="X414">
        <v>0</v>
      </c>
      <c r="Z414">
        <v>0</v>
      </c>
      <c r="AB414">
        <v>0</v>
      </c>
      <c r="AD414">
        <v>0</v>
      </c>
      <c r="AF414">
        <v>0</v>
      </c>
      <c r="AH414">
        <v>0</v>
      </c>
    </row>
    <row r="415" spans="1:35" x14ac:dyDescent="0.25">
      <c r="A415" t="s">
        <v>414</v>
      </c>
      <c r="B415">
        <v>0</v>
      </c>
      <c r="D415">
        <v>0</v>
      </c>
      <c r="F415">
        <v>0</v>
      </c>
      <c r="H415">
        <v>0</v>
      </c>
      <c r="J415">
        <v>0</v>
      </c>
      <c r="L415">
        <v>0</v>
      </c>
      <c r="N415">
        <v>0</v>
      </c>
      <c r="P415">
        <v>0</v>
      </c>
      <c r="R415">
        <v>0</v>
      </c>
      <c r="T415">
        <v>0</v>
      </c>
      <c r="V415">
        <v>0</v>
      </c>
      <c r="X415">
        <v>0</v>
      </c>
      <c r="Z415">
        <v>0</v>
      </c>
      <c r="AB415">
        <v>0</v>
      </c>
      <c r="AD415">
        <v>0</v>
      </c>
      <c r="AF415">
        <v>0</v>
      </c>
      <c r="AH415">
        <v>0</v>
      </c>
    </row>
    <row r="416" spans="1:35" x14ac:dyDescent="0.25">
      <c r="A416" t="s">
        <v>415</v>
      </c>
      <c r="B416">
        <v>0</v>
      </c>
      <c r="D416">
        <v>0</v>
      </c>
      <c r="F416">
        <v>0</v>
      </c>
      <c r="H416">
        <v>0</v>
      </c>
      <c r="J416">
        <v>0</v>
      </c>
      <c r="L416">
        <v>0</v>
      </c>
      <c r="N416">
        <v>0</v>
      </c>
      <c r="P416">
        <v>0</v>
      </c>
      <c r="R416">
        <v>0</v>
      </c>
      <c r="T416">
        <v>0</v>
      </c>
      <c r="V416">
        <v>0</v>
      </c>
      <c r="X416">
        <v>0</v>
      </c>
      <c r="Z416">
        <v>0</v>
      </c>
      <c r="AB416">
        <v>0</v>
      </c>
      <c r="AD416">
        <v>0</v>
      </c>
      <c r="AF416">
        <v>0</v>
      </c>
      <c r="AH416">
        <v>0</v>
      </c>
    </row>
    <row r="417" spans="1:34" x14ac:dyDescent="0.25">
      <c r="A417" t="s">
        <v>416</v>
      </c>
      <c r="B417">
        <v>0</v>
      </c>
      <c r="D417">
        <v>0</v>
      </c>
      <c r="F417">
        <v>0</v>
      </c>
      <c r="H417">
        <v>0</v>
      </c>
      <c r="J417">
        <v>0</v>
      </c>
      <c r="L417">
        <v>0</v>
      </c>
      <c r="N417">
        <v>0</v>
      </c>
      <c r="P417">
        <v>0</v>
      </c>
      <c r="R417">
        <v>0</v>
      </c>
      <c r="T417">
        <v>0</v>
      </c>
      <c r="V417">
        <v>0</v>
      </c>
      <c r="X417">
        <v>0</v>
      </c>
      <c r="Z417">
        <v>0</v>
      </c>
      <c r="AB417">
        <v>0</v>
      </c>
      <c r="AD417">
        <v>0</v>
      </c>
      <c r="AF417">
        <v>0</v>
      </c>
      <c r="AH417">
        <v>0</v>
      </c>
    </row>
    <row r="418" spans="1:34" x14ac:dyDescent="0.25">
      <c r="A418" t="s">
        <v>417</v>
      </c>
      <c r="B418">
        <v>0</v>
      </c>
      <c r="D418">
        <v>0</v>
      </c>
      <c r="F418">
        <v>0</v>
      </c>
      <c r="H418">
        <v>0</v>
      </c>
      <c r="J418">
        <v>0</v>
      </c>
      <c r="L418">
        <v>0</v>
      </c>
      <c r="N418">
        <v>0</v>
      </c>
      <c r="P418">
        <v>0</v>
      </c>
      <c r="R418">
        <v>0</v>
      </c>
      <c r="T418">
        <v>0</v>
      </c>
      <c r="V418">
        <v>0</v>
      </c>
      <c r="X418">
        <v>0</v>
      </c>
      <c r="Z418">
        <v>0</v>
      </c>
      <c r="AB418">
        <v>0</v>
      </c>
      <c r="AD418">
        <v>0</v>
      </c>
      <c r="AF418">
        <v>0</v>
      </c>
      <c r="AH418">
        <v>0</v>
      </c>
    </row>
    <row r="419" spans="1:34" x14ac:dyDescent="0.25">
      <c r="A419" t="s">
        <v>418</v>
      </c>
      <c r="B419">
        <v>0</v>
      </c>
      <c r="D419">
        <v>0</v>
      </c>
      <c r="F419">
        <v>0</v>
      </c>
      <c r="H419">
        <v>0</v>
      </c>
      <c r="J419">
        <v>0</v>
      </c>
      <c r="L419">
        <v>0</v>
      </c>
      <c r="N419">
        <v>0</v>
      </c>
      <c r="P419">
        <v>0</v>
      </c>
      <c r="R419">
        <v>0</v>
      </c>
      <c r="T419">
        <v>0</v>
      </c>
      <c r="V419">
        <v>0</v>
      </c>
      <c r="X419">
        <v>0</v>
      </c>
      <c r="Z419">
        <v>0</v>
      </c>
      <c r="AB419">
        <v>0</v>
      </c>
      <c r="AD419">
        <v>0</v>
      </c>
      <c r="AF419">
        <v>0</v>
      </c>
      <c r="AH419">
        <v>0</v>
      </c>
    </row>
    <row r="420" spans="1:34" x14ac:dyDescent="0.25">
      <c r="A420" t="s">
        <v>419</v>
      </c>
      <c r="B420">
        <v>0</v>
      </c>
      <c r="D420">
        <v>0</v>
      </c>
      <c r="F420">
        <v>0</v>
      </c>
      <c r="H420">
        <v>0</v>
      </c>
      <c r="J420">
        <v>0</v>
      </c>
      <c r="L420">
        <v>0</v>
      </c>
      <c r="N420">
        <v>0</v>
      </c>
      <c r="P420">
        <v>0</v>
      </c>
      <c r="R420">
        <v>0</v>
      </c>
      <c r="T420">
        <v>0</v>
      </c>
      <c r="V420">
        <v>0</v>
      </c>
      <c r="X420">
        <v>0</v>
      </c>
      <c r="Z420">
        <v>0</v>
      </c>
      <c r="AB420">
        <v>0</v>
      </c>
      <c r="AD420">
        <v>0</v>
      </c>
      <c r="AF420">
        <v>0</v>
      </c>
      <c r="AH420">
        <v>0</v>
      </c>
    </row>
    <row r="421" spans="1:34" x14ac:dyDescent="0.25">
      <c r="A421" t="s">
        <v>420</v>
      </c>
      <c r="B421">
        <v>0</v>
      </c>
      <c r="D421">
        <v>0</v>
      </c>
      <c r="F421">
        <v>0</v>
      </c>
      <c r="H421">
        <v>0</v>
      </c>
      <c r="J421">
        <v>0</v>
      </c>
      <c r="L421">
        <v>0</v>
      </c>
      <c r="N421">
        <v>0</v>
      </c>
      <c r="P421">
        <v>0</v>
      </c>
      <c r="R421">
        <v>0</v>
      </c>
      <c r="T421">
        <v>0</v>
      </c>
      <c r="V421">
        <v>0</v>
      </c>
      <c r="X421">
        <v>0</v>
      </c>
      <c r="Z421">
        <v>0</v>
      </c>
      <c r="AB421">
        <v>0</v>
      </c>
      <c r="AD421">
        <v>0</v>
      </c>
      <c r="AF421">
        <v>0</v>
      </c>
      <c r="AH421">
        <v>0</v>
      </c>
    </row>
    <row r="422" spans="1:34" x14ac:dyDescent="0.25">
      <c r="A422" t="s">
        <v>421</v>
      </c>
      <c r="B422">
        <v>0</v>
      </c>
      <c r="D422">
        <v>1</v>
      </c>
      <c r="E422" t="s">
        <v>477</v>
      </c>
      <c r="F422">
        <v>0</v>
      </c>
      <c r="H422">
        <v>0</v>
      </c>
      <c r="J422">
        <v>0</v>
      </c>
      <c r="L422">
        <v>0</v>
      </c>
      <c r="N422">
        <v>0</v>
      </c>
      <c r="P422">
        <v>0</v>
      </c>
      <c r="R422">
        <v>0</v>
      </c>
      <c r="T422">
        <v>0</v>
      </c>
      <c r="V422">
        <v>0</v>
      </c>
      <c r="X422">
        <v>0</v>
      </c>
      <c r="Z422">
        <v>0</v>
      </c>
      <c r="AB422">
        <v>0</v>
      </c>
      <c r="AD422">
        <v>0</v>
      </c>
      <c r="AF422">
        <v>0</v>
      </c>
      <c r="AH422">
        <v>0</v>
      </c>
    </row>
    <row r="423" spans="1:34" x14ac:dyDescent="0.25">
      <c r="A423" t="s">
        <v>422</v>
      </c>
      <c r="B423">
        <v>0</v>
      </c>
      <c r="D423">
        <v>1</v>
      </c>
      <c r="E423" t="s">
        <v>470</v>
      </c>
      <c r="F423">
        <v>0</v>
      </c>
      <c r="H423">
        <v>0</v>
      </c>
      <c r="J423">
        <v>0</v>
      </c>
      <c r="L423">
        <v>0</v>
      </c>
      <c r="N423">
        <v>0</v>
      </c>
      <c r="P423">
        <v>0</v>
      </c>
      <c r="R423">
        <v>0</v>
      </c>
      <c r="T423">
        <v>0</v>
      </c>
      <c r="V423">
        <v>0</v>
      </c>
      <c r="X423">
        <v>0</v>
      </c>
      <c r="Z423">
        <v>0</v>
      </c>
      <c r="AB423">
        <v>0</v>
      </c>
      <c r="AD423">
        <v>0</v>
      </c>
      <c r="AF423">
        <v>0</v>
      </c>
      <c r="AH423">
        <v>0</v>
      </c>
    </row>
    <row r="424" spans="1:34" x14ac:dyDescent="0.25">
      <c r="A424" t="s">
        <v>423</v>
      </c>
      <c r="B424">
        <v>0</v>
      </c>
      <c r="D424">
        <v>1</v>
      </c>
      <c r="E424" t="s">
        <v>481</v>
      </c>
      <c r="F424">
        <v>0</v>
      </c>
      <c r="H424">
        <v>0</v>
      </c>
      <c r="J424">
        <v>0</v>
      </c>
      <c r="L424">
        <v>0</v>
      </c>
      <c r="N424">
        <v>0</v>
      </c>
      <c r="P424">
        <v>0</v>
      </c>
      <c r="R424">
        <v>0</v>
      </c>
      <c r="T424">
        <v>0</v>
      </c>
      <c r="V424">
        <v>0</v>
      </c>
      <c r="X424">
        <v>0</v>
      </c>
      <c r="Z424">
        <v>0</v>
      </c>
      <c r="AB424">
        <v>0</v>
      </c>
      <c r="AD424">
        <v>0</v>
      </c>
      <c r="AF424">
        <v>0</v>
      </c>
      <c r="AH424">
        <v>0</v>
      </c>
    </row>
    <row r="425" spans="1:34" x14ac:dyDescent="0.25">
      <c r="A425" t="s">
        <v>424</v>
      </c>
      <c r="B425">
        <v>0</v>
      </c>
      <c r="D425">
        <v>0</v>
      </c>
      <c r="F425">
        <v>1</v>
      </c>
      <c r="G425" t="s">
        <v>482</v>
      </c>
      <c r="H425">
        <v>0</v>
      </c>
      <c r="J425">
        <v>0</v>
      </c>
      <c r="L425">
        <v>0</v>
      </c>
      <c r="N425">
        <v>0</v>
      </c>
      <c r="P425">
        <v>0</v>
      </c>
      <c r="R425">
        <v>0</v>
      </c>
      <c r="T425">
        <v>0</v>
      </c>
      <c r="V425">
        <v>0</v>
      </c>
      <c r="X425">
        <v>0</v>
      </c>
      <c r="Z425">
        <v>0</v>
      </c>
      <c r="AB425">
        <v>0</v>
      </c>
      <c r="AD425">
        <v>0</v>
      </c>
      <c r="AF425">
        <v>0</v>
      </c>
      <c r="AH425">
        <v>0</v>
      </c>
    </row>
    <row r="426" spans="1:34" x14ac:dyDescent="0.25">
      <c r="A426" t="s">
        <v>425</v>
      </c>
      <c r="B426">
        <v>0</v>
      </c>
      <c r="D426">
        <v>0</v>
      </c>
      <c r="F426">
        <v>1</v>
      </c>
      <c r="G426" t="s">
        <v>484</v>
      </c>
      <c r="H426">
        <v>0</v>
      </c>
      <c r="J426">
        <v>0</v>
      </c>
      <c r="L426">
        <v>0</v>
      </c>
      <c r="N426">
        <v>0</v>
      </c>
      <c r="P426">
        <v>0</v>
      </c>
      <c r="R426">
        <v>0</v>
      </c>
      <c r="T426">
        <v>0</v>
      </c>
      <c r="V426">
        <v>0</v>
      </c>
      <c r="X426">
        <v>0</v>
      </c>
      <c r="Z426">
        <v>0</v>
      </c>
      <c r="AB426">
        <v>0</v>
      </c>
      <c r="AD426">
        <v>0</v>
      </c>
      <c r="AF426">
        <v>0</v>
      </c>
      <c r="AH426">
        <v>0</v>
      </c>
    </row>
    <row r="427" spans="1:34" x14ac:dyDescent="0.25">
      <c r="A427" t="s">
        <v>426</v>
      </c>
      <c r="B427">
        <v>0</v>
      </c>
      <c r="D427">
        <v>0</v>
      </c>
      <c r="F427">
        <v>1</v>
      </c>
      <c r="G427" t="s">
        <v>494</v>
      </c>
      <c r="H427">
        <v>0</v>
      </c>
      <c r="J427">
        <v>0</v>
      </c>
      <c r="L427">
        <v>0</v>
      </c>
      <c r="N427">
        <v>0</v>
      </c>
      <c r="P427">
        <v>0</v>
      </c>
      <c r="R427">
        <v>0</v>
      </c>
      <c r="T427">
        <v>0</v>
      </c>
      <c r="V427">
        <v>0</v>
      </c>
      <c r="X427">
        <v>0</v>
      </c>
      <c r="Z427">
        <v>0</v>
      </c>
      <c r="AB427">
        <v>0</v>
      </c>
      <c r="AD427">
        <v>0</v>
      </c>
      <c r="AF427">
        <v>0</v>
      </c>
      <c r="AH427">
        <v>0</v>
      </c>
    </row>
    <row r="428" spans="1:34" x14ac:dyDescent="0.25">
      <c r="A428" t="s">
        <v>427</v>
      </c>
      <c r="B428">
        <v>0</v>
      </c>
      <c r="D428">
        <v>0</v>
      </c>
      <c r="F428">
        <v>1</v>
      </c>
      <c r="G428" s="4" t="s">
        <v>482</v>
      </c>
      <c r="H428">
        <v>0</v>
      </c>
      <c r="J428">
        <v>0</v>
      </c>
      <c r="L428">
        <v>0</v>
      </c>
      <c r="N428">
        <v>0</v>
      </c>
      <c r="P428">
        <v>0</v>
      </c>
      <c r="R428">
        <v>0</v>
      </c>
      <c r="T428">
        <v>0</v>
      </c>
      <c r="V428">
        <v>0</v>
      </c>
      <c r="X428">
        <v>0</v>
      </c>
      <c r="Z428">
        <v>0</v>
      </c>
      <c r="AB428">
        <v>0</v>
      </c>
      <c r="AD428">
        <v>0</v>
      </c>
      <c r="AF428">
        <v>0</v>
      </c>
      <c r="AH428">
        <v>0</v>
      </c>
    </row>
    <row r="429" spans="1:34" x14ac:dyDescent="0.25">
      <c r="A429" t="s">
        <v>428</v>
      </c>
      <c r="B429">
        <v>0</v>
      </c>
      <c r="D429">
        <v>0</v>
      </c>
      <c r="F429">
        <v>0</v>
      </c>
      <c r="H429">
        <v>1</v>
      </c>
      <c r="I429" t="s">
        <v>498</v>
      </c>
      <c r="J429">
        <v>0</v>
      </c>
      <c r="L429">
        <v>0</v>
      </c>
      <c r="N429">
        <v>0</v>
      </c>
      <c r="P429">
        <v>0</v>
      </c>
      <c r="R429">
        <v>0</v>
      </c>
      <c r="T429">
        <v>0</v>
      </c>
      <c r="V429">
        <v>0</v>
      </c>
      <c r="X429">
        <v>0</v>
      </c>
      <c r="Z429">
        <v>0</v>
      </c>
      <c r="AB429">
        <v>0</v>
      </c>
      <c r="AD429">
        <v>0</v>
      </c>
      <c r="AF429">
        <v>0</v>
      </c>
      <c r="AH429">
        <v>0</v>
      </c>
    </row>
    <row r="430" spans="1:34" x14ac:dyDescent="0.25">
      <c r="A430" t="s">
        <v>429</v>
      </c>
      <c r="B430">
        <v>0</v>
      </c>
      <c r="D430">
        <v>0</v>
      </c>
      <c r="F430">
        <v>0</v>
      </c>
      <c r="H430">
        <v>1</v>
      </c>
      <c r="I430" t="s">
        <v>470</v>
      </c>
      <c r="J430">
        <v>0</v>
      </c>
      <c r="L430">
        <v>0</v>
      </c>
      <c r="N430">
        <v>0</v>
      </c>
      <c r="P430">
        <v>0</v>
      </c>
      <c r="R430">
        <v>0</v>
      </c>
      <c r="T430">
        <v>0</v>
      </c>
      <c r="V430">
        <v>0</v>
      </c>
      <c r="X430">
        <v>0</v>
      </c>
      <c r="Z430">
        <v>0</v>
      </c>
      <c r="AB430">
        <v>0</v>
      </c>
      <c r="AD430">
        <v>0</v>
      </c>
      <c r="AF430">
        <v>0</v>
      </c>
      <c r="AH430">
        <v>0</v>
      </c>
    </row>
    <row r="431" spans="1:34" x14ac:dyDescent="0.25">
      <c r="A431" t="s">
        <v>430</v>
      </c>
      <c r="B431">
        <v>0</v>
      </c>
      <c r="D431">
        <v>0</v>
      </c>
      <c r="F431">
        <v>0</v>
      </c>
      <c r="H431">
        <v>0</v>
      </c>
      <c r="J431">
        <v>1</v>
      </c>
      <c r="K431" t="s">
        <v>501</v>
      </c>
      <c r="L431">
        <v>0</v>
      </c>
      <c r="N431">
        <v>0</v>
      </c>
      <c r="P431">
        <v>0</v>
      </c>
      <c r="R431">
        <v>0</v>
      </c>
      <c r="T431">
        <v>0</v>
      </c>
      <c r="V431">
        <v>0</v>
      </c>
      <c r="X431">
        <v>0</v>
      </c>
      <c r="Z431">
        <v>0</v>
      </c>
      <c r="AB431">
        <v>0</v>
      </c>
      <c r="AD431">
        <v>0</v>
      </c>
      <c r="AF431">
        <v>0</v>
      </c>
      <c r="AH431">
        <v>0</v>
      </c>
    </row>
    <row r="432" spans="1:34" x14ac:dyDescent="0.25">
      <c r="A432" t="s">
        <v>431</v>
      </c>
      <c r="B432">
        <v>0</v>
      </c>
      <c r="D432">
        <v>0</v>
      </c>
      <c r="F432">
        <v>0</v>
      </c>
      <c r="H432">
        <v>0</v>
      </c>
      <c r="J432">
        <v>1</v>
      </c>
      <c r="K432" t="s">
        <v>501</v>
      </c>
      <c r="L432">
        <v>0</v>
      </c>
      <c r="N432">
        <v>0</v>
      </c>
      <c r="P432">
        <v>0</v>
      </c>
      <c r="R432">
        <v>0</v>
      </c>
      <c r="T432">
        <v>0</v>
      </c>
      <c r="V432">
        <v>0</v>
      </c>
      <c r="X432">
        <v>0</v>
      </c>
      <c r="Z432">
        <v>0</v>
      </c>
      <c r="AB432">
        <v>0</v>
      </c>
      <c r="AD432">
        <v>0</v>
      </c>
      <c r="AF432">
        <v>0</v>
      </c>
      <c r="AH432">
        <v>0</v>
      </c>
    </row>
    <row r="433" spans="1:34" x14ac:dyDescent="0.25">
      <c r="A433" t="s">
        <v>432</v>
      </c>
      <c r="B433">
        <v>0</v>
      </c>
      <c r="D433">
        <v>0</v>
      </c>
      <c r="F433">
        <v>0</v>
      </c>
      <c r="H433">
        <v>0</v>
      </c>
      <c r="J433">
        <v>1</v>
      </c>
      <c r="K433" t="s">
        <v>501</v>
      </c>
      <c r="L433">
        <v>0</v>
      </c>
      <c r="N433">
        <v>0</v>
      </c>
      <c r="P433">
        <v>0</v>
      </c>
      <c r="R433">
        <v>0</v>
      </c>
      <c r="T433">
        <v>0</v>
      </c>
      <c r="V433">
        <v>0</v>
      </c>
      <c r="X433">
        <v>0</v>
      </c>
      <c r="Z433">
        <v>0</v>
      </c>
      <c r="AB433">
        <v>0</v>
      </c>
      <c r="AD433">
        <v>0</v>
      </c>
      <c r="AF433">
        <v>0</v>
      </c>
      <c r="AH433">
        <v>0</v>
      </c>
    </row>
    <row r="434" spans="1:34" x14ac:dyDescent="0.25">
      <c r="A434" t="s">
        <v>433</v>
      </c>
      <c r="B434">
        <v>0</v>
      </c>
      <c r="D434">
        <v>0</v>
      </c>
      <c r="F434">
        <v>0</v>
      </c>
      <c r="H434">
        <v>0</v>
      </c>
      <c r="J434">
        <v>0</v>
      </c>
      <c r="L434">
        <v>1</v>
      </c>
      <c r="M434" t="s">
        <v>512</v>
      </c>
      <c r="N434">
        <v>0</v>
      </c>
      <c r="P434">
        <v>0</v>
      </c>
      <c r="R434">
        <v>0</v>
      </c>
      <c r="T434">
        <v>0</v>
      </c>
      <c r="V434">
        <v>0</v>
      </c>
      <c r="X434">
        <v>0</v>
      </c>
      <c r="Z434">
        <v>0</v>
      </c>
      <c r="AB434">
        <v>0</v>
      </c>
      <c r="AD434">
        <v>0</v>
      </c>
      <c r="AF434">
        <v>0</v>
      </c>
      <c r="AH434">
        <v>0</v>
      </c>
    </row>
    <row r="435" spans="1:34" x14ac:dyDescent="0.25">
      <c r="A435" t="s">
        <v>434</v>
      </c>
      <c r="B435">
        <v>0</v>
      </c>
      <c r="D435">
        <v>0</v>
      </c>
      <c r="F435">
        <v>0</v>
      </c>
      <c r="H435">
        <v>0</v>
      </c>
      <c r="J435">
        <v>0</v>
      </c>
      <c r="L435">
        <v>1</v>
      </c>
      <c r="M435" t="s">
        <v>512</v>
      </c>
      <c r="N435">
        <v>0</v>
      </c>
      <c r="P435">
        <v>0</v>
      </c>
      <c r="R435">
        <v>0</v>
      </c>
      <c r="T435">
        <v>0</v>
      </c>
      <c r="V435">
        <v>0</v>
      </c>
      <c r="X435">
        <v>0</v>
      </c>
      <c r="Z435">
        <v>0</v>
      </c>
      <c r="AB435">
        <v>0</v>
      </c>
      <c r="AD435">
        <v>0</v>
      </c>
      <c r="AF435">
        <v>0</v>
      </c>
      <c r="AH435">
        <v>0</v>
      </c>
    </row>
    <row r="436" spans="1:34" x14ac:dyDescent="0.25">
      <c r="A436" t="s">
        <v>435</v>
      </c>
      <c r="B436">
        <v>0</v>
      </c>
      <c r="D436">
        <v>0</v>
      </c>
      <c r="F436">
        <v>0</v>
      </c>
      <c r="H436">
        <v>0</v>
      </c>
      <c r="J436">
        <v>0</v>
      </c>
      <c r="L436">
        <v>0</v>
      </c>
      <c r="N436">
        <v>1</v>
      </c>
      <c r="O436" t="s">
        <v>513</v>
      </c>
      <c r="P436">
        <v>0</v>
      </c>
      <c r="R436">
        <v>0</v>
      </c>
      <c r="T436">
        <v>0</v>
      </c>
      <c r="V436">
        <v>0</v>
      </c>
      <c r="X436">
        <v>0</v>
      </c>
      <c r="Z436">
        <v>0</v>
      </c>
      <c r="AB436">
        <v>0</v>
      </c>
      <c r="AD436">
        <v>0</v>
      </c>
      <c r="AF436">
        <v>0</v>
      </c>
      <c r="AH436">
        <v>0</v>
      </c>
    </row>
    <row r="437" spans="1:34" x14ac:dyDescent="0.25">
      <c r="A437" t="s">
        <v>436</v>
      </c>
      <c r="B437">
        <v>0</v>
      </c>
      <c r="D437">
        <v>0</v>
      </c>
      <c r="F437">
        <v>0</v>
      </c>
      <c r="H437">
        <v>0</v>
      </c>
      <c r="J437">
        <v>0</v>
      </c>
      <c r="L437">
        <v>0</v>
      </c>
      <c r="N437">
        <v>1</v>
      </c>
      <c r="O437" t="s">
        <v>513</v>
      </c>
      <c r="P437">
        <v>0</v>
      </c>
      <c r="R437">
        <v>0</v>
      </c>
      <c r="T437">
        <v>0</v>
      </c>
      <c r="V437">
        <v>0</v>
      </c>
      <c r="X437">
        <v>0</v>
      </c>
      <c r="Z437">
        <v>0</v>
      </c>
      <c r="AB437">
        <v>0</v>
      </c>
      <c r="AD437">
        <v>0</v>
      </c>
      <c r="AF437">
        <v>0</v>
      </c>
      <c r="AH437">
        <v>0</v>
      </c>
    </row>
    <row r="438" spans="1:34" x14ac:dyDescent="0.25">
      <c r="A438" t="s">
        <v>437</v>
      </c>
      <c r="B438">
        <v>0</v>
      </c>
      <c r="D438">
        <v>0</v>
      </c>
      <c r="F438">
        <v>0</v>
      </c>
      <c r="H438">
        <v>0</v>
      </c>
      <c r="J438">
        <v>0</v>
      </c>
      <c r="L438">
        <v>0</v>
      </c>
      <c r="N438">
        <v>0</v>
      </c>
      <c r="P438">
        <v>0</v>
      </c>
      <c r="R438">
        <v>1</v>
      </c>
      <c r="S438" t="s">
        <v>541</v>
      </c>
      <c r="T438">
        <v>0</v>
      </c>
      <c r="V438">
        <v>0</v>
      </c>
      <c r="X438">
        <v>0</v>
      </c>
      <c r="Z438">
        <v>0</v>
      </c>
      <c r="AB438">
        <v>0</v>
      </c>
      <c r="AD438">
        <v>0</v>
      </c>
      <c r="AF438">
        <v>0</v>
      </c>
      <c r="AH438">
        <v>0</v>
      </c>
    </row>
    <row r="439" spans="1:34" x14ac:dyDescent="0.25">
      <c r="A439" t="s">
        <v>438</v>
      </c>
      <c r="B439">
        <v>0</v>
      </c>
      <c r="D439">
        <v>0</v>
      </c>
      <c r="F439">
        <v>0</v>
      </c>
      <c r="H439">
        <v>0</v>
      </c>
      <c r="J439">
        <v>0</v>
      </c>
      <c r="L439">
        <v>0</v>
      </c>
      <c r="N439">
        <v>0</v>
      </c>
      <c r="P439">
        <v>0</v>
      </c>
      <c r="R439">
        <v>0</v>
      </c>
      <c r="T439">
        <v>1</v>
      </c>
      <c r="U439" t="s">
        <v>564</v>
      </c>
      <c r="V439">
        <v>0</v>
      </c>
      <c r="X439">
        <v>0</v>
      </c>
      <c r="Z439">
        <v>0</v>
      </c>
      <c r="AB439">
        <v>0</v>
      </c>
      <c r="AD439">
        <v>0</v>
      </c>
      <c r="AF439">
        <v>0</v>
      </c>
      <c r="AH439">
        <v>0</v>
      </c>
    </row>
    <row r="440" spans="1:34" x14ac:dyDescent="0.25">
      <c r="A440" t="s">
        <v>439</v>
      </c>
      <c r="B440">
        <v>0</v>
      </c>
      <c r="D440">
        <v>0</v>
      </c>
      <c r="F440">
        <v>0</v>
      </c>
      <c r="H440">
        <v>0</v>
      </c>
      <c r="J440">
        <v>0</v>
      </c>
      <c r="L440">
        <v>0</v>
      </c>
      <c r="N440">
        <v>0</v>
      </c>
      <c r="P440">
        <v>0</v>
      </c>
      <c r="R440">
        <v>0</v>
      </c>
      <c r="T440">
        <v>1</v>
      </c>
      <c r="U440" t="s">
        <v>565</v>
      </c>
      <c r="V440">
        <v>0</v>
      </c>
      <c r="X440">
        <v>0</v>
      </c>
      <c r="Z440">
        <v>0</v>
      </c>
      <c r="AB440">
        <v>0</v>
      </c>
      <c r="AD440">
        <v>0</v>
      </c>
      <c r="AF440">
        <v>0</v>
      </c>
      <c r="AH440">
        <v>0</v>
      </c>
    </row>
    <row r="441" spans="1:34" x14ac:dyDescent="0.25">
      <c r="A441" t="s">
        <v>440</v>
      </c>
      <c r="B441">
        <v>0</v>
      </c>
      <c r="D441">
        <v>0</v>
      </c>
      <c r="F441">
        <v>0</v>
      </c>
      <c r="H441">
        <v>0</v>
      </c>
      <c r="J441">
        <v>0</v>
      </c>
      <c r="L441">
        <v>0</v>
      </c>
      <c r="N441">
        <v>0</v>
      </c>
      <c r="P441">
        <v>0</v>
      </c>
      <c r="R441">
        <v>0</v>
      </c>
      <c r="T441">
        <v>1</v>
      </c>
      <c r="U441" t="s">
        <v>483</v>
      </c>
      <c r="V441">
        <v>0</v>
      </c>
      <c r="X441">
        <v>0</v>
      </c>
      <c r="Z441">
        <v>0</v>
      </c>
      <c r="AB441">
        <v>0</v>
      </c>
      <c r="AD441">
        <v>0</v>
      </c>
      <c r="AF441">
        <v>0</v>
      </c>
      <c r="AH441">
        <v>0</v>
      </c>
    </row>
    <row r="442" spans="1:34" x14ac:dyDescent="0.25">
      <c r="A442" t="s">
        <v>441</v>
      </c>
      <c r="B442">
        <v>0</v>
      </c>
      <c r="D442">
        <v>0</v>
      </c>
      <c r="F442">
        <v>0</v>
      </c>
      <c r="H442">
        <v>0</v>
      </c>
      <c r="J442">
        <v>0</v>
      </c>
      <c r="L442">
        <v>0</v>
      </c>
      <c r="N442">
        <v>0</v>
      </c>
      <c r="P442">
        <v>0</v>
      </c>
      <c r="R442">
        <v>0</v>
      </c>
      <c r="T442">
        <v>0</v>
      </c>
      <c r="V442">
        <v>1</v>
      </c>
      <c r="W442" t="s">
        <v>512</v>
      </c>
      <c r="X442">
        <v>0</v>
      </c>
      <c r="Z442">
        <v>0</v>
      </c>
      <c r="AB442">
        <v>0</v>
      </c>
      <c r="AD442">
        <v>0</v>
      </c>
      <c r="AF442">
        <v>0</v>
      </c>
      <c r="AH442">
        <v>0</v>
      </c>
    </row>
    <row r="443" spans="1:34" x14ac:dyDescent="0.25">
      <c r="A443" t="s">
        <v>442</v>
      </c>
      <c r="B443">
        <v>0</v>
      </c>
      <c r="D443">
        <v>0</v>
      </c>
      <c r="F443">
        <v>0</v>
      </c>
      <c r="H443">
        <v>0</v>
      </c>
      <c r="J443">
        <v>0</v>
      </c>
      <c r="L443">
        <v>0</v>
      </c>
      <c r="N443">
        <v>0</v>
      </c>
      <c r="P443">
        <v>0</v>
      </c>
      <c r="R443">
        <v>0</v>
      </c>
      <c r="T443">
        <v>0</v>
      </c>
      <c r="V443">
        <v>1</v>
      </c>
      <c r="W443" t="s">
        <v>512</v>
      </c>
      <c r="X443">
        <v>0</v>
      </c>
      <c r="Z443">
        <v>0</v>
      </c>
      <c r="AB443">
        <v>0</v>
      </c>
      <c r="AD443">
        <v>0</v>
      </c>
      <c r="AF443">
        <v>0</v>
      </c>
      <c r="AH443">
        <v>0</v>
      </c>
    </row>
    <row r="444" spans="1:34" x14ac:dyDescent="0.25">
      <c r="A444" t="s">
        <v>443</v>
      </c>
      <c r="B444">
        <v>0</v>
      </c>
      <c r="D444">
        <v>0</v>
      </c>
      <c r="F444">
        <v>0</v>
      </c>
      <c r="H444">
        <v>0</v>
      </c>
      <c r="J444">
        <v>0</v>
      </c>
      <c r="L444">
        <v>0</v>
      </c>
      <c r="N444">
        <v>0</v>
      </c>
      <c r="P444">
        <v>0</v>
      </c>
      <c r="R444">
        <v>0</v>
      </c>
      <c r="T444">
        <v>0</v>
      </c>
      <c r="V444">
        <v>1</v>
      </c>
      <c r="W444" t="s">
        <v>512</v>
      </c>
      <c r="X444">
        <v>0</v>
      </c>
      <c r="Z444">
        <v>0</v>
      </c>
      <c r="AB444">
        <v>0</v>
      </c>
      <c r="AD444">
        <v>0</v>
      </c>
      <c r="AF444">
        <v>0</v>
      </c>
      <c r="AH444">
        <v>0</v>
      </c>
    </row>
    <row r="445" spans="1:34" x14ac:dyDescent="0.25">
      <c r="A445" t="s">
        <v>444</v>
      </c>
      <c r="B445">
        <v>0</v>
      </c>
      <c r="D445">
        <v>0</v>
      </c>
      <c r="F445">
        <v>0</v>
      </c>
      <c r="H445">
        <v>0</v>
      </c>
      <c r="J445">
        <v>0</v>
      </c>
      <c r="L445">
        <v>0</v>
      </c>
      <c r="N445">
        <v>0</v>
      </c>
      <c r="P445">
        <v>0</v>
      </c>
      <c r="R445">
        <v>0</v>
      </c>
      <c r="T445">
        <v>0</v>
      </c>
      <c r="V445">
        <v>0</v>
      </c>
      <c r="X445">
        <v>0</v>
      </c>
      <c r="Z445">
        <v>1</v>
      </c>
      <c r="AA445" t="s">
        <v>512</v>
      </c>
      <c r="AB445">
        <v>0</v>
      </c>
      <c r="AD445">
        <v>0</v>
      </c>
      <c r="AF445">
        <v>0</v>
      </c>
      <c r="AH445">
        <v>0</v>
      </c>
    </row>
    <row r="446" spans="1:34" x14ac:dyDescent="0.25">
      <c r="A446" t="s">
        <v>445</v>
      </c>
      <c r="B446">
        <v>0</v>
      </c>
      <c r="D446">
        <v>0</v>
      </c>
      <c r="F446">
        <v>0</v>
      </c>
      <c r="H446">
        <v>0</v>
      </c>
      <c r="J446">
        <v>0</v>
      </c>
      <c r="L446">
        <v>0</v>
      </c>
      <c r="N446">
        <v>0</v>
      </c>
      <c r="P446">
        <v>0</v>
      </c>
      <c r="R446">
        <v>0</v>
      </c>
      <c r="T446">
        <v>0</v>
      </c>
      <c r="V446">
        <v>0</v>
      </c>
      <c r="X446">
        <v>0</v>
      </c>
      <c r="Z446">
        <v>1</v>
      </c>
      <c r="AA446" t="s">
        <v>512</v>
      </c>
      <c r="AB446">
        <v>0</v>
      </c>
      <c r="AD446">
        <v>0</v>
      </c>
      <c r="AF446">
        <v>0</v>
      </c>
      <c r="AH446">
        <v>0</v>
      </c>
    </row>
    <row r="447" spans="1:34" x14ac:dyDescent="0.25">
      <c r="A447" t="s">
        <v>446</v>
      </c>
      <c r="B447">
        <v>0</v>
      </c>
      <c r="D447">
        <v>0</v>
      </c>
      <c r="F447">
        <v>0</v>
      </c>
      <c r="H447">
        <v>0</v>
      </c>
      <c r="J447">
        <v>0</v>
      </c>
      <c r="L447">
        <v>0</v>
      </c>
      <c r="N447">
        <v>0</v>
      </c>
      <c r="P447">
        <v>0</v>
      </c>
      <c r="R447">
        <v>0</v>
      </c>
      <c r="T447">
        <v>0</v>
      </c>
      <c r="V447">
        <v>0</v>
      </c>
      <c r="X447">
        <v>0</v>
      </c>
      <c r="Z447">
        <v>0</v>
      </c>
      <c r="AB447">
        <v>0</v>
      </c>
      <c r="AD447">
        <v>1</v>
      </c>
      <c r="AE447" t="s">
        <v>542</v>
      </c>
      <c r="AF447">
        <v>0</v>
      </c>
      <c r="AG447" t="s">
        <v>597</v>
      </c>
      <c r="AH447">
        <v>0</v>
      </c>
    </row>
    <row r="448" spans="1:34" x14ac:dyDescent="0.25">
      <c r="A448" t="s">
        <v>447</v>
      </c>
      <c r="B448">
        <v>0</v>
      </c>
      <c r="D448">
        <v>0</v>
      </c>
      <c r="F448">
        <v>0</v>
      </c>
      <c r="H448">
        <v>0</v>
      </c>
      <c r="J448">
        <v>0</v>
      </c>
      <c r="L448">
        <v>0</v>
      </c>
      <c r="N448">
        <v>0</v>
      </c>
      <c r="P448">
        <v>0</v>
      </c>
      <c r="R448">
        <v>0</v>
      </c>
      <c r="T448">
        <v>0</v>
      </c>
      <c r="V448">
        <v>0</v>
      </c>
      <c r="X448">
        <v>0</v>
      </c>
      <c r="Z448">
        <v>0</v>
      </c>
      <c r="AB448">
        <v>0</v>
      </c>
      <c r="AD448">
        <v>1</v>
      </c>
      <c r="AE448" t="s">
        <v>473</v>
      </c>
      <c r="AF448">
        <v>0</v>
      </c>
      <c r="AG448" t="s">
        <v>597</v>
      </c>
      <c r="AH448">
        <v>0</v>
      </c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77"/>
  <sheetViews>
    <sheetView tabSelected="1" topLeftCell="A3" workbookViewId="0">
      <selection activeCell="F294" sqref="F294"/>
    </sheetView>
  </sheetViews>
  <sheetFormatPr defaultRowHeight="15" x14ac:dyDescent="0.25"/>
  <cols>
    <col min="2" max="2" width="6.140625" customWidth="1"/>
    <col min="3" max="3" width="61" customWidth="1"/>
    <col min="6" max="6" width="12" bestFit="1" customWidth="1"/>
    <col min="9" max="9" width="12.85546875" customWidth="1"/>
    <col min="11" max="11" width="12.42578125" customWidth="1"/>
    <col min="16" max="16" width="9" customWidth="1"/>
    <col min="17" max="17" width="10.5703125" customWidth="1"/>
  </cols>
  <sheetData>
    <row r="1" spans="1:21" x14ac:dyDescent="0.25">
      <c r="A1" t="s">
        <v>0</v>
      </c>
      <c r="B1" t="s">
        <v>782</v>
      </c>
      <c r="C1" t="s">
        <v>783</v>
      </c>
      <c r="D1" s="1" t="s">
        <v>449</v>
      </c>
      <c r="E1" s="1" t="s">
        <v>450</v>
      </c>
      <c r="F1" s="1" t="s">
        <v>451</v>
      </c>
      <c r="G1" s="1" t="s">
        <v>452</v>
      </c>
      <c r="H1" s="1" t="s">
        <v>453</v>
      </c>
      <c r="I1" s="1" t="s">
        <v>454</v>
      </c>
      <c r="J1" s="1" t="s">
        <v>455</v>
      </c>
      <c r="K1" s="1" t="s">
        <v>456</v>
      </c>
      <c r="L1" s="1" t="s">
        <v>768</v>
      </c>
      <c r="M1" s="1" t="s">
        <v>765</v>
      </c>
      <c r="N1" s="1" t="s">
        <v>770</v>
      </c>
      <c r="O1" s="1" t="s">
        <v>766</v>
      </c>
      <c r="P1" s="1" t="s">
        <v>598</v>
      </c>
      <c r="Q1" s="1" t="s">
        <v>458</v>
      </c>
      <c r="R1" s="1" t="s">
        <v>767</v>
      </c>
      <c r="S1" s="1" t="s">
        <v>769</v>
      </c>
      <c r="T1" t="s">
        <v>448</v>
      </c>
      <c r="U1" s="1" t="s">
        <v>830</v>
      </c>
    </row>
    <row r="2" spans="1:21" x14ac:dyDescent="0.25">
      <c r="A2" t="s">
        <v>5</v>
      </c>
      <c r="B2" t="str">
        <f>VLOOKUP($A$2:$A$288,[1]Taxonomy!$A$2:$M$1353,10,FALSE)</f>
        <v>No perfect match. Some kind of leatherjacket. All hits are from Australia.</v>
      </c>
      <c r="C2" t="s">
        <v>784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134083</v>
      </c>
      <c r="N2">
        <v>172814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f t="shared" ref="U2:U65" si="0">SUM(D2:T2)</f>
        <v>306897</v>
      </c>
    </row>
    <row r="3" spans="1:21" x14ac:dyDescent="0.25">
      <c r="A3" t="s">
        <v>2</v>
      </c>
      <c r="B3" t="str">
        <f>VLOOKUP($A$2:$A$288,[1]Taxonomy!$A$2:$M$1353,10,FALSE)</f>
        <v>Atlantic cod?</v>
      </c>
      <c r="C3" t="s">
        <v>785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1">
        <v>289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266595</v>
      </c>
      <c r="U3">
        <f t="shared" si="0"/>
        <v>266884</v>
      </c>
    </row>
    <row r="4" spans="1:21" x14ac:dyDescent="0.25">
      <c r="A4" t="s">
        <v>7</v>
      </c>
      <c r="B4" t="str">
        <f>VLOOKUP($A$2:$A$288,[1]Taxonomy!$A$2:$M$1353,10,FALSE)</f>
        <v>Mangrove red snapper</v>
      </c>
      <c r="C4" t="s">
        <v>512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117736</v>
      </c>
      <c r="S4">
        <v>55025</v>
      </c>
      <c r="T4">
        <v>0</v>
      </c>
      <c r="U4">
        <f t="shared" si="0"/>
        <v>172761</v>
      </c>
    </row>
    <row r="5" spans="1:21" x14ac:dyDescent="0.25">
      <c r="A5" t="s">
        <v>9</v>
      </c>
      <c r="B5" t="str">
        <f>VLOOKUP($A$2:$A$288,[1]Taxonomy!$A$2:$M$1353,10,FALSE)</f>
        <v>No good match</v>
      </c>
      <c r="C5" t="s">
        <v>786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87000</v>
      </c>
      <c r="L5">
        <v>75682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162682</v>
      </c>
    </row>
    <row r="6" spans="1:21" x14ac:dyDescent="0.25">
      <c r="A6" t="s">
        <v>12</v>
      </c>
      <c r="B6" t="str">
        <f>VLOOKUP($A$2:$A$288,[1]Taxonomy!$A$2:$M$1353,10,FALSE)</f>
        <v xml:space="preserve">Blue runner/C ruber (bar jack) not available </v>
      </c>
      <c r="C6" t="s">
        <v>482</v>
      </c>
      <c r="D6">
        <v>0</v>
      </c>
      <c r="E6">
        <v>0</v>
      </c>
      <c r="F6">
        <v>141275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141275</v>
      </c>
    </row>
    <row r="7" spans="1:21" x14ac:dyDescent="0.25">
      <c r="A7" t="s">
        <v>6</v>
      </c>
      <c r="B7" t="str">
        <f>VLOOKUP($A$2:$A$288,[1]Taxonomy!$A$2:$M$1353,10,FALSE)</f>
        <v>Windowpane</v>
      </c>
      <c r="C7" t="s">
        <v>513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136732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0"/>
        <v>136732</v>
      </c>
    </row>
    <row r="8" spans="1:21" x14ac:dyDescent="0.25">
      <c r="A8" t="s">
        <v>14</v>
      </c>
      <c r="B8" t="str">
        <f>VLOOKUP($A$2:$A$288,[1]Taxonomy!$A$2:$M$1353,10,FALSE)</f>
        <v>Some kind of tuna</v>
      </c>
      <c r="C8" t="s">
        <v>470</v>
      </c>
      <c r="D8">
        <v>0</v>
      </c>
      <c r="E8">
        <v>23440</v>
      </c>
      <c r="F8">
        <v>0</v>
      </c>
      <c r="G8">
        <v>18840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2411</v>
      </c>
      <c r="P8">
        <v>253</v>
      </c>
      <c r="Q8">
        <v>26</v>
      </c>
      <c r="R8">
        <v>69766</v>
      </c>
      <c r="S8">
        <v>9036</v>
      </c>
      <c r="T8">
        <v>0</v>
      </c>
      <c r="U8">
        <f t="shared" si="0"/>
        <v>123772</v>
      </c>
    </row>
    <row r="9" spans="1:21" x14ac:dyDescent="0.25">
      <c r="A9" t="s">
        <v>10</v>
      </c>
      <c r="B9" t="str">
        <f>VLOOKUP($A$2:$A$288,[1]Taxonomy!$A$2:$M$1353,10,FALSE)</f>
        <v>Winter or Yellowtail flounder?</v>
      </c>
      <c r="C9" t="s">
        <v>787</v>
      </c>
      <c r="D9">
        <v>0</v>
      </c>
      <c r="E9">
        <v>0</v>
      </c>
      <c r="F9">
        <v>0</v>
      </c>
      <c r="G9">
        <v>0</v>
      </c>
      <c r="H9">
        <v>0</v>
      </c>
      <c r="I9">
        <v>119454</v>
      </c>
      <c r="J9">
        <v>2018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121472</v>
      </c>
    </row>
    <row r="10" spans="1:21" x14ac:dyDescent="0.25">
      <c r="A10" t="s">
        <v>16</v>
      </c>
      <c r="B10" t="str">
        <f>VLOOKUP($A$2:$A$288,[1]Taxonomy!$A$2:$M$1353,10,FALSE)</f>
        <v>Butterfish?</v>
      </c>
      <c r="C10" t="s">
        <v>788</v>
      </c>
      <c r="D10">
        <v>0</v>
      </c>
      <c r="E10">
        <v>0</v>
      </c>
      <c r="F10">
        <v>0</v>
      </c>
      <c r="G10">
        <v>0</v>
      </c>
      <c r="H10">
        <v>104786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9</v>
      </c>
      <c r="U10">
        <f t="shared" si="0"/>
        <v>104795</v>
      </c>
    </row>
    <row r="11" spans="1:21" x14ac:dyDescent="0.25">
      <c r="A11" t="s">
        <v>19</v>
      </c>
      <c r="B11" t="str">
        <f>VLOOKUP($A$2:$A$288,[1]Taxonomy!$A$2:$M$1353,10,FALSE)</f>
        <v>Dusky flounder</v>
      </c>
      <c r="C11" t="s">
        <v>471</v>
      </c>
      <c r="D11">
        <v>0</v>
      </c>
      <c r="E11">
        <v>17833</v>
      </c>
      <c r="F11" s="11">
        <v>22</v>
      </c>
      <c r="G11">
        <v>0</v>
      </c>
      <c r="H11">
        <v>32673</v>
      </c>
      <c r="I11">
        <v>0</v>
      </c>
      <c r="J11">
        <v>0</v>
      </c>
      <c r="K11">
        <v>0</v>
      </c>
      <c r="L11">
        <v>0</v>
      </c>
      <c r="M11">
        <v>0</v>
      </c>
      <c r="N11">
        <v>116</v>
      </c>
      <c r="O11">
        <v>0</v>
      </c>
      <c r="P11">
        <v>0</v>
      </c>
      <c r="Q11">
        <v>0</v>
      </c>
      <c r="R11">
        <v>25947</v>
      </c>
      <c r="S11">
        <v>3845</v>
      </c>
      <c r="T11">
        <v>0</v>
      </c>
      <c r="U11">
        <f t="shared" si="0"/>
        <v>80436</v>
      </c>
    </row>
    <row r="12" spans="1:21" x14ac:dyDescent="0.25">
      <c r="A12" t="s">
        <v>8</v>
      </c>
      <c r="B12" t="str">
        <f>VLOOKUP($A$2:$A$288,[1]Taxonomy!$A$2:$M$1353,10,FALSE)</f>
        <v>White/red/spotted hake</v>
      </c>
      <c r="C12" t="s">
        <v>789</v>
      </c>
      <c r="D12" s="11">
        <v>39</v>
      </c>
      <c r="E12">
        <v>0</v>
      </c>
      <c r="F12" s="11">
        <v>10</v>
      </c>
      <c r="G12">
        <v>0</v>
      </c>
      <c r="H12">
        <v>0</v>
      </c>
      <c r="I12">
        <v>0</v>
      </c>
      <c r="J12">
        <v>0</v>
      </c>
      <c r="K12">
        <v>40101</v>
      </c>
      <c r="L12">
        <v>37386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77536</v>
      </c>
    </row>
    <row r="13" spans="1:21" x14ac:dyDescent="0.25">
      <c r="A13" t="s">
        <v>22</v>
      </c>
      <c r="B13" t="str">
        <f>VLOOKUP($A$2:$A$288,[1]Taxonomy!$A$2:$M$1353,10,FALSE)</f>
        <v>Atlantic menhaden</v>
      </c>
      <c r="C13" t="s">
        <v>502</v>
      </c>
      <c r="D13">
        <v>0</v>
      </c>
      <c r="E13">
        <v>0</v>
      </c>
      <c r="F13">
        <v>0</v>
      </c>
      <c r="G13">
        <v>0</v>
      </c>
      <c r="H13">
        <v>20310</v>
      </c>
      <c r="I13">
        <v>0</v>
      </c>
      <c r="J13">
        <v>0</v>
      </c>
      <c r="K13">
        <v>28653</v>
      </c>
      <c r="L13">
        <v>25001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73964</v>
      </c>
    </row>
    <row r="14" spans="1:21" x14ac:dyDescent="0.25">
      <c r="A14" t="s">
        <v>4</v>
      </c>
      <c r="B14" t="str">
        <f>VLOOKUP($A$2:$A$288,[1]Taxonomy!$A$2:$M$1353,10,FALSE)</f>
        <v>Silver hake</v>
      </c>
      <c r="C14" t="s">
        <v>461</v>
      </c>
      <c r="D14" s="11">
        <v>80</v>
      </c>
      <c r="E14">
        <v>0</v>
      </c>
      <c r="F14">
        <v>4</v>
      </c>
      <c r="G14">
        <v>0</v>
      </c>
      <c r="H14">
        <v>6923</v>
      </c>
      <c r="I14">
        <v>0</v>
      </c>
      <c r="J14">
        <v>65233</v>
      </c>
      <c r="K14">
        <v>0</v>
      </c>
      <c r="L14" s="11">
        <v>177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72417</v>
      </c>
    </row>
    <row r="15" spans="1:21" x14ac:dyDescent="0.25">
      <c r="A15" t="s">
        <v>23</v>
      </c>
      <c r="B15" t="str">
        <f>VLOOKUP($A$2:$A$288,[1]Taxonomy!$A$2:$M$1353,10,FALSE)</f>
        <v>Slender filefish</v>
      </c>
      <c r="C15" t="s">
        <v>542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41605</v>
      </c>
      <c r="P15">
        <v>23678</v>
      </c>
      <c r="Q15">
        <v>1682</v>
      </c>
      <c r="R15">
        <v>0</v>
      </c>
      <c r="S15">
        <v>0</v>
      </c>
      <c r="T15">
        <v>0</v>
      </c>
      <c r="U15">
        <f t="shared" si="0"/>
        <v>66965</v>
      </c>
    </row>
    <row r="16" spans="1:21" x14ac:dyDescent="0.25">
      <c r="A16" t="s">
        <v>25</v>
      </c>
      <c r="B16" t="str">
        <f>VLOOKUP($A$2:$A$288,[1]Taxonomy!$A$2:$M$1353,10,FALSE)</f>
        <v>The Indian scad</v>
      </c>
      <c r="C16" t="s">
        <v>790</v>
      </c>
      <c r="D16">
        <v>0</v>
      </c>
      <c r="E16">
        <v>0</v>
      </c>
      <c r="F16" s="11">
        <v>24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33797</v>
      </c>
      <c r="P16">
        <v>23833</v>
      </c>
      <c r="Q16">
        <v>1602</v>
      </c>
      <c r="R16">
        <v>0</v>
      </c>
      <c r="S16">
        <v>0</v>
      </c>
      <c r="T16">
        <v>0</v>
      </c>
      <c r="U16">
        <f t="shared" si="0"/>
        <v>59256</v>
      </c>
    </row>
    <row r="17" spans="1:21" x14ac:dyDescent="0.25">
      <c r="A17" t="s">
        <v>26</v>
      </c>
      <c r="B17" t="str">
        <f>VLOOKUP($A$2:$A$288,[1]Taxonomy!$A$2:$M$1353,10,FALSE)</f>
        <v>No perfect match. Some kind of sea perch?</v>
      </c>
      <c r="C17" t="s">
        <v>791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35180</v>
      </c>
      <c r="N17">
        <v>15254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50434</v>
      </c>
    </row>
    <row r="18" spans="1:21" x14ac:dyDescent="0.25">
      <c r="A18" t="s">
        <v>27</v>
      </c>
      <c r="B18" t="str">
        <f>VLOOKUP($A$2:$A$288,[1]Taxonomy!$A$2:$M$1353,10,FALSE)</f>
        <v>No good match. Some kind of flounder?</v>
      </c>
      <c r="C18" t="s">
        <v>792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17121</v>
      </c>
      <c r="N18">
        <v>33182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50303</v>
      </c>
    </row>
    <row r="19" spans="1:21" x14ac:dyDescent="0.25">
      <c r="A19" t="s">
        <v>28</v>
      </c>
      <c r="B19" t="str">
        <f>VLOOKUP($A$2:$A$288,[1]Taxonomy!$A$2:$M$1353,10,FALSE)</f>
        <v>Sargassum triggerfish</v>
      </c>
      <c r="C19" t="s">
        <v>496</v>
      </c>
      <c r="D19">
        <v>0</v>
      </c>
      <c r="E19">
        <v>0</v>
      </c>
      <c r="F19">
        <v>0</v>
      </c>
      <c r="G19">
        <v>50124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50124</v>
      </c>
    </row>
    <row r="20" spans="1:21" x14ac:dyDescent="0.25">
      <c r="A20" t="s">
        <v>30</v>
      </c>
      <c r="B20" t="str">
        <f>VLOOKUP($A$2:$A$288,[1]Taxonomy!$A$2:$M$1353,10,FALSE)</f>
        <v>Spinytail lampfish</v>
      </c>
      <c r="C20" t="s">
        <v>567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17460</v>
      </c>
      <c r="S20">
        <v>27978</v>
      </c>
      <c r="T20">
        <v>0</v>
      </c>
      <c r="U20">
        <f t="shared" si="0"/>
        <v>45438</v>
      </c>
    </row>
    <row r="21" spans="1:21" x14ac:dyDescent="0.25">
      <c r="A21" t="s">
        <v>31</v>
      </c>
      <c r="B21" t="str">
        <f>VLOOKUP($A$2:$A$288,[1]Taxonomy!$A$2:$M$1353,10,FALSE)</f>
        <v>kokuchi-kusa snailfish?</v>
      </c>
      <c r="C21" t="s">
        <v>507</v>
      </c>
      <c r="D21">
        <v>0</v>
      </c>
      <c r="E21">
        <v>0</v>
      </c>
      <c r="F21">
        <v>0</v>
      </c>
      <c r="G21">
        <v>0</v>
      </c>
      <c r="H21">
        <v>0</v>
      </c>
      <c r="I21">
        <v>43800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43800</v>
      </c>
    </row>
    <row r="22" spans="1:21" x14ac:dyDescent="0.25">
      <c r="A22" t="s">
        <v>15</v>
      </c>
      <c r="B22" t="str">
        <f>VLOOKUP($A$2:$A$288,[1]Taxonomy!$A$2:$M$1353,10,FALSE)</f>
        <v>Some kind of redfish</v>
      </c>
      <c r="C22" t="s">
        <v>511</v>
      </c>
      <c r="D22">
        <v>0</v>
      </c>
      <c r="E22">
        <v>0</v>
      </c>
      <c r="F22">
        <v>0</v>
      </c>
      <c r="G22">
        <v>0</v>
      </c>
      <c r="H22">
        <v>0</v>
      </c>
      <c r="I22">
        <v>43126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43126</v>
      </c>
    </row>
    <row r="23" spans="1:21" x14ac:dyDescent="0.25">
      <c r="A23" t="s">
        <v>33</v>
      </c>
      <c r="B23" t="str">
        <f>VLOOKUP($A$2:$A$288,[1]Taxonomy!$A$2:$M$1353,10,FALSE)</f>
        <v>Bicolor damselfish</v>
      </c>
      <c r="C23" t="s">
        <v>484</v>
      </c>
      <c r="D23">
        <v>0</v>
      </c>
      <c r="E23">
        <v>0</v>
      </c>
      <c r="F23">
        <v>13740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20400</v>
      </c>
      <c r="P23">
        <v>4086</v>
      </c>
      <c r="Q23">
        <v>532</v>
      </c>
      <c r="R23">
        <v>0</v>
      </c>
      <c r="S23">
        <v>0</v>
      </c>
      <c r="T23">
        <v>0</v>
      </c>
      <c r="U23">
        <f t="shared" si="0"/>
        <v>38758</v>
      </c>
    </row>
    <row r="24" spans="1:21" x14ac:dyDescent="0.25">
      <c r="A24" t="s">
        <v>34</v>
      </c>
      <c r="B24" t="str">
        <f>VLOOKUP($A$2:$A$288,[1]Taxonomy!$A$2:$M$1353,10,FALSE)</f>
        <v>Pearly razorfish</v>
      </c>
      <c r="C24" t="s">
        <v>472</v>
      </c>
      <c r="D24">
        <v>0</v>
      </c>
      <c r="E24">
        <v>21874</v>
      </c>
      <c r="F24">
        <v>0</v>
      </c>
      <c r="G24">
        <v>3373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2698</v>
      </c>
      <c r="P24">
        <v>3191</v>
      </c>
      <c r="Q24">
        <v>338</v>
      </c>
      <c r="R24">
        <v>4591</v>
      </c>
      <c r="S24">
        <v>2210</v>
      </c>
      <c r="T24">
        <v>0</v>
      </c>
      <c r="U24">
        <f t="shared" si="0"/>
        <v>38275</v>
      </c>
    </row>
    <row r="25" spans="1:21" x14ac:dyDescent="0.25">
      <c r="A25" t="s">
        <v>36</v>
      </c>
      <c r="B25" t="str">
        <f>VLOOKUP($A$2:$A$288,[1]Taxonomy!$A$2:$M$1353,10,FALSE)</f>
        <v>No good match.</v>
      </c>
      <c r="C25" t="s">
        <v>793</v>
      </c>
      <c r="D25">
        <v>0</v>
      </c>
      <c r="E25">
        <v>0</v>
      </c>
      <c r="F25">
        <v>36243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36243</v>
      </c>
    </row>
    <row r="26" spans="1:21" x14ac:dyDescent="0.25">
      <c r="A26" t="s">
        <v>37</v>
      </c>
      <c r="B26" t="str">
        <f>VLOOKUP($A$2:$A$288,[1]Taxonomy!$A$2:$M$1353,10,FALSE)</f>
        <v>Unicorn leatherjacket</v>
      </c>
      <c r="C26" t="s">
        <v>473</v>
      </c>
      <c r="D26">
        <v>0</v>
      </c>
      <c r="E26">
        <v>2752</v>
      </c>
      <c r="F26">
        <v>0</v>
      </c>
      <c r="G26">
        <v>6537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16571</v>
      </c>
      <c r="P26">
        <v>9649</v>
      </c>
      <c r="Q26">
        <v>696</v>
      </c>
      <c r="R26">
        <v>0</v>
      </c>
      <c r="S26">
        <v>0</v>
      </c>
      <c r="T26">
        <v>0</v>
      </c>
      <c r="U26">
        <f t="shared" si="0"/>
        <v>36205</v>
      </c>
    </row>
    <row r="27" spans="1:21" x14ac:dyDescent="0.25">
      <c r="A27" t="s">
        <v>39</v>
      </c>
      <c r="B27" t="str">
        <f>VLOOKUP($A$2:$A$288,[1]Taxonomy!$A$2:$M$1353,10,FALSE)</f>
        <v xml:space="preserve">No good match. </v>
      </c>
      <c r="C27" t="s">
        <v>794</v>
      </c>
      <c r="D27">
        <v>0</v>
      </c>
      <c r="E27">
        <v>15457</v>
      </c>
      <c r="F27">
        <v>18916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34373</v>
      </c>
    </row>
    <row r="28" spans="1:21" x14ac:dyDescent="0.25">
      <c r="A28" t="s">
        <v>40</v>
      </c>
      <c r="B28" t="str">
        <f>VLOOKUP($A$2:$A$288,[1]Taxonomy!$A$2:$M$1353,10,FALSE)</f>
        <v>Fourline snakeblenny/Armored searobin/Radiated shanny</v>
      </c>
      <c r="C28" t="s">
        <v>508</v>
      </c>
      <c r="D28">
        <v>0</v>
      </c>
      <c r="E28">
        <v>0</v>
      </c>
      <c r="F28">
        <v>0</v>
      </c>
      <c r="G28">
        <v>0</v>
      </c>
      <c r="H28">
        <v>0</v>
      </c>
      <c r="I28">
        <v>32449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32449</v>
      </c>
    </row>
    <row r="29" spans="1:21" x14ac:dyDescent="0.25">
      <c r="A29" t="s">
        <v>43</v>
      </c>
      <c r="B29" t="str">
        <f>VLOOKUP($A$2:$A$288,[1]Taxonomy!$A$2:$M$1353,10,FALSE)</f>
        <v>Jenny mojarra</v>
      </c>
      <c r="C29" t="s">
        <v>498</v>
      </c>
      <c r="D29">
        <v>0</v>
      </c>
      <c r="E29">
        <v>0</v>
      </c>
      <c r="F29">
        <v>0</v>
      </c>
      <c r="G29">
        <v>29687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29687</v>
      </c>
    </row>
    <row r="30" spans="1:21" x14ac:dyDescent="0.25">
      <c r="A30" t="s">
        <v>45</v>
      </c>
      <c r="B30" t="str">
        <f>VLOOKUP($A$2:$A$288,[1]Taxonomy!$A$2:$M$1353,10,FALSE)</f>
        <v>No good match. Cardinalfish?</v>
      </c>
      <c r="C30" t="s">
        <v>795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16495</v>
      </c>
      <c r="P30">
        <v>9777</v>
      </c>
      <c r="Q30">
        <v>988</v>
      </c>
      <c r="R30">
        <v>0</v>
      </c>
      <c r="S30">
        <v>0</v>
      </c>
      <c r="T30">
        <v>0</v>
      </c>
      <c r="U30">
        <f t="shared" si="0"/>
        <v>27260</v>
      </c>
    </row>
    <row r="31" spans="1:21" x14ac:dyDescent="0.25">
      <c r="A31" t="s">
        <v>46</v>
      </c>
      <c r="B31" t="str">
        <f>VLOOKUP($A$2:$A$288,[1]Taxonomy!$A$2:$M$1353,10,FALSE)</f>
        <v>No good match. Lighfish?</v>
      </c>
      <c r="C31" t="s">
        <v>796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21391</v>
      </c>
      <c r="P31">
        <v>4127</v>
      </c>
      <c r="Q31">
        <v>473</v>
      </c>
      <c r="R31">
        <v>0</v>
      </c>
      <c r="S31">
        <v>0</v>
      </c>
      <c r="T31">
        <v>0</v>
      </c>
      <c r="U31">
        <f t="shared" si="0"/>
        <v>25991</v>
      </c>
    </row>
    <row r="32" spans="1:21" x14ac:dyDescent="0.25">
      <c r="A32" t="s">
        <v>47</v>
      </c>
      <c r="B32" t="str">
        <f>VLOOKUP($A$2:$A$288,[1]Taxonomy!$A$2:$M$1353,10,FALSE)</f>
        <v xml:space="preserve">No good match. </v>
      </c>
      <c r="C32" t="s">
        <v>794</v>
      </c>
      <c r="D32">
        <v>0</v>
      </c>
      <c r="E32">
        <v>0</v>
      </c>
      <c r="F32">
        <v>25300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25300</v>
      </c>
    </row>
    <row r="33" spans="1:21" x14ac:dyDescent="0.25">
      <c r="A33" t="s">
        <v>48</v>
      </c>
      <c r="B33" t="str">
        <f>VLOOKUP($A$2:$A$288,[1]Taxonomy!$A$2:$M$1353,10,FALSE)</f>
        <v>No good match. Some kind of snapper.</v>
      </c>
      <c r="C33" t="s">
        <v>797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7071</v>
      </c>
      <c r="N33">
        <v>15740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22811</v>
      </c>
    </row>
    <row r="34" spans="1:21" x14ac:dyDescent="0.25">
      <c r="A34" t="s">
        <v>49</v>
      </c>
      <c r="B34" t="str">
        <f>VLOOKUP($A$2:$A$288,[1]Taxonomy!$A$2:$M$1353,10,FALSE)</f>
        <v>Banktail puffer</v>
      </c>
      <c r="C34" t="s">
        <v>569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11405</v>
      </c>
      <c r="S34">
        <v>9040</v>
      </c>
      <c r="T34">
        <v>0</v>
      </c>
      <c r="U34">
        <f t="shared" si="0"/>
        <v>20445</v>
      </c>
    </row>
    <row r="35" spans="1:21" x14ac:dyDescent="0.25">
      <c r="A35" t="s">
        <v>50</v>
      </c>
      <c r="B35" t="str">
        <f>VLOOKUP($A$2:$A$288,[1]Taxonomy!$A$2:$M$1353,10,FALSE)</f>
        <v>No good match. Some kind of snapper?</v>
      </c>
      <c r="C35" t="s">
        <v>798</v>
      </c>
      <c r="D35">
        <v>0</v>
      </c>
      <c r="E35">
        <v>19707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19707</v>
      </c>
    </row>
    <row r="36" spans="1:21" x14ac:dyDescent="0.25">
      <c r="A36" t="s">
        <v>3</v>
      </c>
      <c r="B36" t="str">
        <f>VLOOKUP($A$2:$A$288,[1]Taxonomy!$A$2:$M$1353,10,FALSE)</f>
        <v>Atlantic herring</v>
      </c>
      <c r="C36" t="s">
        <v>460</v>
      </c>
      <c r="D36">
        <v>17904</v>
      </c>
      <c r="E36">
        <v>0</v>
      </c>
      <c r="F36">
        <v>0</v>
      </c>
      <c r="G36">
        <v>0</v>
      </c>
      <c r="H36">
        <v>0</v>
      </c>
      <c r="I36">
        <v>0</v>
      </c>
      <c r="J36">
        <v>1366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19270</v>
      </c>
    </row>
    <row r="37" spans="1:21" x14ac:dyDescent="0.25">
      <c r="A37" t="s">
        <v>52</v>
      </c>
      <c r="B37" t="str">
        <f>VLOOKUP($A$2:$A$288,[1]Taxonomy!$A$2:$M$1353,10,FALSE)</f>
        <v>Puddingwife wrasse or Slippery dick</v>
      </c>
      <c r="C37" t="s">
        <v>570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11908</v>
      </c>
      <c r="S37">
        <v>3736</v>
      </c>
      <c r="T37">
        <v>0</v>
      </c>
      <c r="U37">
        <f t="shared" si="0"/>
        <v>15644</v>
      </c>
    </row>
    <row r="38" spans="1:21" x14ac:dyDescent="0.25">
      <c r="A38" t="s">
        <v>53</v>
      </c>
      <c r="B38" t="str">
        <f>VLOOKUP($A$2:$A$288,[1]Taxonomy!$A$2:$M$1353,10,FALSE)</f>
        <v>No good match.</v>
      </c>
      <c r="C38" t="s">
        <v>793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10362</v>
      </c>
      <c r="S38">
        <v>3575</v>
      </c>
      <c r="T38">
        <v>0</v>
      </c>
      <c r="U38">
        <f t="shared" si="0"/>
        <v>13937</v>
      </c>
    </row>
    <row r="39" spans="1:21" x14ac:dyDescent="0.25">
      <c r="A39" t="s">
        <v>35</v>
      </c>
      <c r="B39" t="str">
        <f>VLOOKUP($A$2:$A$288,[1]Taxonomy!$A$2:$M$1353,10,FALSE)</f>
        <v>Summer flounder?</v>
      </c>
      <c r="C39" t="s">
        <v>799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6120</v>
      </c>
      <c r="L39">
        <v>7608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</v>
      </c>
      <c r="U39">
        <f t="shared" si="0"/>
        <v>13731</v>
      </c>
    </row>
    <row r="40" spans="1:21" x14ac:dyDescent="0.25">
      <c r="A40" t="s">
        <v>54</v>
      </c>
      <c r="B40" t="str">
        <f>VLOOKUP($A$2:$A$288,[1]Taxonomy!$A$2:$M$1353,10,FALSE)</f>
        <v>No perfect match. Barbfish?</v>
      </c>
      <c r="C40" t="s">
        <v>800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11687</v>
      </c>
      <c r="P40">
        <v>1692</v>
      </c>
      <c r="Q40">
        <v>229</v>
      </c>
      <c r="R40">
        <v>0</v>
      </c>
      <c r="S40">
        <v>0</v>
      </c>
      <c r="T40">
        <v>0</v>
      </c>
      <c r="U40">
        <f t="shared" si="0"/>
        <v>13608</v>
      </c>
    </row>
    <row r="41" spans="1:21" x14ac:dyDescent="0.25">
      <c r="A41" t="s">
        <v>55</v>
      </c>
      <c r="B41" t="str">
        <f>VLOOKUP($A$2:$A$288,[1]Taxonomy!$A$2:$M$1353,10,FALSE)</f>
        <v xml:space="preserve">No good match. </v>
      </c>
      <c r="C41" t="s">
        <v>794</v>
      </c>
      <c r="D41">
        <v>0</v>
      </c>
      <c r="E41">
        <v>13486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13486</v>
      </c>
    </row>
    <row r="42" spans="1:21" x14ac:dyDescent="0.25">
      <c r="A42" t="s">
        <v>57</v>
      </c>
      <c r="B42" t="str">
        <f>VLOOKUP($A$2:$A$288,[1]Taxonomy!$A$2:$M$1353,10,FALSE)</f>
        <v>No good match</v>
      </c>
      <c r="C42" t="s">
        <v>786</v>
      </c>
      <c r="D42">
        <v>0</v>
      </c>
      <c r="E42">
        <v>0</v>
      </c>
      <c r="F42">
        <v>0</v>
      </c>
      <c r="G42">
        <v>12715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12715</v>
      </c>
    </row>
    <row r="43" spans="1:21" x14ac:dyDescent="0.25">
      <c r="A43" t="s">
        <v>59</v>
      </c>
      <c r="B43" t="str">
        <f>VLOOKUP($A$2:$A$288,[1]Taxonomy!$A$2:$M$1353,10,FALSE)</f>
        <v>Twospot flounder</v>
      </c>
      <c r="C43" t="s">
        <v>485</v>
      </c>
      <c r="D43">
        <v>0</v>
      </c>
      <c r="E43">
        <v>0</v>
      </c>
      <c r="F43">
        <v>51</v>
      </c>
      <c r="G43">
        <v>12284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12335</v>
      </c>
    </row>
    <row r="44" spans="1:21" x14ac:dyDescent="0.25">
      <c r="A44" t="s">
        <v>60</v>
      </c>
      <c r="B44" t="str">
        <f>VLOOKUP($A$2:$A$288,[1]Taxonomy!$A$2:$M$1353,10,FALSE)</f>
        <v>Bluelip parrotfish</v>
      </c>
      <c r="C44" t="s">
        <v>477</v>
      </c>
      <c r="D44">
        <v>0</v>
      </c>
      <c r="E44">
        <v>11998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11998</v>
      </c>
    </row>
    <row r="45" spans="1:21" x14ac:dyDescent="0.25">
      <c r="A45" t="s">
        <v>62</v>
      </c>
      <c r="B45" t="str">
        <f>VLOOKUP($A$2:$A$288,[1]Taxonomy!$A$2:$M$1353,10,FALSE)</f>
        <v>No perfect match. Some kind of parrotfish.</v>
      </c>
      <c r="C45" t="s">
        <v>801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9432</v>
      </c>
      <c r="P45">
        <v>1718</v>
      </c>
      <c r="Q45">
        <v>255</v>
      </c>
      <c r="R45">
        <v>0</v>
      </c>
      <c r="S45">
        <v>0</v>
      </c>
      <c r="T45">
        <v>0</v>
      </c>
      <c r="U45">
        <f t="shared" si="0"/>
        <v>11405</v>
      </c>
    </row>
    <row r="46" spans="1:21" x14ac:dyDescent="0.25">
      <c r="A46" t="s">
        <v>63</v>
      </c>
      <c r="B46" t="str">
        <f>VLOOKUP($A$2:$A$288,[1]Taxonomy!$A$2:$M$1353,10,FALSE)</f>
        <v>Seaboard goby</v>
      </c>
      <c r="C46" t="s">
        <v>466</v>
      </c>
      <c r="D46">
        <v>11227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11227</v>
      </c>
    </row>
    <row r="47" spans="1:21" x14ac:dyDescent="0.25">
      <c r="A47" t="s">
        <v>64</v>
      </c>
      <c r="B47" t="str">
        <f>VLOOKUP($A$2:$A$288,[1]Taxonomy!$A$2:$M$1353,10,FALSE)</f>
        <v>Some kind of jack. Biogeography doesn't fit.</v>
      </c>
      <c r="C47" t="s">
        <v>802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6174</v>
      </c>
      <c r="N47">
        <v>4836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11010</v>
      </c>
    </row>
    <row r="48" spans="1:21" x14ac:dyDescent="0.25">
      <c r="A48" t="s">
        <v>66</v>
      </c>
      <c r="B48" t="str">
        <f>VLOOKUP($A$2:$A$288,[1]Taxonomy!$A$2:$M$1353,10,FALSE)</f>
        <v>Common lionfish or Red lionfish</v>
      </c>
      <c r="C48" t="s">
        <v>547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5481</v>
      </c>
      <c r="P48">
        <v>4404</v>
      </c>
      <c r="Q48">
        <v>503</v>
      </c>
      <c r="R48">
        <v>0</v>
      </c>
      <c r="S48">
        <v>0</v>
      </c>
      <c r="T48">
        <v>0</v>
      </c>
      <c r="U48">
        <f t="shared" si="0"/>
        <v>10388</v>
      </c>
    </row>
    <row r="49" spans="1:21" x14ac:dyDescent="0.25">
      <c r="A49" t="s">
        <v>61</v>
      </c>
      <c r="B49" t="str">
        <f>VLOOKUP($A$2:$A$288,[1]Taxonomy!$A$2:$M$1353,10,FALSE)</f>
        <v>Gulf stream flounder</v>
      </c>
      <c r="C49" t="s">
        <v>503</v>
      </c>
      <c r="D49">
        <v>0</v>
      </c>
      <c r="E49">
        <v>0</v>
      </c>
      <c r="F49">
        <v>0</v>
      </c>
      <c r="G49">
        <v>0</v>
      </c>
      <c r="H49">
        <v>1356</v>
      </c>
      <c r="I49">
        <v>0</v>
      </c>
      <c r="J49">
        <v>0</v>
      </c>
      <c r="K49">
        <v>8322</v>
      </c>
      <c r="L49">
        <v>494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10172</v>
      </c>
    </row>
    <row r="50" spans="1:21" x14ac:dyDescent="0.25">
      <c r="A50" t="s">
        <v>67</v>
      </c>
      <c r="B50" t="str">
        <f>VLOOKUP($A$2:$A$288,[1]Taxonomy!$A$2:$M$1353,10,FALSE)</f>
        <v>No good match</v>
      </c>
      <c r="C50" t="s">
        <v>786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2979</v>
      </c>
      <c r="S50">
        <v>5181</v>
      </c>
      <c r="T50">
        <v>0</v>
      </c>
      <c r="U50">
        <f t="shared" si="0"/>
        <v>8160</v>
      </c>
    </row>
    <row r="51" spans="1:21" x14ac:dyDescent="0.25">
      <c r="A51" t="s">
        <v>68</v>
      </c>
      <c r="B51" t="str">
        <f>VLOOKUP($A$2:$A$288,[1]Taxonomy!$A$2:$M$1353,10,FALSE)</f>
        <v>Large-headed scorpionfish</v>
      </c>
      <c r="C51" t="s">
        <v>529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2865</v>
      </c>
      <c r="N51">
        <v>5206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8071</v>
      </c>
    </row>
    <row r="52" spans="1:21" x14ac:dyDescent="0.25">
      <c r="A52" t="s">
        <v>70</v>
      </c>
      <c r="B52" t="str">
        <f>VLOOKUP($A$2:$A$288,[1]Taxonomy!$A$2:$M$1353,10,FALSE)</f>
        <v>Atlantic sailfish or white marlin</v>
      </c>
      <c r="C52" t="s">
        <v>803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5452</v>
      </c>
      <c r="P52">
        <v>2081</v>
      </c>
      <c r="Q52">
        <v>157</v>
      </c>
      <c r="R52">
        <v>0</v>
      </c>
      <c r="S52">
        <v>0</v>
      </c>
      <c r="T52">
        <v>0</v>
      </c>
      <c r="U52">
        <f t="shared" si="0"/>
        <v>7690</v>
      </c>
    </row>
    <row r="53" spans="1:21" x14ac:dyDescent="0.25">
      <c r="A53" t="s">
        <v>71</v>
      </c>
      <c r="B53" t="str">
        <f>VLOOKUP($A$2:$A$288,[1]Taxonomy!$A$2:$M$1353,10,FALSE)</f>
        <v>Northern searobin</v>
      </c>
      <c r="C53" t="s">
        <v>514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7115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7115</v>
      </c>
    </row>
    <row r="54" spans="1:21" x14ac:dyDescent="0.25">
      <c r="A54" t="s">
        <v>72</v>
      </c>
      <c r="B54" t="str">
        <f>VLOOKUP($A$2:$A$288,[1]Taxonomy!$A$2:$M$1353,10,FALSE)</f>
        <v>No perfect match. Some kind of halfbeak.</v>
      </c>
      <c r="C54" t="s">
        <v>804</v>
      </c>
      <c r="D54">
        <v>0</v>
      </c>
      <c r="E54">
        <v>0</v>
      </c>
      <c r="F54">
        <v>6647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6647</v>
      </c>
    </row>
    <row r="55" spans="1:21" x14ac:dyDescent="0.25">
      <c r="A55" t="s">
        <v>73</v>
      </c>
      <c r="B55" t="str">
        <f>VLOOKUP($A$2:$A$288,[1]Taxonomy!$A$2:$M$1353,10,FALSE)</f>
        <v>No perfect match. Diamondcheek lanternfish?</v>
      </c>
      <c r="C55" t="s">
        <v>805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4994</v>
      </c>
      <c r="P55">
        <v>1326</v>
      </c>
      <c r="Q55">
        <v>221</v>
      </c>
      <c r="R55">
        <v>0</v>
      </c>
      <c r="S55">
        <v>0</v>
      </c>
      <c r="T55">
        <v>0</v>
      </c>
      <c r="U55">
        <f t="shared" si="0"/>
        <v>6541</v>
      </c>
    </row>
    <row r="56" spans="1:21" x14ac:dyDescent="0.25">
      <c r="A56" t="s">
        <v>51</v>
      </c>
      <c r="B56" t="str">
        <f>VLOOKUP($A$2:$A$288,[1]Taxonomy!$A$2:$M$1353,10,FALSE)</f>
        <v>American/Northern sand lance</v>
      </c>
      <c r="C56" t="s">
        <v>806</v>
      </c>
      <c r="D56">
        <v>5361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5361</v>
      </c>
    </row>
    <row r="57" spans="1:21" x14ac:dyDescent="0.25">
      <c r="A57" t="s">
        <v>76</v>
      </c>
      <c r="B57" t="str">
        <f>VLOOKUP($A$2:$A$288,[1]Taxonomy!$A$2:$M$1353,10,FALSE)</f>
        <v>Some kind of shad</v>
      </c>
      <c r="C57" t="s">
        <v>467</v>
      </c>
      <c r="D57">
        <v>4771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128</v>
      </c>
      <c r="Q57">
        <v>0</v>
      </c>
      <c r="R57">
        <v>0</v>
      </c>
      <c r="S57">
        <v>0</v>
      </c>
      <c r="T57">
        <v>0</v>
      </c>
      <c r="U57">
        <f t="shared" si="0"/>
        <v>4899</v>
      </c>
    </row>
    <row r="58" spans="1:21" x14ac:dyDescent="0.25">
      <c r="A58" t="s">
        <v>78</v>
      </c>
      <c r="B58" t="str">
        <f>VLOOKUP($A$2:$A$288,[1]Taxonomy!$A$2:$M$1353,10,FALSE)</f>
        <v>Slender bristlemouth</v>
      </c>
      <c r="C58" t="s">
        <v>807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3411</v>
      </c>
      <c r="P58">
        <v>948</v>
      </c>
      <c r="Q58">
        <v>114</v>
      </c>
      <c r="R58">
        <v>0</v>
      </c>
      <c r="S58">
        <v>0</v>
      </c>
      <c r="T58">
        <v>0</v>
      </c>
      <c r="U58">
        <f t="shared" si="0"/>
        <v>4473</v>
      </c>
    </row>
    <row r="59" spans="1:21" x14ac:dyDescent="0.25">
      <c r="A59" t="s">
        <v>79</v>
      </c>
      <c r="B59" t="str">
        <f>VLOOKUP($A$2:$A$288,[1]Taxonomy!$A$2:$M$1353,10,FALSE)</f>
        <v>Deepbody boarfish</v>
      </c>
      <c r="C59" t="s">
        <v>551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3238</v>
      </c>
      <c r="P59">
        <v>842</v>
      </c>
      <c r="Q59">
        <v>104</v>
      </c>
      <c r="R59">
        <v>0</v>
      </c>
      <c r="S59">
        <v>0</v>
      </c>
      <c r="T59">
        <v>0</v>
      </c>
      <c r="U59">
        <f t="shared" si="0"/>
        <v>4184</v>
      </c>
    </row>
    <row r="60" spans="1:21" x14ac:dyDescent="0.25">
      <c r="A60" t="s">
        <v>69</v>
      </c>
      <c r="B60" t="str">
        <f>VLOOKUP($A$2:$A$288,[1]Taxonomy!$A$2:$M$1353,10,FALSE)</f>
        <v>American fourspot flounder</v>
      </c>
      <c r="C60" t="s">
        <v>504</v>
      </c>
      <c r="D60">
        <v>0</v>
      </c>
      <c r="E60">
        <v>0</v>
      </c>
      <c r="F60">
        <v>0</v>
      </c>
      <c r="G60">
        <v>0</v>
      </c>
      <c r="H60">
        <v>3778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3778</v>
      </c>
    </row>
    <row r="61" spans="1:21" x14ac:dyDescent="0.25">
      <c r="A61" t="s">
        <v>81</v>
      </c>
      <c r="B61" t="str">
        <f>VLOOKUP($A$2:$A$288,[1]Taxonomy!$A$2:$M$1353,10,FALSE)</f>
        <v>No perfect match. Some kind of surgeonfish?</v>
      </c>
      <c r="C61" t="s">
        <v>808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725</v>
      </c>
      <c r="P61">
        <v>2047</v>
      </c>
      <c r="Q61">
        <v>212</v>
      </c>
      <c r="R61">
        <v>0</v>
      </c>
      <c r="S61">
        <v>0</v>
      </c>
      <c r="T61">
        <v>0</v>
      </c>
      <c r="U61">
        <f t="shared" si="0"/>
        <v>2984</v>
      </c>
    </row>
    <row r="62" spans="1:21" x14ac:dyDescent="0.25">
      <c r="A62" t="s">
        <v>82</v>
      </c>
      <c r="B62" t="str">
        <f>VLOOKUP($A$2:$A$288,[1]Taxonomy!$A$2:$M$1353,10,FALSE)</f>
        <v>Slender filefish</v>
      </c>
      <c r="C62" t="s">
        <v>542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2477</v>
      </c>
      <c r="Q62">
        <v>0</v>
      </c>
      <c r="R62">
        <v>0</v>
      </c>
      <c r="S62">
        <v>0</v>
      </c>
      <c r="T62">
        <v>0</v>
      </c>
      <c r="U62">
        <f t="shared" si="0"/>
        <v>2477</v>
      </c>
    </row>
    <row r="63" spans="1:21" x14ac:dyDescent="0.25">
      <c r="A63" t="s">
        <v>83</v>
      </c>
      <c r="B63" t="str">
        <f>VLOOKUP($A$2:$A$288,[1]Taxonomy!$A$2:$M$1353,10,FALSE)</f>
        <v>No good match. Some kind of goby?</v>
      </c>
      <c r="C63" t="s">
        <v>809</v>
      </c>
      <c r="D63">
        <v>0</v>
      </c>
      <c r="E63">
        <v>0</v>
      </c>
      <c r="F63">
        <v>0</v>
      </c>
      <c r="G63">
        <v>672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895</v>
      </c>
      <c r="P63">
        <v>691</v>
      </c>
      <c r="Q63">
        <v>113</v>
      </c>
      <c r="R63">
        <v>0</v>
      </c>
      <c r="S63">
        <v>0</v>
      </c>
      <c r="T63">
        <v>0</v>
      </c>
      <c r="U63">
        <f t="shared" si="0"/>
        <v>2371</v>
      </c>
    </row>
    <row r="64" spans="1:21" x14ac:dyDescent="0.25">
      <c r="A64" t="s">
        <v>85</v>
      </c>
      <c r="B64" t="str">
        <f>VLOOKUP($A$2:$A$288,[1]Taxonomy!$A$2:$M$1353,10,FALSE)</f>
        <v>No good match</v>
      </c>
      <c r="C64" t="s">
        <v>786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1574</v>
      </c>
      <c r="P64">
        <v>421</v>
      </c>
      <c r="Q64">
        <v>97</v>
      </c>
      <c r="R64">
        <v>0</v>
      </c>
      <c r="S64">
        <v>0</v>
      </c>
      <c r="T64">
        <v>0</v>
      </c>
      <c r="U64">
        <f t="shared" si="0"/>
        <v>2092</v>
      </c>
    </row>
    <row r="65" spans="1:21" x14ac:dyDescent="0.25">
      <c r="A65" t="s">
        <v>77</v>
      </c>
      <c r="B65" t="str">
        <f>VLOOKUP($A$2:$A$288,[1]Taxonomy!$A$2:$M$1353,10,FALSE)</f>
        <v>Atlantic cod?</v>
      </c>
      <c r="C65" t="s">
        <v>785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2066</v>
      </c>
      <c r="U65">
        <f t="shared" si="0"/>
        <v>2066</v>
      </c>
    </row>
    <row r="66" spans="1:21" x14ac:dyDescent="0.25">
      <c r="A66" t="s">
        <v>84</v>
      </c>
      <c r="B66" t="str">
        <f>VLOOKUP($A$2:$A$288,[1]Taxonomy!$A$2:$M$1353,10,FALSE)</f>
        <v>Atlantic croaker</v>
      </c>
      <c r="C66" t="s">
        <v>517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1581</v>
      </c>
      <c r="L66">
        <v>477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ref="U66:U129" si="1">SUM(D66:T66)</f>
        <v>2058</v>
      </c>
    </row>
    <row r="67" spans="1:21" x14ac:dyDescent="0.25">
      <c r="A67" t="s">
        <v>86</v>
      </c>
      <c r="B67" t="str">
        <f>VLOOKUP($A$2:$A$288,[1]Taxonomy!$A$2:$M$1353,10,FALSE)</f>
        <v>No perfect match. Some kind of leatherjacket. All hits are from Australia.</v>
      </c>
      <c r="C67" t="s">
        <v>784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880</v>
      </c>
      <c r="N67">
        <v>1152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1"/>
        <v>2032</v>
      </c>
    </row>
    <row r="68" spans="1:21" x14ac:dyDescent="0.25">
      <c r="A68" t="s">
        <v>87</v>
      </c>
      <c r="B68" t="str">
        <f>VLOOKUP($A$2:$A$288,[1]Taxonomy!$A$2:$M$1353,10,FALSE)</f>
        <v>No good match. Some kind of codlet?</v>
      </c>
      <c r="C68" t="s">
        <v>810</v>
      </c>
      <c r="D68">
        <v>0</v>
      </c>
      <c r="E68">
        <v>0</v>
      </c>
      <c r="F68">
        <v>1996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1"/>
        <v>1996</v>
      </c>
    </row>
    <row r="69" spans="1:21" x14ac:dyDescent="0.25">
      <c r="A69" t="s">
        <v>89</v>
      </c>
      <c r="B69" t="str">
        <f>VLOOKUP($A$2:$A$288,[1]Taxonomy!$A$2:$M$1353,10,FALSE)</f>
        <v>No perfect match. Some kind of snake-eel?</v>
      </c>
      <c r="C69" t="s">
        <v>811</v>
      </c>
      <c r="D69">
        <v>0</v>
      </c>
      <c r="E69">
        <v>1753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1"/>
        <v>1753</v>
      </c>
    </row>
    <row r="70" spans="1:21" x14ac:dyDescent="0.25">
      <c r="A70" t="s">
        <v>94</v>
      </c>
      <c r="B70" t="str">
        <f>VLOOKUP($A$2:$A$288,[1]Taxonomy!$A$2:$M$1353,10,FALSE)</f>
        <v>Mahi-mahi</v>
      </c>
      <c r="C70" t="s">
        <v>486</v>
      </c>
      <c r="D70">
        <v>0</v>
      </c>
      <c r="E70">
        <v>0</v>
      </c>
      <c r="F70">
        <v>1435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1"/>
        <v>1435</v>
      </c>
    </row>
    <row r="71" spans="1:21" x14ac:dyDescent="0.25">
      <c r="A71" t="s">
        <v>96</v>
      </c>
      <c r="B71" t="str">
        <f>VLOOKUP($A$2:$A$288,[1]Taxonomy!$A$2:$M$1353,10,FALSE)</f>
        <v>No good match</v>
      </c>
      <c r="C71" t="s">
        <v>786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671</v>
      </c>
      <c r="L71">
        <v>685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1"/>
        <v>1356</v>
      </c>
    </row>
    <row r="72" spans="1:21" x14ac:dyDescent="0.25">
      <c r="A72" t="s">
        <v>98</v>
      </c>
      <c r="B72" t="str">
        <f>VLOOKUP($A$2:$A$288,[1]Taxonomy!$A$2:$M$1353,10,FALSE)</f>
        <v>Redtail parrotfish</v>
      </c>
      <c r="C72" t="s">
        <v>573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1067</v>
      </c>
      <c r="S72">
        <v>244</v>
      </c>
      <c r="T72">
        <v>0</v>
      </c>
      <c r="U72">
        <f t="shared" si="1"/>
        <v>1311</v>
      </c>
    </row>
    <row r="73" spans="1:21" x14ac:dyDescent="0.25">
      <c r="A73" t="s">
        <v>99</v>
      </c>
      <c r="B73" t="str">
        <f>VLOOKUP($A$2:$A$288,[1]Taxonomy!$A$2:$M$1353,10,FALSE)</f>
        <v>No good match. Some kind of flounder?</v>
      </c>
      <c r="C73" t="s">
        <v>792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495</v>
      </c>
      <c r="N73">
        <v>797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1"/>
        <v>1292</v>
      </c>
    </row>
    <row r="74" spans="1:21" x14ac:dyDescent="0.25">
      <c r="A74" t="s">
        <v>100</v>
      </c>
      <c r="B74" t="str">
        <f>VLOOKUP($A$2:$A$288,[1]Taxonomy!$A$2:$M$1353,10,FALSE)</f>
        <v>Windowpane</v>
      </c>
      <c r="C74" t="s">
        <v>513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1286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1"/>
        <v>1286</v>
      </c>
    </row>
    <row r="75" spans="1:21" x14ac:dyDescent="0.25">
      <c r="A75" t="s">
        <v>101</v>
      </c>
      <c r="B75" t="str">
        <f>VLOOKUP($A$2:$A$288,[1]Taxonomy!$A$2:$M$1353,10,FALSE)</f>
        <v>No perfect match. Some kind of moray.</v>
      </c>
      <c r="C75" t="s">
        <v>812</v>
      </c>
      <c r="D75">
        <v>0</v>
      </c>
      <c r="E75">
        <v>0</v>
      </c>
      <c r="F75">
        <v>1285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1"/>
        <v>1285</v>
      </c>
    </row>
    <row r="76" spans="1:21" x14ac:dyDescent="0.25">
      <c r="A76" t="s">
        <v>105</v>
      </c>
      <c r="B76" t="str">
        <f>VLOOKUP($A$2:$A$288,[1]Taxonomy!$A$2:$M$1353,10,FALSE)</f>
        <v>Dusky flounder</v>
      </c>
      <c r="C76" t="s">
        <v>471</v>
      </c>
      <c r="D76">
        <v>0</v>
      </c>
      <c r="E76">
        <v>0</v>
      </c>
      <c r="F76">
        <v>0</v>
      </c>
      <c r="G76">
        <v>0</v>
      </c>
      <c r="H76">
        <v>1192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1"/>
        <v>1192</v>
      </c>
    </row>
    <row r="77" spans="1:21" x14ac:dyDescent="0.25">
      <c r="A77" t="s">
        <v>108</v>
      </c>
      <c r="B77" t="str">
        <f>VLOOKUP($A$2:$A$288,[1]Taxonomy!$A$2:$M$1353,10,FALSE)</f>
        <v>Mangrove red snapper?</v>
      </c>
      <c r="C77" t="s">
        <v>574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712</v>
      </c>
      <c r="S77">
        <v>343</v>
      </c>
      <c r="T77">
        <v>0</v>
      </c>
      <c r="U77">
        <f t="shared" si="1"/>
        <v>1055</v>
      </c>
    </row>
    <row r="78" spans="1:21" x14ac:dyDescent="0.25">
      <c r="A78" t="s">
        <v>109</v>
      </c>
      <c r="B78" t="str">
        <f>VLOOKUP($A$2:$A$288,[1]Taxonomy!$A$2:$M$1353,10,FALSE)</f>
        <v>Blue runner</v>
      </c>
      <c r="C78" t="s">
        <v>482</v>
      </c>
      <c r="D78">
        <v>0</v>
      </c>
      <c r="E78">
        <v>0</v>
      </c>
      <c r="F78">
        <v>1029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1"/>
        <v>1029</v>
      </c>
    </row>
    <row r="79" spans="1:21" x14ac:dyDescent="0.25">
      <c r="A79" t="s">
        <v>112</v>
      </c>
      <c r="B79" t="str">
        <f>VLOOKUP($A$2:$A$288,[1]Taxonomy!$A$2:$M$1353,10,FALSE)</f>
        <v>No perfect match. Some kind of leatherjacket. All hits are from Australia.</v>
      </c>
      <c r="C79" t="s">
        <v>784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377</v>
      </c>
      <c r="N79">
        <v>606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1"/>
        <v>983</v>
      </c>
    </row>
    <row r="80" spans="1:21" x14ac:dyDescent="0.25">
      <c r="A80" t="s">
        <v>118</v>
      </c>
      <c r="B80" t="str">
        <f>VLOOKUP($A$2:$A$288,[1]Taxonomy!$A$2:$M$1353,10,FALSE)</f>
        <v>Some kind of butterflyfish. No "local" hit!</v>
      </c>
      <c r="C80" t="s">
        <v>813</v>
      </c>
      <c r="D80">
        <v>0</v>
      </c>
      <c r="E80">
        <v>0</v>
      </c>
      <c r="F80">
        <v>910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1"/>
        <v>910</v>
      </c>
    </row>
    <row r="81" spans="1:21" x14ac:dyDescent="0.25">
      <c r="A81" t="s">
        <v>88</v>
      </c>
      <c r="B81" t="str">
        <f>VLOOKUP($A$2:$A$288,[1]Taxonomy!$A$2:$M$1353,10,FALSE)</f>
        <v>Atlantic cod?</v>
      </c>
      <c r="C81" t="s">
        <v>785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880</v>
      </c>
      <c r="U81">
        <f t="shared" si="1"/>
        <v>880</v>
      </c>
    </row>
    <row r="82" spans="1:21" x14ac:dyDescent="0.25">
      <c r="A82" t="s">
        <v>120</v>
      </c>
      <c r="B82" t="str">
        <f>VLOOKUP($A$2:$A$288,[1]Taxonomy!$A$2:$M$1353,10,FALSE)</f>
        <v>Reef squirrelfish</v>
      </c>
      <c r="C82" t="s">
        <v>575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767</v>
      </c>
      <c r="S82">
        <v>30</v>
      </c>
      <c r="T82">
        <v>0</v>
      </c>
      <c r="U82">
        <f t="shared" si="1"/>
        <v>797</v>
      </c>
    </row>
    <row r="83" spans="1:21" x14ac:dyDescent="0.25">
      <c r="A83" t="s">
        <v>121</v>
      </c>
      <c r="B83" t="str">
        <f>VLOOKUP($A$2:$A$288,[1]Taxonomy!$A$2:$M$1353,10,FALSE)</f>
        <v>No perfect match. Some kind of leatherjacket. All hits are from Australia.</v>
      </c>
      <c r="C83" t="s">
        <v>784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345</v>
      </c>
      <c r="N83">
        <v>443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1"/>
        <v>788</v>
      </c>
    </row>
    <row r="84" spans="1:21" x14ac:dyDescent="0.25">
      <c r="A84" t="s">
        <v>123</v>
      </c>
      <c r="B84" t="str">
        <f>VLOOKUP($A$2:$A$288,[1]Taxonomy!$A$2:$M$1353,10,FALSE)</f>
        <v>No perfect match. Some kind of leatherjacket. All hits are from Australia.</v>
      </c>
      <c r="C84" t="s">
        <v>784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357</v>
      </c>
      <c r="N84">
        <v>416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1"/>
        <v>773</v>
      </c>
    </row>
    <row r="85" spans="1:21" x14ac:dyDescent="0.25">
      <c r="A85" t="s">
        <v>124</v>
      </c>
      <c r="B85" t="str">
        <f>VLOOKUP($A$2:$A$288,[1]Taxonomy!$A$2:$M$1353,10,FALSE)</f>
        <v>No perfect match. Some kind of leatherjacket. All hits are from Australia.</v>
      </c>
      <c r="C85" t="s">
        <v>784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327</v>
      </c>
      <c r="N85">
        <v>437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1"/>
        <v>764</v>
      </c>
    </row>
    <row r="86" spans="1:21" x14ac:dyDescent="0.25">
      <c r="A86" t="s">
        <v>125</v>
      </c>
      <c r="B86" t="str">
        <f>VLOOKUP($A$2:$A$288,[1]Taxonomy!$A$2:$M$1353,10,FALSE)</f>
        <v>Winter or Yellowtail flounder?</v>
      </c>
      <c r="C86" t="s">
        <v>787</v>
      </c>
      <c r="D86">
        <v>0</v>
      </c>
      <c r="E86">
        <v>0</v>
      </c>
      <c r="F86">
        <v>0</v>
      </c>
      <c r="G86">
        <v>0</v>
      </c>
      <c r="H86">
        <v>0</v>
      </c>
      <c r="I86">
        <v>747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1"/>
        <v>747</v>
      </c>
    </row>
    <row r="87" spans="1:21" x14ac:dyDescent="0.25">
      <c r="A87" t="s">
        <v>128</v>
      </c>
      <c r="B87" t="str">
        <f>VLOOKUP($A$2:$A$288,[1]Taxonomy!$A$2:$M$1353,10,FALSE)</f>
        <v>Some kind of tuna</v>
      </c>
      <c r="C87" t="s">
        <v>470</v>
      </c>
      <c r="D87">
        <v>0</v>
      </c>
      <c r="E87">
        <v>186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532</v>
      </c>
      <c r="S87">
        <v>0</v>
      </c>
      <c r="T87">
        <v>0</v>
      </c>
      <c r="U87">
        <f t="shared" si="1"/>
        <v>718</v>
      </c>
    </row>
    <row r="88" spans="1:21" x14ac:dyDescent="0.25">
      <c r="A88" t="s">
        <v>129</v>
      </c>
      <c r="B88" t="str">
        <f>VLOOKUP($A$2:$A$288,[1]Taxonomy!$A$2:$M$1353,10,FALSE)</f>
        <v>Butterfish</v>
      </c>
      <c r="C88" t="s">
        <v>501</v>
      </c>
      <c r="D88">
        <v>0</v>
      </c>
      <c r="E88">
        <v>0</v>
      </c>
      <c r="F88">
        <v>0</v>
      </c>
      <c r="G88">
        <v>0</v>
      </c>
      <c r="H88">
        <v>710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1"/>
        <v>710</v>
      </c>
    </row>
    <row r="89" spans="1:21" x14ac:dyDescent="0.25">
      <c r="A89" t="s">
        <v>95</v>
      </c>
      <c r="B89" t="str">
        <f>VLOOKUP($A$2:$A$288,[1]Taxonomy!$A$2:$M$1353,10,FALSE)</f>
        <v>Atlantic cod?</v>
      </c>
      <c r="C89" t="s">
        <v>785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678</v>
      </c>
      <c r="U89">
        <f t="shared" si="1"/>
        <v>678</v>
      </c>
    </row>
    <row r="90" spans="1:21" x14ac:dyDescent="0.25">
      <c r="A90" t="s">
        <v>97</v>
      </c>
      <c r="B90" t="str">
        <f>VLOOKUP($A$2:$A$288,[1]Taxonomy!$A$2:$M$1353,10,FALSE)</f>
        <v>Atlantic cod?</v>
      </c>
      <c r="C90" t="s">
        <v>785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653</v>
      </c>
      <c r="U90">
        <f t="shared" si="1"/>
        <v>653</v>
      </c>
    </row>
    <row r="91" spans="1:21" x14ac:dyDescent="0.25">
      <c r="A91" t="s">
        <v>132</v>
      </c>
      <c r="B91" t="str">
        <f>VLOOKUP($A$2:$A$288,[1]Taxonomy!$A$2:$M$1353,10,FALSE)</f>
        <v>No perfect match. Some kind of leatherjacket. All hits are from Australia.</v>
      </c>
      <c r="C91" t="s">
        <v>784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290</v>
      </c>
      <c r="N91">
        <v>327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1"/>
        <v>617</v>
      </c>
    </row>
    <row r="92" spans="1:21" x14ac:dyDescent="0.25">
      <c r="A92" t="s">
        <v>104</v>
      </c>
      <c r="B92" t="str">
        <f>VLOOKUP($A$2:$A$288,[1]Taxonomy!$A$2:$M$1353,10,FALSE)</f>
        <v>Atlantic cod?</v>
      </c>
      <c r="C92" t="s">
        <v>785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615</v>
      </c>
      <c r="U92">
        <f t="shared" si="1"/>
        <v>615</v>
      </c>
    </row>
    <row r="93" spans="1:21" x14ac:dyDescent="0.25">
      <c r="A93" t="s">
        <v>135</v>
      </c>
      <c r="B93" t="str">
        <f>VLOOKUP($A$2:$A$288,[1]Taxonomy!$A$2:$M$1353,10,FALSE)</f>
        <v>Atlantic cod?</v>
      </c>
      <c r="C93" t="s">
        <v>785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599</v>
      </c>
      <c r="U93">
        <f t="shared" si="1"/>
        <v>599</v>
      </c>
    </row>
    <row r="94" spans="1:21" x14ac:dyDescent="0.25">
      <c r="A94" t="s">
        <v>136</v>
      </c>
      <c r="B94" t="str">
        <f>VLOOKUP($A$2:$A$288,[1]Taxonomy!$A$2:$M$1353,10,FALSE)</f>
        <v>Madeira lantern fish</v>
      </c>
      <c r="C94" t="s">
        <v>588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597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1"/>
        <v>597</v>
      </c>
    </row>
    <row r="95" spans="1:21" x14ac:dyDescent="0.25">
      <c r="A95" t="s">
        <v>140</v>
      </c>
      <c r="B95" t="str">
        <f>VLOOKUP($A$2:$A$288,[1]Taxonomy!$A$2:$M$1353,10,FALSE)</f>
        <v>No good match</v>
      </c>
      <c r="C95" t="s">
        <v>786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519</v>
      </c>
      <c r="S95">
        <v>20</v>
      </c>
      <c r="T95">
        <v>0</v>
      </c>
      <c r="U95">
        <f t="shared" si="1"/>
        <v>539</v>
      </c>
    </row>
    <row r="96" spans="1:21" x14ac:dyDescent="0.25">
      <c r="A96" t="s">
        <v>141</v>
      </c>
      <c r="B96" t="str">
        <f>VLOOKUP($A$2:$A$288,[1]Taxonomy!$A$2:$M$1353,10,FALSE)</f>
        <v>Windowpane</v>
      </c>
      <c r="C96" t="s">
        <v>513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536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1"/>
        <v>536</v>
      </c>
    </row>
    <row r="97" spans="1:21" x14ac:dyDescent="0.25">
      <c r="A97" t="s">
        <v>111</v>
      </c>
      <c r="B97" t="str">
        <f>VLOOKUP($A$2:$A$288,[1]Taxonomy!$A$2:$M$1353,10,FALSE)</f>
        <v>Windowpane</v>
      </c>
      <c r="C97" t="s">
        <v>513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527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1"/>
        <v>527</v>
      </c>
    </row>
    <row r="98" spans="1:21" x14ac:dyDescent="0.25">
      <c r="A98" t="s">
        <v>133</v>
      </c>
      <c r="B98" t="str">
        <f>VLOOKUP($A$2:$A$288,[1]Taxonomy!$A$2:$M$1353,10,FALSE)</f>
        <v>Windowpane</v>
      </c>
      <c r="C98" t="s">
        <v>513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513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1"/>
        <v>513</v>
      </c>
    </row>
    <row r="99" spans="1:21" x14ac:dyDescent="0.25">
      <c r="A99" t="s">
        <v>143</v>
      </c>
      <c r="B99" t="str">
        <f>VLOOKUP($A$2:$A$288,[1]Taxonomy!$A$2:$M$1353,10,FALSE)</f>
        <v>Some kind of leatherjacket</v>
      </c>
      <c r="C99" t="s">
        <v>814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241</v>
      </c>
      <c r="N99">
        <v>267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1"/>
        <v>508</v>
      </c>
    </row>
    <row r="100" spans="1:21" x14ac:dyDescent="0.25">
      <c r="A100" t="s">
        <v>144</v>
      </c>
      <c r="B100" t="str">
        <f>VLOOKUP($A$2:$A$288,[1]Taxonomy!$A$2:$M$1353,10,FALSE)</f>
        <v>No good match</v>
      </c>
      <c r="C100" t="s">
        <v>786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241</v>
      </c>
      <c r="L100">
        <v>266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 t="shared" si="1"/>
        <v>507</v>
      </c>
    </row>
    <row r="101" spans="1:21" x14ac:dyDescent="0.25">
      <c r="A101" t="s">
        <v>116</v>
      </c>
      <c r="B101" t="str">
        <f>VLOOKUP($A$2:$A$288,[1]Taxonomy!$A$2:$M$1353,10,FALSE)</f>
        <v>Atlantic cod?</v>
      </c>
      <c r="C101" t="s">
        <v>785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453</v>
      </c>
      <c r="U101">
        <f t="shared" si="1"/>
        <v>453</v>
      </c>
    </row>
    <row r="102" spans="1:21" x14ac:dyDescent="0.25">
      <c r="A102" t="s">
        <v>150</v>
      </c>
      <c r="B102" t="str">
        <f>VLOOKUP($A$2:$A$288,[1]Taxonomy!$A$2:$M$1353,10,FALSE)</f>
        <v>No good match</v>
      </c>
      <c r="C102" t="s">
        <v>786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229</v>
      </c>
      <c r="L102">
        <v>219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1"/>
        <v>448</v>
      </c>
    </row>
    <row r="103" spans="1:21" x14ac:dyDescent="0.25">
      <c r="A103" t="s">
        <v>151</v>
      </c>
      <c r="B103" t="str">
        <f>VLOOKUP($A$2:$A$288,[1]Taxonomy!$A$2:$M$1353,10,FALSE)</f>
        <v>No good match</v>
      </c>
      <c r="C103" t="s">
        <v>786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251</v>
      </c>
      <c r="L103">
        <v>196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1"/>
        <v>447</v>
      </c>
    </row>
    <row r="104" spans="1:21" x14ac:dyDescent="0.25">
      <c r="A104" t="s">
        <v>153</v>
      </c>
      <c r="B104" t="str">
        <f>VLOOKUP($A$2:$A$288,[1]Taxonomy!$A$2:$M$1353,10,FALSE)</f>
        <v>Slender filefish or Planehead filefish</v>
      </c>
      <c r="C104" t="s">
        <v>815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435</v>
      </c>
      <c r="Q104">
        <v>0</v>
      </c>
      <c r="R104">
        <v>0</v>
      </c>
      <c r="S104">
        <v>0</v>
      </c>
      <c r="T104">
        <v>0</v>
      </c>
      <c r="U104">
        <f t="shared" si="1"/>
        <v>435</v>
      </c>
    </row>
    <row r="105" spans="1:21" x14ac:dyDescent="0.25">
      <c r="A105" t="s">
        <v>155</v>
      </c>
      <c r="B105" t="str">
        <f>VLOOKUP($A$2:$A$288,[1]Taxonomy!$A$2:$M$1353,10,FALSE)</f>
        <v>Sargassum triggerfish</v>
      </c>
      <c r="C105" t="s">
        <v>496</v>
      </c>
      <c r="D105">
        <v>0</v>
      </c>
      <c r="E105">
        <v>0</v>
      </c>
      <c r="F105">
        <v>0</v>
      </c>
      <c r="G105">
        <v>415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1"/>
        <v>415</v>
      </c>
    </row>
    <row r="106" spans="1:21" x14ac:dyDescent="0.25">
      <c r="A106" t="s">
        <v>152</v>
      </c>
      <c r="B106" t="str">
        <f>VLOOKUP($A$2:$A$288,[1]Taxonomy!$A$2:$M$1353,10,FALSE)</f>
        <v>Winter or Yellowtail flounder?</v>
      </c>
      <c r="C106" t="s">
        <v>787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402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1"/>
        <v>402</v>
      </c>
    </row>
    <row r="107" spans="1:21" x14ac:dyDescent="0.25">
      <c r="A107" t="s">
        <v>156</v>
      </c>
      <c r="B107" t="str">
        <f>VLOOKUP($A$2:$A$288,[1]Taxonomy!$A$2:$M$1353,10,FALSE)</f>
        <v>Mangrove red snapper</v>
      </c>
      <c r="C107" t="s">
        <v>512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398</v>
      </c>
      <c r="S107">
        <v>0</v>
      </c>
      <c r="T107">
        <v>0</v>
      </c>
      <c r="U107">
        <f t="shared" si="1"/>
        <v>398</v>
      </c>
    </row>
    <row r="108" spans="1:21" x14ac:dyDescent="0.25">
      <c r="A108" t="s">
        <v>158</v>
      </c>
      <c r="B108" t="str">
        <f>VLOOKUP($A$2:$A$288,[1]Taxonomy!$A$2:$M$1353,10,FALSE)</f>
        <v>Mangrove red snapper</v>
      </c>
      <c r="C108" t="s">
        <v>512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296</v>
      </c>
      <c r="S108">
        <v>99</v>
      </c>
      <c r="T108">
        <v>0</v>
      </c>
      <c r="U108">
        <f t="shared" si="1"/>
        <v>395</v>
      </c>
    </row>
    <row r="109" spans="1:21" x14ac:dyDescent="0.25">
      <c r="A109" t="s">
        <v>161</v>
      </c>
      <c r="B109" t="str">
        <f>VLOOKUP($A$2:$A$288,[1]Taxonomy!$A$2:$M$1353,10,FALSE)</f>
        <v>Winter or Yellowtail flounder?</v>
      </c>
      <c r="C109" t="s">
        <v>787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389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1"/>
        <v>389</v>
      </c>
    </row>
    <row r="110" spans="1:21" x14ac:dyDescent="0.25">
      <c r="A110" t="s">
        <v>162</v>
      </c>
      <c r="B110" t="str">
        <f>VLOOKUP($A$2:$A$288,[1]Taxonomy!$A$2:$M$1353,10,FALSE)</f>
        <v>White/red/spotted hake</v>
      </c>
      <c r="C110" t="s">
        <v>462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191</v>
      </c>
      <c r="L110">
        <v>187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1"/>
        <v>378</v>
      </c>
    </row>
    <row r="111" spans="1:21" x14ac:dyDescent="0.25">
      <c r="A111" t="s">
        <v>131</v>
      </c>
      <c r="B111" t="str">
        <f>VLOOKUP($A$2:$A$288,[1]Taxonomy!$A$2:$M$1353,10,FALSE)</f>
        <v>Atlantic cod?</v>
      </c>
      <c r="C111" t="s">
        <v>785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372</v>
      </c>
      <c r="U111">
        <f t="shared" si="1"/>
        <v>372</v>
      </c>
    </row>
    <row r="112" spans="1:21" x14ac:dyDescent="0.25">
      <c r="A112" t="s">
        <v>165</v>
      </c>
      <c r="B112" t="str">
        <f>VLOOKUP($A$2:$A$288,[1]Taxonomy!$A$2:$M$1353,10,FALSE)</f>
        <v>No good match. Some kind of snake eel?</v>
      </c>
      <c r="C112" t="s">
        <v>816</v>
      </c>
      <c r="D112">
        <v>0</v>
      </c>
      <c r="E112">
        <v>0</v>
      </c>
      <c r="F112">
        <v>0</v>
      </c>
      <c r="G112">
        <v>372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1"/>
        <v>372</v>
      </c>
    </row>
    <row r="113" spans="1:21" x14ac:dyDescent="0.25">
      <c r="A113" t="s">
        <v>166</v>
      </c>
      <c r="B113" t="str">
        <f>VLOOKUP($A$2:$A$288,[1]Taxonomy!$A$2:$M$1353,10,FALSE)</f>
        <v>Summer flounder</v>
      </c>
      <c r="C113" t="s">
        <v>516</v>
      </c>
      <c r="D113">
        <v>367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1"/>
        <v>367</v>
      </c>
    </row>
    <row r="114" spans="1:21" x14ac:dyDescent="0.25">
      <c r="A114" t="s">
        <v>167</v>
      </c>
      <c r="B114" t="str">
        <f>VLOOKUP($A$2:$A$288,[1]Taxonomy!$A$2:$M$1353,10,FALSE)</f>
        <v>Some kind of tuna</v>
      </c>
      <c r="C114" t="s">
        <v>470</v>
      </c>
      <c r="D114">
        <v>0</v>
      </c>
      <c r="E114">
        <v>81</v>
      </c>
      <c r="F114">
        <v>0</v>
      </c>
      <c r="G114">
        <v>64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182</v>
      </c>
      <c r="S114">
        <v>27</v>
      </c>
      <c r="T114">
        <v>0</v>
      </c>
      <c r="U114">
        <f t="shared" si="1"/>
        <v>354</v>
      </c>
    </row>
    <row r="115" spans="1:21" x14ac:dyDescent="0.25">
      <c r="A115" t="s">
        <v>171</v>
      </c>
      <c r="B115" t="str">
        <f>VLOOKUP($A$2:$A$288,[1]Taxonomy!$A$2:$M$1353,10,FALSE)</f>
        <v>Butterfish</v>
      </c>
      <c r="C115" t="s">
        <v>501</v>
      </c>
      <c r="D115">
        <v>0</v>
      </c>
      <c r="E115">
        <v>0</v>
      </c>
      <c r="F115">
        <v>0</v>
      </c>
      <c r="G115">
        <v>0</v>
      </c>
      <c r="H115">
        <v>338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1"/>
        <v>338</v>
      </c>
    </row>
    <row r="116" spans="1:21" x14ac:dyDescent="0.25">
      <c r="A116" t="s">
        <v>174</v>
      </c>
      <c r="B116" t="str">
        <f>VLOOKUP($A$2:$A$288,[1]Taxonomy!$A$2:$M$1353,10,FALSE)</f>
        <v>No good match</v>
      </c>
      <c r="C116" t="s">
        <v>786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199</v>
      </c>
      <c r="L116">
        <v>133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1"/>
        <v>332</v>
      </c>
    </row>
    <row r="117" spans="1:21" x14ac:dyDescent="0.25">
      <c r="A117" t="s">
        <v>175</v>
      </c>
      <c r="B117" t="str">
        <f>VLOOKUP($A$2:$A$288,[1]Taxonomy!$A$2:$M$1353,10,FALSE)</f>
        <v>Mangrove red snapper</v>
      </c>
      <c r="C117" t="s">
        <v>512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230</v>
      </c>
      <c r="S117">
        <v>101</v>
      </c>
      <c r="T117">
        <v>0</v>
      </c>
      <c r="U117">
        <f t="shared" si="1"/>
        <v>331</v>
      </c>
    </row>
    <row r="118" spans="1:21" x14ac:dyDescent="0.25">
      <c r="A118" t="s">
        <v>176</v>
      </c>
      <c r="B118" t="str">
        <f>VLOOKUP($A$2:$A$288,[1]Taxonomy!$A$2:$M$1353,10,FALSE)</f>
        <v>Atlantic menhaden</v>
      </c>
      <c r="C118" t="s">
        <v>502</v>
      </c>
      <c r="D118">
        <v>0</v>
      </c>
      <c r="E118">
        <v>0</v>
      </c>
      <c r="F118">
        <v>0</v>
      </c>
      <c r="G118">
        <v>0</v>
      </c>
      <c r="H118">
        <v>86</v>
      </c>
      <c r="I118">
        <v>0</v>
      </c>
      <c r="J118">
        <v>0</v>
      </c>
      <c r="K118">
        <v>144</v>
      </c>
      <c r="L118">
        <v>100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1"/>
        <v>330</v>
      </c>
    </row>
    <row r="119" spans="1:21" x14ac:dyDescent="0.25">
      <c r="A119" t="s">
        <v>178</v>
      </c>
      <c r="B119" t="str">
        <f>VLOOKUP($A$2:$A$288,[1]Taxonomy!$A$2:$M$1353,10,FALSE)</f>
        <v>Dusky flounder</v>
      </c>
      <c r="C119" t="s">
        <v>471</v>
      </c>
      <c r="D119">
        <v>0</v>
      </c>
      <c r="E119">
        <v>68</v>
      </c>
      <c r="F119">
        <v>0</v>
      </c>
      <c r="G119">
        <v>0</v>
      </c>
      <c r="H119">
        <v>145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103</v>
      </c>
      <c r="S119">
        <v>13</v>
      </c>
      <c r="T119">
        <v>0</v>
      </c>
      <c r="U119">
        <f t="shared" si="1"/>
        <v>329</v>
      </c>
    </row>
    <row r="120" spans="1:21" x14ac:dyDescent="0.25">
      <c r="A120" t="s">
        <v>181</v>
      </c>
      <c r="B120" t="str">
        <f>VLOOKUP($A$2:$A$288,[1]Taxonomy!$A$2:$M$1353,10,FALSE)</f>
        <v>Windowpane</v>
      </c>
      <c r="C120" t="s">
        <v>513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316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1"/>
        <v>316</v>
      </c>
    </row>
    <row r="121" spans="1:21" x14ac:dyDescent="0.25">
      <c r="A121" t="s">
        <v>182</v>
      </c>
      <c r="B121" t="str">
        <f>VLOOKUP($A$2:$A$288,[1]Taxonomy!$A$2:$M$1353,10,FALSE)</f>
        <v>Some kind of tuna</v>
      </c>
      <c r="C121" t="s">
        <v>470</v>
      </c>
      <c r="D121">
        <v>0</v>
      </c>
      <c r="E121">
        <v>98</v>
      </c>
      <c r="F121">
        <v>0</v>
      </c>
      <c r="G121">
        <v>62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154</v>
      </c>
      <c r="S121">
        <v>0</v>
      </c>
      <c r="T121">
        <v>0</v>
      </c>
      <c r="U121">
        <f t="shared" si="1"/>
        <v>314</v>
      </c>
    </row>
    <row r="122" spans="1:21" x14ac:dyDescent="0.25">
      <c r="A122" t="s">
        <v>183</v>
      </c>
      <c r="B122" t="str">
        <f>VLOOKUP($A$2:$A$288,[1]Taxonomy!$A$2:$M$1353,10,FALSE)</f>
        <v>Some kind of leatherjacket</v>
      </c>
      <c r="C122" t="s">
        <v>814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143</v>
      </c>
      <c r="N122">
        <v>169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1"/>
        <v>312</v>
      </c>
    </row>
    <row r="123" spans="1:21" x14ac:dyDescent="0.25">
      <c r="A123" t="s">
        <v>184</v>
      </c>
      <c r="B123" t="str">
        <f>VLOOKUP($A$2:$A$288,[1]Taxonomy!$A$2:$M$1353,10,FALSE)</f>
        <v>No perfect match with the right biogeography. Some kind of scad?</v>
      </c>
      <c r="C123" t="s">
        <v>817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311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1"/>
        <v>311</v>
      </c>
    </row>
    <row r="124" spans="1:21" x14ac:dyDescent="0.25">
      <c r="A124" t="s">
        <v>17</v>
      </c>
      <c r="B124" t="str">
        <f>VLOOKUP($A$2:$A$288,[1]Taxonomy!$A$2:$M$1353,10,FALSE)</f>
        <v>Pollock? (Pollachius virens)</v>
      </c>
      <c r="C124" t="s">
        <v>818</v>
      </c>
      <c r="D124">
        <v>295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1"/>
        <v>295</v>
      </c>
    </row>
    <row r="125" spans="1:21" x14ac:dyDescent="0.25">
      <c r="A125" t="s">
        <v>187</v>
      </c>
      <c r="B125" t="str">
        <f>VLOOKUP($A$2:$A$288,[1]Taxonomy!$A$2:$M$1353,10,FALSE)</f>
        <v>Butterfish</v>
      </c>
      <c r="C125" t="s">
        <v>501</v>
      </c>
      <c r="D125">
        <v>0</v>
      </c>
      <c r="E125">
        <v>0</v>
      </c>
      <c r="F125">
        <v>0</v>
      </c>
      <c r="G125">
        <v>0</v>
      </c>
      <c r="H125">
        <v>294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1"/>
        <v>294</v>
      </c>
    </row>
    <row r="126" spans="1:21" x14ac:dyDescent="0.25">
      <c r="A126" t="s">
        <v>188</v>
      </c>
      <c r="B126" t="str">
        <f>VLOOKUP($A$2:$A$288,[1]Taxonomy!$A$2:$M$1353,10,FALSE)</f>
        <v>Some kind of tuna</v>
      </c>
      <c r="C126" t="s">
        <v>470</v>
      </c>
      <c r="D126">
        <v>0</v>
      </c>
      <c r="E126">
        <v>0</v>
      </c>
      <c r="F126">
        <v>290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1"/>
        <v>290</v>
      </c>
    </row>
    <row r="127" spans="1:21" x14ac:dyDescent="0.25">
      <c r="A127" t="s">
        <v>189</v>
      </c>
      <c r="B127" t="str">
        <f>VLOOKUP($A$2:$A$288,[1]Taxonomy!$A$2:$M$1353,10,FALSE)</f>
        <v>Windowpane</v>
      </c>
      <c r="C127" t="s">
        <v>513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290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1"/>
        <v>290</v>
      </c>
    </row>
    <row r="128" spans="1:21" x14ac:dyDescent="0.25">
      <c r="A128" t="s">
        <v>137</v>
      </c>
      <c r="B128" t="str">
        <f>VLOOKUP($A$2:$A$288,[1]Taxonomy!$A$2:$M$1353,10,FALSE)</f>
        <v>Atlantic cod?</v>
      </c>
      <c r="C128" t="s">
        <v>785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286</v>
      </c>
      <c r="U128">
        <f t="shared" si="1"/>
        <v>286</v>
      </c>
    </row>
    <row r="129" spans="1:21" x14ac:dyDescent="0.25">
      <c r="A129" t="s">
        <v>192</v>
      </c>
      <c r="B129" t="str">
        <f>VLOOKUP($A$2:$A$288,[1]Taxonomy!$A$2:$M$1353,10,FALSE)</f>
        <v>Atlantic mackerel</v>
      </c>
      <c r="C129" t="s">
        <v>469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282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1"/>
        <v>282</v>
      </c>
    </row>
    <row r="130" spans="1:21" x14ac:dyDescent="0.25">
      <c r="A130" t="s">
        <v>193</v>
      </c>
      <c r="B130" t="str">
        <f>VLOOKUP($A$2:$A$288,[1]Taxonomy!$A$2:$M$1353,10,FALSE)</f>
        <v>Blue runner</v>
      </c>
      <c r="C130" t="s">
        <v>482</v>
      </c>
      <c r="D130">
        <v>0</v>
      </c>
      <c r="E130">
        <v>0</v>
      </c>
      <c r="F130">
        <v>278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ref="U130:U193" si="2">SUM(D130:T130)</f>
        <v>278</v>
      </c>
    </row>
    <row r="131" spans="1:21" x14ac:dyDescent="0.25">
      <c r="A131" t="s">
        <v>180</v>
      </c>
      <c r="B131" t="str">
        <f>VLOOKUP($A$2:$A$288,[1]Taxonomy!$A$2:$M$1353,10,FALSE)</f>
        <v>White/red/spotted hake</v>
      </c>
      <c r="C131" t="s">
        <v>462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128</v>
      </c>
      <c r="L131">
        <v>142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2"/>
        <v>270</v>
      </c>
    </row>
    <row r="132" spans="1:21" x14ac:dyDescent="0.25">
      <c r="A132" t="s">
        <v>154</v>
      </c>
      <c r="B132" t="str">
        <f>VLOOKUP($A$2:$A$288,[1]Taxonomy!$A$2:$M$1353,10,FALSE)</f>
        <v>White/red/spotted hake</v>
      </c>
      <c r="C132" t="s">
        <v>462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147</v>
      </c>
      <c r="L132">
        <v>110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2"/>
        <v>257</v>
      </c>
    </row>
    <row r="133" spans="1:21" x14ac:dyDescent="0.25">
      <c r="A133" t="s">
        <v>195</v>
      </c>
      <c r="B133" t="str">
        <f>VLOOKUP($A$2:$A$288,[1]Taxonomy!$A$2:$M$1353,10,FALSE)</f>
        <v>Butterfish</v>
      </c>
      <c r="C133" t="s">
        <v>501</v>
      </c>
      <c r="D133">
        <v>0</v>
      </c>
      <c r="E133">
        <v>0</v>
      </c>
      <c r="F133">
        <v>0</v>
      </c>
      <c r="G133">
        <v>0</v>
      </c>
      <c r="H133">
        <v>244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2"/>
        <v>244</v>
      </c>
    </row>
    <row r="134" spans="1:21" x14ac:dyDescent="0.25">
      <c r="A134" t="s">
        <v>196</v>
      </c>
      <c r="B134" t="str">
        <f>VLOOKUP($A$2:$A$288,[1]Taxonomy!$A$2:$M$1353,10,FALSE)</f>
        <v>No perfect match. Windowpane?</v>
      </c>
      <c r="C134" t="s">
        <v>819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243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2"/>
        <v>243</v>
      </c>
    </row>
    <row r="135" spans="1:21" x14ac:dyDescent="0.25">
      <c r="A135" t="s">
        <v>21</v>
      </c>
      <c r="B135" t="str">
        <f>VLOOKUP($A$2:$A$288,[1]Taxonomy!$A$2:$M$1353,10,FALSE)</f>
        <v>Some kind of sculpin</v>
      </c>
      <c r="C135" t="s">
        <v>464</v>
      </c>
      <c r="D135">
        <v>240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2"/>
        <v>240</v>
      </c>
    </row>
    <row r="136" spans="1:21" x14ac:dyDescent="0.25">
      <c r="A136" t="s">
        <v>197</v>
      </c>
      <c r="B136" t="str">
        <f>VLOOKUP($A$2:$A$288,[1]Taxonomy!$A$2:$M$1353,10,FALSE)</f>
        <v>No perfect match. Windowpane?</v>
      </c>
      <c r="C136" t="s">
        <v>819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239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2"/>
        <v>239</v>
      </c>
    </row>
    <row r="137" spans="1:21" x14ac:dyDescent="0.25">
      <c r="A137" t="s">
        <v>198</v>
      </c>
      <c r="B137" t="str">
        <f>VLOOKUP($A$2:$A$288,[1]Taxonomy!$A$2:$M$1353,10,FALSE)</f>
        <v>No good match</v>
      </c>
      <c r="C137" t="s">
        <v>786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93</v>
      </c>
      <c r="S137">
        <v>144</v>
      </c>
      <c r="T137">
        <v>0</v>
      </c>
      <c r="U137">
        <f t="shared" si="2"/>
        <v>237</v>
      </c>
    </row>
    <row r="138" spans="1:21" x14ac:dyDescent="0.25">
      <c r="A138" t="s">
        <v>147</v>
      </c>
      <c r="B138" t="str">
        <f>VLOOKUP($A$2:$A$288,[1]Taxonomy!$A$2:$M$1353,10,FALSE)</f>
        <v>Atlantic cod?</v>
      </c>
      <c r="C138" t="s">
        <v>785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236</v>
      </c>
      <c r="U138">
        <f t="shared" si="2"/>
        <v>236</v>
      </c>
    </row>
    <row r="139" spans="1:21" x14ac:dyDescent="0.25">
      <c r="A139" t="s">
        <v>199</v>
      </c>
      <c r="B139" t="str">
        <f>VLOOKUP($A$2:$A$288,[1]Taxonomy!$A$2:$M$1353,10,FALSE)</f>
        <v>No good match</v>
      </c>
      <c r="C139" t="s">
        <v>786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234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2"/>
        <v>234</v>
      </c>
    </row>
    <row r="140" spans="1:21" x14ac:dyDescent="0.25">
      <c r="A140" t="s">
        <v>200</v>
      </c>
      <c r="B140" t="str">
        <f>VLOOKUP($A$2:$A$288,[1]Taxonomy!$A$2:$M$1353,10,FALSE)</f>
        <v>No perfect match. Windowpane?</v>
      </c>
      <c r="C140" t="s">
        <v>819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233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2"/>
        <v>233</v>
      </c>
    </row>
    <row r="141" spans="1:21" x14ac:dyDescent="0.25">
      <c r="A141" t="s">
        <v>202</v>
      </c>
      <c r="B141" t="str">
        <f>VLOOKUP($A$2:$A$288,[1]Taxonomy!$A$2:$M$1353,10,FALSE)</f>
        <v>Atlantic menhaden</v>
      </c>
      <c r="C141" t="s">
        <v>502</v>
      </c>
      <c r="D141">
        <v>0</v>
      </c>
      <c r="E141">
        <v>0</v>
      </c>
      <c r="F141">
        <v>0</v>
      </c>
      <c r="G141">
        <v>0</v>
      </c>
      <c r="H141">
        <v>49</v>
      </c>
      <c r="I141">
        <v>0</v>
      </c>
      <c r="J141">
        <v>0</v>
      </c>
      <c r="K141">
        <v>97</v>
      </c>
      <c r="L141">
        <v>71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2"/>
        <v>217</v>
      </c>
    </row>
    <row r="142" spans="1:21" x14ac:dyDescent="0.25">
      <c r="A142" t="s">
        <v>206</v>
      </c>
      <c r="B142" t="str">
        <f>VLOOKUP($A$2:$A$288,[1]Taxonomy!$A$2:$M$1353,10,FALSE)</f>
        <v>No perfect match. Windowpane?</v>
      </c>
      <c r="C142" t="s">
        <v>819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212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2"/>
        <v>212</v>
      </c>
    </row>
    <row r="143" spans="1:21" x14ac:dyDescent="0.25">
      <c r="A143" t="s">
        <v>126</v>
      </c>
      <c r="B143" t="str">
        <f>VLOOKUP($A$2:$A$288,[1]Taxonomy!$A$2:$M$1353,10,FALSE)</f>
        <v>Silver hake</v>
      </c>
      <c r="C143" t="s">
        <v>461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209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2"/>
        <v>209</v>
      </c>
    </row>
    <row r="144" spans="1:21" x14ac:dyDescent="0.25">
      <c r="A144" t="s">
        <v>212</v>
      </c>
      <c r="B144" t="str">
        <f>VLOOKUP($A$2:$A$288,[1]Taxonomy!$A$2:$M$1353,10,FALSE)</f>
        <v>Winter or Yellowtail flounder?</v>
      </c>
      <c r="C144" t="s">
        <v>787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195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2"/>
        <v>195</v>
      </c>
    </row>
    <row r="145" spans="1:21" x14ac:dyDescent="0.25">
      <c r="A145" t="s">
        <v>213</v>
      </c>
      <c r="B145" t="str">
        <f>VLOOKUP($A$2:$A$288,[1]Taxonomy!$A$2:$M$1353,10,FALSE)</f>
        <v>Winter or Yellowtail flounder?</v>
      </c>
      <c r="C145" t="s">
        <v>787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194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2"/>
        <v>194</v>
      </c>
    </row>
    <row r="146" spans="1:21" x14ac:dyDescent="0.25">
      <c r="A146" t="s">
        <v>214</v>
      </c>
      <c r="B146" t="str">
        <f>VLOOKUP($A$2:$A$288,[1]Taxonomy!$A$2:$M$1353,10,FALSE)</f>
        <v>Atlantic menhaden</v>
      </c>
      <c r="C146" t="s">
        <v>502</v>
      </c>
      <c r="D146">
        <v>0</v>
      </c>
      <c r="E146">
        <v>0</v>
      </c>
      <c r="F146">
        <v>0</v>
      </c>
      <c r="G146">
        <v>0</v>
      </c>
      <c r="H146">
        <v>53</v>
      </c>
      <c r="I146">
        <v>0</v>
      </c>
      <c r="J146">
        <v>0</v>
      </c>
      <c r="K146">
        <v>77</v>
      </c>
      <c r="L146">
        <v>62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2"/>
        <v>192</v>
      </c>
    </row>
    <row r="147" spans="1:21" x14ac:dyDescent="0.25">
      <c r="A147" t="s">
        <v>216</v>
      </c>
      <c r="B147" t="str">
        <f>VLOOKUP($A$2:$A$288,[1]Taxonomy!$A$2:$M$1353,10,FALSE)</f>
        <v>Blue runner</v>
      </c>
      <c r="C147" t="s">
        <v>482</v>
      </c>
      <c r="D147">
        <v>0</v>
      </c>
      <c r="E147">
        <v>0</v>
      </c>
      <c r="F147">
        <v>187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2"/>
        <v>187</v>
      </c>
    </row>
    <row r="148" spans="1:21" x14ac:dyDescent="0.25">
      <c r="A148" t="s">
        <v>218</v>
      </c>
      <c r="B148" t="str">
        <f>VLOOKUP($A$2:$A$288,[1]Taxonomy!$A$2:$M$1353,10,FALSE)</f>
        <v>Atlantic menhaden</v>
      </c>
      <c r="C148" t="s">
        <v>502</v>
      </c>
      <c r="D148">
        <v>0</v>
      </c>
      <c r="E148">
        <v>0</v>
      </c>
      <c r="F148">
        <v>0</v>
      </c>
      <c r="G148">
        <v>0</v>
      </c>
      <c r="H148">
        <v>47</v>
      </c>
      <c r="I148">
        <v>0</v>
      </c>
      <c r="J148">
        <v>0</v>
      </c>
      <c r="K148">
        <v>84</v>
      </c>
      <c r="L148">
        <v>54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2"/>
        <v>185</v>
      </c>
    </row>
    <row r="149" spans="1:21" x14ac:dyDescent="0.25">
      <c r="A149" t="s">
        <v>219</v>
      </c>
      <c r="B149" t="str">
        <f>VLOOKUP($A$2:$A$288,[1]Taxonomy!$A$2:$M$1353,10,FALSE)</f>
        <v>Blue runner</v>
      </c>
      <c r="C149" t="s">
        <v>482</v>
      </c>
      <c r="D149">
        <v>0</v>
      </c>
      <c r="E149">
        <v>0</v>
      </c>
      <c r="F149">
        <v>183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 t="shared" si="2"/>
        <v>183</v>
      </c>
    </row>
    <row r="150" spans="1:21" x14ac:dyDescent="0.25">
      <c r="A150" t="s">
        <v>221</v>
      </c>
      <c r="B150" t="str">
        <f>VLOOKUP($A$2:$A$288,[1]Taxonomy!$A$2:$M$1353,10,FALSE)</f>
        <v>Mangrove red snapper</v>
      </c>
      <c r="C150" t="s">
        <v>512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182</v>
      </c>
      <c r="S150">
        <v>0</v>
      </c>
      <c r="T150">
        <v>0</v>
      </c>
      <c r="U150">
        <f t="shared" si="2"/>
        <v>182</v>
      </c>
    </row>
    <row r="151" spans="1:21" x14ac:dyDescent="0.25">
      <c r="A151" t="s">
        <v>217</v>
      </c>
      <c r="B151" t="str">
        <f>VLOOKUP($A$2:$A$288,[1]Taxonomy!$A$2:$M$1353,10,FALSE)</f>
        <v>Lobisomem</v>
      </c>
      <c r="C151" t="s">
        <v>515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179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2"/>
        <v>179</v>
      </c>
    </row>
    <row r="152" spans="1:21" x14ac:dyDescent="0.25">
      <c r="A152" t="s">
        <v>224</v>
      </c>
      <c r="B152" t="str">
        <f>VLOOKUP($A$2:$A$288,[1]Taxonomy!$A$2:$M$1353,10,FALSE)</f>
        <v>No good match. Some kind of snapper.</v>
      </c>
      <c r="C152" t="s">
        <v>797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176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2"/>
        <v>176</v>
      </c>
    </row>
    <row r="153" spans="1:21" x14ac:dyDescent="0.25">
      <c r="A153" t="s">
        <v>223</v>
      </c>
      <c r="B153" t="str">
        <f>VLOOKUP($A$2:$A$288,[1]Taxonomy!$A$2:$M$1353,10,FALSE)</f>
        <v>Some kind of leatherjacket</v>
      </c>
      <c r="C153" t="s">
        <v>814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82</v>
      </c>
      <c r="N153">
        <v>94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2"/>
        <v>176</v>
      </c>
    </row>
    <row r="154" spans="1:21" x14ac:dyDescent="0.25">
      <c r="A154" t="s">
        <v>225</v>
      </c>
      <c r="B154" t="str">
        <f>VLOOKUP($A$2:$A$288,[1]Taxonomy!$A$2:$M$1353,10,FALSE)</f>
        <v>Butterfish</v>
      </c>
      <c r="C154" t="s">
        <v>501</v>
      </c>
      <c r="D154">
        <v>0</v>
      </c>
      <c r="E154">
        <v>0</v>
      </c>
      <c r="F154">
        <v>0</v>
      </c>
      <c r="G154">
        <v>0</v>
      </c>
      <c r="H154">
        <v>175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2"/>
        <v>175</v>
      </c>
    </row>
    <row r="155" spans="1:21" x14ac:dyDescent="0.25">
      <c r="A155" t="s">
        <v>226</v>
      </c>
      <c r="B155" t="str">
        <f>VLOOKUP($A$2:$A$288,[1]Taxonomy!$A$2:$M$1353,10,FALSE)</f>
        <v>Sargassum triggerfish</v>
      </c>
      <c r="C155" t="s">
        <v>496</v>
      </c>
      <c r="D155">
        <v>0</v>
      </c>
      <c r="E155">
        <v>0</v>
      </c>
      <c r="F155">
        <v>0</v>
      </c>
      <c r="G155">
        <v>174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2"/>
        <v>174</v>
      </c>
    </row>
    <row r="156" spans="1:21" x14ac:dyDescent="0.25">
      <c r="A156" t="s">
        <v>228</v>
      </c>
      <c r="B156" t="str">
        <f>VLOOKUP($A$2:$A$288,[1]Taxonomy!$A$2:$M$1353,10,FALSE)</f>
        <v>Summer flounder</v>
      </c>
      <c r="C156" t="s">
        <v>516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169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2"/>
        <v>169</v>
      </c>
    </row>
    <row r="157" spans="1:21" x14ac:dyDescent="0.25">
      <c r="A157" t="s">
        <v>229</v>
      </c>
      <c r="B157" t="str">
        <f>VLOOKUP($A$2:$A$288,[1]Taxonomy!$A$2:$M$1353,10,FALSE)</f>
        <v>Atlantic menhaden</v>
      </c>
      <c r="C157" t="s">
        <v>502</v>
      </c>
      <c r="D157">
        <v>0</v>
      </c>
      <c r="E157">
        <v>0</v>
      </c>
      <c r="F157">
        <v>0</v>
      </c>
      <c r="G157">
        <v>0</v>
      </c>
      <c r="H157">
        <v>37</v>
      </c>
      <c r="I157">
        <v>0</v>
      </c>
      <c r="J157">
        <v>0</v>
      </c>
      <c r="K157">
        <v>61</v>
      </c>
      <c r="L157">
        <v>68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2"/>
        <v>166</v>
      </c>
    </row>
    <row r="158" spans="1:21" x14ac:dyDescent="0.25">
      <c r="A158" t="s">
        <v>230</v>
      </c>
      <c r="B158" t="str">
        <f>VLOOKUP($A$2:$A$288,[1]Taxonomy!$A$2:$M$1353,10,FALSE)</f>
        <v>Atlantic menhaden</v>
      </c>
      <c r="C158" t="s">
        <v>502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161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2"/>
        <v>161</v>
      </c>
    </row>
    <row r="159" spans="1:21" x14ac:dyDescent="0.25">
      <c r="A159" t="s">
        <v>231</v>
      </c>
      <c r="B159" t="str">
        <f>VLOOKUP($A$2:$A$288,[1]Taxonomy!$A$2:$M$1353,10,FALSE)</f>
        <v>No perfect match. Blue runner?</v>
      </c>
      <c r="C159" t="s">
        <v>820</v>
      </c>
      <c r="D159">
        <v>0</v>
      </c>
      <c r="E159">
        <v>0</v>
      </c>
      <c r="F159">
        <v>158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2"/>
        <v>158</v>
      </c>
    </row>
    <row r="160" spans="1:21" x14ac:dyDescent="0.25">
      <c r="A160" t="s">
        <v>234</v>
      </c>
      <c r="B160" t="str">
        <f>VLOOKUP($A$2:$A$288,[1]Taxonomy!$A$2:$M$1353,10,FALSE)</f>
        <v>Windowpane</v>
      </c>
      <c r="C160" t="s">
        <v>513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156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2"/>
        <v>156</v>
      </c>
    </row>
    <row r="161" spans="1:21" x14ac:dyDescent="0.25">
      <c r="A161" t="s">
        <v>235</v>
      </c>
      <c r="B161" t="str">
        <f>VLOOKUP($A$2:$A$288,[1]Taxonomy!$A$2:$M$1353,10,FALSE)</f>
        <v>White/red/spotted hake</v>
      </c>
      <c r="C161" t="s">
        <v>462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154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 t="shared" si="2"/>
        <v>154</v>
      </c>
    </row>
    <row r="162" spans="1:21" x14ac:dyDescent="0.25">
      <c r="A162" t="s">
        <v>205</v>
      </c>
      <c r="B162" t="str">
        <f>VLOOKUP($A$2:$A$288,[1]Taxonomy!$A$2:$M$1353,10,FALSE)</f>
        <v>Silver hake</v>
      </c>
      <c r="C162" t="s">
        <v>461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147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2"/>
        <v>147</v>
      </c>
    </row>
    <row r="163" spans="1:21" x14ac:dyDescent="0.25">
      <c r="A163" t="s">
        <v>237</v>
      </c>
      <c r="B163" t="str">
        <f>VLOOKUP($A$2:$A$288,[1]Taxonomy!$A$2:$M$1353,10,FALSE)</f>
        <v>Winter or Yellowtail flounder?</v>
      </c>
      <c r="C163" t="s">
        <v>787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143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2"/>
        <v>143</v>
      </c>
    </row>
    <row r="164" spans="1:21" x14ac:dyDescent="0.25">
      <c r="A164" t="s">
        <v>238</v>
      </c>
      <c r="B164" t="str">
        <f>VLOOKUP($A$2:$A$288,[1]Taxonomy!$A$2:$M$1353,10,FALSE)</f>
        <v>No perfect match. Blue runner?</v>
      </c>
      <c r="C164" t="s">
        <v>820</v>
      </c>
      <c r="D164">
        <v>0</v>
      </c>
      <c r="E164">
        <v>0</v>
      </c>
      <c r="F164">
        <v>142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2"/>
        <v>142</v>
      </c>
    </row>
    <row r="165" spans="1:21" x14ac:dyDescent="0.25">
      <c r="A165" t="s">
        <v>240</v>
      </c>
      <c r="B165" t="str">
        <f>VLOOKUP($A$2:$A$288,[1]Taxonomy!$A$2:$M$1353,10,FALSE)</f>
        <v>Mangrove red snapper</v>
      </c>
      <c r="C165" t="s">
        <v>512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141</v>
      </c>
      <c r="S165">
        <v>0</v>
      </c>
      <c r="T165">
        <v>0</v>
      </c>
      <c r="U165">
        <f t="shared" si="2"/>
        <v>141</v>
      </c>
    </row>
    <row r="166" spans="1:21" x14ac:dyDescent="0.25">
      <c r="A166" t="s">
        <v>239</v>
      </c>
      <c r="B166" t="str">
        <f>VLOOKUP($A$2:$A$288,[1]Taxonomy!$A$2:$M$1353,10,FALSE)</f>
        <v>Winter or Yellowtail flounder?</v>
      </c>
      <c r="C166" t="s">
        <v>787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141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2"/>
        <v>141</v>
      </c>
    </row>
    <row r="167" spans="1:21" x14ac:dyDescent="0.25">
      <c r="A167" t="s">
        <v>242</v>
      </c>
      <c r="B167" t="str">
        <f>VLOOKUP($A$2:$A$288,[1]Taxonomy!$A$2:$M$1353,10,FALSE)</f>
        <v>No good match</v>
      </c>
      <c r="C167" t="s">
        <v>786</v>
      </c>
      <c r="D167">
        <v>0</v>
      </c>
      <c r="E167">
        <v>66</v>
      </c>
      <c r="F167">
        <v>72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2"/>
        <v>138</v>
      </c>
    </row>
    <row r="168" spans="1:21" x14ac:dyDescent="0.25">
      <c r="A168" t="s">
        <v>241</v>
      </c>
      <c r="B168" t="str">
        <f>VLOOKUP($A$2:$A$288,[1]Taxonomy!$A$2:$M$1353,10,FALSE)</f>
        <v>Silver hake</v>
      </c>
      <c r="C168" t="s">
        <v>461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138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2"/>
        <v>138</v>
      </c>
    </row>
    <row r="169" spans="1:21" x14ac:dyDescent="0.25">
      <c r="A169" t="s">
        <v>243</v>
      </c>
      <c r="B169" t="str">
        <f>VLOOKUP($A$2:$A$288,[1]Taxonomy!$A$2:$M$1353,10,FALSE)</f>
        <v>Butterfish</v>
      </c>
      <c r="C169" t="s">
        <v>501</v>
      </c>
      <c r="D169">
        <v>0</v>
      </c>
      <c r="E169">
        <v>0</v>
      </c>
      <c r="F169">
        <v>0</v>
      </c>
      <c r="G169">
        <v>0</v>
      </c>
      <c r="H169">
        <v>137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2"/>
        <v>137</v>
      </c>
    </row>
    <row r="170" spans="1:21" x14ac:dyDescent="0.25">
      <c r="A170" t="s">
        <v>244</v>
      </c>
      <c r="B170" t="str">
        <f>VLOOKUP($A$2:$A$288,[1]Taxonomy!$A$2:$M$1353,10,FALSE)</f>
        <v>No good match</v>
      </c>
      <c r="C170" t="s">
        <v>786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96</v>
      </c>
      <c r="L170">
        <v>41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2"/>
        <v>137</v>
      </c>
    </row>
    <row r="171" spans="1:21" x14ac:dyDescent="0.25">
      <c r="A171" t="s">
        <v>245</v>
      </c>
      <c r="B171" t="str">
        <f>VLOOKUP($A$2:$A$288,[1]Taxonomy!$A$2:$M$1353,10,FALSE)</f>
        <v>No good match</v>
      </c>
      <c r="C171" t="s">
        <v>786</v>
      </c>
      <c r="D171">
        <v>0</v>
      </c>
      <c r="E171">
        <v>0</v>
      </c>
      <c r="F171">
        <v>135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2"/>
        <v>135</v>
      </c>
    </row>
    <row r="172" spans="1:21" x14ac:dyDescent="0.25">
      <c r="A172" t="s">
        <v>138</v>
      </c>
      <c r="B172" t="str">
        <f>VLOOKUP($A$2:$A$288,[1]Taxonomy!$A$2:$M$1353,10,FALSE)</f>
        <v>Silver hake</v>
      </c>
      <c r="C172" t="s">
        <v>461</v>
      </c>
      <c r="D172">
        <v>0</v>
      </c>
      <c r="E172">
        <v>0</v>
      </c>
      <c r="F172">
        <v>0</v>
      </c>
      <c r="G172">
        <v>0</v>
      </c>
      <c r="H172">
        <v>23</v>
      </c>
      <c r="I172">
        <v>0</v>
      </c>
      <c r="J172">
        <v>107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2"/>
        <v>130</v>
      </c>
    </row>
    <row r="173" spans="1:21" x14ac:dyDescent="0.25">
      <c r="A173" t="s">
        <v>246</v>
      </c>
      <c r="B173" t="str">
        <f>VLOOKUP($A$2:$A$288,[1]Taxonomy!$A$2:$M$1353,10,FALSE)</f>
        <v>Sargassum triggerfish</v>
      </c>
      <c r="C173" t="s">
        <v>496</v>
      </c>
      <c r="D173">
        <v>0</v>
      </c>
      <c r="E173">
        <v>0</v>
      </c>
      <c r="F173">
        <v>0</v>
      </c>
      <c r="G173">
        <v>129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2"/>
        <v>129</v>
      </c>
    </row>
    <row r="174" spans="1:21" x14ac:dyDescent="0.25">
      <c r="A174" t="s">
        <v>247</v>
      </c>
      <c r="B174" t="str">
        <f>VLOOKUP($A$2:$A$288,[1]Taxonomy!$A$2:$M$1353,10,FALSE)</f>
        <v>kokuchi-kusa snailfish? Biogeography is not right. Some kind of snailfish?</v>
      </c>
      <c r="C174" t="s">
        <v>821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127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2"/>
        <v>127</v>
      </c>
    </row>
    <row r="175" spans="1:21" x14ac:dyDescent="0.25">
      <c r="A175" t="s">
        <v>248</v>
      </c>
      <c r="B175" t="str">
        <f>VLOOKUP($A$2:$A$288,[1]Taxonomy!$A$2:$M$1353,10,FALSE)</f>
        <v>Butterfish</v>
      </c>
      <c r="C175" t="s">
        <v>501</v>
      </c>
      <c r="D175">
        <v>0</v>
      </c>
      <c r="E175">
        <v>0</v>
      </c>
      <c r="F175">
        <v>0</v>
      </c>
      <c r="G175">
        <v>0</v>
      </c>
      <c r="H175">
        <v>126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2"/>
        <v>126</v>
      </c>
    </row>
    <row r="176" spans="1:21" x14ac:dyDescent="0.25">
      <c r="A176" t="s">
        <v>250</v>
      </c>
      <c r="B176" t="str">
        <f>VLOOKUP($A$2:$A$288,[1]Taxonomy!$A$2:$M$1353,10,FALSE)</f>
        <v>Windowpane</v>
      </c>
      <c r="C176" t="s">
        <v>513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125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2"/>
        <v>125</v>
      </c>
    </row>
    <row r="177" spans="1:21" x14ac:dyDescent="0.25">
      <c r="A177" t="s">
        <v>222</v>
      </c>
      <c r="B177" t="str">
        <f>VLOOKUP($A$2:$A$288,[1]Taxonomy!$A$2:$M$1353,10,FALSE)</f>
        <v>Some kind of redfish?</v>
      </c>
      <c r="C177" t="s">
        <v>509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123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 t="shared" si="2"/>
        <v>123</v>
      </c>
    </row>
    <row r="178" spans="1:21" x14ac:dyDescent="0.25">
      <c r="A178" t="s">
        <v>252</v>
      </c>
      <c r="B178" t="str">
        <f>VLOOKUP($A$2:$A$288,[1]Taxonomy!$A$2:$M$1353,10,FALSE)</f>
        <v>Butterfish</v>
      </c>
      <c r="C178" t="s">
        <v>501</v>
      </c>
      <c r="D178">
        <v>0</v>
      </c>
      <c r="E178">
        <v>0</v>
      </c>
      <c r="F178">
        <v>0</v>
      </c>
      <c r="G178">
        <v>0</v>
      </c>
      <c r="H178">
        <v>120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2"/>
        <v>120</v>
      </c>
    </row>
    <row r="179" spans="1:21" x14ac:dyDescent="0.25">
      <c r="A179" t="s">
        <v>254</v>
      </c>
      <c r="B179" t="str">
        <f>VLOOKUP($A$2:$A$288,[1]Taxonomy!$A$2:$M$1353,10,FALSE)</f>
        <v>Butterfish</v>
      </c>
      <c r="C179" t="s">
        <v>501</v>
      </c>
      <c r="D179">
        <v>0</v>
      </c>
      <c r="E179">
        <v>0</v>
      </c>
      <c r="F179">
        <v>0</v>
      </c>
      <c r="G179">
        <v>0</v>
      </c>
      <c r="H179">
        <v>117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2"/>
        <v>117</v>
      </c>
    </row>
    <row r="180" spans="1:21" x14ac:dyDescent="0.25">
      <c r="A180" t="s">
        <v>185</v>
      </c>
      <c r="B180" t="str">
        <f>VLOOKUP($A$2:$A$288,[1]Taxonomy!$A$2:$M$1353,10,FALSE)</f>
        <v>Silver hake</v>
      </c>
      <c r="C180" t="s">
        <v>461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116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2"/>
        <v>116</v>
      </c>
    </row>
    <row r="181" spans="1:21" x14ac:dyDescent="0.25">
      <c r="A181" t="s">
        <v>256</v>
      </c>
      <c r="B181" t="str">
        <f>VLOOKUP($A$2:$A$288,[1]Taxonomy!$A$2:$M$1353,10,FALSE)</f>
        <v>No perfect match. Some kind of sea perch?</v>
      </c>
      <c r="C181" t="s">
        <v>791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114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2"/>
        <v>114</v>
      </c>
    </row>
    <row r="182" spans="1:21" x14ac:dyDescent="0.25">
      <c r="A182" t="s">
        <v>258</v>
      </c>
      <c r="B182" t="str">
        <f>VLOOKUP($A$2:$A$288,[1]Taxonomy!$A$2:$M$1353,10,FALSE)</f>
        <v>White/red/spotted hake</v>
      </c>
      <c r="C182" t="s">
        <v>822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113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2"/>
        <v>113</v>
      </c>
    </row>
    <row r="183" spans="1:21" x14ac:dyDescent="0.25">
      <c r="A183" t="s">
        <v>257</v>
      </c>
      <c r="B183" t="str">
        <f>VLOOKUP($A$2:$A$288,[1]Taxonomy!$A$2:$M$1353,10,FALSE)</f>
        <v>White/red/spotted hake</v>
      </c>
      <c r="C183" t="s">
        <v>462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53</v>
      </c>
      <c r="L183">
        <v>60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2"/>
        <v>113</v>
      </c>
    </row>
    <row r="184" spans="1:21" x14ac:dyDescent="0.25">
      <c r="A184" t="s">
        <v>259</v>
      </c>
      <c r="B184" t="str">
        <f>VLOOKUP($A$2:$A$288,[1]Taxonomy!$A$2:$M$1353,10,FALSE)</f>
        <v>Summer flounder</v>
      </c>
      <c r="C184" t="s">
        <v>516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112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2"/>
        <v>112</v>
      </c>
    </row>
    <row r="185" spans="1:21" x14ac:dyDescent="0.25">
      <c r="A185" t="s">
        <v>260</v>
      </c>
      <c r="B185" t="str">
        <f>VLOOKUP($A$2:$A$288,[1]Taxonomy!$A$2:$M$1353,10,FALSE)</f>
        <v>No perfect match. Some kind of sea perch?</v>
      </c>
      <c r="C185" t="s">
        <v>791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111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2"/>
        <v>111</v>
      </c>
    </row>
    <row r="186" spans="1:21" x14ac:dyDescent="0.25">
      <c r="A186" t="s">
        <v>261</v>
      </c>
      <c r="B186" t="str">
        <f>VLOOKUP($A$2:$A$288,[1]Taxonomy!$A$2:$M$1353,10,FALSE)</f>
        <v>No good match</v>
      </c>
      <c r="C186" t="s">
        <v>786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109</v>
      </c>
      <c r="S186">
        <v>0</v>
      </c>
      <c r="T186">
        <v>0</v>
      </c>
      <c r="U186">
        <f t="shared" si="2"/>
        <v>109</v>
      </c>
    </row>
    <row r="187" spans="1:21" x14ac:dyDescent="0.25">
      <c r="A187" t="s">
        <v>263</v>
      </c>
      <c r="B187" t="str">
        <f>VLOOKUP($A$2:$A$288,[1]Taxonomy!$A$2:$M$1353,10,FALSE)</f>
        <v>No perfect match with the right biogeography. Some kind of scad?</v>
      </c>
      <c r="C187" t="s">
        <v>817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107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2"/>
        <v>107</v>
      </c>
    </row>
    <row r="188" spans="1:21" x14ac:dyDescent="0.25">
      <c r="A188" t="s">
        <v>262</v>
      </c>
      <c r="B188" t="str">
        <f>VLOOKUP($A$2:$A$288,[1]Taxonomy!$A$2:$M$1353,10,FALSE)</f>
        <v>Northern searobin</v>
      </c>
      <c r="C188" t="s">
        <v>514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107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2"/>
        <v>107</v>
      </c>
    </row>
    <row r="189" spans="1:21" x14ac:dyDescent="0.25">
      <c r="A189" t="s">
        <v>173</v>
      </c>
      <c r="B189" t="str">
        <f>VLOOKUP($A$2:$A$288,[1]Taxonomy!$A$2:$M$1353,10,FALSE)</f>
        <v>Silver hake</v>
      </c>
      <c r="C189" t="s">
        <v>461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105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2"/>
        <v>105</v>
      </c>
    </row>
    <row r="190" spans="1:21" x14ac:dyDescent="0.25">
      <c r="A190" t="s">
        <v>265</v>
      </c>
      <c r="B190" t="str">
        <f>VLOOKUP($A$2:$A$288,[1]Taxonomy!$A$2:$M$1353,10,FALSE)</f>
        <v>No good match</v>
      </c>
      <c r="C190" t="s">
        <v>786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104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2"/>
        <v>104</v>
      </c>
    </row>
    <row r="191" spans="1:21" x14ac:dyDescent="0.25">
      <c r="A191" t="s">
        <v>266</v>
      </c>
      <c r="B191" t="str">
        <f>VLOOKUP($A$2:$A$288,[1]Taxonomy!$A$2:$M$1353,10,FALSE)</f>
        <v>White/red/spotted hake</v>
      </c>
      <c r="C191" t="s">
        <v>822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102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2"/>
        <v>102</v>
      </c>
    </row>
    <row r="192" spans="1:21" x14ac:dyDescent="0.25">
      <c r="A192" t="s">
        <v>267</v>
      </c>
      <c r="B192" t="str">
        <f>VLOOKUP($A$2:$A$288,[1]Taxonomy!$A$2:$M$1353,10,FALSE)</f>
        <v>No perfect match with the right biogeography. Some kind of scad?</v>
      </c>
      <c r="C192" t="s">
        <v>817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101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 t="shared" si="2"/>
        <v>101</v>
      </c>
    </row>
    <row r="193" spans="1:21" x14ac:dyDescent="0.25">
      <c r="A193" t="s">
        <v>270</v>
      </c>
      <c r="B193" t="str">
        <f>VLOOKUP($A$2:$A$288,[1]Taxonomy!$A$2:$M$1353,10,FALSE)</f>
        <v>White/red/spotted hake</v>
      </c>
      <c r="C193" t="s">
        <v>462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52</v>
      </c>
      <c r="L193">
        <v>44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2"/>
        <v>96</v>
      </c>
    </row>
    <row r="194" spans="1:21" x14ac:dyDescent="0.25">
      <c r="A194" t="s">
        <v>271</v>
      </c>
      <c r="B194" t="str">
        <f>VLOOKUP($A$2:$A$288,[1]Taxonomy!$A$2:$M$1353,10,FALSE)</f>
        <v>White/red/spotted hake</v>
      </c>
      <c r="C194" t="s">
        <v>462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92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 t="shared" ref="U194:U257" si="3">SUM(D194:T194)</f>
        <v>92</v>
      </c>
    </row>
    <row r="195" spans="1:21" x14ac:dyDescent="0.25">
      <c r="A195" t="s">
        <v>272</v>
      </c>
      <c r="B195" t="str">
        <f>VLOOKUP($A$2:$A$288,[1]Taxonomy!$A$2:$M$1353,10,FALSE)</f>
        <v>Silver hake</v>
      </c>
      <c r="C195" t="s">
        <v>461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91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 t="shared" si="3"/>
        <v>91</v>
      </c>
    </row>
    <row r="196" spans="1:21" x14ac:dyDescent="0.25">
      <c r="A196" t="s">
        <v>273</v>
      </c>
      <c r="B196" t="str">
        <f>VLOOKUP($A$2:$A$288,[1]Taxonomy!$A$2:$M$1353,10,FALSE)</f>
        <v>Blue runner?</v>
      </c>
      <c r="C196" t="s">
        <v>823</v>
      </c>
      <c r="D196">
        <v>0</v>
      </c>
      <c r="E196">
        <v>0</v>
      </c>
      <c r="F196">
        <v>90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3"/>
        <v>90</v>
      </c>
    </row>
    <row r="197" spans="1:21" x14ac:dyDescent="0.25">
      <c r="A197" t="s">
        <v>274</v>
      </c>
      <c r="B197" t="str">
        <f>VLOOKUP($A$2:$A$288,[1]Taxonomy!$A$2:$M$1353,10,FALSE)</f>
        <v>Some kind of jack. Biogeography doesn't fit.</v>
      </c>
      <c r="C197" t="s">
        <v>802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90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3"/>
        <v>90</v>
      </c>
    </row>
    <row r="198" spans="1:21" x14ac:dyDescent="0.25">
      <c r="A198" t="s">
        <v>279</v>
      </c>
      <c r="B198" t="str">
        <f>VLOOKUP($A$2:$A$288,[1]Taxonomy!$A$2:$M$1353,10,FALSE)</f>
        <v>No good match. Lighfish?</v>
      </c>
      <c r="C198" t="s">
        <v>796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85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3"/>
        <v>85</v>
      </c>
    </row>
    <row r="199" spans="1:21" x14ac:dyDescent="0.25">
      <c r="A199" t="s">
        <v>280</v>
      </c>
      <c r="B199" t="str">
        <f>VLOOKUP($A$2:$A$288,[1]Taxonomy!$A$2:$M$1353,10,FALSE)</f>
        <v>Some kind of redfish</v>
      </c>
      <c r="C199" t="s">
        <v>511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84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3"/>
        <v>84</v>
      </c>
    </row>
    <row r="200" spans="1:21" x14ac:dyDescent="0.25">
      <c r="A200" t="s">
        <v>282</v>
      </c>
      <c r="B200" t="str">
        <f>VLOOKUP($A$2:$A$288,[1]Taxonomy!$A$2:$M$1353,10,FALSE)</f>
        <v>No good match</v>
      </c>
      <c r="C200" t="s">
        <v>786</v>
      </c>
      <c r="D200">
        <v>0</v>
      </c>
      <c r="E200">
        <v>0</v>
      </c>
      <c r="F200">
        <v>81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3"/>
        <v>81</v>
      </c>
    </row>
    <row r="201" spans="1:21" x14ac:dyDescent="0.25">
      <c r="A201" t="s">
        <v>283</v>
      </c>
      <c r="B201" t="str">
        <f>VLOOKUP($A$2:$A$288,[1]Taxonomy!$A$2:$M$1353,10,FALSE)</f>
        <v xml:space="preserve">No good match. </v>
      </c>
      <c r="C201" t="s">
        <v>794</v>
      </c>
      <c r="D201">
        <v>0</v>
      </c>
      <c r="E201">
        <v>76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si="3"/>
        <v>76</v>
      </c>
    </row>
    <row r="202" spans="1:21" x14ac:dyDescent="0.25">
      <c r="A202" t="s">
        <v>285</v>
      </c>
      <c r="B202" t="str">
        <f>VLOOKUP($A$2:$A$288,[1]Taxonomy!$A$2:$M$1353,10,FALSE)</f>
        <v>Slender filefish</v>
      </c>
      <c r="C202" t="s">
        <v>542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74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3"/>
        <v>74</v>
      </c>
    </row>
    <row r="203" spans="1:21" x14ac:dyDescent="0.25">
      <c r="A203" t="s">
        <v>286</v>
      </c>
      <c r="B203" t="str">
        <f>VLOOKUP($A$2:$A$288,[1]Taxonomy!$A$2:$M$1353,10,FALSE)</f>
        <v>Summer flounder</v>
      </c>
      <c r="C203" t="s">
        <v>516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73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3"/>
        <v>73</v>
      </c>
    </row>
    <row r="204" spans="1:21" x14ac:dyDescent="0.25">
      <c r="A204" t="s">
        <v>288</v>
      </c>
      <c r="B204" t="str">
        <f>VLOOKUP($A$2:$A$288,[1]Taxonomy!$A$2:$M$1353,10,FALSE)</f>
        <v>Some kind of jack. Biogeography doesn't fit.</v>
      </c>
      <c r="C204" t="s">
        <v>802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72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3"/>
        <v>72</v>
      </c>
    </row>
    <row r="205" spans="1:21" x14ac:dyDescent="0.25">
      <c r="A205" t="s">
        <v>291</v>
      </c>
      <c r="B205" t="str">
        <f>VLOOKUP($A$2:$A$288,[1]Taxonomy!$A$2:$M$1353,10,FALSE)</f>
        <v>Mangrove red snapper</v>
      </c>
      <c r="C205" t="s">
        <v>512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71</v>
      </c>
      <c r="S205">
        <v>0</v>
      </c>
      <c r="T205">
        <v>0</v>
      </c>
      <c r="U205">
        <f t="shared" si="3"/>
        <v>71</v>
      </c>
    </row>
    <row r="206" spans="1:21" x14ac:dyDescent="0.25">
      <c r="A206" t="s">
        <v>290</v>
      </c>
      <c r="B206" t="str">
        <f>VLOOKUP($A$2:$A$288,[1]Taxonomy!$A$2:$M$1353,10,FALSE)</f>
        <v>No good match.</v>
      </c>
      <c r="C206" t="s">
        <v>793</v>
      </c>
      <c r="D206">
        <v>0</v>
      </c>
      <c r="E206">
        <v>0</v>
      </c>
      <c r="F206">
        <v>71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3"/>
        <v>71</v>
      </c>
    </row>
    <row r="207" spans="1:21" x14ac:dyDescent="0.25">
      <c r="A207" t="s">
        <v>293</v>
      </c>
      <c r="B207" t="str">
        <f>VLOOKUP($A$2:$A$288,[1]Taxonomy!$A$2:$M$1353,10,FALSE)</f>
        <v>No good match</v>
      </c>
      <c r="C207" t="s">
        <v>786</v>
      </c>
      <c r="D207">
        <v>0</v>
      </c>
      <c r="E207">
        <v>0</v>
      </c>
      <c r="F207">
        <v>68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3"/>
        <v>68</v>
      </c>
    </row>
    <row r="208" spans="1:21" x14ac:dyDescent="0.25">
      <c r="A208" t="s">
        <v>294</v>
      </c>
      <c r="B208" t="str">
        <f>VLOOKUP($A$2:$A$288,[1]Taxonomy!$A$2:$M$1353,10,FALSE)</f>
        <v>No good match. Cardinalfish?</v>
      </c>
      <c r="C208" t="s">
        <v>795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35</v>
      </c>
      <c r="P208">
        <v>33</v>
      </c>
      <c r="Q208">
        <v>0</v>
      </c>
      <c r="R208">
        <v>0</v>
      </c>
      <c r="S208">
        <v>0</v>
      </c>
      <c r="T208">
        <v>0</v>
      </c>
      <c r="U208">
        <f t="shared" si="3"/>
        <v>68</v>
      </c>
    </row>
    <row r="209" spans="1:21" x14ac:dyDescent="0.25">
      <c r="A209" t="s">
        <v>114</v>
      </c>
      <c r="B209" t="str">
        <f>VLOOKUP($A$2:$A$288,[1]Taxonomy!$A$2:$M$1353,10,FALSE)</f>
        <v>Atlantic herring</v>
      </c>
      <c r="C209" t="s">
        <v>460</v>
      </c>
      <c r="D209">
        <v>67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3"/>
        <v>67</v>
      </c>
    </row>
    <row r="210" spans="1:21" x14ac:dyDescent="0.25">
      <c r="A210" t="s">
        <v>296</v>
      </c>
      <c r="B210" t="str">
        <f>VLOOKUP($A$2:$A$288,[1]Taxonomy!$A$2:$M$1353,10,FALSE)</f>
        <v>Winter or Yellowtail flounder?</v>
      </c>
      <c r="C210" t="s">
        <v>787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65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3"/>
        <v>65</v>
      </c>
    </row>
    <row r="211" spans="1:21" x14ac:dyDescent="0.25">
      <c r="A211" t="s">
        <v>297</v>
      </c>
      <c r="B211" t="str">
        <f>VLOOKUP($A$2:$A$288,[1]Taxonomy!$A$2:$M$1353,10,FALSE)</f>
        <v>No good match. Some kind of flounder?</v>
      </c>
      <c r="C211" t="s">
        <v>792</v>
      </c>
      <c r="D211">
        <v>0</v>
      </c>
      <c r="E211">
        <v>0</v>
      </c>
      <c r="F211" s="11">
        <v>64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3"/>
        <v>64</v>
      </c>
    </row>
    <row r="212" spans="1:21" x14ac:dyDescent="0.25">
      <c r="A212" t="s">
        <v>298</v>
      </c>
      <c r="B212" t="str">
        <f>VLOOKUP($A$2:$A$288,[1]Taxonomy!$A$2:$M$1353,10,FALSE)</f>
        <v>No good match. Some kind of lampfish/lanternfish</v>
      </c>
      <c r="C212" t="s">
        <v>824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27</v>
      </c>
      <c r="S212">
        <v>37</v>
      </c>
      <c r="T212">
        <v>0</v>
      </c>
      <c r="U212">
        <f t="shared" si="3"/>
        <v>64</v>
      </c>
    </row>
    <row r="213" spans="1:21" x14ac:dyDescent="0.25">
      <c r="A213" t="s">
        <v>300</v>
      </c>
      <c r="B213" t="str">
        <f>VLOOKUP($A$2:$A$288,[1]Taxonomy!$A$2:$M$1353,10,FALSE)</f>
        <v>Reef squirrelfish</v>
      </c>
      <c r="C213" t="s">
        <v>575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63</v>
      </c>
      <c r="S213">
        <v>0</v>
      </c>
      <c r="T213">
        <v>0</v>
      </c>
      <c r="U213">
        <f t="shared" si="3"/>
        <v>63</v>
      </c>
    </row>
    <row r="214" spans="1:21" x14ac:dyDescent="0.25">
      <c r="A214" t="s">
        <v>301</v>
      </c>
      <c r="B214" t="str">
        <f>VLOOKUP($A$2:$A$288,[1]Taxonomy!$A$2:$M$1353,10,FALSE)</f>
        <v>No good match. Some kind of lampfish/lanternfish</v>
      </c>
      <c r="C214" t="s">
        <v>824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24</v>
      </c>
      <c r="S214">
        <v>36</v>
      </c>
      <c r="T214">
        <v>0</v>
      </c>
      <c r="U214">
        <f t="shared" si="3"/>
        <v>60</v>
      </c>
    </row>
    <row r="215" spans="1:21" x14ac:dyDescent="0.25">
      <c r="A215" t="s">
        <v>130</v>
      </c>
      <c r="B215" t="str">
        <f>VLOOKUP($A$2:$A$288,[1]Taxonomy!$A$2:$M$1353,10,FALSE)</f>
        <v>Atlantic herring</v>
      </c>
      <c r="C215" t="s">
        <v>460</v>
      </c>
      <c r="D215">
        <v>59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 t="shared" si="3"/>
        <v>59</v>
      </c>
    </row>
    <row r="216" spans="1:21" x14ac:dyDescent="0.25">
      <c r="A216" t="s">
        <v>312</v>
      </c>
      <c r="B216" t="str">
        <f>VLOOKUP($A$2:$A$288,[1]Taxonomy!$A$2:$M$1353,10,FALSE)</f>
        <v>No good match; Some kind of rockfish?</v>
      </c>
      <c r="C216" t="s">
        <v>825</v>
      </c>
      <c r="D216">
        <v>0</v>
      </c>
      <c r="E216">
        <v>29</v>
      </c>
      <c r="F216">
        <v>21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 t="shared" si="3"/>
        <v>50</v>
      </c>
    </row>
    <row r="217" spans="1:21" x14ac:dyDescent="0.25">
      <c r="A217" t="s">
        <v>315</v>
      </c>
      <c r="B217" t="str">
        <f>VLOOKUP($A$2:$A$288,[1]Taxonomy!$A$2:$M$1353,10,FALSE)</f>
        <v>Jenny mojarra</v>
      </c>
      <c r="C217" t="s">
        <v>498</v>
      </c>
      <c r="D217">
        <v>0</v>
      </c>
      <c r="E217">
        <v>0</v>
      </c>
      <c r="F217">
        <v>0</v>
      </c>
      <c r="G217">
        <v>49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3"/>
        <v>49</v>
      </c>
    </row>
    <row r="218" spans="1:21" x14ac:dyDescent="0.25">
      <c r="A218" t="s">
        <v>318</v>
      </c>
      <c r="B218" t="str">
        <f>VLOOKUP($A$2:$A$288,[1]Taxonomy!$A$2:$M$1353,10,FALSE)</f>
        <v>No good match. Lighfish?</v>
      </c>
      <c r="C218" t="s">
        <v>796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47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3"/>
        <v>47</v>
      </c>
    </row>
    <row r="219" spans="1:21" x14ac:dyDescent="0.25">
      <c r="A219" t="s">
        <v>320</v>
      </c>
      <c r="B219" t="str">
        <f>VLOOKUP($A$2:$A$288,[1]Taxonomy!$A$2:$M$1353,10,FALSE)</f>
        <v>Pearly razorfish</v>
      </c>
      <c r="C219" t="s">
        <v>472</v>
      </c>
      <c r="D219">
        <v>0</v>
      </c>
      <c r="E219">
        <v>46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3"/>
        <v>46</v>
      </c>
    </row>
    <row r="220" spans="1:21" x14ac:dyDescent="0.25">
      <c r="A220" t="s">
        <v>323</v>
      </c>
      <c r="B220" t="str">
        <f>VLOOKUP($A$2:$A$288,[1]Taxonomy!$A$2:$M$1353,10,FALSE)</f>
        <v>Jenny mojarra</v>
      </c>
      <c r="C220" t="s">
        <v>498</v>
      </c>
      <c r="D220">
        <v>0</v>
      </c>
      <c r="E220">
        <v>0</v>
      </c>
      <c r="F220">
        <v>0</v>
      </c>
      <c r="G220">
        <v>45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3"/>
        <v>45</v>
      </c>
    </row>
    <row r="221" spans="1:21" x14ac:dyDescent="0.25">
      <c r="A221" t="s">
        <v>325</v>
      </c>
      <c r="B221" t="str">
        <f>VLOOKUP($A$2:$A$288,[1]Taxonomy!$A$2:$M$1353,10,FALSE)</f>
        <v>Banktail puffer</v>
      </c>
      <c r="C221" t="s">
        <v>569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27</v>
      </c>
      <c r="S221">
        <v>17</v>
      </c>
      <c r="T221">
        <v>0</v>
      </c>
      <c r="U221">
        <f t="shared" si="3"/>
        <v>44</v>
      </c>
    </row>
    <row r="222" spans="1:21" x14ac:dyDescent="0.25">
      <c r="A222" t="s">
        <v>324</v>
      </c>
      <c r="B222" t="str">
        <f>VLOOKUP($A$2:$A$288,[1]Taxonomy!$A$2:$M$1353,10,FALSE)</f>
        <v>Northern searobin</v>
      </c>
      <c r="C222" t="s">
        <v>514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44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3"/>
        <v>44</v>
      </c>
    </row>
    <row r="223" spans="1:21" x14ac:dyDescent="0.25">
      <c r="A223" t="s">
        <v>331</v>
      </c>
      <c r="B223" t="str">
        <f>VLOOKUP($A$2:$A$288,[1]Taxonomy!$A$2:$M$1353,10,FALSE)</f>
        <v>Atlantic menhaden</v>
      </c>
      <c r="C223" t="s">
        <v>502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40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3"/>
        <v>40</v>
      </c>
    </row>
    <row r="224" spans="1:21" x14ac:dyDescent="0.25">
      <c r="A224" t="s">
        <v>330</v>
      </c>
      <c r="B224" t="str">
        <f>VLOOKUP($A$2:$A$288,[1]Taxonomy!$A$2:$M$1353,10,FALSE)</f>
        <v>No good match</v>
      </c>
      <c r="C224" t="s">
        <v>786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40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3"/>
        <v>40</v>
      </c>
    </row>
    <row r="225" spans="1:21" x14ac:dyDescent="0.25">
      <c r="A225" t="s">
        <v>332</v>
      </c>
      <c r="B225" t="str">
        <f>VLOOKUP($A$2:$A$288,[1]Taxonomy!$A$2:$M$1353,10,FALSE)</f>
        <v>Atlantic menhaden</v>
      </c>
      <c r="C225" t="s">
        <v>502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39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3"/>
        <v>39</v>
      </c>
    </row>
    <row r="226" spans="1:21" x14ac:dyDescent="0.25">
      <c r="A226" t="s">
        <v>284</v>
      </c>
      <c r="B226" t="str">
        <f>VLOOKUP($A$2:$A$288,[1]Taxonomy!$A$2:$M$1353,10,FALSE)</f>
        <v>Silver hake</v>
      </c>
      <c r="C226" t="s">
        <v>461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39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3"/>
        <v>39</v>
      </c>
    </row>
    <row r="227" spans="1:21" x14ac:dyDescent="0.25">
      <c r="A227" t="s">
        <v>336</v>
      </c>
      <c r="B227" t="str">
        <f>VLOOKUP($A$2:$A$288,[1]Taxonomy!$A$2:$M$1353,10,FALSE)</f>
        <v>Jenny mojarra</v>
      </c>
      <c r="C227" t="s">
        <v>498</v>
      </c>
      <c r="D227">
        <v>0</v>
      </c>
      <c r="E227">
        <v>0</v>
      </c>
      <c r="F227">
        <v>0</v>
      </c>
      <c r="G227">
        <v>38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3"/>
        <v>38</v>
      </c>
    </row>
    <row r="228" spans="1:21" x14ac:dyDescent="0.25">
      <c r="A228" t="s">
        <v>338</v>
      </c>
      <c r="B228" t="str">
        <f>VLOOKUP($A$2:$A$288,[1]Taxonomy!$A$2:$M$1353,10,FALSE)</f>
        <v>No perfect match. Barbfish?</v>
      </c>
      <c r="C228" t="s">
        <v>800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38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3"/>
        <v>38</v>
      </c>
    </row>
    <row r="229" spans="1:21" x14ac:dyDescent="0.25">
      <c r="A229" t="s">
        <v>339</v>
      </c>
      <c r="B229" t="str">
        <f>VLOOKUP($A$2:$A$288,[1]Taxonomy!$A$2:$M$1353,10,FALSE)</f>
        <v>No perfect match. Some kind of of scorpionfish? Best match has wrong biogeography.</v>
      </c>
      <c r="C229" t="s">
        <v>826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38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3"/>
        <v>38</v>
      </c>
    </row>
    <row r="230" spans="1:21" x14ac:dyDescent="0.25">
      <c r="A230" t="s">
        <v>337</v>
      </c>
      <c r="B230" t="str">
        <f>VLOOKUP($A$2:$A$288,[1]Taxonomy!$A$2:$M$1353,10,FALSE)</f>
        <v>Silver hake</v>
      </c>
      <c r="C230" t="s">
        <v>461</v>
      </c>
      <c r="D230">
        <v>0</v>
      </c>
      <c r="E230">
        <v>0</v>
      </c>
      <c r="F230">
        <v>0</v>
      </c>
      <c r="G230">
        <v>0</v>
      </c>
      <c r="H230">
        <v>38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3"/>
        <v>38</v>
      </c>
    </row>
    <row r="231" spans="1:21" x14ac:dyDescent="0.25">
      <c r="A231" t="s">
        <v>80</v>
      </c>
      <c r="B231" t="str">
        <f>VLOOKUP($A$2:$A$288,[1]Taxonomy!$A$2:$M$1353,10,FALSE)</f>
        <v>Fourbeard rockling</v>
      </c>
      <c r="C231" t="s">
        <v>468</v>
      </c>
      <c r="D231" s="11">
        <v>37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3"/>
        <v>37</v>
      </c>
    </row>
    <row r="232" spans="1:21" x14ac:dyDescent="0.25">
      <c r="A232" t="s">
        <v>341</v>
      </c>
      <c r="B232" t="str">
        <f>VLOOKUP($A$2:$A$288,[1]Taxonomy!$A$2:$M$1353,10,FALSE)</f>
        <v>Gulf stream flounder</v>
      </c>
      <c r="C232" t="s">
        <v>503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37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3"/>
        <v>37</v>
      </c>
    </row>
    <row r="233" spans="1:21" x14ac:dyDescent="0.25">
      <c r="A233" t="s">
        <v>343</v>
      </c>
      <c r="B233" t="str">
        <f>VLOOKUP($A$2:$A$288,[1]Taxonomy!$A$2:$M$1353,10,FALSE)</f>
        <v>Butterfish</v>
      </c>
      <c r="C233" t="s">
        <v>501</v>
      </c>
      <c r="D233">
        <v>0</v>
      </c>
      <c r="E233">
        <v>0</v>
      </c>
      <c r="F233">
        <v>0</v>
      </c>
      <c r="G233">
        <v>0</v>
      </c>
      <c r="H233">
        <v>36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 t="shared" si="3"/>
        <v>36</v>
      </c>
    </row>
    <row r="234" spans="1:21" x14ac:dyDescent="0.25">
      <c r="A234" t="s">
        <v>345</v>
      </c>
      <c r="B234" t="str">
        <f>VLOOKUP($A$2:$A$288,[1]Taxonomy!$A$2:$M$1353,10,FALSE)</f>
        <v>Seaboard goby</v>
      </c>
      <c r="C234" t="s">
        <v>466</v>
      </c>
      <c r="D234">
        <v>33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 t="shared" si="3"/>
        <v>33</v>
      </c>
    </row>
    <row r="235" spans="1:21" x14ac:dyDescent="0.25">
      <c r="A235" t="s">
        <v>348</v>
      </c>
      <c r="B235" t="str">
        <f>VLOOKUP($A$2:$A$288,[1]Taxonomy!$A$2:$M$1353,10,FALSE)</f>
        <v>Banktail puffer</v>
      </c>
      <c r="C235" t="s">
        <v>569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32</v>
      </c>
      <c r="S235">
        <v>0</v>
      </c>
      <c r="T235">
        <v>0</v>
      </c>
      <c r="U235">
        <f t="shared" si="3"/>
        <v>32</v>
      </c>
    </row>
    <row r="236" spans="1:21" x14ac:dyDescent="0.25">
      <c r="A236" t="s">
        <v>349</v>
      </c>
      <c r="B236" t="str">
        <f>VLOOKUP($A$2:$A$288,[1]Taxonomy!$A$2:$M$1353,10,FALSE)</f>
        <v>Summer flounder</v>
      </c>
      <c r="C236" t="s">
        <v>516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30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3"/>
        <v>30</v>
      </c>
    </row>
    <row r="237" spans="1:21" x14ac:dyDescent="0.25">
      <c r="A237" t="s">
        <v>142</v>
      </c>
      <c r="B237" t="str">
        <f>VLOOKUP($A$2:$A$288,[1]Taxonomy!$A$2:$M$1353,10,FALSE)</f>
        <v>Atlantic herring</v>
      </c>
      <c r="C237" t="s">
        <v>460</v>
      </c>
      <c r="D237">
        <v>29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3"/>
        <v>29</v>
      </c>
    </row>
    <row r="238" spans="1:21" x14ac:dyDescent="0.25">
      <c r="A238" t="s">
        <v>356</v>
      </c>
      <c r="B238" t="str">
        <f>VLOOKUP($A$2:$A$288,[1]Taxonomy!$A$2:$M$1353,10,FALSE)</f>
        <v>Gulf stream flounder</v>
      </c>
      <c r="C238" t="s">
        <v>503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27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3"/>
        <v>27</v>
      </c>
    </row>
    <row r="239" spans="1:21" x14ac:dyDescent="0.25">
      <c r="A239" t="s">
        <v>360</v>
      </c>
      <c r="B239" t="str">
        <f>VLOOKUP($A$2:$A$288,[1]Taxonomy!$A$2:$M$1353,10,FALSE)</f>
        <v>Northern sennet</v>
      </c>
      <c r="C239" t="s">
        <v>585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26</v>
      </c>
      <c r="S239">
        <v>0</v>
      </c>
      <c r="T239">
        <v>0</v>
      </c>
      <c r="U239">
        <f t="shared" si="3"/>
        <v>26</v>
      </c>
    </row>
    <row r="240" spans="1:21" x14ac:dyDescent="0.25">
      <c r="A240" t="s">
        <v>363</v>
      </c>
      <c r="B240" t="str">
        <f>VLOOKUP($A$2:$A$288,[1]Taxonomy!$A$2:$M$1353,10,FALSE)</f>
        <v>No good match</v>
      </c>
      <c r="C240" t="s">
        <v>786</v>
      </c>
      <c r="D240">
        <v>0</v>
      </c>
      <c r="E240">
        <v>0</v>
      </c>
      <c r="F240">
        <v>25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3"/>
        <v>25</v>
      </c>
    </row>
    <row r="241" spans="1:21" x14ac:dyDescent="0.25">
      <c r="A241" t="s">
        <v>186</v>
      </c>
      <c r="B241" t="str">
        <f>VLOOKUP($A$2:$A$288,[1]Taxonomy!$A$2:$M$1353,10,FALSE)</f>
        <v>Atlantic herring</v>
      </c>
      <c r="C241" t="s">
        <v>460</v>
      </c>
      <c r="D241">
        <v>24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3"/>
        <v>24</v>
      </c>
    </row>
    <row r="242" spans="1:21" x14ac:dyDescent="0.25">
      <c r="A242" t="s">
        <v>208</v>
      </c>
      <c r="B242" t="str">
        <f>VLOOKUP($A$2:$A$288,[1]Taxonomy!$A$2:$M$1353,10,FALSE)</f>
        <v>Atlantic menhaden</v>
      </c>
      <c r="C242" t="s">
        <v>502</v>
      </c>
      <c r="D242">
        <v>0</v>
      </c>
      <c r="E242">
        <v>0</v>
      </c>
      <c r="F242">
        <v>0</v>
      </c>
      <c r="G242">
        <v>0</v>
      </c>
      <c r="H242">
        <v>0</v>
      </c>
      <c r="I242" s="11">
        <v>24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3"/>
        <v>24</v>
      </c>
    </row>
    <row r="243" spans="1:21" x14ac:dyDescent="0.25">
      <c r="A243" t="s">
        <v>366</v>
      </c>
      <c r="B243" t="str">
        <f>VLOOKUP($A$2:$A$288,[1]Taxonomy!$A$2:$M$1353,10,FALSE)</f>
        <v>No perfect match. Some kind of parrotfish.</v>
      </c>
      <c r="C243" t="s">
        <v>801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24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3"/>
        <v>24</v>
      </c>
    </row>
    <row r="244" spans="1:21" x14ac:dyDescent="0.25">
      <c r="A244" t="s">
        <v>367</v>
      </c>
      <c r="B244" t="str">
        <f>VLOOKUP($A$2:$A$288,[1]Taxonomy!$A$2:$M$1353,10,FALSE)</f>
        <v>No perfect match. Some kind of parrotfish.</v>
      </c>
      <c r="C244" t="s">
        <v>801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24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3"/>
        <v>24</v>
      </c>
    </row>
    <row r="245" spans="1:21" x14ac:dyDescent="0.25">
      <c r="A245" t="s">
        <v>364</v>
      </c>
      <c r="B245" t="str">
        <f>VLOOKUP($A$2:$A$288,[1]Taxonomy!$A$2:$M$1353,10,FALSE)</f>
        <v xml:space="preserve">Some kind of shad </v>
      </c>
      <c r="C245" t="s">
        <v>827</v>
      </c>
      <c r="D245">
        <v>24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3"/>
        <v>24</v>
      </c>
    </row>
    <row r="246" spans="1:21" x14ac:dyDescent="0.25">
      <c r="A246" t="s">
        <v>371</v>
      </c>
      <c r="B246" t="str">
        <f>VLOOKUP($A$2:$A$288,[1]Taxonomy!$A$2:$M$1353,10,FALSE)</f>
        <v>Atlantic mackerel</v>
      </c>
      <c r="C246" t="s">
        <v>469</v>
      </c>
      <c r="D246">
        <v>19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3"/>
        <v>19</v>
      </c>
    </row>
    <row r="247" spans="1:21" x14ac:dyDescent="0.25">
      <c r="A247" t="s">
        <v>372</v>
      </c>
      <c r="B247" t="str">
        <f>VLOOKUP($A$2:$A$288,[1]Taxonomy!$A$2:$M$1353,10,FALSE)</f>
        <v>Jenny mojarra</v>
      </c>
      <c r="C247" t="s">
        <v>498</v>
      </c>
      <c r="D247">
        <v>0</v>
      </c>
      <c r="E247">
        <v>0</v>
      </c>
      <c r="F247">
        <v>0</v>
      </c>
      <c r="G247">
        <v>19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3"/>
        <v>19</v>
      </c>
    </row>
    <row r="248" spans="1:21" x14ac:dyDescent="0.25">
      <c r="A248" t="s">
        <v>357</v>
      </c>
      <c r="B248" t="str">
        <f>VLOOKUP($A$2:$A$288,[1]Taxonomy!$A$2:$M$1353,10,FALSE)</f>
        <v>Summer flounder</v>
      </c>
      <c r="C248" t="s">
        <v>516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11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 t="shared" si="3"/>
        <v>11</v>
      </c>
    </row>
    <row r="249" spans="1:21" x14ac:dyDescent="0.25">
      <c r="A249" t="s">
        <v>233</v>
      </c>
      <c r="B249" t="str">
        <f>VLOOKUP($A$2:$A$288,[1]Taxonomy!$A$2:$M$1353,10,FALSE)</f>
        <v>No good match</v>
      </c>
      <c r="C249" t="s">
        <v>786</v>
      </c>
      <c r="D249">
        <v>0</v>
      </c>
      <c r="E249">
        <v>0</v>
      </c>
      <c r="F249">
        <v>10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 t="shared" si="3"/>
        <v>10</v>
      </c>
    </row>
    <row r="250" spans="1:21" x14ac:dyDescent="0.25">
      <c r="A250" t="s">
        <v>382</v>
      </c>
      <c r="B250" t="str">
        <f>VLOOKUP($A$2:$A$288,[1]Taxonomy!$A$2:$M$1353,10,FALSE)</f>
        <v>Summer flounder</v>
      </c>
      <c r="C250" t="s">
        <v>516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10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3"/>
        <v>10</v>
      </c>
    </row>
    <row r="251" spans="1:21" x14ac:dyDescent="0.25">
      <c r="A251" t="s">
        <v>379</v>
      </c>
      <c r="B251" t="str">
        <f>VLOOKUP($A$2:$A$288,[1]Taxonomy!$A$2:$M$1353,10,FALSE)</f>
        <v>Atlantic cod?</v>
      </c>
      <c r="C251" t="s">
        <v>785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7</v>
      </c>
      <c r="U251">
        <f t="shared" si="3"/>
        <v>7</v>
      </c>
    </row>
    <row r="252" spans="1:21" x14ac:dyDescent="0.25">
      <c r="A252" t="s">
        <v>386</v>
      </c>
      <c r="B252" t="str">
        <f>VLOOKUP($A$2:$A$288,[1]Taxonomy!$A$2:$M$1353,10,FALSE)</f>
        <v>Atlantic menhaden</v>
      </c>
      <c r="C252" t="s">
        <v>502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</v>
      </c>
      <c r="L252">
        <v>3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3"/>
        <v>5</v>
      </c>
    </row>
    <row r="253" spans="1:21" x14ac:dyDescent="0.25">
      <c r="A253" t="s">
        <v>396</v>
      </c>
      <c r="B253" t="str">
        <f>VLOOKUP($A$2:$A$288,[1]Taxonomy!$A$2:$M$1353,10,FALSE)</f>
        <v>No perfect match. Some kind of leatherjacket. All hits are from Australia.</v>
      </c>
      <c r="C253" t="s">
        <v>784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3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 t="shared" si="3"/>
        <v>3</v>
      </c>
    </row>
    <row r="254" spans="1:21" x14ac:dyDescent="0.25">
      <c r="A254" t="s">
        <v>406</v>
      </c>
      <c r="B254" t="str">
        <f>VLOOKUP($A$2:$A$288,[1]Taxonomy!$A$2:$M$1353,10,FALSE)</f>
        <v>Atlantic cod?</v>
      </c>
      <c r="C254" t="s">
        <v>785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2</v>
      </c>
      <c r="U254">
        <f t="shared" si="3"/>
        <v>2</v>
      </c>
    </row>
    <row r="255" spans="1:21" x14ac:dyDescent="0.25">
      <c r="A255" t="s">
        <v>401</v>
      </c>
      <c r="B255" t="str">
        <f>VLOOKUP($A$2:$A$288,[1]Taxonomy!$A$2:$M$1353,10,FALSE)</f>
        <v>Atlantic herring</v>
      </c>
      <c r="C255" t="s">
        <v>460</v>
      </c>
      <c r="D255">
        <v>2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3"/>
        <v>2</v>
      </c>
    </row>
    <row r="256" spans="1:21" x14ac:dyDescent="0.25">
      <c r="A256" t="s">
        <v>403</v>
      </c>
      <c r="B256" t="str">
        <f>VLOOKUP($A$2:$A$288,[1]Taxonomy!$A$2:$M$1353,10,FALSE)</f>
        <v>Bicolor damselfish</v>
      </c>
      <c r="C256" t="s">
        <v>484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3"/>
        <v>2</v>
      </c>
    </row>
    <row r="257" spans="1:21" x14ac:dyDescent="0.25">
      <c r="A257" t="s">
        <v>402</v>
      </c>
      <c r="B257" t="str">
        <f>VLOOKUP($A$2:$A$288,[1]Taxonomy!$A$2:$M$1353,10,FALSE)</f>
        <v>Blue runner</v>
      </c>
      <c r="C257" t="s">
        <v>482</v>
      </c>
      <c r="D257">
        <v>0</v>
      </c>
      <c r="E257">
        <v>0</v>
      </c>
      <c r="F257">
        <v>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3"/>
        <v>2</v>
      </c>
    </row>
    <row r="258" spans="1:21" x14ac:dyDescent="0.25">
      <c r="A258" t="s">
        <v>404</v>
      </c>
      <c r="B258" t="str">
        <f>VLOOKUP($A$2:$A$288,[1]Taxonomy!$A$2:$M$1353,10,FALSE)</f>
        <v>Fourline snakeblenny/Armored searobin/Radiated shanny</v>
      </c>
      <c r="C258" t="s">
        <v>508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2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ref="U258:U288" si="4">SUM(D258:T258)</f>
        <v>2</v>
      </c>
    </row>
    <row r="259" spans="1:21" x14ac:dyDescent="0.25">
      <c r="A259" t="s">
        <v>405</v>
      </c>
      <c r="B259" t="str">
        <f>VLOOKUP($A$2:$A$288,[1]Taxonomy!$A$2:$M$1353,10,FALSE)</f>
        <v>No good match. Some kind of flounder?</v>
      </c>
      <c r="C259" t="s">
        <v>792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2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4"/>
        <v>2</v>
      </c>
    </row>
    <row r="260" spans="1:21" x14ac:dyDescent="0.25">
      <c r="A260" t="s">
        <v>407</v>
      </c>
      <c r="B260" t="str">
        <f>VLOOKUP($A$2:$A$288,[1]Taxonomy!$A$2:$M$1353,10,FALSE)</f>
        <v>Atlantic menhaden</v>
      </c>
      <c r="C260" t="s">
        <v>502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1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4"/>
        <v>1</v>
      </c>
    </row>
    <row r="261" spans="1:21" x14ac:dyDescent="0.25">
      <c r="A261" t="s">
        <v>425</v>
      </c>
      <c r="B261" t="str">
        <f>VLOOKUP($A$2:$A$288,[1]Taxonomy!$A$2:$M$1353,10,FALSE)</f>
        <v>Bicolor damselfish</v>
      </c>
      <c r="C261" t="s">
        <v>484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4"/>
        <v>1</v>
      </c>
    </row>
    <row r="262" spans="1:21" x14ac:dyDescent="0.25">
      <c r="A262" t="s">
        <v>424</v>
      </c>
      <c r="B262" t="str">
        <f>VLOOKUP($A$2:$A$288,[1]Taxonomy!$A$2:$M$1353,10,FALSE)</f>
        <v>Blue runner</v>
      </c>
      <c r="C262" t="s">
        <v>482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4"/>
        <v>1</v>
      </c>
    </row>
    <row r="263" spans="1:21" x14ac:dyDescent="0.25">
      <c r="A263" t="s">
        <v>427</v>
      </c>
      <c r="B263" t="str">
        <f>VLOOKUP($A$2:$A$288,[1]Taxonomy!$A$2:$M$1353,10,FALSE)</f>
        <v>Blue runner</v>
      </c>
      <c r="C263" t="s">
        <v>482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4"/>
        <v>1</v>
      </c>
    </row>
    <row r="264" spans="1:21" x14ac:dyDescent="0.25">
      <c r="A264" t="s">
        <v>421</v>
      </c>
      <c r="B264" t="str">
        <f>VLOOKUP($A$2:$A$288,[1]Taxonomy!$A$2:$M$1353,10,FALSE)</f>
        <v>Bluelip parrotfish</v>
      </c>
      <c r="C264" t="s">
        <v>477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4"/>
        <v>1</v>
      </c>
    </row>
    <row r="265" spans="1:21" x14ac:dyDescent="0.25">
      <c r="A265" t="s">
        <v>408</v>
      </c>
      <c r="B265" t="str">
        <f>VLOOKUP($A$2:$A$288,[1]Taxonomy!$A$2:$M$1353,10,FALSE)</f>
        <v>Butterfish</v>
      </c>
      <c r="C265" t="s">
        <v>501</v>
      </c>
      <c r="D265">
        <v>0</v>
      </c>
      <c r="E265">
        <v>0</v>
      </c>
      <c r="F265">
        <v>0</v>
      </c>
      <c r="G265">
        <v>0</v>
      </c>
      <c r="H265">
        <v>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4"/>
        <v>1</v>
      </c>
    </row>
    <row r="266" spans="1:21" x14ac:dyDescent="0.25">
      <c r="A266" t="s">
        <v>430</v>
      </c>
      <c r="B266" t="str">
        <f>VLOOKUP($A$2:$A$288,[1]Taxonomy!$A$2:$M$1353,10,FALSE)</f>
        <v>Butterfish</v>
      </c>
      <c r="C266" t="s">
        <v>501</v>
      </c>
      <c r="D266">
        <v>0</v>
      </c>
      <c r="E266">
        <v>0</v>
      </c>
      <c r="F266">
        <v>0</v>
      </c>
      <c r="G266">
        <v>0</v>
      </c>
      <c r="H266">
        <v>1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4"/>
        <v>1</v>
      </c>
    </row>
    <row r="267" spans="1:21" x14ac:dyDescent="0.25">
      <c r="A267" t="s">
        <v>431</v>
      </c>
      <c r="B267" t="str">
        <f>VLOOKUP($A$2:$A$288,[1]Taxonomy!$A$2:$M$1353,10,FALSE)</f>
        <v>Butterfish</v>
      </c>
      <c r="C267" t="s">
        <v>501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4"/>
        <v>1</v>
      </c>
    </row>
    <row r="268" spans="1:21" x14ac:dyDescent="0.25">
      <c r="A268" t="s">
        <v>432</v>
      </c>
      <c r="B268" t="str">
        <f>VLOOKUP($A$2:$A$288,[1]Taxonomy!$A$2:$M$1353,10,FALSE)</f>
        <v>Butterfish</v>
      </c>
      <c r="C268" t="s">
        <v>501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 t="shared" si="4"/>
        <v>1</v>
      </c>
    </row>
    <row r="269" spans="1:21" x14ac:dyDescent="0.25">
      <c r="A269" t="s">
        <v>428</v>
      </c>
      <c r="B269" t="str">
        <f>VLOOKUP($A$2:$A$288,[1]Taxonomy!$A$2:$M$1353,10,FALSE)</f>
        <v>Jenny mojarra</v>
      </c>
      <c r="C269" t="s">
        <v>498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4"/>
        <v>1</v>
      </c>
    </row>
    <row r="270" spans="1:21" x14ac:dyDescent="0.25">
      <c r="A270" t="s">
        <v>434</v>
      </c>
      <c r="B270" t="str">
        <f>VLOOKUP($A$2:$A$288,[1]Taxonomy!$A$2:$M$1353,10,FALSE)</f>
        <v>kokuchi-kusa snailfish? Biogeography is not right. Some kind of snailfish?</v>
      </c>
      <c r="C270" t="s">
        <v>821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4"/>
        <v>1</v>
      </c>
    </row>
    <row r="271" spans="1:21" x14ac:dyDescent="0.25">
      <c r="A271" t="s">
        <v>441</v>
      </c>
      <c r="B271" t="str">
        <f>VLOOKUP($A$2:$A$288,[1]Taxonomy!$A$2:$M$1353,10,FALSE)</f>
        <v>Mangrove red snapper</v>
      </c>
      <c r="C271" t="s">
        <v>512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>
        <v>0</v>
      </c>
      <c r="T271">
        <v>0</v>
      </c>
      <c r="U271">
        <f t="shared" si="4"/>
        <v>1</v>
      </c>
    </row>
    <row r="272" spans="1:21" x14ac:dyDescent="0.25">
      <c r="A272" t="s">
        <v>442</v>
      </c>
      <c r="B272" t="str">
        <f>VLOOKUP($A$2:$A$288,[1]Taxonomy!$A$2:$M$1353,10,FALSE)</f>
        <v>Mangrove red snapper</v>
      </c>
      <c r="C272" t="s">
        <v>512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f t="shared" si="4"/>
        <v>1</v>
      </c>
    </row>
    <row r="273" spans="1:21" x14ac:dyDescent="0.25">
      <c r="A273" t="s">
        <v>443</v>
      </c>
      <c r="B273" t="str">
        <f>VLOOKUP($A$2:$A$288,[1]Taxonomy!$A$2:$M$1353,10,FALSE)</f>
        <v>Mangrove red snapper</v>
      </c>
      <c r="C273" t="s">
        <v>512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0</v>
      </c>
      <c r="T273">
        <v>0</v>
      </c>
      <c r="U273">
        <f t="shared" si="4"/>
        <v>1</v>
      </c>
    </row>
    <row r="274" spans="1:21" x14ac:dyDescent="0.25">
      <c r="A274" t="s">
        <v>444</v>
      </c>
      <c r="B274" t="str">
        <f>VLOOKUP($A$2:$A$288,[1]Taxonomy!$A$2:$M$1353,10,FALSE)</f>
        <v>Mangrove red snapper</v>
      </c>
      <c r="C274" t="s">
        <v>512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1</v>
      </c>
      <c r="T274">
        <v>0</v>
      </c>
      <c r="U274">
        <f t="shared" si="4"/>
        <v>1</v>
      </c>
    </row>
    <row r="275" spans="1:21" x14ac:dyDescent="0.25">
      <c r="A275" t="s">
        <v>445</v>
      </c>
      <c r="B275" t="str">
        <f>VLOOKUP($A$2:$A$288,[1]Taxonomy!$A$2:$M$1353,10,FALSE)</f>
        <v>Mangrove red snapper</v>
      </c>
      <c r="C275" t="s">
        <v>512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1</v>
      </c>
      <c r="T275">
        <v>0</v>
      </c>
      <c r="U275">
        <f t="shared" si="4"/>
        <v>1</v>
      </c>
    </row>
    <row r="276" spans="1:21" x14ac:dyDescent="0.25">
      <c r="A276" t="s">
        <v>426</v>
      </c>
      <c r="B276" t="str">
        <f>VLOOKUP($A$2:$A$288,[1]Taxonomy!$A$2:$M$1353,10,FALSE)</f>
        <v>No good match</v>
      </c>
      <c r="C276" t="s">
        <v>786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4"/>
        <v>1</v>
      </c>
    </row>
    <row r="277" spans="1:21" x14ac:dyDescent="0.25">
      <c r="A277" t="s">
        <v>439</v>
      </c>
      <c r="B277" t="str">
        <f>VLOOKUP($A$2:$A$288,[1]Taxonomy!$A$2:$M$1353,10,FALSE)</f>
        <v>No good match. Cardinalfish?</v>
      </c>
      <c r="C277" t="s">
        <v>795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4"/>
        <v>1</v>
      </c>
    </row>
    <row r="278" spans="1:21" x14ac:dyDescent="0.25">
      <c r="A278" t="s">
        <v>438</v>
      </c>
      <c r="B278" t="str">
        <f>VLOOKUP($A$2:$A$288,[1]Taxonomy!$A$2:$M$1353,10,FALSE)</f>
        <v>No good match. Lighfish?</v>
      </c>
      <c r="C278" t="s">
        <v>796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4"/>
        <v>1</v>
      </c>
    </row>
    <row r="279" spans="1:21" x14ac:dyDescent="0.25">
      <c r="A279" t="s">
        <v>440</v>
      </c>
      <c r="B279" t="str">
        <f>VLOOKUP($A$2:$A$288,[1]Taxonomy!$A$2:$M$1353,10,FALSE)</f>
        <v>No perfect match with the right biogeography. Some kind of scad?</v>
      </c>
      <c r="C279" t="s">
        <v>817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4"/>
        <v>1</v>
      </c>
    </row>
    <row r="280" spans="1:21" x14ac:dyDescent="0.25">
      <c r="A280" t="s">
        <v>437</v>
      </c>
      <c r="B280" t="str">
        <f>VLOOKUP($A$2:$A$288,[1]Taxonomy!$A$2:$M$1353,10,FALSE)</f>
        <v>No perfect match. Some kind of sea perch?</v>
      </c>
      <c r="C280" t="s">
        <v>791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4"/>
        <v>1</v>
      </c>
    </row>
    <row r="281" spans="1:21" x14ac:dyDescent="0.25">
      <c r="A281" t="s">
        <v>423</v>
      </c>
      <c r="B281" t="str">
        <f>VLOOKUP($A$2:$A$288,[1]Taxonomy!$A$2:$M$1353,10,FALSE)</f>
        <v>No perfect match. Some kind of snapper?</v>
      </c>
      <c r="C281" t="s">
        <v>828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4"/>
        <v>1</v>
      </c>
    </row>
    <row r="282" spans="1:21" x14ac:dyDescent="0.25">
      <c r="A282" t="s">
        <v>446</v>
      </c>
      <c r="B282" t="str">
        <f>VLOOKUP($A$2:$A$288,[1]Taxonomy!$A$2:$M$1353,10,FALSE)</f>
        <v>Slender filefish</v>
      </c>
      <c r="C282" t="s">
        <v>542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1</v>
      </c>
      <c r="Q282">
        <v>0</v>
      </c>
      <c r="R282">
        <v>0</v>
      </c>
      <c r="S282">
        <v>0</v>
      </c>
      <c r="T282">
        <v>0</v>
      </c>
      <c r="U282">
        <f t="shared" si="4"/>
        <v>1</v>
      </c>
    </row>
    <row r="283" spans="1:21" x14ac:dyDescent="0.25">
      <c r="A283" t="s">
        <v>422</v>
      </c>
      <c r="B283" t="str">
        <f>VLOOKUP($A$2:$A$288,[1]Taxonomy!$A$2:$M$1353,10,FALSE)</f>
        <v>Some kind of tuna</v>
      </c>
      <c r="C283" t="s">
        <v>470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 t="shared" si="4"/>
        <v>1</v>
      </c>
    </row>
    <row r="284" spans="1:21" x14ac:dyDescent="0.25">
      <c r="A284" t="s">
        <v>429</v>
      </c>
      <c r="B284" t="str">
        <f>VLOOKUP($A$2:$A$288,[1]Taxonomy!$A$2:$M$1353,10,FALSE)</f>
        <v>Some kind of tuna</v>
      </c>
      <c r="C284" t="s">
        <v>470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 t="shared" si="4"/>
        <v>1</v>
      </c>
    </row>
    <row r="285" spans="1:21" x14ac:dyDescent="0.25">
      <c r="A285" t="s">
        <v>447</v>
      </c>
      <c r="B285" t="str">
        <f>VLOOKUP($A$2:$A$288,[1]Taxonomy!$A$2:$M$1353,10,FALSE)</f>
        <v>Unicorn leatherjacket</v>
      </c>
      <c r="C285" t="s">
        <v>473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1</v>
      </c>
      <c r="Q285">
        <v>0</v>
      </c>
      <c r="R285">
        <v>0</v>
      </c>
      <c r="S285">
        <v>0</v>
      </c>
      <c r="T285">
        <v>0</v>
      </c>
      <c r="U285">
        <f t="shared" si="4"/>
        <v>1</v>
      </c>
    </row>
    <row r="286" spans="1:21" x14ac:dyDescent="0.25">
      <c r="A286" t="s">
        <v>435</v>
      </c>
      <c r="B286" t="str">
        <f>VLOOKUP($A$2:$A$288,[1]Taxonomy!$A$2:$M$1353,10,FALSE)</f>
        <v>Windowpane</v>
      </c>
      <c r="C286" t="s">
        <v>513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4"/>
        <v>1</v>
      </c>
    </row>
    <row r="287" spans="1:21" x14ac:dyDescent="0.25">
      <c r="A287" t="s">
        <v>436</v>
      </c>
      <c r="B287" t="str">
        <f>VLOOKUP($A$2:$A$288,[1]Taxonomy!$A$2:$M$1353,10,FALSE)</f>
        <v>Windowpane</v>
      </c>
      <c r="C287" t="s">
        <v>513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 t="shared" si="4"/>
        <v>1</v>
      </c>
    </row>
    <row r="288" spans="1:21" x14ac:dyDescent="0.25">
      <c r="A288" t="s">
        <v>433</v>
      </c>
      <c r="B288" t="str">
        <f>VLOOKUP($A$2:$A$288,[1]Taxonomy!$A$2:$M$1353,10,FALSE)</f>
        <v>Winter or Yellowfin?</v>
      </c>
      <c r="C288" t="s">
        <v>829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4"/>
        <v>1</v>
      </c>
    </row>
    <row r="289" spans="1:21" x14ac:dyDescent="0.25">
      <c r="C289" t="s">
        <v>831</v>
      </c>
      <c r="D289">
        <f>SUM(D2:D288)</f>
        <v>40578</v>
      </c>
      <c r="E289">
        <f t="shared" ref="E289:U289" si="5">SUM(E2:E288)</f>
        <v>128953</v>
      </c>
      <c r="F289">
        <f t="shared" si="5"/>
        <v>250769</v>
      </c>
      <c r="G289">
        <f t="shared" si="5"/>
        <v>135601</v>
      </c>
      <c r="H289">
        <f t="shared" si="5"/>
        <v>173797</v>
      </c>
      <c r="I289">
        <f t="shared" si="5"/>
        <v>241467</v>
      </c>
      <c r="J289">
        <f t="shared" si="5"/>
        <v>218706</v>
      </c>
      <c r="K289">
        <f t="shared" si="5"/>
        <v>175024</v>
      </c>
      <c r="L289">
        <f t="shared" si="5"/>
        <v>151137</v>
      </c>
      <c r="M289">
        <f t="shared" si="5"/>
        <v>206106</v>
      </c>
      <c r="N289">
        <f t="shared" si="5"/>
        <v>252388</v>
      </c>
      <c r="O289">
        <f t="shared" si="5"/>
        <v>203147</v>
      </c>
      <c r="P289">
        <f t="shared" si="5"/>
        <v>97839</v>
      </c>
      <c r="Q289">
        <f t="shared" si="5"/>
        <v>8342</v>
      </c>
      <c r="R289">
        <f t="shared" si="5"/>
        <v>277912</v>
      </c>
      <c r="S289">
        <f t="shared" si="5"/>
        <v>120739</v>
      </c>
      <c r="T289">
        <f t="shared" si="5"/>
        <v>273454</v>
      </c>
      <c r="U289">
        <f t="shared" si="5"/>
        <v>2955959</v>
      </c>
    </row>
    <row r="290" spans="1:21" x14ac:dyDescent="0.25">
      <c r="A290" t="s">
        <v>5</v>
      </c>
      <c r="C290" t="s">
        <v>784</v>
      </c>
      <c r="D290">
        <f>D2/$D$289</f>
        <v>0</v>
      </c>
      <c r="E290">
        <f>E2/$E$289</f>
        <v>0</v>
      </c>
      <c r="F290">
        <f>F2/$F$289</f>
        <v>0</v>
      </c>
      <c r="G290">
        <f>G2/$G$289</f>
        <v>0</v>
      </c>
      <c r="H290">
        <f>H2/$H$289</f>
        <v>0</v>
      </c>
      <c r="I290">
        <f>I2/$I$289</f>
        <v>0</v>
      </c>
      <c r="J290">
        <f>J2/$J$289</f>
        <v>0</v>
      </c>
      <c r="K290">
        <f>K2/$K$289</f>
        <v>0</v>
      </c>
      <c r="L290">
        <f>L2/$L$289</f>
        <v>0</v>
      </c>
      <c r="M290">
        <f>M2/$M$289</f>
        <v>0.65055359863371276</v>
      </c>
      <c r="N290">
        <f>N2/$N$289</f>
        <v>0.68471559662107551</v>
      </c>
      <c r="O290">
        <f>O2/$O$289</f>
        <v>0</v>
      </c>
      <c r="P290">
        <f>P2/$P$289</f>
        <v>0</v>
      </c>
      <c r="Q290">
        <f>Q2/$Q$289</f>
        <v>0</v>
      </c>
      <c r="R290">
        <f>R2/$R$289</f>
        <v>0</v>
      </c>
      <c r="S290">
        <f>S2/$S$289</f>
        <v>0</v>
      </c>
      <c r="T290">
        <f>T2/$T$289</f>
        <v>0</v>
      </c>
      <c r="U290">
        <f>U2/$U$289</f>
        <v>0.10382315857560948</v>
      </c>
    </row>
    <row r="291" spans="1:21" x14ac:dyDescent="0.25">
      <c r="A291" t="s">
        <v>2</v>
      </c>
      <c r="C291" t="s">
        <v>785</v>
      </c>
      <c r="D291">
        <f t="shared" ref="D291:D354" si="6">D3/$D$289</f>
        <v>0</v>
      </c>
      <c r="E291">
        <f t="shared" ref="E291:E354" si="7">E3/$E$289</f>
        <v>0</v>
      </c>
      <c r="F291">
        <f t="shared" ref="F291:F354" si="8">F3/$F$289</f>
        <v>0</v>
      </c>
      <c r="G291">
        <f t="shared" ref="G291:G354" si="9">G3/$G$289</f>
        <v>0</v>
      </c>
      <c r="H291">
        <f t="shared" ref="H291:H354" si="10">H3/$H$289</f>
        <v>0</v>
      </c>
      <c r="I291">
        <f t="shared" ref="I291:I354" si="11">I3/$I$289</f>
        <v>0</v>
      </c>
      <c r="J291">
        <f t="shared" ref="J291:J354" si="12">J3/$J$289</f>
        <v>0</v>
      </c>
      <c r="K291">
        <f t="shared" ref="K291:K354" si="13">K3/$K$289</f>
        <v>0</v>
      </c>
      <c r="L291" s="11">
        <f t="shared" ref="L291:L354" si="14">L3/$L$289</f>
        <v>1.9121723998756096E-3</v>
      </c>
      <c r="M291">
        <f t="shared" ref="M291:M354" si="15">M3/$M$289</f>
        <v>0</v>
      </c>
      <c r="N291">
        <f t="shared" ref="N291:N354" si="16">N3/$N$289</f>
        <v>0</v>
      </c>
      <c r="O291">
        <f t="shared" ref="O291:O354" si="17">O3/$O$289</f>
        <v>0</v>
      </c>
      <c r="P291">
        <f t="shared" ref="P291:P354" si="18">P3/$P$289</f>
        <v>0</v>
      </c>
      <c r="Q291">
        <f t="shared" ref="Q291:Q354" si="19">Q3/$Q$289</f>
        <v>0</v>
      </c>
      <c r="R291">
        <f t="shared" ref="R291:R354" si="20">R3/$R$289</f>
        <v>0</v>
      </c>
      <c r="S291">
        <f t="shared" ref="S291:S354" si="21">S3/$S$289</f>
        <v>0</v>
      </c>
      <c r="T291">
        <f t="shared" ref="T291:T354" si="22">T3/$T$289</f>
        <v>0.97491717071244155</v>
      </c>
      <c r="U291">
        <f t="shared" ref="U291:U354" si="23">U3/$U$289</f>
        <v>9.0286773260386893E-2</v>
      </c>
    </row>
    <row r="292" spans="1:21" x14ac:dyDescent="0.25">
      <c r="A292" t="s">
        <v>7</v>
      </c>
      <c r="C292" t="s">
        <v>512</v>
      </c>
      <c r="D292">
        <f t="shared" si="6"/>
        <v>0</v>
      </c>
      <c r="E292">
        <f t="shared" si="7"/>
        <v>0</v>
      </c>
      <c r="F292">
        <f t="shared" si="8"/>
        <v>0</v>
      </c>
      <c r="G292">
        <f t="shared" si="9"/>
        <v>0</v>
      </c>
      <c r="H292">
        <f t="shared" si="10"/>
        <v>0</v>
      </c>
      <c r="I292">
        <f t="shared" si="11"/>
        <v>0</v>
      </c>
      <c r="J292">
        <f t="shared" si="12"/>
        <v>0</v>
      </c>
      <c r="K292">
        <f t="shared" si="13"/>
        <v>0</v>
      </c>
      <c r="L292">
        <f t="shared" si="14"/>
        <v>0</v>
      </c>
      <c r="M292">
        <f t="shared" si="15"/>
        <v>0</v>
      </c>
      <c r="N292">
        <f t="shared" si="16"/>
        <v>0</v>
      </c>
      <c r="O292">
        <f t="shared" si="17"/>
        <v>0</v>
      </c>
      <c r="P292">
        <f t="shared" si="18"/>
        <v>0</v>
      </c>
      <c r="Q292">
        <f t="shared" si="19"/>
        <v>0</v>
      </c>
      <c r="R292">
        <f t="shared" si="20"/>
        <v>0.42364489478683898</v>
      </c>
      <c r="S292">
        <f t="shared" si="21"/>
        <v>0.45573509802135181</v>
      </c>
      <c r="T292">
        <f t="shared" si="22"/>
        <v>0</v>
      </c>
      <c r="U292">
        <f t="shared" si="23"/>
        <v>5.8444991963690969E-2</v>
      </c>
    </row>
    <row r="293" spans="1:21" x14ac:dyDescent="0.25">
      <c r="A293" t="s">
        <v>9</v>
      </c>
      <c r="C293" t="s">
        <v>786</v>
      </c>
      <c r="D293">
        <f t="shared" si="6"/>
        <v>0</v>
      </c>
      <c r="E293">
        <f t="shared" si="7"/>
        <v>0</v>
      </c>
      <c r="F293">
        <f t="shared" si="8"/>
        <v>0</v>
      </c>
      <c r="G293">
        <f t="shared" si="9"/>
        <v>0</v>
      </c>
      <c r="H293">
        <f t="shared" si="10"/>
        <v>0</v>
      </c>
      <c r="I293">
        <f t="shared" si="11"/>
        <v>0</v>
      </c>
      <c r="J293">
        <f t="shared" si="12"/>
        <v>0</v>
      </c>
      <c r="K293">
        <f t="shared" si="13"/>
        <v>0.49707468690008227</v>
      </c>
      <c r="L293">
        <f t="shared" si="14"/>
        <v>0.50075097428161208</v>
      </c>
      <c r="M293">
        <f t="shared" si="15"/>
        <v>0</v>
      </c>
      <c r="N293">
        <f t="shared" si="16"/>
        <v>0</v>
      </c>
      <c r="O293">
        <f t="shared" si="17"/>
        <v>0</v>
      </c>
      <c r="P293">
        <f t="shared" si="18"/>
        <v>0</v>
      </c>
      <c r="Q293">
        <f t="shared" si="19"/>
        <v>0</v>
      </c>
      <c r="R293">
        <f t="shared" si="20"/>
        <v>0</v>
      </c>
      <c r="S293">
        <f t="shared" si="21"/>
        <v>0</v>
      </c>
      <c r="T293">
        <f t="shared" si="22"/>
        <v>0</v>
      </c>
      <c r="U293">
        <f t="shared" si="23"/>
        <v>5.503526943371001E-2</v>
      </c>
    </row>
    <row r="294" spans="1:21" x14ac:dyDescent="0.25">
      <c r="A294" t="s">
        <v>12</v>
      </c>
      <c r="C294" t="s">
        <v>482</v>
      </c>
      <c r="D294">
        <f t="shared" si="6"/>
        <v>0</v>
      </c>
      <c r="E294">
        <f t="shared" si="7"/>
        <v>0</v>
      </c>
      <c r="F294">
        <f t="shared" si="8"/>
        <v>0.56336708285314374</v>
      </c>
      <c r="G294">
        <f t="shared" si="9"/>
        <v>0</v>
      </c>
      <c r="H294">
        <f t="shared" si="10"/>
        <v>0</v>
      </c>
      <c r="I294">
        <f t="shared" si="11"/>
        <v>0</v>
      </c>
      <c r="J294">
        <f t="shared" si="12"/>
        <v>0</v>
      </c>
      <c r="K294">
        <f t="shared" si="13"/>
        <v>0</v>
      </c>
      <c r="L294">
        <f t="shared" si="14"/>
        <v>0</v>
      </c>
      <c r="M294">
        <f t="shared" si="15"/>
        <v>0</v>
      </c>
      <c r="N294">
        <f t="shared" si="16"/>
        <v>0</v>
      </c>
      <c r="O294">
        <f t="shared" si="17"/>
        <v>0</v>
      </c>
      <c r="P294">
        <f t="shared" si="18"/>
        <v>0</v>
      </c>
      <c r="Q294">
        <f t="shared" si="19"/>
        <v>0</v>
      </c>
      <c r="R294">
        <f t="shared" si="20"/>
        <v>0</v>
      </c>
      <c r="S294">
        <f t="shared" si="21"/>
        <v>0</v>
      </c>
      <c r="T294">
        <f t="shared" si="22"/>
        <v>0</v>
      </c>
      <c r="U294">
        <f t="shared" si="23"/>
        <v>4.7793288066580085E-2</v>
      </c>
    </row>
    <row r="295" spans="1:21" x14ac:dyDescent="0.25">
      <c r="A295" t="s">
        <v>6</v>
      </c>
      <c r="C295" t="s">
        <v>513</v>
      </c>
      <c r="D295">
        <f t="shared" si="6"/>
        <v>0</v>
      </c>
      <c r="E295">
        <f t="shared" si="7"/>
        <v>0</v>
      </c>
      <c r="F295">
        <f t="shared" si="8"/>
        <v>0</v>
      </c>
      <c r="G295">
        <f t="shared" si="9"/>
        <v>0</v>
      </c>
      <c r="H295">
        <f t="shared" si="10"/>
        <v>0</v>
      </c>
      <c r="I295">
        <f t="shared" si="11"/>
        <v>0</v>
      </c>
      <c r="J295">
        <f t="shared" si="12"/>
        <v>0.62518632319186485</v>
      </c>
      <c r="K295">
        <f t="shared" si="13"/>
        <v>0</v>
      </c>
      <c r="L295">
        <f t="shared" si="14"/>
        <v>0</v>
      </c>
      <c r="M295">
        <f t="shared" si="15"/>
        <v>0</v>
      </c>
      <c r="N295">
        <f t="shared" si="16"/>
        <v>0</v>
      </c>
      <c r="O295">
        <f t="shared" si="17"/>
        <v>0</v>
      </c>
      <c r="P295">
        <f t="shared" si="18"/>
        <v>0</v>
      </c>
      <c r="Q295">
        <f t="shared" si="19"/>
        <v>0</v>
      </c>
      <c r="R295">
        <f t="shared" si="20"/>
        <v>0</v>
      </c>
      <c r="S295">
        <f t="shared" si="21"/>
        <v>0</v>
      </c>
      <c r="T295">
        <f t="shared" si="22"/>
        <v>0</v>
      </c>
      <c r="U295">
        <f t="shared" si="23"/>
        <v>4.6256392595431801E-2</v>
      </c>
    </row>
    <row r="296" spans="1:21" x14ac:dyDescent="0.25">
      <c r="A296" t="s">
        <v>14</v>
      </c>
      <c r="C296" t="s">
        <v>470</v>
      </c>
      <c r="D296">
        <f t="shared" si="6"/>
        <v>0</v>
      </c>
      <c r="E296">
        <f t="shared" si="7"/>
        <v>0.18177165323800143</v>
      </c>
      <c r="F296">
        <f t="shared" si="8"/>
        <v>0</v>
      </c>
      <c r="G296">
        <f t="shared" si="9"/>
        <v>0.1389370284879905</v>
      </c>
      <c r="H296">
        <f t="shared" si="10"/>
        <v>0</v>
      </c>
      <c r="I296">
        <f t="shared" si="11"/>
        <v>0</v>
      </c>
      <c r="J296">
        <f t="shared" si="12"/>
        <v>0</v>
      </c>
      <c r="K296">
        <f t="shared" si="13"/>
        <v>0</v>
      </c>
      <c r="L296">
        <f t="shared" si="14"/>
        <v>0</v>
      </c>
      <c r="M296">
        <f t="shared" si="15"/>
        <v>0</v>
      </c>
      <c r="N296">
        <f t="shared" si="16"/>
        <v>0</v>
      </c>
      <c r="O296">
        <f t="shared" si="17"/>
        <v>1.1868253038440144E-2</v>
      </c>
      <c r="P296">
        <f t="shared" si="18"/>
        <v>2.5858808859452772E-3</v>
      </c>
      <c r="Q296">
        <f t="shared" si="19"/>
        <v>3.1167585710860706E-3</v>
      </c>
      <c r="R296">
        <f t="shared" si="20"/>
        <v>0.25103629926019749</v>
      </c>
      <c r="S296">
        <f t="shared" si="21"/>
        <v>7.4839115778663062E-2</v>
      </c>
      <c r="T296">
        <f t="shared" si="22"/>
        <v>0</v>
      </c>
      <c r="U296">
        <f t="shared" si="23"/>
        <v>4.1872028671574947E-2</v>
      </c>
    </row>
    <row r="297" spans="1:21" x14ac:dyDescent="0.25">
      <c r="A297" t="s">
        <v>10</v>
      </c>
      <c r="C297" t="s">
        <v>787</v>
      </c>
      <c r="D297">
        <f t="shared" si="6"/>
        <v>0</v>
      </c>
      <c r="E297">
        <f t="shared" si="7"/>
        <v>0</v>
      </c>
      <c r="F297">
        <f t="shared" si="8"/>
        <v>0</v>
      </c>
      <c r="G297">
        <f t="shared" si="9"/>
        <v>0</v>
      </c>
      <c r="H297">
        <f t="shared" si="10"/>
        <v>0</v>
      </c>
      <c r="I297">
        <f t="shared" si="11"/>
        <v>0.49470113928611364</v>
      </c>
      <c r="J297">
        <f t="shared" si="12"/>
        <v>9.2269988020447537E-3</v>
      </c>
      <c r="K297">
        <f t="shared" si="13"/>
        <v>0</v>
      </c>
      <c r="L297">
        <f t="shared" si="14"/>
        <v>0</v>
      </c>
      <c r="M297">
        <f t="shared" si="15"/>
        <v>0</v>
      </c>
      <c r="N297">
        <f t="shared" si="16"/>
        <v>0</v>
      </c>
      <c r="O297">
        <f t="shared" si="17"/>
        <v>0</v>
      </c>
      <c r="P297">
        <f t="shared" si="18"/>
        <v>0</v>
      </c>
      <c r="Q297">
        <f t="shared" si="19"/>
        <v>0</v>
      </c>
      <c r="R297">
        <f t="shared" si="20"/>
        <v>0</v>
      </c>
      <c r="S297">
        <f t="shared" si="21"/>
        <v>0</v>
      </c>
      <c r="T297">
        <f t="shared" si="22"/>
        <v>0</v>
      </c>
      <c r="U297">
        <f t="shared" si="23"/>
        <v>4.1093939394964543E-2</v>
      </c>
    </row>
    <row r="298" spans="1:21" x14ac:dyDescent="0.25">
      <c r="A298" t="s">
        <v>16</v>
      </c>
      <c r="C298" t="s">
        <v>788</v>
      </c>
      <c r="D298">
        <f t="shared" si="6"/>
        <v>0</v>
      </c>
      <c r="E298">
        <f t="shared" si="7"/>
        <v>0</v>
      </c>
      <c r="F298">
        <f t="shared" si="8"/>
        <v>0</v>
      </c>
      <c r="G298">
        <f t="shared" si="9"/>
        <v>0</v>
      </c>
      <c r="H298">
        <f t="shared" si="10"/>
        <v>0.60292179957076364</v>
      </c>
      <c r="I298">
        <f t="shared" si="11"/>
        <v>0</v>
      </c>
      <c r="J298">
        <f t="shared" si="12"/>
        <v>0</v>
      </c>
      <c r="K298">
        <f t="shared" si="13"/>
        <v>0</v>
      </c>
      <c r="L298">
        <f t="shared" si="14"/>
        <v>0</v>
      </c>
      <c r="M298">
        <f t="shared" si="15"/>
        <v>0</v>
      </c>
      <c r="N298">
        <f t="shared" si="16"/>
        <v>0</v>
      </c>
      <c r="O298">
        <f t="shared" si="17"/>
        <v>0</v>
      </c>
      <c r="P298">
        <f t="shared" si="18"/>
        <v>0</v>
      </c>
      <c r="Q298">
        <f t="shared" si="19"/>
        <v>0</v>
      </c>
      <c r="R298">
        <f t="shared" si="20"/>
        <v>0</v>
      </c>
      <c r="S298">
        <f t="shared" si="21"/>
        <v>0</v>
      </c>
      <c r="T298">
        <f t="shared" si="22"/>
        <v>3.2912299692087152E-5</v>
      </c>
      <c r="U298">
        <f t="shared" si="23"/>
        <v>3.545211554016818E-2</v>
      </c>
    </row>
    <row r="299" spans="1:21" x14ac:dyDescent="0.25">
      <c r="A299" t="s">
        <v>19</v>
      </c>
      <c r="C299" t="s">
        <v>471</v>
      </c>
      <c r="D299">
        <f t="shared" si="6"/>
        <v>0</v>
      </c>
      <c r="E299">
        <f t="shared" si="7"/>
        <v>0.13829069505944025</v>
      </c>
      <c r="F299" s="11">
        <f t="shared" si="8"/>
        <v>8.7730142082952841E-5</v>
      </c>
      <c r="G299">
        <f t="shared" si="9"/>
        <v>0</v>
      </c>
      <c r="H299">
        <f t="shared" si="10"/>
        <v>0.18799518979038762</v>
      </c>
      <c r="I299">
        <f t="shared" si="11"/>
        <v>0</v>
      </c>
      <c r="J299">
        <f t="shared" si="12"/>
        <v>0</v>
      </c>
      <c r="K299">
        <f t="shared" si="13"/>
        <v>0</v>
      </c>
      <c r="L299">
        <f t="shared" si="14"/>
        <v>0</v>
      </c>
      <c r="M299">
        <f t="shared" si="15"/>
        <v>0</v>
      </c>
      <c r="N299">
        <f t="shared" si="16"/>
        <v>4.5960980712236713E-4</v>
      </c>
      <c r="O299">
        <f t="shared" si="17"/>
        <v>0</v>
      </c>
      <c r="P299">
        <f t="shared" si="18"/>
        <v>0</v>
      </c>
      <c r="Q299">
        <f t="shared" si="19"/>
        <v>0</v>
      </c>
      <c r="R299">
        <f t="shared" si="20"/>
        <v>9.3364086473416041E-2</v>
      </c>
      <c r="S299">
        <f t="shared" si="21"/>
        <v>3.1845551147516547E-2</v>
      </c>
      <c r="T299">
        <f t="shared" si="22"/>
        <v>0</v>
      </c>
      <c r="U299">
        <f t="shared" si="23"/>
        <v>2.7211473501493087E-2</v>
      </c>
    </row>
    <row r="300" spans="1:21" x14ac:dyDescent="0.25">
      <c r="A300" t="s">
        <v>8</v>
      </c>
      <c r="C300" t="s">
        <v>789</v>
      </c>
      <c r="D300" s="11">
        <f t="shared" si="6"/>
        <v>9.6111193257430137E-4</v>
      </c>
      <c r="E300">
        <f t="shared" si="7"/>
        <v>0</v>
      </c>
      <c r="F300" s="11">
        <f t="shared" si="8"/>
        <v>3.9877337310433109E-5</v>
      </c>
      <c r="G300">
        <f t="shared" si="9"/>
        <v>0</v>
      </c>
      <c r="H300">
        <f t="shared" si="10"/>
        <v>0</v>
      </c>
      <c r="I300">
        <f t="shared" si="11"/>
        <v>0</v>
      </c>
      <c r="J300">
        <f t="shared" si="12"/>
        <v>0</v>
      </c>
      <c r="K300">
        <f t="shared" si="13"/>
        <v>0.22911714964804827</v>
      </c>
      <c r="L300">
        <f t="shared" si="14"/>
        <v>0.24736497350086345</v>
      </c>
      <c r="M300">
        <f t="shared" si="15"/>
        <v>0</v>
      </c>
      <c r="N300">
        <f t="shared" si="16"/>
        <v>0</v>
      </c>
      <c r="O300">
        <f t="shared" si="17"/>
        <v>0</v>
      </c>
      <c r="P300">
        <f t="shared" si="18"/>
        <v>0</v>
      </c>
      <c r="Q300">
        <f t="shared" si="19"/>
        <v>0</v>
      </c>
      <c r="R300">
        <f t="shared" si="20"/>
        <v>0</v>
      </c>
      <c r="S300">
        <f t="shared" si="21"/>
        <v>0</v>
      </c>
      <c r="T300">
        <f t="shared" si="22"/>
        <v>0</v>
      </c>
      <c r="U300">
        <f t="shared" si="23"/>
        <v>2.6230404413593016E-2</v>
      </c>
    </row>
    <row r="301" spans="1:21" x14ac:dyDescent="0.25">
      <c r="A301" t="s">
        <v>22</v>
      </c>
      <c r="C301" t="s">
        <v>502</v>
      </c>
      <c r="D301">
        <f t="shared" si="6"/>
        <v>0</v>
      </c>
      <c r="E301">
        <f t="shared" si="7"/>
        <v>0</v>
      </c>
      <c r="F301">
        <f t="shared" si="8"/>
        <v>0</v>
      </c>
      <c r="G301">
        <f t="shared" si="9"/>
        <v>0</v>
      </c>
      <c r="H301">
        <f t="shared" si="10"/>
        <v>0.1168604751520452</v>
      </c>
      <c r="I301">
        <f t="shared" si="11"/>
        <v>0</v>
      </c>
      <c r="J301">
        <f t="shared" si="12"/>
        <v>0</v>
      </c>
      <c r="K301">
        <f t="shared" si="13"/>
        <v>0.16370897705457538</v>
      </c>
      <c r="L301">
        <f t="shared" si="14"/>
        <v>0.16541945387297619</v>
      </c>
      <c r="M301">
        <f t="shared" si="15"/>
        <v>0</v>
      </c>
      <c r="N301">
        <f t="shared" si="16"/>
        <v>0</v>
      </c>
      <c r="O301">
        <f t="shared" si="17"/>
        <v>0</v>
      </c>
      <c r="P301">
        <f t="shared" si="18"/>
        <v>0</v>
      </c>
      <c r="Q301">
        <f t="shared" si="19"/>
        <v>0</v>
      </c>
      <c r="R301">
        <f t="shared" si="20"/>
        <v>0</v>
      </c>
      <c r="S301">
        <f t="shared" si="21"/>
        <v>0</v>
      </c>
      <c r="T301">
        <f t="shared" si="22"/>
        <v>0</v>
      </c>
      <c r="U301">
        <f t="shared" si="23"/>
        <v>2.5021997937048519E-2</v>
      </c>
    </row>
    <row r="302" spans="1:21" x14ac:dyDescent="0.25">
      <c r="A302" t="s">
        <v>4</v>
      </c>
      <c r="C302" t="s">
        <v>461</v>
      </c>
      <c r="D302" s="11">
        <f t="shared" si="6"/>
        <v>1.9715116565626693E-3</v>
      </c>
      <c r="E302">
        <f t="shared" si="7"/>
        <v>0</v>
      </c>
      <c r="F302">
        <f t="shared" si="8"/>
        <v>1.5950934924173244E-5</v>
      </c>
      <c r="G302">
        <f t="shared" si="9"/>
        <v>0</v>
      </c>
      <c r="H302">
        <f t="shared" si="10"/>
        <v>3.9833829122481977E-2</v>
      </c>
      <c r="I302">
        <f t="shared" si="11"/>
        <v>0</v>
      </c>
      <c r="J302">
        <f t="shared" si="12"/>
        <v>0.29826799447660329</v>
      </c>
      <c r="K302">
        <f t="shared" si="13"/>
        <v>0</v>
      </c>
      <c r="L302" s="11">
        <f t="shared" si="14"/>
        <v>1.1711228885051311E-3</v>
      </c>
      <c r="M302">
        <f t="shared" si="15"/>
        <v>0</v>
      </c>
      <c r="N302">
        <f t="shared" si="16"/>
        <v>0</v>
      </c>
      <c r="O302">
        <f t="shared" si="17"/>
        <v>0</v>
      </c>
      <c r="P302">
        <f t="shared" si="18"/>
        <v>0</v>
      </c>
      <c r="Q302">
        <f t="shared" si="19"/>
        <v>0</v>
      </c>
      <c r="R302">
        <f t="shared" si="20"/>
        <v>0</v>
      </c>
      <c r="S302">
        <f t="shared" si="21"/>
        <v>0</v>
      </c>
      <c r="T302">
        <f t="shared" si="22"/>
        <v>0</v>
      </c>
      <c r="U302">
        <f t="shared" si="23"/>
        <v>2.4498648323606653E-2</v>
      </c>
    </row>
    <row r="303" spans="1:21" x14ac:dyDescent="0.25">
      <c r="A303" t="s">
        <v>23</v>
      </c>
      <c r="C303" t="s">
        <v>542</v>
      </c>
      <c r="D303">
        <f t="shared" si="6"/>
        <v>0</v>
      </c>
      <c r="E303">
        <f t="shared" si="7"/>
        <v>0</v>
      </c>
      <c r="F303">
        <f t="shared" si="8"/>
        <v>0</v>
      </c>
      <c r="G303">
        <f t="shared" si="9"/>
        <v>0</v>
      </c>
      <c r="H303">
        <f t="shared" si="10"/>
        <v>0</v>
      </c>
      <c r="I303">
        <f t="shared" si="11"/>
        <v>0</v>
      </c>
      <c r="J303">
        <f t="shared" si="12"/>
        <v>0</v>
      </c>
      <c r="K303">
        <f t="shared" si="13"/>
        <v>0</v>
      </c>
      <c r="L303">
        <f t="shared" si="14"/>
        <v>0</v>
      </c>
      <c r="M303">
        <f t="shared" si="15"/>
        <v>0</v>
      </c>
      <c r="N303">
        <f t="shared" si="16"/>
        <v>0</v>
      </c>
      <c r="O303">
        <f t="shared" si="17"/>
        <v>0.20480243370564172</v>
      </c>
      <c r="P303">
        <f t="shared" si="18"/>
        <v>0.24200983247989044</v>
      </c>
      <c r="Q303">
        <f t="shared" si="19"/>
        <v>0.20163030448333732</v>
      </c>
      <c r="R303">
        <f t="shared" si="20"/>
        <v>0</v>
      </c>
      <c r="S303">
        <f t="shared" si="21"/>
        <v>0</v>
      </c>
      <c r="T303">
        <f t="shared" si="22"/>
        <v>0</v>
      </c>
      <c r="U303">
        <f t="shared" si="23"/>
        <v>2.2654238438354523E-2</v>
      </c>
    </row>
    <row r="304" spans="1:21" x14ac:dyDescent="0.25">
      <c r="A304" t="s">
        <v>25</v>
      </c>
      <c r="C304" t="s">
        <v>790</v>
      </c>
      <c r="D304">
        <f t="shared" si="6"/>
        <v>0</v>
      </c>
      <c r="E304">
        <f t="shared" si="7"/>
        <v>0</v>
      </c>
      <c r="F304" s="11">
        <f t="shared" si="8"/>
        <v>9.5705609545039462E-5</v>
      </c>
      <c r="G304">
        <f t="shared" si="9"/>
        <v>0</v>
      </c>
      <c r="H304">
        <f t="shared" si="10"/>
        <v>0</v>
      </c>
      <c r="I304">
        <f t="shared" si="11"/>
        <v>0</v>
      </c>
      <c r="J304">
        <f t="shared" si="12"/>
        <v>0</v>
      </c>
      <c r="K304">
        <f t="shared" si="13"/>
        <v>0</v>
      </c>
      <c r="L304">
        <f t="shared" si="14"/>
        <v>0</v>
      </c>
      <c r="M304">
        <f t="shared" si="15"/>
        <v>0</v>
      </c>
      <c r="N304">
        <f t="shared" si="16"/>
        <v>0</v>
      </c>
      <c r="O304">
        <f t="shared" si="17"/>
        <v>0.166367211920432</v>
      </c>
      <c r="P304">
        <f t="shared" si="18"/>
        <v>0.24359406780527193</v>
      </c>
      <c r="Q304">
        <f t="shared" si="19"/>
        <v>0.19204027811076479</v>
      </c>
      <c r="R304">
        <f t="shared" si="20"/>
        <v>0</v>
      </c>
      <c r="S304">
        <f t="shared" si="21"/>
        <v>0</v>
      </c>
      <c r="T304">
        <f t="shared" si="22"/>
        <v>0</v>
      </c>
      <c r="U304">
        <f t="shared" si="23"/>
        <v>2.0046286162967754E-2</v>
      </c>
    </row>
    <row r="305" spans="1:21" x14ac:dyDescent="0.25">
      <c r="A305" t="s">
        <v>26</v>
      </c>
      <c r="C305" t="s">
        <v>791</v>
      </c>
      <c r="D305">
        <f t="shared" si="6"/>
        <v>0</v>
      </c>
      <c r="E305">
        <f t="shared" si="7"/>
        <v>0</v>
      </c>
      <c r="F305">
        <f t="shared" si="8"/>
        <v>0</v>
      </c>
      <c r="G305">
        <f t="shared" si="9"/>
        <v>0</v>
      </c>
      <c r="H305">
        <f t="shared" si="10"/>
        <v>0</v>
      </c>
      <c r="I305">
        <f t="shared" si="11"/>
        <v>0</v>
      </c>
      <c r="J305">
        <f t="shared" si="12"/>
        <v>0</v>
      </c>
      <c r="K305">
        <f t="shared" si="13"/>
        <v>0</v>
      </c>
      <c r="L305">
        <f t="shared" si="14"/>
        <v>0</v>
      </c>
      <c r="M305">
        <f t="shared" si="15"/>
        <v>0.17068886883448323</v>
      </c>
      <c r="N305">
        <f t="shared" si="16"/>
        <v>6.0438689636591283E-2</v>
      </c>
      <c r="O305">
        <f t="shared" si="17"/>
        <v>0</v>
      </c>
      <c r="P305">
        <f t="shared" si="18"/>
        <v>0</v>
      </c>
      <c r="Q305">
        <f t="shared" si="19"/>
        <v>0</v>
      </c>
      <c r="R305">
        <f t="shared" si="20"/>
        <v>0</v>
      </c>
      <c r="S305">
        <f t="shared" si="21"/>
        <v>0</v>
      </c>
      <c r="T305">
        <f t="shared" si="22"/>
        <v>0</v>
      </c>
      <c r="U305">
        <f t="shared" si="23"/>
        <v>1.7061806337638648E-2</v>
      </c>
    </row>
    <row r="306" spans="1:21" x14ac:dyDescent="0.25">
      <c r="A306" t="s">
        <v>27</v>
      </c>
      <c r="C306" t="s">
        <v>792</v>
      </c>
      <c r="D306">
        <f t="shared" si="6"/>
        <v>0</v>
      </c>
      <c r="E306">
        <f t="shared" si="7"/>
        <v>0</v>
      </c>
      <c r="F306">
        <f t="shared" si="8"/>
        <v>0</v>
      </c>
      <c r="G306">
        <f t="shared" si="9"/>
        <v>0</v>
      </c>
      <c r="H306">
        <f t="shared" si="10"/>
        <v>0</v>
      </c>
      <c r="I306">
        <f t="shared" si="11"/>
        <v>0</v>
      </c>
      <c r="J306">
        <f t="shared" si="12"/>
        <v>0</v>
      </c>
      <c r="K306">
        <f t="shared" si="13"/>
        <v>0</v>
      </c>
      <c r="L306">
        <f t="shared" si="14"/>
        <v>0</v>
      </c>
      <c r="M306">
        <f t="shared" si="15"/>
        <v>8.3068906290937675E-2</v>
      </c>
      <c r="N306">
        <f t="shared" si="16"/>
        <v>0.13147217775805506</v>
      </c>
      <c r="O306">
        <f t="shared" si="17"/>
        <v>0</v>
      </c>
      <c r="P306">
        <f t="shared" si="18"/>
        <v>0</v>
      </c>
      <c r="Q306">
        <f t="shared" si="19"/>
        <v>0</v>
      </c>
      <c r="R306">
        <f t="shared" si="20"/>
        <v>0</v>
      </c>
      <c r="S306">
        <f t="shared" si="21"/>
        <v>0</v>
      </c>
      <c r="T306">
        <f t="shared" si="22"/>
        <v>0</v>
      </c>
      <c r="U306">
        <f t="shared" si="23"/>
        <v>1.7017489078840403E-2</v>
      </c>
    </row>
    <row r="307" spans="1:21" x14ac:dyDescent="0.25">
      <c r="A307" t="s">
        <v>28</v>
      </c>
      <c r="C307" t="s">
        <v>496</v>
      </c>
      <c r="D307">
        <f t="shared" si="6"/>
        <v>0</v>
      </c>
      <c r="E307">
        <f t="shared" si="7"/>
        <v>0</v>
      </c>
      <c r="F307">
        <f t="shared" si="8"/>
        <v>0</v>
      </c>
      <c r="G307">
        <f t="shared" si="9"/>
        <v>0.3696432917161378</v>
      </c>
      <c r="H307">
        <f t="shared" si="10"/>
        <v>0</v>
      </c>
      <c r="I307">
        <f t="shared" si="11"/>
        <v>0</v>
      </c>
      <c r="J307">
        <f t="shared" si="12"/>
        <v>0</v>
      </c>
      <c r="K307">
        <f t="shared" si="13"/>
        <v>0</v>
      </c>
      <c r="L307">
        <f t="shared" si="14"/>
        <v>0</v>
      </c>
      <c r="M307">
        <f t="shared" si="15"/>
        <v>0</v>
      </c>
      <c r="N307">
        <f t="shared" si="16"/>
        <v>0</v>
      </c>
      <c r="O307">
        <f t="shared" si="17"/>
        <v>0</v>
      </c>
      <c r="P307">
        <f t="shared" si="18"/>
        <v>0</v>
      </c>
      <c r="Q307">
        <f t="shared" si="19"/>
        <v>0</v>
      </c>
      <c r="R307">
        <f t="shared" si="20"/>
        <v>0</v>
      </c>
      <c r="S307">
        <f t="shared" si="21"/>
        <v>0</v>
      </c>
      <c r="T307">
        <f t="shared" si="22"/>
        <v>0</v>
      </c>
      <c r="U307">
        <f t="shared" si="23"/>
        <v>1.6956933435138984E-2</v>
      </c>
    </row>
    <row r="308" spans="1:21" x14ac:dyDescent="0.25">
      <c r="A308" t="s">
        <v>30</v>
      </c>
      <c r="C308" t="s">
        <v>567</v>
      </c>
      <c r="D308">
        <f t="shared" si="6"/>
        <v>0</v>
      </c>
      <c r="E308">
        <f t="shared" si="7"/>
        <v>0</v>
      </c>
      <c r="F308">
        <f t="shared" si="8"/>
        <v>0</v>
      </c>
      <c r="G308">
        <f t="shared" si="9"/>
        <v>0</v>
      </c>
      <c r="H308">
        <f t="shared" si="10"/>
        <v>0</v>
      </c>
      <c r="I308">
        <f t="shared" si="11"/>
        <v>0</v>
      </c>
      <c r="J308">
        <f t="shared" si="12"/>
        <v>0</v>
      </c>
      <c r="K308">
        <f t="shared" si="13"/>
        <v>0</v>
      </c>
      <c r="L308">
        <f t="shared" si="14"/>
        <v>0</v>
      </c>
      <c r="M308">
        <f t="shared" si="15"/>
        <v>0</v>
      </c>
      <c r="N308">
        <f t="shared" si="16"/>
        <v>0</v>
      </c>
      <c r="O308">
        <f t="shared" si="17"/>
        <v>0</v>
      </c>
      <c r="P308">
        <f t="shared" si="18"/>
        <v>0</v>
      </c>
      <c r="Q308">
        <f t="shared" si="19"/>
        <v>0</v>
      </c>
      <c r="R308">
        <f t="shared" si="20"/>
        <v>6.2825642649471769E-2</v>
      </c>
      <c r="S308">
        <f t="shared" si="21"/>
        <v>0.23172297269316461</v>
      </c>
      <c r="T308">
        <f t="shared" si="22"/>
        <v>0</v>
      </c>
      <c r="U308">
        <f t="shared" si="23"/>
        <v>1.5371661108966667E-2</v>
      </c>
    </row>
    <row r="309" spans="1:21" x14ac:dyDescent="0.25">
      <c r="A309" t="s">
        <v>31</v>
      </c>
      <c r="C309" t="s">
        <v>507</v>
      </c>
      <c r="D309">
        <f t="shared" si="6"/>
        <v>0</v>
      </c>
      <c r="E309">
        <f t="shared" si="7"/>
        <v>0</v>
      </c>
      <c r="F309">
        <f t="shared" si="8"/>
        <v>0</v>
      </c>
      <c r="G309">
        <f t="shared" si="9"/>
        <v>0</v>
      </c>
      <c r="H309">
        <f t="shared" si="10"/>
        <v>0</v>
      </c>
      <c r="I309">
        <f t="shared" si="11"/>
        <v>0.18139124600877138</v>
      </c>
      <c r="J309">
        <f t="shared" si="12"/>
        <v>0</v>
      </c>
      <c r="K309">
        <f t="shared" si="13"/>
        <v>0</v>
      </c>
      <c r="L309">
        <f t="shared" si="14"/>
        <v>0</v>
      </c>
      <c r="M309">
        <f t="shared" si="15"/>
        <v>0</v>
      </c>
      <c r="N309">
        <f t="shared" si="16"/>
        <v>0</v>
      </c>
      <c r="O309">
        <f t="shared" si="17"/>
        <v>0</v>
      </c>
      <c r="P309">
        <f t="shared" si="18"/>
        <v>0</v>
      </c>
      <c r="Q309">
        <f t="shared" si="19"/>
        <v>0</v>
      </c>
      <c r="R309">
        <f t="shared" si="20"/>
        <v>0</v>
      </c>
      <c r="S309">
        <f t="shared" si="21"/>
        <v>0</v>
      </c>
      <c r="T309">
        <f t="shared" si="22"/>
        <v>0</v>
      </c>
      <c r="U309">
        <f t="shared" si="23"/>
        <v>1.481752622414587E-2</v>
      </c>
    </row>
    <row r="310" spans="1:21" x14ac:dyDescent="0.25">
      <c r="A310" t="s">
        <v>15</v>
      </c>
      <c r="C310" t="s">
        <v>511</v>
      </c>
      <c r="D310">
        <f t="shared" si="6"/>
        <v>0</v>
      </c>
      <c r="E310">
        <f t="shared" si="7"/>
        <v>0</v>
      </c>
      <c r="F310">
        <f t="shared" si="8"/>
        <v>0</v>
      </c>
      <c r="G310">
        <f t="shared" si="9"/>
        <v>0</v>
      </c>
      <c r="H310">
        <f t="shared" si="10"/>
        <v>0</v>
      </c>
      <c r="I310">
        <f t="shared" si="11"/>
        <v>0.17859997432361358</v>
      </c>
      <c r="J310">
        <f t="shared" si="12"/>
        <v>0</v>
      </c>
      <c r="K310">
        <f t="shared" si="13"/>
        <v>0</v>
      </c>
      <c r="L310">
        <f t="shared" si="14"/>
        <v>0</v>
      </c>
      <c r="M310">
        <f t="shared" si="15"/>
        <v>0</v>
      </c>
      <c r="N310">
        <f t="shared" si="16"/>
        <v>0</v>
      </c>
      <c r="O310">
        <f t="shared" si="17"/>
        <v>0</v>
      </c>
      <c r="P310">
        <f t="shared" si="18"/>
        <v>0</v>
      </c>
      <c r="Q310">
        <f t="shared" si="19"/>
        <v>0</v>
      </c>
      <c r="R310">
        <f t="shared" si="20"/>
        <v>0</v>
      </c>
      <c r="S310">
        <f t="shared" si="21"/>
        <v>0</v>
      </c>
      <c r="T310">
        <f t="shared" si="22"/>
        <v>0</v>
      </c>
      <c r="U310">
        <f t="shared" si="23"/>
        <v>1.4589512236130473E-2</v>
      </c>
    </row>
    <row r="311" spans="1:21" x14ac:dyDescent="0.25">
      <c r="A311" t="s">
        <v>33</v>
      </c>
      <c r="C311" t="s">
        <v>484</v>
      </c>
      <c r="D311">
        <f t="shared" si="6"/>
        <v>0</v>
      </c>
      <c r="E311">
        <f t="shared" si="7"/>
        <v>0</v>
      </c>
      <c r="F311">
        <f t="shared" si="8"/>
        <v>5.4791461464535091E-2</v>
      </c>
      <c r="G311">
        <f t="shared" si="9"/>
        <v>0</v>
      </c>
      <c r="H311">
        <f t="shared" si="10"/>
        <v>0</v>
      </c>
      <c r="I311">
        <f t="shared" si="11"/>
        <v>0</v>
      </c>
      <c r="J311">
        <f t="shared" si="12"/>
        <v>0</v>
      </c>
      <c r="K311">
        <f t="shared" si="13"/>
        <v>0</v>
      </c>
      <c r="L311">
        <f t="shared" si="14"/>
        <v>0</v>
      </c>
      <c r="M311">
        <f t="shared" si="15"/>
        <v>0</v>
      </c>
      <c r="N311">
        <f t="shared" si="16"/>
        <v>0</v>
      </c>
      <c r="O311">
        <f t="shared" si="17"/>
        <v>0.10041989298389836</v>
      </c>
      <c r="P311">
        <f t="shared" si="18"/>
        <v>4.1762487351669576E-2</v>
      </c>
      <c r="Q311">
        <f t="shared" si="19"/>
        <v>6.3773675377607295E-2</v>
      </c>
      <c r="R311">
        <f t="shared" si="20"/>
        <v>0</v>
      </c>
      <c r="S311">
        <f t="shared" si="21"/>
        <v>0</v>
      </c>
      <c r="T311">
        <f t="shared" si="22"/>
        <v>0</v>
      </c>
      <c r="U311">
        <f t="shared" si="23"/>
        <v>1.3111819209941681E-2</v>
      </c>
    </row>
    <row r="312" spans="1:21" x14ac:dyDescent="0.25">
      <c r="A312" t="s">
        <v>34</v>
      </c>
      <c r="C312" t="s">
        <v>472</v>
      </c>
      <c r="D312">
        <f t="shared" si="6"/>
        <v>0</v>
      </c>
      <c r="E312">
        <f t="shared" si="7"/>
        <v>0.16962769381092335</v>
      </c>
      <c r="F312">
        <f t="shared" si="8"/>
        <v>0</v>
      </c>
      <c r="G312">
        <f t="shared" si="9"/>
        <v>2.4874447828555836E-2</v>
      </c>
      <c r="H312">
        <f t="shared" si="10"/>
        <v>0</v>
      </c>
      <c r="I312">
        <f t="shared" si="11"/>
        <v>0</v>
      </c>
      <c r="J312">
        <f t="shared" si="12"/>
        <v>0</v>
      </c>
      <c r="K312">
        <f t="shared" si="13"/>
        <v>0</v>
      </c>
      <c r="L312">
        <f t="shared" si="14"/>
        <v>0</v>
      </c>
      <c r="M312">
        <f t="shared" si="15"/>
        <v>0</v>
      </c>
      <c r="N312">
        <f t="shared" si="16"/>
        <v>0</v>
      </c>
      <c r="O312">
        <f t="shared" si="17"/>
        <v>1.3281023101497929E-2</v>
      </c>
      <c r="P312">
        <f t="shared" si="18"/>
        <v>3.2614805956724821E-2</v>
      </c>
      <c r="Q312">
        <f t="shared" si="19"/>
        <v>4.0517861424118916E-2</v>
      </c>
      <c r="R312">
        <f t="shared" si="20"/>
        <v>1.6519617720717351E-2</v>
      </c>
      <c r="S312">
        <f t="shared" si="21"/>
        <v>1.8303944872824853E-2</v>
      </c>
      <c r="T312">
        <f t="shared" si="22"/>
        <v>0</v>
      </c>
      <c r="U312">
        <f t="shared" si="23"/>
        <v>1.2948420461853497E-2</v>
      </c>
    </row>
    <row r="313" spans="1:21" x14ac:dyDescent="0.25">
      <c r="A313" t="s">
        <v>36</v>
      </c>
      <c r="C313" t="s">
        <v>793</v>
      </c>
      <c r="D313">
        <f t="shared" si="6"/>
        <v>0</v>
      </c>
      <c r="E313">
        <f t="shared" si="7"/>
        <v>0</v>
      </c>
      <c r="F313">
        <f t="shared" si="8"/>
        <v>0.1445274336142027</v>
      </c>
      <c r="G313">
        <f t="shared" si="9"/>
        <v>0</v>
      </c>
      <c r="H313">
        <f t="shared" si="10"/>
        <v>0</v>
      </c>
      <c r="I313">
        <f t="shared" si="11"/>
        <v>0</v>
      </c>
      <c r="J313">
        <f t="shared" si="12"/>
        <v>0</v>
      </c>
      <c r="K313">
        <f t="shared" si="13"/>
        <v>0</v>
      </c>
      <c r="L313">
        <f t="shared" si="14"/>
        <v>0</v>
      </c>
      <c r="M313">
        <f t="shared" si="15"/>
        <v>0</v>
      </c>
      <c r="N313">
        <f t="shared" si="16"/>
        <v>0</v>
      </c>
      <c r="O313">
        <f t="shared" si="17"/>
        <v>0</v>
      </c>
      <c r="P313">
        <f t="shared" si="18"/>
        <v>0</v>
      </c>
      <c r="Q313">
        <f t="shared" si="19"/>
        <v>0</v>
      </c>
      <c r="R313">
        <f t="shared" si="20"/>
        <v>0</v>
      </c>
      <c r="S313">
        <f t="shared" si="21"/>
        <v>0</v>
      </c>
      <c r="T313">
        <f t="shared" si="22"/>
        <v>0</v>
      </c>
      <c r="U313">
        <f t="shared" si="23"/>
        <v>1.2260995500952483E-2</v>
      </c>
    </row>
    <row r="314" spans="1:21" x14ac:dyDescent="0.25">
      <c r="A314" t="s">
        <v>37</v>
      </c>
      <c r="C314" t="s">
        <v>473</v>
      </c>
      <c r="D314">
        <f t="shared" si="6"/>
        <v>0</v>
      </c>
      <c r="E314">
        <f t="shared" si="7"/>
        <v>2.1341108776065699E-2</v>
      </c>
      <c r="F314">
        <f t="shared" si="8"/>
        <v>0</v>
      </c>
      <c r="G314">
        <f t="shared" si="9"/>
        <v>4.8207609088428555E-2</v>
      </c>
      <c r="H314">
        <f t="shared" si="10"/>
        <v>0</v>
      </c>
      <c r="I314">
        <f t="shared" si="11"/>
        <v>0</v>
      </c>
      <c r="J314">
        <f t="shared" si="12"/>
        <v>0</v>
      </c>
      <c r="K314">
        <f t="shared" si="13"/>
        <v>0</v>
      </c>
      <c r="L314">
        <f t="shared" si="14"/>
        <v>0</v>
      </c>
      <c r="M314">
        <f t="shared" si="15"/>
        <v>0</v>
      </c>
      <c r="N314">
        <f t="shared" si="16"/>
        <v>0</v>
      </c>
      <c r="O314">
        <f t="shared" si="17"/>
        <v>8.1571472874322537E-2</v>
      </c>
      <c r="P314">
        <f t="shared" si="18"/>
        <v>9.8621204223264758E-2</v>
      </c>
      <c r="Q314">
        <f t="shared" si="19"/>
        <v>8.3433229441380957E-2</v>
      </c>
      <c r="R314">
        <f t="shared" si="20"/>
        <v>0</v>
      </c>
      <c r="S314">
        <f t="shared" si="21"/>
        <v>0</v>
      </c>
      <c r="T314">
        <f t="shared" si="22"/>
        <v>0</v>
      </c>
      <c r="U314">
        <f t="shared" si="23"/>
        <v>1.2248140112904137E-2</v>
      </c>
    </row>
    <row r="315" spans="1:21" x14ac:dyDescent="0.25">
      <c r="A315" t="s">
        <v>39</v>
      </c>
      <c r="C315" t="s">
        <v>794</v>
      </c>
      <c r="D315">
        <f t="shared" si="6"/>
        <v>0</v>
      </c>
      <c r="E315">
        <f t="shared" si="7"/>
        <v>0.11986537730801144</v>
      </c>
      <c r="F315">
        <f t="shared" si="8"/>
        <v>7.5431971256415264E-2</v>
      </c>
      <c r="G315">
        <f t="shared" si="9"/>
        <v>0</v>
      </c>
      <c r="H315">
        <f t="shared" si="10"/>
        <v>0</v>
      </c>
      <c r="I315">
        <f t="shared" si="11"/>
        <v>0</v>
      </c>
      <c r="J315">
        <f t="shared" si="12"/>
        <v>0</v>
      </c>
      <c r="K315">
        <f t="shared" si="13"/>
        <v>0</v>
      </c>
      <c r="L315">
        <f t="shared" si="14"/>
        <v>0</v>
      </c>
      <c r="M315">
        <f t="shared" si="15"/>
        <v>0</v>
      </c>
      <c r="N315">
        <f t="shared" si="16"/>
        <v>0</v>
      </c>
      <c r="O315">
        <f t="shared" si="17"/>
        <v>0</v>
      </c>
      <c r="P315">
        <f t="shared" si="18"/>
        <v>0</v>
      </c>
      <c r="Q315">
        <f t="shared" si="19"/>
        <v>0</v>
      </c>
      <c r="R315">
        <f t="shared" si="20"/>
        <v>0</v>
      </c>
      <c r="S315">
        <f t="shared" si="21"/>
        <v>0</v>
      </c>
      <c r="T315">
        <f t="shared" si="22"/>
        <v>0</v>
      </c>
      <c r="U315">
        <f t="shared" si="23"/>
        <v>1.1628375089099679E-2</v>
      </c>
    </row>
    <row r="316" spans="1:21" x14ac:dyDescent="0.25">
      <c r="A316" t="s">
        <v>40</v>
      </c>
      <c r="C316" t="s">
        <v>508</v>
      </c>
      <c r="D316">
        <f t="shared" si="6"/>
        <v>0</v>
      </c>
      <c r="E316">
        <f t="shared" si="7"/>
        <v>0</v>
      </c>
      <c r="F316">
        <f t="shared" si="8"/>
        <v>0</v>
      </c>
      <c r="G316">
        <f t="shared" si="9"/>
        <v>0</v>
      </c>
      <c r="H316">
        <f t="shared" si="10"/>
        <v>0</v>
      </c>
      <c r="I316">
        <f t="shared" si="11"/>
        <v>0.13438275209448911</v>
      </c>
      <c r="J316">
        <f t="shared" si="12"/>
        <v>0</v>
      </c>
      <c r="K316">
        <f t="shared" si="13"/>
        <v>0</v>
      </c>
      <c r="L316">
        <f t="shared" si="14"/>
        <v>0</v>
      </c>
      <c r="M316">
        <f t="shared" si="15"/>
        <v>0</v>
      </c>
      <c r="N316">
        <f t="shared" si="16"/>
        <v>0</v>
      </c>
      <c r="O316">
        <f t="shared" si="17"/>
        <v>0</v>
      </c>
      <c r="P316">
        <f t="shared" si="18"/>
        <v>0</v>
      </c>
      <c r="Q316">
        <f t="shared" si="19"/>
        <v>0</v>
      </c>
      <c r="R316">
        <f t="shared" si="20"/>
        <v>0</v>
      </c>
      <c r="S316">
        <f t="shared" si="21"/>
        <v>0</v>
      </c>
      <c r="T316">
        <f t="shared" si="22"/>
        <v>0</v>
      </c>
      <c r="U316">
        <f t="shared" si="23"/>
        <v>1.0977486494230807E-2</v>
      </c>
    </row>
    <row r="317" spans="1:21" x14ac:dyDescent="0.25">
      <c r="A317" t="s">
        <v>43</v>
      </c>
      <c r="C317" t="s">
        <v>498</v>
      </c>
      <c r="D317">
        <f t="shared" si="6"/>
        <v>0</v>
      </c>
      <c r="E317">
        <f t="shared" si="7"/>
        <v>0</v>
      </c>
      <c r="F317">
        <f t="shared" si="8"/>
        <v>0</v>
      </c>
      <c r="G317">
        <f t="shared" si="9"/>
        <v>0.21892906394495615</v>
      </c>
      <c r="H317">
        <f t="shared" si="10"/>
        <v>0</v>
      </c>
      <c r="I317">
        <f t="shared" si="11"/>
        <v>0</v>
      </c>
      <c r="J317">
        <f t="shared" si="12"/>
        <v>0</v>
      </c>
      <c r="K317">
        <f t="shared" si="13"/>
        <v>0</v>
      </c>
      <c r="L317">
        <f t="shared" si="14"/>
        <v>0</v>
      </c>
      <c r="M317">
        <f t="shared" si="15"/>
        <v>0</v>
      </c>
      <c r="N317">
        <f t="shared" si="16"/>
        <v>0</v>
      </c>
      <c r="O317">
        <f t="shared" si="17"/>
        <v>0</v>
      </c>
      <c r="P317">
        <f t="shared" si="18"/>
        <v>0</v>
      </c>
      <c r="Q317">
        <f t="shared" si="19"/>
        <v>0</v>
      </c>
      <c r="R317">
        <f t="shared" si="20"/>
        <v>0</v>
      </c>
      <c r="S317">
        <f t="shared" si="21"/>
        <v>0</v>
      </c>
      <c r="T317">
        <f t="shared" si="22"/>
        <v>0</v>
      </c>
      <c r="U317">
        <f t="shared" si="23"/>
        <v>1.0043102762927362E-2</v>
      </c>
    </row>
    <row r="318" spans="1:21" x14ac:dyDescent="0.25">
      <c r="A318" t="s">
        <v>45</v>
      </c>
      <c r="C318" t="s">
        <v>795</v>
      </c>
      <c r="D318">
        <f t="shared" si="6"/>
        <v>0</v>
      </c>
      <c r="E318">
        <f t="shared" si="7"/>
        <v>0</v>
      </c>
      <c r="F318">
        <f t="shared" si="8"/>
        <v>0</v>
      </c>
      <c r="G318">
        <f t="shared" si="9"/>
        <v>0</v>
      </c>
      <c r="H318">
        <f t="shared" si="10"/>
        <v>0</v>
      </c>
      <c r="I318">
        <f t="shared" si="11"/>
        <v>0</v>
      </c>
      <c r="J318">
        <f t="shared" si="12"/>
        <v>0</v>
      </c>
      <c r="K318">
        <f t="shared" si="13"/>
        <v>0</v>
      </c>
      <c r="L318">
        <f t="shared" si="14"/>
        <v>0</v>
      </c>
      <c r="M318">
        <f t="shared" si="15"/>
        <v>0</v>
      </c>
      <c r="N318">
        <f t="shared" si="16"/>
        <v>0</v>
      </c>
      <c r="O318">
        <f t="shared" si="17"/>
        <v>8.1197359547519776E-2</v>
      </c>
      <c r="P318">
        <f t="shared" si="18"/>
        <v>9.9929475975837859E-2</v>
      </c>
      <c r="Q318">
        <f t="shared" si="19"/>
        <v>0.11843682570127068</v>
      </c>
      <c r="R318">
        <f t="shared" si="20"/>
        <v>0</v>
      </c>
      <c r="S318">
        <f t="shared" si="21"/>
        <v>0</v>
      </c>
      <c r="T318">
        <f t="shared" si="22"/>
        <v>0</v>
      </c>
      <c r="U318">
        <f t="shared" si="23"/>
        <v>9.2220494262606478E-3</v>
      </c>
    </row>
    <row r="319" spans="1:21" x14ac:dyDescent="0.25">
      <c r="A319" t="s">
        <v>46</v>
      </c>
      <c r="C319" t="s">
        <v>796</v>
      </c>
      <c r="D319">
        <f t="shared" si="6"/>
        <v>0</v>
      </c>
      <c r="E319">
        <f t="shared" si="7"/>
        <v>0</v>
      </c>
      <c r="F319">
        <f t="shared" si="8"/>
        <v>0</v>
      </c>
      <c r="G319">
        <f t="shared" si="9"/>
        <v>0</v>
      </c>
      <c r="H319">
        <f t="shared" si="10"/>
        <v>0</v>
      </c>
      <c r="I319">
        <f t="shared" si="11"/>
        <v>0</v>
      </c>
      <c r="J319">
        <f t="shared" si="12"/>
        <v>0</v>
      </c>
      <c r="K319">
        <f t="shared" si="13"/>
        <v>0</v>
      </c>
      <c r="L319">
        <f t="shared" si="14"/>
        <v>0</v>
      </c>
      <c r="M319">
        <f t="shared" si="15"/>
        <v>0</v>
      </c>
      <c r="N319">
        <f t="shared" si="16"/>
        <v>0</v>
      </c>
      <c r="O319">
        <f t="shared" si="17"/>
        <v>0.10529813386365539</v>
      </c>
      <c r="P319">
        <f t="shared" si="18"/>
        <v>4.2181543147415651E-2</v>
      </c>
      <c r="Q319">
        <f t="shared" si="19"/>
        <v>5.6701030927835051E-2</v>
      </c>
      <c r="R319">
        <f t="shared" si="20"/>
        <v>0</v>
      </c>
      <c r="S319">
        <f t="shared" si="21"/>
        <v>0</v>
      </c>
      <c r="T319">
        <f t="shared" si="22"/>
        <v>0</v>
      </c>
      <c r="U319">
        <f t="shared" si="23"/>
        <v>8.7927471253829975E-3</v>
      </c>
    </row>
    <row r="320" spans="1:21" x14ac:dyDescent="0.25">
      <c r="A320" t="s">
        <v>47</v>
      </c>
      <c r="C320" t="s">
        <v>794</v>
      </c>
      <c r="D320">
        <f t="shared" si="6"/>
        <v>0</v>
      </c>
      <c r="E320">
        <f t="shared" si="7"/>
        <v>0</v>
      </c>
      <c r="F320">
        <f t="shared" si="8"/>
        <v>0.10088966339539576</v>
      </c>
      <c r="G320">
        <f t="shared" si="9"/>
        <v>0</v>
      </c>
      <c r="H320">
        <f t="shared" si="10"/>
        <v>0</v>
      </c>
      <c r="I320">
        <f t="shared" si="11"/>
        <v>0</v>
      </c>
      <c r="J320">
        <f t="shared" si="12"/>
        <v>0</v>
      </c>
      <c r="K320">
        <f t="shared" si="13"/>
        <v>0</v>
      </c>
      <c r="L320">
        <f t="shared" si="14"/>
        <v>0</v>
      </c>
      <c r="M320">
        <f t="shared" si="15"/>
        <v>0</v>
      </c>
      <c r="N320">
        <f t="shared" si="16"/>
        <v>0</v>
      </c>
      <c r="O320">
        <f t="shared" si="17"/>
        <v>0</v>
      </c>
      <c r="P320">
        <f t="shared" si="18"/>
        <v>0</v>
      </c>
      <c r="Q320">
        <f t="shared" si="19"/>
        <v>0</v>
      </c>
      <c r="R320">
        <f t="shared" si="20"/>
        <v>0</v>
      </c>
      <c r="S320">
        <f t="shared" si="21"/>
        <v>0</v>
      </c>
      <c r="T320">
        <f t="shared" si="22"/>
        <v>0</v>
      </c>
      <c r="U320">
        <f t="shared" si="23"/>
        <v>8.5589820427143942E-3</v>
      </c>
    </row>
    <row r="321" spans="1:21" x14ac:dyDescent="0.25">
      <c r="A321" t="s">
        <v>48</v>
      </c>
      <c r="C321" t="s">
        <v>797</v>
      </c>
      <c r="D321">
        <f t="shared" si="6"/>
        <v>0</v>
      </c>
      <c r="E321">
        <f t="shared" si="7"/>
        <v>0</v>
      </c>
      <c r="F321">
        <f t="shared" si="8"/>
        <v>0</v>
      </c>
      <c r="G321">
        <f t="shared" si="9"/>
        <v>0</v>
      </c>
      <c r="H321">
        <f t="shared" si="10"/>
        <v>0</v>
      </c>
      <c r="I321">
        <f t="shared" si="11"/>
        <v>0</v>
      </c>
      <c r="J321">
        <f t="shared" si="12"/>
        <v>0</v>
      </c>
      <c r="K321">
        <f t="shared" si="13"/>
        <v>0</v>
      </c>
      <c r="L321">
        <f t="shared" si="14"/>
        <v>0</v>
      </c>
      <c r="M321">
        <f t="shared" si="15"/>
        <v>3.4307589298710375E-2</v>
      </c>
      <c r="N321">
        <f t="shared" si="16"/>
        <v>6.2364296242293608E-2</v>
      </c>
      <c r="O321">
        <f t="shared" si="17"/>
        <v>0</v>
      </c>
      <c r="P321">
        <f t="shared" si="18"/>
        <v>0</v>
      </c>
      <c r="Q321">
        <f t="shared" si="19"/>
        <v>0</v>
      </c>
      <c r="R321">
        <f t="shared" si="20"/>
        <v>0</v>
      </c>
      <c r="S321">
        <f t="shared" si="21"/>
        <v>0</v>
      </c>
      <c r="T321">
        <f t="shared" si="22"/>
        <v>0</v>
      </c>
      <c r="U321">
        <f t="shared" si="23"/>
        <v>7.7169541255477491E-3</v>
      </c>
    </row>
    <row r="322" spans="1:21" x14ac:dyDescent="0.25">
      <c r="A322" t="s">
        <v>49</v>
      </c>
      <c r="C322" t="s">
        <v>569</v>
      </c>
      <c r="D322">
        <f t="shared" si="6"/>
        <v>0</v>
      </c>
      <c r="E322">
        <f t="shared" si="7"/>
        <v>0</v>
      </c>
      <c r="F322">
        <f t="shared" si="8"/>
        <v>0</v>
      </c>
      <c r="G322">
        <f t="shared" si="9"/>
        <v>0</v>
      </c>
      <c r="H322">
        <f t="shared" si="10"/>
        <v>0</v>
      </c>
      <c r="I322">
        <f t="shared" si="11"/>
        <v>0</v>
      </c>
      <c r="J322">
        <f t="shared" si="12"/>
        <v>0</v>
      </c>
      <c r="K322">
        <f t="shared" si="13"/>
        <v>0</v>
      </c>
      <c r="L322">
        <f t="shared" si="14"/>
        <v>0</v>
      </c>
      <c r="M322">
        <f t="shared" si="15"/>
        <v>0</v>
      </c>
      <c r="N322">
        <f t="shared" si="16"/>
        <v>0</v>
      </c>
      <c r="O322">
        <f t="shared" si="17"/>
        <v>0</v>
      </c>
      <c r="P322">
        <f t="shared" si="18"/>
        <v>0</v>
      </c>
      <c r="Q322">
        <f t="shared" si="19"/>
        <v>0</v>
      </c>
      <c r="R322">
        <f t="shared" si="20"/>
        <v>4.1038170356083939E-2</v>
      </c>
      <c r="S322">
        <f t="shared" si="21"/>
        <v>7.4872245090650075E-2</v>
      </c>
      <c r="T322">
        <f t="shared" si="22"/>
        <v>0</v>
      </c>
      <c r="U322">
        <f t="shared" si="23"/>
        <v>6.9165370696954859E-3</v>
      </c>
    </row>
    <row r="323" spans="1:21" x14ac:dyDescent="0.25">
      <c r="A323" t="s">
        <v>50</v>
      </c>
      <c r="C323" t="s">
        <v>798</v>
      </c>
      <c r="D323">
        <f t="shared" si="6"/>
        <v>0</v>
      </c>
      <c r="E323">
        <f t="shared" si="7"/>
        <v>0.1528231216024443</v>
      </c>
      <c r="F323">
        <f t="shared" si="8"/>
        <v>0</v>
      </c>
      <c r="G323">
        <f t="shared" si="9"/>
        <v>0</v>
      </c>
      <c r="H323">
        <f t="shared" si="10"/>
        <v>0</v>
      </c>
      <c r="I323">
        <f t="shared" si="11"/>
        <v>0</v>
      </c>
      <c r="J323">
        <f t="shared" si="12"/>
        <v>0</v>
      </c>
      <c r="K323">
        <f t="shared" si="13"/>
        <v>0</v>
      </c>
      <c r="L323">
        <f t="shared" si="14"/>
        <v>0</v>
      </c>
      <c r="M323">
        <f t="shared" si="15"/>
        <v>0</v>
      </c>
      <c r="N323">
        <f t="shared" si="16"/>
        <v>0</v>
      </c>
      <c r="O323">
        <f t="shared" si="17"/>
        <v>0</v>
      </c>
      <c r="P323">
        <f t="shared" si="18"/>
        <v>0</v>
      </c>
      <c r="Q323">
        <f t="shared" si="19"/>
        <v>0</v>
      </c>
      <c r="R323">
        <f t="shared" si="20"/>
        <v>0</v>
      </c>
      <c r="S323">
        <f t="shared" si="21"/>
        <v>0</v>
      </c>
      <c r="T323">
        <f t="shared" si="22"/>
        <v>0</v>
      </c>
      <c r="U323">
        <f t="shared" si="23"/>
        <v>6.6668719018091929E-3</v>
      </c>
    </row>
    <row r="324" spans="1:21" x14ac:dyDescent="0.25">
      <c r="A324" t="s">
        <v>3</v>
      </c>
      <c r="C324" t="s">
        <v>460</v>
      </c>
      <c r="D324">
        <f t="shared" si="6"/>
        <v>0.44122430873872542</v>
      </c>
      <c r="E324">
        <f t="shared" si="7"/>
        <v>0</v>
      </c>
      <c r="F324">
        <f t="shared" si="8"/>
        <v>0</v>
      </c>
      <c r="G324">
        <f t="shared" si="9"/>
        <v>0</v>
      </c>
      <c r="H324">
        <f t="shared" si="10"/>
        <v>0</v>
      </c>
      <c r="I324">
        <f t="shared" si="11"/>
        <v>0</v>
      </c>
      <c r="J324">
        <f t="shared" si="12"/>
        <v>6.2458277322067065E-3</v>
      </c>
      <c r="K324">
        <f t="shared" si="13"/>
        <v>0</v>
      </c>
      <c r="L324">
        <f t="shared" si="14"/>
        <v>0</v>
      </c>
      <c r="M324">
        <f t="shared" si="15"/>
        <v>0</v>
      </c>
      <c r="N324">
        <f t="shared" si="16"/>
        <v>0</v>
      </c>
      <c r="O324">
        <f t="shared" si="17"/>
        <v>0</v>
      </c>
      <c r="P324">
        <f t="shared" si="18"/>
        <v>0</v>
      </c>
      <c r="Q324">
        <f t="shared" si="19"/>
        <v>0</v>
      </c>
      <c r="R324">
        <f t="shared" si="20"/>
        <v>0</v>
      </c>
      <c r="S324">
        <f t="shared" si="21"/>
        <v>0</v>
      </c>
      <c r="T324">
        <f t="shared" si="22"/>
        <v>0</v>
      </c>
      <c r="U324">
        <f t="shared" si="23"/>
        <v>6.5190349392532168E-3</v>
      </c>
    </row>
    <row r="325" spans="1:21" x14ac:dyDescent="0.25">
      <c r="A325" t="s">
        <v>52</v>
      </c>
      <c r="C325" t="s">
        <v>570</v>
      </c>
      <c r="D325">
        <f t="shared" si="6"/>
        <v>0</v>
      </c>
      <c r="E325">
        <f t="shared" si="7"/>
        <v>0</v>
      </c>
      <c r="F325">
        <f t="shared" si="8"/>
        <v>0</v>
      </c>
      <c r="G325">
        <f t="shared" si="9"/>
        <v>0</v>
      </c>
      <c r="H325">
        <f t="shared" si="10"/>
        <v>0</v>
      </c>
      <c r="I325">
        <f t="shared" si="11"/>
        <v>0</v>
      </c>
      <c r="J325">
        <f t="shared" si="12"/>
        <v>0</v>
      </c>
      <c r="K325">
        <f t="shared" si="13"/>
        <v>0</v>
      </c>
      <c r="L325">
        <f t="shared" si="14"/>
        <v>0</v>
      </c>
      <c r="M325">
        <f t="shared" si="15"/>
        <v>0</v>
      </c>
      <c r="N325">
        <f t="shared" si="16"/>
        <v>0</v>
      </c>
      <c r="O325">
        <f t="shared" si="17"/>
        <v>0</v>
      </c>
      <c r="P325">
        <f t="shared" si="18"/>
        <v>0</v>
      </c>
      <c r="Q325">
        <f t="shared" si="19"/>
        <v>0</v>
      </c>
      <c r="R325">
        <f t="shared" si="20"/>
        <v>4.2848095800109384E-2</v>
      </c>
      <c r="S325">
        <f t="shared" si="21"/>
        <v>3.0942777395870431E-2</v>
      </c>
      <c r="T325">
        <f t="shared" si="22"/>
        <v>0</v>
      </c>
      <c r="U325">
        <f t="shared" si="23"/>
        <v>5.2923602796926478E-3</v>
      </c>
    </row>
    <row r="326" spans="1:21" x14ac:dyDescent="0.25">
      <c r="A326" t="s">
        <v>53</v>
      </c>
      <c r="C326" t="s">
        <v>793</v>
      </c>
      <c r="D326">
        <f t="shared" si="6"/>
        <v>0</v>
      </c>
      <c r="E326">
        <f t="shared" si="7"/>
        <v>0</v>
      </c>
      <c r="F326">
        <f t="shared" si="8"/>
        <v>0</v>
      </c>
      <c r="G326">
        <f t="shared" si="9"/>
        <v>0</v>
      </c>
      <c r="H326">
        <f t="shared" si="10"/>
        <v>0</v>
      </c>
      <c r="I326">
        <f t="shared" si="11"/>
        <v>0</v>
      </c>
      <c r="J326">
        <f t="shared" si="12"/>
        <v>0</v>
      </c>
      <c r="K326">
        <f t="shared" si="13"/>
        <v>0</v>
      </c>
      <c r="L326">
        <f t="shared" si="14"/>
        <v>0</v>
      </c>
      <c r="M326">
        <f t="shared" si="15"/>
        <v>0</v>
      </c>
      <c r="N326">
        <f t="shared" si="16"/>
        <v>0</v>
      </c>
      <c r="O326">
        <f t="shared" si="17"/>
        <v>0</v>
      </c>
      <c r="P326">
        <f t="shared" si="18"/>
        <v>0</v>
      </c>
      <c r="Q326">
        <f t="shared" si="19"/>
        <v>0</v>
      </c>
      <c r="R326">
        <f t="shared" si="20"/>
        <v>3.7285183799188229E-2</v>
      </c>
      <c r="S326">
        <f t="shared" si="21"/>
        <v>2.9609322588393147E-2</v>
      </c>
      <c r="T326">
        <f t="shared" si="22"/>
        <v>0</v>
      </c>
      <c r="U326">
        <f t="shared" si="23"/>
        <v>4.7148827165735385E-3</v>
      </c>
    </row>
    <row r="327" spans="1:21" x14ac:dyDescent="0.25">
      <c r="A327" t="s">
        <v>35</v>
      </c>
      <c r="C327" t="s">
        <v>799</v>
      </c>
      <c r="D327">
        <f t="shared" si="6"/>
        <v>0</v>
      </c>
      <c r="E327">
        <f t="shared" si="7"/>
        <v>0</v>
      </c>
      <c r="F327">
        <f t="shared" si="8"/>
        <v>0</v>
      </c>
      <c r="G327">
        <f t="shared" si="9"/>
        <v>0</v>
      </c>
      <c r="H327">
        <f t="shared" si="10"/>
        <v>0</v>
      </c>
      <c r="I327">
        <f t="shared" si="11"/>
        <v>0</v>
      </c>
      <c r="J327">
        <f t="shared" si="12"/>
        <v>0</v>
      </c>
      <c r="K327">
        <f t="shared" si="13"/>
        <v>3.4966633147454067E-2</v>
      </c>
      <c r="L327">
        <f t="shared" si="14"/>
        <v>5.0338434665237498E-2</v>
      </c>
      <c r="M327">
        <f t="shared" si="15"/>
        <v>0</v>
      </c>
      <c r="N327">
        <f t="shared" si="16"/>
        <v>0</v>
      </c>
      <c r="O327">
        <f t="shared" si="17"/>
        <v>0</v>
      </c>
      <c r="P327">
        <f t="shared" si="18"/>
        <v>0</v>
      </c>
      <c r="Q327">
        <f t="shared" si="19"/>
        <v>0</v>
      </c>
      <c r="R327">
        <f t="shared" si="20"/>
        <v>0</v>
      </c>
      <c r="S327">
        <f t="shared" si="21"/>
        <v>0</v>
      </c>
      <c r="T327">
        <f t="shared" si="22"/>
        <v>1.097076656402905E-5</v>
      </c>
      <c r="U327">
        <f t="shared" si="23"/>
        <v>4.6451929813640849E-3</v>
      </c>
    </row>
    <row r="328" spans="1:21" x14ac:dyDescent="0.25">
      <c r="A328" t="s">
        <v>54</v>
      </c>
      <c r="C328" t="s">
        <v>800</v>
      </c>
      <c r="D328">
        <f t="shared" si="6"/>
        <v>0</v>
      </c>
      <c r="E328">
        <f t="shared" si="7"/>
        <v>0</v>
      </c>
      <c r="F328">
        <f t="shared" si="8"/>
        <v>0</v>
      </c>
      <c r="G328">
        <f t="shared" si="9"/>
        <v>0</v>
      </c>
      <c r="H328">
        <f t="shared" si="10"/>
        <v>0</v>
      </c>
      <c r="I328">
        <f t="shared" si="11"/>
        <v>0</v>
      </c>
      <c r="J328">
        <f t="shared" si="12"/>
        <v>0</v>
      </c>
      <c r="K328">
        <f t="shared" si="13"/>
        <v>0</v>
      </c>
      <c r="L328">
        <f t="shared" si="14"/>
        <v>0</v>
      </c>
      <c r="M328">
        <f t="shared" si="15"/>
        <v>0</v>
      </c>
      <c r="N328">
        <f t="shared" si="16"/>
        <v>0</v>
      </c>
      <c r="O328">
        <f t="shared" si="17"/>
        <v>5.7529769083471571E-2</v>
      </c>
      <c r="P328">
        <f t="shared" si="18"/>
        <v>1.7293717229325729E-2</v>
      </c>
      <c r="Q328">
        <f t="shared" si="19"/>
        <v>2.7451450491488852E-2</v>
      </c>
      <c r="R328">
        <f t="shared" si="20"/>
        <v>0</v>
      </c>
      <c r="S328">
        <f t="shared" si="21"/>
        <v>0</v>
      </c>
      <c r="T328">
        <f t="shared" si="22"/>
        <v>0</v>
      </c>
      <c r="U328">
        <f t="shared" si="23"/>
        <v>4.603582120049703E-3</v>
      </c>
    </row>
    <row r="329" spans="1:21" x14ac:dyDescent="0.25">
      <c r="A329" t="s">
        <v>55</v>
      </c>
      <c r="C329" t="s">
        <v>794</v>
      </c>
      <c r="D329">
        <f t="shared" si="6"/>
        <v>0</v>
      </c>
      <c r="E329">
        <f t="shared" si="7"/>
        <v>0.104580738718758</v>
      </c>
      <c r="F329">
        <f t="shared" si="8"/>
        <v>0</v>
      </c>
      <c r="G329">
        <f t="shared" si="9"/>
        <v>0</v>
      </c>
      <c r="H329">
        <f t="shared" si="10"/>
        <v>0</v>
      </c>
      <c r="I329">
        <f t="shared" si="11"/>
        <v>0</v>
      </c>
      <c r="J329">
        <f t="shared" si="12"/>
        <v>0</v>
      </c>
      <c r="K329">
        <f t="shared" si="13"/>
        <v>0</v>
      </c>
      <c r="L329">
        <f t="shared" si="14"/>
        <v>0</v>
      </c>
      <c r="M329">
        <f t="shared" si="15"/>
        <v>0</v>
      </c>
      <c r="N329">
        <f t="shared" si="16"/>
        <v>0</v>
      </c>
      <c r="O329">
        <f t="shared" si="17"/>
        <v>0</v>
      </c>
      <c r="P329">
        <f t="shared" si="18"/>
        <v>0</v>
      </c>
      <c r="Q329">
        <f t="shared" si="19"/>
        <v>0</v>
      </c>
      <c r="R329">
        <f t="shared" si="20"/>
        <v>0</v>
      </c>
      <c r="S329">
        <f t="shared" si="21"/>
        <v>0</v>
      </c>
      <c r="T329">
        <f t="shared" si="22"/>
        <v>0</v>
      </c>
      <c r="U329">
        <f t="shared" si="23"/>
        <v>4.5623095584208032E-3</v>
      </c>
    </row>
    <row r="330" spans="1:21" x14ac:dyDescent="0.25">
      <c r="A330" t="s">
        <v>57</v>
      </c>
      <c r="C330" t="s">
        <v>786</v>
      </c>
      <c r="D330">
        <f t="shared" si="6"/>
        <v>0</v>
      </c>
      <c r="E330">
        <f t="shared" si="7"/>
        <v>0</v>
      </c>
      <c r="F330">
        <f t="shared" si="8"/>
        <v>0</v>
      </c>
      <c r="G330">
        <f t="shared" si="9"/>
        <v>9.3767745075626283E-2</v>
      </c>
      <c r="H330">
        <f t="shared" si="10"/>
        <v>0</v>
      </c>
      <c r="I330">
        <f t="shared" si="11"/>
        <v>0</v>
      </c>
      <c r="J330">
        <f t="shared" si="12"/>
        <v>0</v>
      </c>
      <c r="K330">
        <f t="shared" si="13"/>
        <v>0</v>
      </c>
      <c r="L330">
        <f t="shared" si="14"/>
        <v>0</v>
      </c>
      <c r="M330">
        <f t="shared" si="15"/>
        <v>0</v>
      </c>
      <c r="N330">
        <f t="shared" si="16"/>
        <v>0</v>
      </c>
      <c r="O330">
        <f t="shared" si="17"/>
        <v>0</v>
      </c>
      <c r="P330">
        <f t="shared" si="18"/>
        <v>0</v>
      </c>
      <c r="Q330">
        <f t="shared" si="19"/>
        <v>0</v>
      </c>
      <c r="R330">
        <f t="shared" si="20"/>
        <v>0</v>
      </c>
      <c r="S330">
        <f t="shared" si="21"/>
        <v>0</v>
      </c>
      <c r="T330">
        <f t="shared" si="22"/>
        <v>0</v>
      </c>
      <c r="U330">
        <f t="shared" si="23"/>
        <v>4.3014805009135787E-3</v>
      </c>
    </row>
    <row r="331" spans="1:21" x14ac:dyDescent="0.25">
      <c r="A331" t="s">
        <v>59</v>
      </c>
      <c r="C331" t="s">
        <v>485</v>
      </c>
      <c r="D331">
        <f t="shared" si="6"/>
        <v>0</v>
      </c>
      <c r="E331">
        <f t="shared" si="7"/>
        <v>0</v>
      </c>
      <c r="F331">
        <f t="shared" si="8"/>
        <v>2.0337442028320885E-4</v>
      </c>
      <c r="G331">
        <f t="shared" si="9"/>
        <v>9.058930243877257E-2</v>
      </c>
      <c r="H331">
        <f t="shared" si="10"/>
        <v>0</v>
      </c>
      <c r="I331">
        <f t="shared" si="11"/>
        <v>0</v>
      </c>
      <c r="J331">
        <f t="shared" si="12"/>
        <v>0</v>
      </c>
      <c r="K331">
        <f t="shared" si="13"/>
        <v>0</v>
      </c>
      <c r="L331">
        <f t="shared" si="14"/>
        <v>0</v>
      </c>
      <c r="M331">
        <f t="shared" si="15"/>
        <v>0</v>
      </c>
      <c r="N331">
        <f t="shared" si="16"/>
        <v>0</v>
      </c>
      <c r="O331">
        <f t="shared" si="17"/>
        <v>0</v>
      </c>
      <c r="P331">
        <f t="shared" si="18"/>
        <v>0</v>
      </c>
      <c r="Q331">
        <f t="shared" si="19"/>
        <v>0</v>
      </c>
      <c r="R331">
        <f t="shared" si="20"/>
        <v>0</v>
      </c>
      <c r="S331">
        <f t="shared" si="21"/>
        <v>0</v>
      </c>
      <c r="T331">
        <f t="shared" si="22"/>
        <v>0</v>
      </c>
      <c r="U331">
        <f t="shared" si="23"/>
        <v>4.1729266204301209E-3</v>
      </c>
    </row>
    <row r="332" spans="1:21" x14ac:dyDescent="0.25">
      <c r="A332" t="s">
        <v>60</v>
      </c>
      <c r="C332" t="s">
        <v>477</v>
      </c>
      <c r="D332">
        <f t="shared" si="6"/>
        <v>0</v>
      </c>
      <c r="E332">
        <f t="shared" si="7"/>
        <v>9.3041650834024797E-2</v>
      </c>
      <c r="F332">
        <f t="shared" si="8"/>
        <v>0</v>
      </c>
      <c r="G332">
        <f t="shared" si="9"/>
        <v>0</v>
      </c>
      <c r="H332">
        <f t="shared" si="10"/>
        <v>0</v>
      </c>
      <c r="I332">
        <f t="shared" si="11"/>
        <v>0</v>
      </c>
      <c r="J332">
        <f t="shared" si="12"/>
        <v>0</v>
      </c>
      <c r="K332">
        <f t="shared" si="13"/>
        <v>0</v>
      </c>
      <c r="L332">
        <f t="shared" si="14"/>
        <v>0</v>
      </c>
      <c r="M332">
        <f t="shared" si="15"/>
        <v>0</v>
      </c>
      <c r="N332">
        <f t="shared" si="16"/>
        <v>0</v>
      </c>
      <c r="O332">
        <f t="shared" si="17"/>
        <v>0</v>
      </c>
      <c r="P332">
        <f t="shared" si="18"/>
        <v>0</v>
      </c>
      <c r="Q332">
        <f t="shared" si="19"/>
        <v>0</v>
      </c>
      <c r="R332">
        <f t="shared" si="20"/>
        <v>0</v>
      </c>
      <c r="S332">
        <f t="shared" si="21"/>
        <v>0</v>
      </c>
      <c r="T332">
        <f t="shared" si="22"/>
        <v>0</v>
      </c>
      <c r="U332">
        <f t="shared" si="23"/>
        <v>4.0589196264224237E-3</v>
      </c>
    </row>
    <row r="333" spans="1:21" x14ac:dyDescent="0.25">
      <c r="A333" t="s">
        <v>62</v>
      </c>
      <c r="C333" t="s">
        <v>801</v>
      </c>
      <c r="D333">
        <f t="shared" si="6"/>
        <v>0</v>
      </c>
      <c r="E333">
        <f t="shared" si="7"/>
        <v>0</v>
      </c>
      <c r="F333">
        <f t="shared" si="8"/>
        <v>0</v>
      </c>
      <c r="G333">
        <f t="shared" si="9"/>
        <v>0</v>
      </c>
      <c r="H333">
        <f t="shared" si="10"/>
        <v>0</v>
      </c>
      <c r="I333">
        <f t="shared" si="11"/>
        <v>0</v>
      </c>
      <c r="J333">
        <f t="shared" si="12"/>
        <v>0</v>
      </c>
      <c r="K333">
        <f t="shared" si="13"/>
        <v>0</v>
      </c>
      <c r="L333">
        <f t="shared" si="14"/>
        <v>0</v>
      </c>
      <c r="M333">
        <f t="shared" si="15"/>
        <v>0</v>
      </c>
      <c r="N333">
        <f t="shared" si="16"/>
        <v>0</v>
      </c>
      <c r="O333">
        <f t="shared" si="17"/>
        <v>4.642943287373183E-2</v>
      </c>
      <c r="P333">
        <f t="shared" si="18"/>
        <v>1.7559459929067142E-2</v>
      </c>
      <c r="Q333">
        <f t="shared" si="19"/>
        <v>3.0568209062574923E-2</v>
      </c>
      <c r="R333">
        <f t="shared" si="20"/>
        <v>0</v>
      </c>
      <c r="S333">
        <f t="shared" si="21"/>
        <v>0</v>
      </c>
      <c r="T333">
        <f t="shared" si="22"/>
        <v>0</v>
      </c>
      <c r="U333">
        <f t="shared" si="23"/>
        <v>3.8583079129311335E-3</v>
      </c>
    </row>
    <row r="334" spans="1:21" x14ac:dyDescent="0.25">
      <c r="A334" t="s">
        <v>63</v>
      </c>
      <c r="C334" t="s">
        <v>466</v>
      </c>
      <c r="D334">
        <f t="shared" si="6"/>
        <v>0.27667701710286363</v>
      </c>
      <c r="E334">
        <f t="shared" si="7"/>
        <v>0</v>
      </c>
      <c r="F334">
        <f t="shared" si="8"/>
        <v>0</v>
      </c>
      <c r="G334">
        <f t="shared" si="9"/>
        <v>0</v>
      </c>
      <c r="H334">
        <f t="shared" si="10"/>
        <v>0</v>
      </c>
      <c r="I334">
        <f t="shared" si="11"/>
        <v>0</v>
      </c>
      <c r="J334">
        <f t="shared" si="12"/>
        <v>0</v>
      </c>
      <c r="K334">
        <f t="shared" si="13"/>
        <v>0</v>
      </c>
      <c r="L334">
        <f t="shared" si="14"/>
        <v>0</v>
      </c>
      <c r="M334">
        <f t="shared" si="15"/>
        <v>0</v>
      </c>
      <c r="N334">
        <f t="shared" si="16"/>
        <v>0</v>
      </c>
      <c r="O334">
        <f t="shared" si="17"/>
        <v>0</v>
      </c>
      <c r="P334">
        <f t="shared" si="18"/>
        <v>0</v>
      </c>
      <c r="Q334">
        <f t="shared" si="19"/>
        <v>0</v>
      </c>
      <c r="R334">
        <f t="shared" si="20"/>
        <v>0</v>
      </c>
      <c r="S334">
        <f t="shared" si="21"/>
        <v>0</v>
      </c>
      <c r="T334">
        <f t="shared" si="22"/>
        <v>0</v>
      </c>
      <c r="U334">
        <f t="shared" si="23"/>
        <v>3.798090568915198E-3</v>
      </c>
    </row>
    <row r="335" spans="1:21" x14ac:dyDescent="0.25">
      <c r="A335" t="s">
        <v>64</v>
      </c>
      <c r="C335" t="s">
        <v>802</v>
      </c>
      <c r="D335">
        <f t="shared" si="6"/>
        <v>0</v>
      </c>
      <c r="E335">
        <f t="shared" si="7"/>
        <v>0</v>
      </c>
      <c r="F335">
        <f t="shared" si="8"/>
        <v>0</v>
      </c>
      <c r="G335">
        <f t="shared" si="9"/>
        <v>0</v>
      </c>
      <c r="H335">
        <f t="shared" si="10"/>
        <v>0</v>
      </c>
      <c r="I335">
        <f t="shared" si="11"/>
        <v>0</v>
      </c>
      <c r="J335">
        <f t="shared" si="12"/>
        <v>0</v>
      </c>
      <c r="K335">
        <f t="shared" si="13"/>
        <v>0</v>
      </c>
      <c r="L335">
        <f t="shared" si="14"/>
        <v>0</v>
      </c>
      <c r="M335">
        <f t="shared" si="15"/>
        <v>2.9955459811941428E-2</v>
      </c>
      <c r="N335">
        <f t="shared" si="16"/>
        <v>1.9160974372791101E-2</v>
      </c>
      <c r="O335">
        <f t="shared" si="17"/>
        <v>0</v>
      </c>
      <c r="P335">
        <f t="shared" si="18"/>
        <v>0</v>
      </c>
      <c r="Q335">
        <f t="shared" si="19"/>
        <v>0</v>
      </c>
      <c r="R335">
        <f t="shared" si="20"/>
        <v>0</v>
      </c>
      <c r="S335">
        <f t="shared" si="21"/>
        <v>0</v>
      </c>
      <c r="T335">
        <f t="shared" si="22"/>
        <v>0</v>
      </c>
      <c r="U335">
        <f t="shared" si="23"/>
        <v>3.7246795371654344E-3</v>
      </c>
    </row>
    <row r="336" spans="1:21" x14ac:dyDescent="0.25">
      <c r="A336" t="s">
        <v>66</v>
      </c>
      <c r="C336" t="s">
        <v>547</v>
      </c>
      <c r="D336">
        <f t="shared" si="6"/>
        <v>0</v>
      </c>
      <c r="E336">
        <f t="shared" si="7"/>
        <v>0</v>
      </c>
      <c r="F336">
        <f t="shared" si="8"/>
        <v>0</v>
      </c>
      <c r="G336">
        <f t="shared" si="9"/>
        <v>0</v>
      </c>
      <c r="H336">
        <f t="shared" si="10"/>
        <v>0</v>
      </c>
      <c r="I336">
        <f t="shared" si="11"/>
        <v>0</v>
      </c>
      <c r="J336">
        <f t="shared" si="12"/>
        <v>0</v>
      </c>
      <c r="K336">
        <f t="shared" si="13"/>
        <v>0</v>
      </c>
      <c r="L336">
        <f t="shared" si="14"/>
        <v>0</v>
      </c>
      <c r="M336">
        <f t="shared" si="15"/>
        <v>0</v>
      </c>
      <c r="N336">
        <f t="shared" si="16"/>
        <v>0</v>
      </c>
      <c r="O336">
        <f t="shared" si="17"/>
        <v>2.6980462423762102E-2</v>
      </c>
      <c r="P336">
        <f t="shared" si="18"/>
        <v>4.5012724986968386E-2</v>
      </c>
      <c r="Q336">
        <f t="shared" si="19"/>
        <v>6.0297290817549747E-2</v>
      </c>
      <c r="R336">
        <f t="shared" si="20"/>
        <v>0</v>
      </c>
      <c r="S336">
        <f t="shared" si="21"/>
        <v>0</v>
      </c>
      <c r="T336">
        <f t="shared" si="22"/>
        <v>0</v>
      </c>
      <c r="U336">
        <f t="shared" si="23"/>
        <v>3.5142571327951436E-3</v>
      </c>
    </row>
    <row r="337" spans="1:21" x14ac:dyDescent="0.25">
      <c r="A337" t="s">
        <v>61</v>
      </c>
      <c r="C337" t="s">
        <v>503</v>
      </c>
      <c r="D337">
        <f t="shared" si="6"/>
        <v>0</v>
      </c>
      <c r="E337">
        <f t="shared" si="7"/>
        <v>0</v>
      </c>
      <c r="F337">
        <f t="shared" si="8"/>
        <v>0</v>
      </c>
      <c r="G337">
        <f t="shared" si="9"/>
        <v>0</v>
      </c>
      <c r="H337">
        <f t="shared" si="10"/>
        <v>7.8022060219681581E-3</v>
      </c>
      <c r="I337">
        <f t="shared" si="11"/>
        <v>0</v>
      </c>
      <c r="J337">
        <f t="shared" si="12"/>
        <v>0</v>
      </c>
      <c r="K337">
        <f t="shared" si="13"/>
        <v>4.7547764877959593E-2</v>
      </c>
      <c r="L337">
        <f t="shared" si="14"/>
        <v>3.2685576662233604E-3</v>
      </c>
      <c r="M337">
        <f t="shared" si="15"/>
        <v>0</v>
      </c>
      <c r="N337">
        <f t="shared" si="16"/>
        <v>0</v>
      </c>
      <c r="O337">
        <f t="shared" si="17"/>
        <v>0</v>
      </c>
      <c r="P337">
        <f t="shared" si="18"/>
        <v>0</v>
      </c>
      <c r="Q337">
        <f t="shared" si="19"/>
        <v>0</v>
      </c>
      <c r="R337">
        <f t="shared" si="20"/>
        <v>0</v>
      </c>
      <c r="S337">
        <f t="shared" si="21"/>
        <v>0</v>
      </c>
      <c r="T337">
        <f t="shared" si="22"/>
        <v>0</v>
      </c>
      <c r="U337">
        <f t="shared" si="23"/>
        <v>3.4411844007308625E-3</v>
      </c>
    </row>
    <row r="338" spans="1:21" x14ac:dyDescent="0.25">
      <c r="A338" t="s">
        <v>67</v>
      </c>
      <c r="C338" t="s">
        <v>786</v>
      </c>
      <c r="D338">
        <f t="shared" si="6"/>
        <v>0</v>
      </c>
      <c r="E338">
        <f t="shared" si="7"/>
        <v>0</v>
      </c>
      <c r="F338">
        <f t="shared" si="8"/>
        <v>0</v>
      </c>
      <c r="G338">
        <f t="shared" si="9"/>
        <v>0</v>
      </c>
      <c r="H338">
        <f t="shared" si="10"/>
        <v>0</v>
      </c>
      <c r="I338">
        <f t="shared" si="11"/>
        <v>0</v>
      </c>
      <c r="J338">
        <f t="shared" si="12"/>
        <v>0</v>
      </c>
      <c r="K338">
        <f t="shared" si="13"/>
        <v>0</v>
      </c>
      <c r="L338">
        <f t="shared" si="14"/>
        <v>0</v>
      </c>
      <c r="M338">
        <f t="shared" si="15"/>
        <v>0</v>
      </c>
      <c r="N338">
        <f t="shared" si="16"/>
        <v>0</v>
      </c>
      <c r="O338">
        <f t="shared" si="17"/>
        <v>0</v>
      </c>
      <c r="P338">
        <f t="shared" si="18"/>
        <v>0</v>
      </c>
      <c r="Q338">
        <f t="shared" si="19"/>
        <v>0</v>
      </c>
      <c r="R338">
        <f t="shared" si="20"/>
        <v>1.0719220472667606E-2</v>
      </c>
      <c r="S338">
        <f t="shared" si="21"/>
        <v>4.2910741351178991E-2</v>
      </c>
      <c r="T338">
        <f t="shared" si="22"/>
        <v>0</v>
      </c>
      <c r="U338">
        <f t="shared" si="23"/>
        <v>2.7605254335395044E-3</v>
      </c>
    </row>
    <row r="339" spans="1:21" x14ac:dyDescent="0.25">
      <c r="A339" t="s">
        <v>68</v>
      </c>
      <c r="C339" t="s">
        <v>529</v>
      </c>
      <c r="D339">
        <f t="shared" si="6"/>
        <v>0</v>
      </c>
      <c r="E339">
        <f t="shared" si="7"/>
        <v>0</v>
      </c>
      <c r="F339">
        <f t="shared" si="8"/>
        <v>0</v>
      </c>
      <c r="G339">
        <f t="shared" si="9"/>
        <v>0</v>
      </c>
      <c r="H339">
        <f t="shared" si="10"/>
        <v>0</v>
      </c>
      <c r="I339">
        <f t="shared" si="11"/>
        <v>0</v>
      </c>
      <c r="J339">
        <f t="shared" si="12"/>
        <v>0</v>
      </c>
      <c r="K339">
        <f t="shared" si="13"/>
        <v>0</v>
      </c>
      <c r="L339">
        <f t="shared" si="14"/>
        <v>0</v>
      </c>
      <c r="M339">
        <f t="shared" si="15"/>
        <v>1.3900614247037932E-2</v>
      </c>
      <c r="N339">
        <f t="shared" si="16"/>
        <v>2.0626971171371064E-2</v>
      </c>
      <c r="O339">
        <f t="shared" si="17"/>
        <v>0</v>
      </c>
      <c r="P339">
        <f t="shared" si="18"/>
        <v>0</v>
      </c>
      <c r="Q339">
        <f t="shared" si="19"/>
        <v>0</v>
      </c>
      <c r="R339">
        <f t="shared" si="20"/>
        <v>0</v>
      </c>
      <c r="S339">
        <f t="shared" si="21"/>
        <v>0</v>
      </c>
      <c r="T339">
        <f t="shared" si="22"/>
        <v>0</v>
      </c>
      <c r="U339">
        <f t="shared" si="23"/>
        <v>2.7304167615315369E-3</v>
      </c>
    </row>
    <row r="340" spans="1:21" x14ac:dyDescent="0.25">
      <c r="A340" t="s">
        <v>70</v>
      </c>
      <c r="C340" t="s">
        <v>803</v>
      </c>
      <c r="D340">
        <f t="shared" si="6"/>
        <v>0</v>
      </c>
      <c r="E340">
        <f t="shared" si="7"/>
        <v>0</v>
      </c>
      <c r="F340">
        <f t="shared" si="8"/>
        <v>0</v>
      </c>
      <c r="G340">
        <f t="shared" si="9"/>
        <v>0</v>
      </c>
      <c r="H340">
        <f t="shared" si="10"/>
        <v>0</v>
      </c>
      <c r="I340">
        <f t="shared" si="11"/>
        <v>0</v>
      </c>
      <c r="J340">
        <f t="shared" si="12"/>
        <v>0</v>
      </c>
      <c r="K340">
        <f t="shared" si="13"/>
        <v>0</v>
      </c>
      <c r="L340">
        <f t="shared" si="14"/>
        <v>0</v>
      </c>
      <c r="M340">
        <f t="shared" si="15"/>
        <v>0</v>
      </c>
      <c r="N340">
        <f t="shared" si="16"/>
        <v>0</v>
      </c>
      <c r="O340">
        <f t="shared" si="17"/>
        <v>2.6837708654324208E-2</v>
      </c>
      <c r="P340">
        <f t="shared" si="18"/>
        <v>2.1269636852379932E-2</v>
      </c>
      <c r="Q340">
        <f t="shared" si="19"/>
        <v>1.882042675617358E-2</v>
      </c>
      <c r="R340">
        <f t="shared" si="20"/>
        <v>0</v>
      </c>
      <c r="S340">
        <f t="shared" si="21"/>
        <v>0</v>
      </c>
      <c r="T340">
        <f t="shared" si="22"/>
        <v>0</v>
      </c>
      <c r="U340">
        <f t="shared" si="23"/>
        <v>2.6015245813625965E-3</v>
      </c>
    </row>
    <row r="341" spans="1:21" x14ac:dyDescent="0.25">
      <c r="A341" t="s">
        <v>71</v>
      </c>
      <c r="C341" t="s">
        <v>514</v>
      </c>
      <c r="D341">
        <f t="shared" si="6"/>
        <v>0</v>
      </c>
      <c r="E341">
        <f t="shared" si="7"/>
        <v>0</v>
      </c>
      <c r="F341">
        <f t="shared" si="8"/>
        <v>0</v>
      </c>
      <c r="G341">
        <f t="shared" si="9"/>
        <v>0</v>
      </c>
      <c r="H341">
        <f t="shared" si="10"/>
        <v>0</v>
      </c>
      <c r="I341">
        <f t="shared" si="11"/>
        <v>0</v>
      </c>
      <c r="J341">
        <f t="shared" si="12"/>
        <v>3.2532257917021024E-2</v>
      </c>
      <c r="K341">
        <f t="shared" si="13"/>
        <v>0</v>
      </c>
      <c r="L341">
        <f t="shared" si="14"/>
        <v>0</v>
      </c>
      <c r="M341">
        <f t="shared" si="15"/>
        <v>0</v>
      </c>
      <c r="N341">
        <f t="shared" si="16"/>
        <v>0</v>
      </c>
      <c r="O341">
        <f t="shared" si="17"/>
        <v>0</v>
      </c>
      <c r="P341">
        <f t="shared" si="18"/>
        <v>0</v>
      </c>
      <c r="Q341">
        <f t="shared" si="19"/>
        <v>0</v>
      </c>
      <c r="R341">
        <f t="shared" si="20"/>
        <v>0</v>
      </c>
      <c r="S341">
        <f t="shared" si="21"/>
        <v>0</v>
      </c>
      <c r="T341">
        <f t="shared" si="22"/>
        <v>0</v>
      </c>
      <c r="U341">
        <f t="shared" si="23"/>
        <v>2.4070022622099969E-3</v>
      </c>
    </row>
    <row r="342" spans="1:21" x14ac:dyDescent="0.25">
      <c r="A342" t="s">
        <v>72</v>
      </c>
      <c r="C342" t="s">
        <v>804</v>
      </c>
      <c r="D342">
        <f t="shared" si="6"/>
        <v>0</v>
      </c>
      <c r="E342">
        <f t="shared" si="7"/>
        <v>0</v>
      </c>
      <c r="F342">
        <f t="shared" si="8"/>
        <v>2.6506466110244885E-2</v>
      </c>
      <c r="G342">
        <f t="shared" si="9"/>
        <v>0</v>
      </c>
      <c r="H342">
        <f t="shared" si="10"/>
        <v>0</v>
      </c>
      <c r="I342">
        <f t="shared" si="11"/>
        <v>0</v>
      </c>
      <c r="J342">
        <f t="shared" si="12"/>
        <v>0</v>
      </c>
      <c r="K342">
        <f t="shared" si="13"/>
        <v>0</v>
      </c>
      <c r="L342">
        <f t="shared" si="14"/>
        <v>0</v>
      </c>
      <c r="M342">
        <f t="shared" si="15"/>
        <v>0</v>
      </c>
      <c r="N342">
        <f t="shared" si="16"/>
        <v>0</v>
      </c>
      <c r="O342">
        <f t="shared" si="17"/>
        <v>0</v>
      </c>
      <c r="P342">
        <f t="shared" si="18"/>
        <v>0</v>
      </c>
      <c r="Q342">
        <f t="shared" si="19"/>
        <v>0</v>
      </c>
      <c r="R342">
        <f t="shared" si="20"/>
        <v>0</v>
      </c>
      <c r="S342">
        <f t="shared" si="21"/>
        <v>0</v>
      </c>
      <c r="T342">
        <f t="shared" si="22"/>
        <v>0</v>
      </c>
      <c r="U342">
        <f t="shared" si="23"/>
        <v>2.2486780094040548E-3</v>
      </c>
    </row>
    <row r="343" spans="1:21" x14ac:dyDescent="0.25">
      <c r="A343" t="s">
        <v>73</v>
      </c>
      <c r="C343" t="s">
        <v>805</v>
      </c>
      <c r="D343">
        <f t="shared" si="6"/>
        <v>0</v>
      </c>
      <c r="E343">
        <f t="shared" si="7"/>
        <v>0</v>
      </c>
      <c r="F343">
        <f t="shared" si="8"/>
        <v>0</v>
      </c>
      <c r="G343">
        <f t="shared" si="9"/>
        <v>0</v>
      </c>
      <c r="H343">
        <f t="shared" si="10"/>
        <v>0</v>
      </c>
      <c r="I343">
        <f t="shared" si="11"/>
        <v>0</v>
      </c>
      <c r="J343">
        <f t="shared" si="12"/>
        <v>0</v>
      </c>
      <c r="K343">
        <f t="shared" si="13"/>
        <v>0</v>
      </c>
      <c r="L343">
        <f t="shared" si="14"/>
        <v>0</v>
      </c>
      <c r="M343">
        <f t="shared" si="15"/>
        <v>0</v>
      </c>
      <c r="N343">
        <f t="shared" si="16"/>
        <v>0</v>
      </c>
      <c r="O343">
        <f t="shared" si="17"/>
        <v>2.4583183605960218E-2</v>
      </c>
      <c r="P343">
        <f t="shared" si="18"/>
        <v>1.3552877686812008E-2</v>
      </c>
      <c r="Q343">
        <f t="shared" si="19"/>
        <v>2.6492447854231597E-2</v>
      </c>
      <c r="R343">
        <f t="shared" si="20"/>
        <v>0</v>
      </c>
      <c r="S343">
        <f t="shared" si="21"/>
        <v>0</v>
      </c>
      <c r="T343">
        <f t="shared" si="22"/>
        <v>0</v>
      </c>
      <c r="U343">
        <f t="shared" si="23"/>
        <v>2.2128182427428797E-3</v>
      </c>
    </row>
    <row r="344" spans="1:21" x14ac:dyDescent="0.25">
      <c r="A344" t="s">
        <v>51</v>
      </c>
      <c r="C344" t="s">
        <v>806</v>
      </c>
      <c r="D344">
        <f t="shared" si="6"/>
        <v>0.13211592488540588</v>
      </c>
      <c r="E344">
        <f t="shared" si="7"/>
        <v>0</v>
      </c>
      <c r="F344">
        <f t="shared" si="8"/>
        <v>0</v>
      </c>
      <c r="G344">
        <f t="shared" si="9"/>
        <v>0</v>
      </c>
      <c r="H344">
        <f t="shared" si="10"/>
        <v>0</v>
      </c>
      <c r="I344">
        <f t="shared" si="11"/>
        <v>0</v>
      </c>
      <c r="J344">
        <f t="shared" si="12"/>
        <v>0</v>
      </c>
      <c r="K344">
        <f t="shared" si="13"/>
        <v>0</v>
      </c>
      <c r="L344">
        <f t="shared" si="14"/>
        <v>0</v>
      </c>
      <c r="M344">
        <f t="shared" si="15"/>
        <v>0</v>
      </c>
      <c r="N344">
        <f t="shared" si="16"/>
        <v>0</v>
      </c>
      <c r="O344">
        <f t="shared" si="17"/>
        <v>0</v>
      </c>
      <c r="P344">
        <f t="shared" si="18"/>
        <v>0</v>
      </c>
      <c r="Q344">
        <f t="shared" si="19"/>
        <v>0</v>
      </c>
      <c r="R344">
        <f t="shared" si="20"/>
        <v>0</v>
      </c>
      <c r="S344">
        <f t="shared" si="21"/>
        <v>0</v>
      </c>
      <c r="T344">
        <f t="shared" si="22"/>
        <v>0</v>
      </c>
      <c r="U344">
        <f t="shared" si="23"/>
        <v>1.8136246138731964E-3</v>
      </c>
    </row>
    <row r="345" spans="1:21" x14ac:dyDescent="0.25">
      <c r="A345" t="s">
        <v>76</v>
      </c>
      <c r="C345" t="s">
        <v>467</v>
      </c>
      <c r="D345">
        <f t="shared" si="6"/>
        <v>0.11757602641825619</v>
      </c>
      <c r="E345">
        <f t="shared" si="7"/>
        <v>0</v>
      </c>
      <c r="F345">
        <f t="shared" si="8"/>
        <v>0</v>
      </c>
      <c r="G345">
        <f t="shared" si="9"/>
        <v>0</v>
      </c>
      <c r="H345">
        <f t="shared" si="10"/>
        <v>0</v>
      </c>
      <c r="I345">
        <f t="shared" si="11"/>
        <v>0</v>
      </c>
      <c r="J345">
        <f t="shared" si="12"/>
        <v>0</v>
      </c>
      <c r="K345">
        <f t="shared" si="13"/>
        <v>0</v>
      </c>
      <c r="L345">
        <f t="shared" si="14"/>
        <v>0</v>
      </c>
      <c r="M345">
        <f t="shared" si="15"/>
        <v>0</v>
      </c>
      <c r="N345">
        <f t="shared" si="16"/>
        <v>0</v>
      </c>
      <c r="O345">
        <f t="shared" si="17"/>
        <v>0</v>
      </c>
      <c r="P345">
        <f t="shared" si="18"/>
        <v>1.3082717525731047E-3</v>
      </c>
      <c r="Q345">
        <f t="shared" si="19"/>
        <v>0</v>
      </c>
      <c r="R345">
        <f t="shared" si="20"/>
        <v>0</v>
      </c>
      <c r="S345">
        <f t="shared" si="21"/>
        <v>0</v>
      </c>
      <c r="T345">
        <f t="shared" si="22"/>
        <v>0</v>
      </c>
      <c r="U345">
        <f t="shared" si="23"/>
        <v>1.6573301591801511E-3</v>
      </c>
    </row>
    <row r="346" spans="1:21" x14ac:dyDescent="0.25">
      <c r="A346" t="s">
        <v>78</v>
      </c>
      <c r="C346" t="s">
        <v>807</v>
      </c>
      <c r="D346">
        <f t="shared" si="6"/>
        <v>0</v>
      </c>
      <c r="E346">
        <f t="shared" si="7"/>
        <v>0</v>
      </c>
      <c r="F346">
        <f t="shared" si="8"/>
        <v>0</v>
      </c>
      <c r="G346">
        <f t="shared" si="9"/>
        <v>0</v>
      </c>
      <c r="H346">
        <f t="shared" si="10"/>
        <v>0</v>
      </c>
      <c r="I346">
        <f t="shared" si="11"/>
        <v>0</v>
      </c>
      <c r="J346">
        <f t="shared" si="12"/>
        <v>0</v>
      </c>
      <c r="K346">
        <f t="shared" si="13"/>
        <v>0</v>
      </c>
      <c r="L346">
        <f t="shared" si="14"/>
        <v>0</v>
      </c>
      <c r="M346">
        <f t="shared" si="15"/>
        <v>0</v>
      </c>
      <c r="N346">
        <f t="shared" si="16"/>
        <v>0</v>
      </c>
      <c r="O346">
        <f t="shared" si="17"/>
        <v>1.6790796812160651E-2</v>
      </c>
      <c r="P346">
        <f t="shared" si="18"/>
        <v>9.6893876674945568E-3</v>
      </c>
      <c r="Q346">
        <f t="shared" si="19"/>
        <v>1.3665787580915847E-2</v>
      </c>
      <c r="R346">
        <f t="shared" si="20"/>
        <v>0</v>
      </c>
      <c r="S346">
        <f t="shared" si="21"/>
        <v>0</v>
      </c>
      <c r="T346">
        <f t="shared" si="22"/>
        <v>0</v>
      </c>
      <c r="U346">
        <f t="shared" si="23"/>
        <v>1.5132144931644857E-3</v>
      </c>
    </row>
    <row r="347" spans="1:21" x14ac:dyDescent="0.25">
      <c r="A347" t="s">
        <v>79</v>
      </c>
      <c r="C347" t="s">
        <v>551</v>
      </c>
      <c r="D347">
        <f t="shared" si="6"/>
        <v>0</v>
      </c>
      <c r="E347">
        <f t="shared" si="7"/>
        <v>0</v>
      </c>
      <c r="F347">
        <f t="shared" si="8"/>
        <v>0</v>
      </c>
      <c r="G347">
        <f t="shared" si="9"/>
        <v>0</v>
      </c>
      <c r="H347">
        <f t="shared" si="10"/>
        <v>0</v>
      </c>
      <c r="I347">
        <f t="shared" si="11"/>
        <v>0</v>
      </c>
      <c r="J347">
        <f t="shared" si="12"/>
        <v>0</v>
      </c>
      <c r="K347">
        <f t="shared" si="13"/>
        <v>0</v>
      </c>
      <c r="L347">
        <f t="shared" si="14"/>
        <v>0</v>
      </c>
      <c r="M347">
        <f t="shared" si="15"/>
        <v>0</v>
      </c>
      <c r="N347">
        <f t="shared" si="16"/>
        <v>0</v>
      </c>
      <c r="O347">
        <f t="shared" si="17"/>
        <v>1.5939196739307004E-2</v>
      </c>
      <c r="P347">
        <f t="shared" si="18"/>
        <v>8.6059751223949554E-3</v>
      </c>
      <c r="Q347">
        <f t="shared" si="19"/>
        <v>1.2467034284344283E-2</v>
      </c>
      <c r="R347">
        <f t="shared" si="20"/>
        <v>0</v>
      </c>
      <c r="S347">
        <f t="shared" si="21"/>
        <v>0</v>
      </c>
      <c r="T347">
        <f t="shared" si="22"/>
        <v>0</v>
      </c>
      <c r="U347">
        <f t="shared" si="23"/>
        <v>1.4154458840599615E-3</v>
      </c>
    </row>
    <row r="348" spans="1:21" x14ac:dyDescent="0.25">
      <c r="A348" t="s">
        <v>69</v>
      </c>
      <c r="C348" t="s">
        <v>504</v>
      </c>
      <c r="D348">
        <f t="shared" si="6"/>
        <v>0</v>
      </c>
      <c r="E348">
        <f t="shared" si="7"/>
        <v>0</v>
      </c>
      <c r="F348">
        <f t="shared" si="8"/>
        <v>0</v>
      </c>
      <c r="G348">
        <f t="shared" si="9"/>
        <v>0</v>
      </c>
      <c r="H348">
        <f t="shared" si="10"/>
        <v>2.1738004683625148E-2</v>
      </c>
      <c r="I348">
        <f t="shared" si="11"/>
        <v>0</v>
      </c>
      <c r="J348">
        <f t="shared" si="12"/>
        <v>0</v>
      </c>
      <c r="K348">
        <f t="shared" si="13"/>
        <v>0</v>
      </c>
      <c r="L348">
        <f t="shared" si="14"/>
        <v>0</v>
      </c>
      <c r="M348">
        <f t="shared" si="15"/>
        <v>0</v>
      </c>
      <c r="N348">
        <f t="shared" si="16"/>
        <v>0</v>
      </c>
      <c r="O348">
        <f t="shared" si="17"/>
        <v>0</v>
      </c>
      <c r="P348">
        <f t="shared" si="18"/>
        <v>0</v>
      </c>
      <c r="Q348">
        <f t="shared" si="19"/>
        <v>0</v>
      </c>
      <c r="R348">
        <f t="shared" si="20"/>
        <v>0</v>
      </c>
      <c r="S348">
        <f t="shared" si="21"/>
        <v>0</v>
      </c>
      <c r="T348">
        <f t="shared" si="22"/>
        <v>0</v>
      </c>
      <c r="U348">
        <f t="shared" si="23"/>
        <v>1.2780962117539519E-3</v>
      </c>
    </row>
    <row r="349" spans="1:21" x14ac:dyDescent="0.25">
      <c r="A349" t="s">
        <v>81</v>
      </c>
      <c r="C349" t="s">
        <v>808</v>
      </c>
      <c r="D349">
        <f t="shared" si="6"/>
        <v>0</v>
      </c>
      <c r="E349">
        <f t="shared" si="7"/>
        <v>0</v>
      </c>
      <c r="F349">
        <f t="shared" si="8"/>
        <v>0</v>
      </c>
      <c r="G349">
        <f t="shared" si="9"/>
        <v>0</v>
      </c>
      <c r="H349">
        <f t="shared" si="10"/>
        <v>0</v>
      </c>
      <c r="I349">
        <f t="shared" si="11"/>
        <v>0</v>
      </c>
      <c r="J349">
        <f t="shared" si="12"/>
        <v>0</v>
      </c>
      <c r="K349">
        <f t="shared" si="13"/>
        <v>0</v>
      </c>
      <c r="L349">
        <f t="shared" si="14"/>
        <v>0</v>
      </c>
      <c r="M349">
        <f t="shared" si="15"/>
        <v>0</v>
      </c>
      <c r="N349">
        <f t="shared" si="16"/>
        <v>0</v>
      </c>
      <c r="O349">
        <f t="shared" si="17"/>
        <v>3.5688442359473682E-3</v>
      </c>
      <c r="P349">
        <f t="shared" si="18"/>
        <v>2.0922127168102701E-2</v>
      </c>
      <c r="Q349">
        <f t="shared" si="19"/>
        <v>2.5413569887317189E-2</v>
      </c>
      <c r="R349">
        <f t="shared" si="20"/>
        <v>0</v>
      </c>
      <c r="S349">
        <f t="shared" si="21"/>
        <v>0</v>
      </c>
      <c r="T349">
        <f t="shared" si="22"/>
        <v>0</v>
      </c>
      <c r="U349">
        <f t="shared" si="23"/>
        <v>1.0094862614806227E-3</v>
      </c>
    </row>
    <row r="350" spans="1:21" x14ac:dyDescent="0.25">
      <c r="A350" t="s">
        <v>82</v>
      </c>
      <c r="C350" t="s">
        <v>542</v>
      </c>
      <c r="D350">
        <f t="shared" si="6"/>
        <v>0</v>
      </c>
      <c r="E350">
        <f t="shared" si="7"/>
        <v>0</v>
      </c>
      <c r="F350">
        <f t="shared" si="8"/>
        <v>0</v>
      </c>
      <c r="G350">
        <f t="shared" si="9"/>
        <v>0</v>
      </c>
      <c r="H350">
        <f t="shared" si="10"/>
        <v>0</v>
      </c>
      <c r="I350">
        <f t="shared" si="11"/>
        <v>0</v>
      </c>
      <c r="J350">
        <f t="shared" si="12"/>
        <v>0</v>
      </c>
      <c r="K350">
        <f t="shared" si="13"/>
        <v>0</v>
      </c>
      <c r="L350">
        <f t="shared" si="14"/>
        <v>0</v>
      </c>
      <c r="M350">
        <f t="shared" si="15"/>
        <v>0</v>
      </c>
      <c r="N350">
        <f t="shared" si="16"/>
        <v>0</v>
      </c>
      <c r="O350">
        <f t="shared" si="17"/>
        <v>0</v>
      </c>
      <c r="P350">
        <f t="shared" si="18"/>
        <v>2.5317102586902972E-2</v>
      </c>
      <c r="Q350">
        <f t="shared" si="19"/>
        <v>0</v>
      </c>
      <c r="R350">
        <f t="shared" si="20"/>
        <v>0</v>
      </c>
      <c r="S350">
        <f t="shared" si="21"/>
        <v>0</v>
      </c>
      <c r="T350">
        <f t="shared" si="22"/>
        <v>0</v>
      </c>
      <c r="U350">
        <f t="shared" si="23"/>
        <v>8.3796832094085204E-4</v>
      </c>
    </row>
    <row r="351" spans="1:21" x14ac:dyDescent="0.25">
      <c r="A351" t="s">
        <v>83</v>
      </c>
      <c r="C351" t="s">
        <v>809</v>
      </c>
      <c r="D351">
        <f t="shared" si="6"/>
        <v>0</v>
      </c>
      <c r="E351">
        <f t="shared" si="7"/>
        <v>0</v>
      </c>
      <c r="F351">
        <f t="shared" si="8"/>
        <v>0</v>
      </c>
      <c r="G351">
        <f t="shared" si="9"/>
        <v>4.9557156658136736E-3</v>
      </c>
      <c r="H351">
        <f t="shared" si="10"/>
        <v>0</v>
      </c>
      <c r="I351">
        <f t="shared" si="11"/>
        <v>0</v>
      </c>
      <c r="J351">
        <f t="shared" si="12"/>
        <v>0</v>
      </c>
      <c r="K351">
        <f t="shared" si="13"/>
        <v>0</v>
      </c>
      <c r="L351">
        <f t="shared" si="14"/>
        <v>0</v>
      </c>
      <c r="M351">
        <f t="shared" si="15"/>
        <v>0</v>
      </c>
      <c r="N351">
        <f t="shared" si="16"/>
        <v>0</v>
      </c>
      <c r="O351">
        <f t="shared" si="17"/>
        <v>4.4056766774798542E-3</v>
      </c>
      <c r="P351">
        <f t="shared" si="18"/>
        <v>7.0626232892813702E-3</v>
      </c>
      <c r="Q351">
        <f t="shared" si="19"/>
        <v>1.3545912251258691E-2</v>
      </c>
      <c r="R351">
        <f t="shared" si="20"/>
        <v>0</v>
      </c>
      <c r="S351">
        <f t="shared" si="21"/>
        <v>0</v>
      </c>
      <c r="T351">
        <f t="shared" si="22"/>
        <v>0</v>
      </c>
      <c r="U351">
        <f t="shared" si="23"/>
        <v>8.0210855427967711E-4</v>
      </c>
    </row>
    <row r="352" spans="1:21" x14ac:dyDescent="0.25">
      <c r="A352" t="s">
        <v>85</v>
      </c>
      <c r="C352" t="s">
        <v>786</v>
      </c>
      <c r="D352">
        <f t="shared" si="6"/>
        <v>0</v>
      </c>
      <c r="E352">
        <f t="shared" si="7"/>
        <v>0</v>
      </c>
      <c r="F352">
        <f t="shared" si="8"/>
        <v>0</v>
      </c>
      <c r="G352">
        <f t="shared" si="9"/>
        <v>0</v>
      </c>
      <c r="H352">
        <f t="shared" si="10"/>
        <v>0</v>
      </c>
      <c r="I352">
        <f t="shared" si="11"/>
        <v>0</v>
      </c>
      <c r="J352">
        <f t="shared" si="12"/>
        <v>0</v>
      </c>
      <c r="K352">
        <f t="shared" si="13"/>
        <v>0</v>
      </c>
      <c r="L352">
        <f t="shared" si="14"/>
        <v>0</v>
      </c>
      <c r="M352">
        <f t="shared" si="15"/>
        <v>0</v>
      </c>
      <c r="N352">
        <f t="shared" si="16"/>
        <v>0</v>
      </c>
      <c r="O352">
        <f t="shared" si="17"/>
        <v>7.7480838998360791E-3</v>
      </c>
      <c r="P352">
        <f t="shared" si="18"/>
        <v>4.3029875611974777E-3</v>
      </c>
      <c r="Q352">
        <f t="shared" si="19"/>
        <v>1.1627906976744186E-2</v>
      </c>
      <c r="R352">
        <f t="shared" si="20"/>
        <v>0</v>
      </c>
      <c r="S352">
        <f t="shared" si="21"/>
        <v>0</v>
      </c>
      <c r="T352">
        <f t="shared" si="22"/>
        <v>0</v>
      </c>
      <c r="U352">
        <f t="shared" si="23"/>
        <v>7.0772294202998075E-4</v>
      </c>
    </row>
    <row r="353" spans="1:21" x14ac:dyDescent="0.25">
      <c r="A353" t="s">
        <v>77</v>
      </c>
      <c r="C353" t="s">
        <v>785</v>
      </c>
      <c r="D353">
        <f t="shared" si="6"/>
        <v>0</v>
      </c>
      <c r="E353">
        <f t="shared" si="7"/>
        <v>0</v>
      </c>
      <c r="F353">
        <f t="shared" si="8"/>
        <v>0</v>
      </c>
      <c r="G353">
        <f t="shared" si="9"/>
        <v>0</v>
      </c>
      <c r="H353">
        <f t="shared" si="10"/>
        <v>0</v>
      </c>
      <c r="I353">
        <f t="shared" si="11"/>
        <v>0</v>
      </c>
      <c r="J353">
        <f t="shared" si="12"/>
        <v>0</v>
      </c>
      <c r="K353">
        <f t="shared" si="13"/>
        <v>0</v>
      </c>
      <c r="L353">
        <f t="shared" si="14"/>
        <v>0</v>
      </c>
      <c r="M353">
        <f t="shared" si="15"/>
        <v>0</v>
      </c>
      <c r="N353">
        <f t="shared" si="16"/>
        <v>0</v>
      </c>
      <c r="O353">
        <f t="shared" si="17"/>
        <v>0</v>
      </c>
      <c r="P353">
        <f t="shared" si="18"/>
        <v>0</v>
      </c>
      <c r="Q353">
        <f t="shared" si="19"/>
        <v>0</v>
      </c>
      <c r="R353">
        <f t="shared" si="20"/>
        <v>0</v>
      </c>
      <c r="S353">
        <f t="shared" si="21"/>
        <v>0</v>
      </c>
      <c r="T353">
        <f t="shared" si="22"/>
        <v>7.5552012404280066E-3</v>
      </c>
      <c r="U353">
        <f t="shared" si="23"/>
        <v>6.9892715020742843E-4</v>
      </c>
    </row>
    <row r="354" spans="1:21" x14ac:dyDescent="0.25">
      <c r="A354" t="s">
        <v>84</v>
      </c>
      <c r="C354" t="s">
        <v>517</v>
      </c>
      <c r="D354">
        <f t="shared" si="6"/>
        <v>0</v>
      </c>
      <c r="E354">
        <f t="shared" si="7"/>
        <v>0</v>
      </c>
      <c r="F354">
        <f t="shared" si="8"/>
        <v>0</v>
      </c>
      <c r="G354">
        <f t="shared" si="9"/>
        <v>0</v>
      </c>
      <c r="H354">
        <f t="shared" si="10"/>
        <v>0</v>
      </c>
      <c r="I354">
        <f t="shared" si="11"/>
        <v>0</v>
      </c>
      <c r="J354">
        <f t="shared" si="12"/>
        <v>0</v>
      </c>
      <c r="K354">
        <f t="shared" si="13"/>
        <v>9.0330468964256328E-3</v>
      </c>
      <c r="L354">
        <f t="shared" si="14"/>
        <v>3.1560769368189127E-3</v>
      </c>
      <c r="M354">
        <f t="shared" si="15"/>
        <v>0</v>
      </c>
      <c r="N354">
        <f t="shared" si="16"/>
        <v>0</v>
      </c>
      <c r="O354">
        <f t="shared" si="17"/>
        <v>0</v>
      </c>
      <c r="P354">
        <f t="shared" si="18"/>
        <v>0</v>
      </c>
      <c r="Q354">
        <f t="shared" si="19"/>
        <v>0</v>
      </c>
      <c r="R354">
        <f t="shared" si="20"/>
        <v>0</v>
      </c>
      <c r="S354">
        <f t="shared" si="21"/>
        <v>0</v>
      </c>
      <c r="T354">
        <f t="shared" si="22"/>
        <v>0</v>
      </c>
      <c r="U354">
        <f t="shared" si="23"/>
        <v>6.962207527235662E-4</v>
      </c>
    </row>
    <row r="355" spans="1:21" x14ac:dyDescent="0.25">
      <c r="A355" t="s">
        <v>86</v>
      </c>
      <c r="C355" t="s">
        <v>784</v>
      </c>
      <c r="D355">
        <f t="shared" ref="D355:D418" si="24">D67/$D$289</f>
        <v>0</v>
      </c>
      <c r="E355">
        <f t="shared" ref="E355:E418" si="25">E67/$E$289</f>
        <v>0</v>
      </c>
      <c r="F355">
        <f t="shared" ref="F355:F418" si="26">F67/$F$289</f>
        <v>0</v>
      </c>
      <c r="G355">
        <f t="shared" ref="G355:G418" si="27">G67/$G$289</f>
        <v>0</v>
      </c>
      <c r="H355">
        <f t="shared" ref="H355:H418" si="28">H67/$H$289</f>
        <v>0</v>
      </c>
      <c r="I355">
        <f t="shared" ref="I355:I418" si="29">I67/$I$289</f>
        <v>0</v>
      </c>
      <c r="J355">
        <f t="shared" ref="J355:J418" si="30">J67/$J$289</f>
        <v>0</v>
      </c>
      <c r="K355">
        <f t="shared" ref="K355:K418" si="31">K67/$K$289</f>
        <v>0</v>
      </c>
      <c r="L355">
        <f t="shared" ref="L355:L418" si="32">L67/$L$289</f>
        <v>0</v>
      </c>
      <c r="M355">
        <f t="shared" ref="M355:M418" si="33">M67/$M$289</f>
        <v>4.2696476570308478E-3</v>
      </c>
      <c r="N355">
        <f t="shared" ref="N355:N418" si="34">N67/$N$289</f>
        <v>4.5644008431462669E-3</v>
      </c>
      <c r="O355">
        <f t="shared" ref="O355:O418" si="35">O67/$O$289</f>
        <v>0</v>
      </c>
      <c r="P355">
        <f t="shared" ref="P355:P418" si="36">P67/$P$289</f>
        <v>0</v>
      </c>
      <c r="Q355">
        <f t="shared" ref="Q355:Q418" si="37">Q67/$Q$289</f>
        <v>0</v>
      </c>
      <c r="R355">
        <f t="shared" ref="R355:R418" si="38">R67/$R$289</f>
        <v>0</v>
      </c>
      <c r="S355">
        <f t="shared" ref="S355:S418" si="39">S67/$S$289</f>
        <v>0</v>
      </c>
      <c r="T355">
        <f t="shared" ref="T355:T418" si="40">T67/$T$289</f>
        <v>0</v>
      </c>
      <c r="U355">
        <f t="shared" ref="U355:U418" si="41">U67/$U$289</f>
        <v>6.8742496090101388E-4</v>
      </c>
    </row>
    <row r="356" spans="1:21" x14ac:dyDescent="0.25">
      <c r="A356" t="s">
        <v>87</v>
      </c>
      <c r="C356" t="s">
        <v>810</v>
      </c>
      <c r="D356">
        <f t="shared" si="24"/>
        <v>0</v>
      </c>
      <c r="E356">
        <f t="shared" si="25"/>
        <v>0</v>
      </c>
      <c r="F356">
        <f t="shared" si="26"/>
        <v>7.9595165271624489E-3</v>
      </c>
      <c r="G356">
        <f t="shared" si="27"/>
        <v>0</v>
      </c>
      <c r="H356">
        <f t="shared" si="28"/>
        <v>0</v>
      </c>
      <c r="I356">
        <f t="shared" si="29"/>
        <v>0</v>
      </c>
      <c r="J356">
        <f t="shared" si="30"/>
        <v>0</v>
      </c>
      <c r="K356">
        <f t="shared" si="31"/>
        <v>0</v>
      </c>
      <c r="L356">
        <f t="shared" si="32"/>
        <v>0</v>
      </c>
      <c r="M356">
        <f t="shared" si="33"/>
        <v>0</v>
      </c>
      <c r="N356">
        <f t="shared" si="34"/>
        <v>0</v>
      </c>
      <c r="O356">
        <f t="shared" si="35"/>
        <v>0</v>
      </c>
      <c r="P356">
        <f t="shared" si="36"/>
        <v>0</v>
      </c>
      <c r="Q356">
        <f t="shared" si="37"/>
        <v>0</v>
      </c>
      <c r="R356">
        <f t="shared" si="38"/>
        <v>0</v>
      </c>
      <c r="S356">
        <f t="shared" si="39"/>
        <v>0</v>
      </c>
      <c r="T356">
        <f t="shared" si="40"/>
        <v>0</v>
      </c>
      <c r="U356">
        <f t="shared" si="41"/>
        <v>6.7524617222363369E-4</v>
      </c>
    </row>
    <row r="357" spans="1:21" x14ac:dyDescent="0.25">
      <c r="A357" t="s">
        <v>89</v>
      </c>
      <c r="C357" t="s">
        <v>811</v>
      </c>
      <c r="D357">
        <f t="shared" si="24"/>
        <v>0</v>
      </c>
      <c r="E357">
        <f t="shared" si="25"/>
        <v>1.3594100176033129E-2</v>
      </c>
      <c r="F357">
        <f t="shared" si="26"/>
        <v>0</v>
      </c>
      <c r="G357">
        <f t="shared" si="27"/>
        <v>0</v>
      </c>
      <c r="H357">
        <f t="shared" si="28"/>
        <v>0</v>
      </c>
      <c r="I357">
        <f t="shared" si="29"/>
        <v>0</v>
      </c>
      <c r="J357">
        <f t="shared" si="30"/>
        <v>0</v>
      </c>
      <c r="K357">
        <f t="shared" si="31"/>
        <v>0</v>
      </c>
      <c r="L357">
        <f t="shared" si="32"/>
        <v>0</v>
      </c>
      <c r="M357">
        <f t="shared" si="33"/>
        <v>0</v>
      </c>
      <c r="N357">
        <f t="shared" si="34"/>
        <v>0</v>
      </c>
      <c r="O357">
        <f t="shared" si="35"/>
        <v>0</v>
      </c>
      <c r="P357">
        <f t="shared" si="36"/>
        <v>0</v>
      </c>
      <c r="Q357">
        <f t="shared" si="37"/>
        <v>0</v>
      </c>
      <c r="R357">
        <f t="shared" si="38"/>
        <v>0</v>
      </c>
      <c r="S357">
        <f t="shared" si="39"/>
        <v>0</v>
      </c>
      <c r="T357">
        <f t="shared" si="40"/>
        <v>0</v>
      </c>
      <c r="U357">
        <f t="shared" si="41"/>
        <v>5.9303934865131752E-4</v>
      </c>
    </row>
    <row r="358" spans="1:21" x14ac:dyDescent="0.25">
      <c r="A358" t="s">
        <v>94</v>
      </c>
      <c r="C358" t="s">
        <v>486</v>
      </c>
      <c r="D358">
        <f t="shared" si="24"/>
        <v>0</v>
      </c>
      <c r="E358">
        <f t="shared" si="25"/>
        <v>0</v>
      </c>
      <c r="F358">
        <f t="shared" si="26"/>
        <v>5.7223979040471511E-3</v>
      </c>
      <c r="G358">
        <f t="shared" si="27"/>
        <v>0</v>
      </c>
      <c r="H358">
        <f t="shared" si="28"/>
        <v>0</v>
      </c>
      <c r="I358">
        <f t="shared" si="29"/>
        <v>0</v>
      </c>
      <c r="J358">
        <f t="shared" si="30"/>
        <v>0</v>
      </c>
      <c r="K358">
        <f t="shared" si="31"/>
        <v>0</v>
      </c>
      <c r="L358">
        <f t="shared" si="32"/>
        <v>0</v>
      </c>
      <c r="M358">
        <f t="shared" si="33"/>
        <v>0</v>
      </c>
      <c r="N358">
        <f t="shared" si="34"/>
        <v>0</v>
      </c>
      <c r="O358">
        <f t="shared" si="35"/>
        <v>0</v>
      </c>
      <c r="P358">
        <f t="shared" si="36"/>
        <v>0</v>
      </c>
      <c r="Q358">
        <f t="shared" si="37"/>
        <v>0</v>
      </c>
      <c r="R358">
        <f t="shared" si="38"/>
        <v>0</v>
      </c>
      <c r="S358">
        <f t="shared" si="39"/>
        <v>0</v>
      </c>
      <c r="T358">
        <f t="shared" si="40"/>
        <v>0</v>
      </c>
      <c r="U358">
        <f t="shared" si="41"/>
        <v>4.8546004866779273E-4</v>
      </c>
    </row>
    <row r="359" spans="1:21" x14ac:dyDescent="0.25">
      <c r="A359" t="s">
        <v>96</v>
      </c>
      <c r="C359" t="s">
        <v>786</v>
      </c>
      <c r="D359">
        <f t="shared" si="24"/>
        <v>0</v>
      </c>
      <c r="E359">
        <f t="shared" si="25"/>
        <v>0</v>
      </c>
      <c r="F359">
        <f t="shared" si="26"/>
        <v>0</v>
      </c>
      <c r="G359">
        <f t="shared" si="27"/>
        <v>0</v>
      </c>
      <c r="H359">
        <f t="shared" si="28"/>
        <v>0</v>
      </c>
      <c r="I359">
        <f t="shared" si="29"/>
        <v>0</v>
      </c>
      <c r="J359">
        <f t="shared" si="30"/>
        <v>0</v>
      </c>
      <c r="K359">
        <f t="shared" si="31"/>
        <v>3.833759941493738E-3</v>
      </c>
      <c r="L359">
        <f t="shared" si="32"/>
        <v>4.5323117436498013E-3</v>
      </c>
      <c r="M359">
        <f t="shared" si="33"/>
        <v>0</v>
      </c>
      <c r="N359">
        <f t="shared" si="34"/>
        <v>0</v>
      </c>
      <c r="O359">
        <f t="shared" si="35"/>
        <v>0</v>
      </c>
      <c r="P359">
        <f t="shared" si="36"/>
        <v>0</v>
      </c>
      <c r="Q359">
        <f t="shared" si="37"/>
        <v>0</v>
      </c>
      <c r="R359">
        <f t="shared" si="38"/>
        <v>0</v>
      </c>
      <c r="S359">
        <f t="shared" si="39"/>
        <v>0</v>
      </c>
      <c r="T359">
        <f t="shared" si="40"/>
        <v>0</v>
      </c>
      <c r="U359">
        <f t="shared" si="41"/>
        <v>4.5873437351465294E-4</v>
      </c>
    </row>
    <row r="360" spans="1:21" x14ac:dyDescent="0.25">
      <c r="A360" t="s">
        <v>98</v>
      </c>
      <c r="C360" t="s">
        <v>573</v>
      </c>
      <c r="D360">
        <f t="shared" si="24"/>
        <v>0</v>
      </c>
      <c r="E360">
        <f t="shared" si="25"/>
        <v>0</v>
      </c>
      <c r="F360">
        <f t="shared" si="26"/>
        <v>0</v>
      </c>
      <c r="G360">
        <f t="shared" si="27"/>
        <v>0</v>
      </c>
      <c r="H360">
        <f t="shared" si="28"/>
        <v>0</v>
      </c>
      <c r="I360">
        <f t="shared" si="29"/>
        <v>0</v>
      </c>
      <c r="J360">
        <f t="shared" si="30"/>
        <v>0</v>
      </c>
      <c r="K360">
        <f t="shared" si="31"/>
        <v>0</v>
      </c>
      <c r="L360">
        <f t="shared" si="32"/>
        <v>0</v>
      </c>
      <c r="M360">
        <f t="shared" si="33"/>
        <v>0</v>
      </c>
      <c r="N360">
        <f t="shared" si="34"/>
        <v>0</v>
      </c>
      <c r="O360">
        <f t="shared" si="35"/>
        <v>0</v>
      </c>
      <c r="P360">
        <f t="shared" si="36"/>
        <v>0</v>
      </c>
      <c r="Q360">
        <f t="shared" si="37"/>
        <v>0</v>
      </c>
      <c r="R360">
        <f t="shared" si="38"/>
        <v>3.8393448285788307E-3</v>
      </c>
      <c r="S360">
        <f t="shared" si="39"/>
        <v>2.0208880312078117E-3</v>
      </c>
      <c r="T360">
        <f t="shared" si="40"/>
        <v>0</v>
      </c>
      <c r="U360">
        <f t="shared" si="41"/>
        <v>4.4351088766792776E-4</v>
      </c>
    </row>
    <row r="361" spans="1:21" x14ac:dyDescent="0.25">
      <c r="A361" t="s">
        <v>99</v>
      </c>
      <c r="C361" t="s">
        <v>792</v>
      </c>
      <c r="D361">
        <f t="shared" si="24"/>
        <v>0</v>
      </c>
      <c r="E361">
        <f t="shared" si="25"/>
        <v>0</v>
      </c>
      <c r="F361">
        <f t="shared" si="26"/>
        <v>0</v>
      </c>
      <c r="G361">
        <f t="shared" si="27"/>
        <v>0</v>
      </c>
      <c r="H361">
        <f t="shared" si="28"/>
        <v>0</v>
      </c>
      <c r="I361">
        <f t="shared" si="29"/>
        <v>0</v>
      </c>
      <c r="J361">
        <f t="shared" si="30"/>
        <v>0</v>
      </c>
      <c r="K361">
        <f t="shared" si="31"/>
        <v>0</v>
      </c>
      <c r="L361">
        <f t="shared" si="32"/>
        <v>0</v>
      </c>
      <c r="M361">
        <f t="shared" si="33"/>
        <v>2.4016768070798523E-3</v>
      </c>
      <c r="N361">
        <f t="shared" si="34"/>
        <v>3.1578363472114365E-3</v>
      </c>
      <c r="O361">
        <f t="shared" si="35"/>
        <v>0</v>
      </c>
      <c r="P361">
        <f t="shared" si="36"/>
        <v>0</v>
      </c>
      <c r="Q361">
        <f t="shared" si="37"/>
        <v>0</v>
      </c>
      <c r="R361">
        <f t="shared" si="38"/>
        <v>0</v>
      </c>
      <c r="S361">
        <f t="shared" si="39"/>
        <v>0</v>
      </c>
      <c r="T361">
        <f t="shared" si="40"/>
        <v>0</v>
      </c>
      <c r="U361">
        <f t="shared" si="41"/>
        <v>4.3708319364375484E-4</v>
      </c>
    </row>
    <row r="362" spans="1:21" x14ac:dyDescent="0.25">
      <c r="A362" t="s">
        <v>100</v>
      </c>
      <c r="C362" t="s">
        <v>513</v>
      </c>
      <c r="D362">
        <f t="shared" si="24"/>
        <v>0</v>
      </c>
      <c r="E362">
        <f t="shared" si="25"/>
        <v>0</v>
      </c>
      <c r="F362">
        <f t="shared" si="26"/>
        <v>0</v>
      </c>
      <c r="G362">
        <f t="shared" si="27"/>
        <v>0</v>
      </c>
      <c r="H362">
        <f t="shared" si="28"/>
        <v>0</v>
      </c>
      <c r="I362">
        <f t="shared" si="29"/>
        <v>0</v>
      </c>
      <c r="J362">
        <f t="shared" si="30"/>
        <v>5.8800398708768846E-3</v>
      </c>
      <c r="K362">
        <f t="shared" si="31"/>
        <v>0</v>
      </c>
      <c r="L362">
        <f t="shared" si="32"/>
        <v>0</v>
      </c>
      <c r="M362">
        <f t="shared" si="33"/>
        <v>0</v>
      </c>
      <c r="N362">
        <f t="shared" si="34"/>
        <v>0</v>
      </c>
      <c r="O362">
        <f t="shared" si="35"/>
        <v>0</v>
      </c>
      <c r="P362">
        <f t="shared" si="36"/>
        <v>0</v>
      </c>
      <c r="Q362">
        <f t="shared" si="37"/>
        <v>0</v>
      </c>
      <c r="R362">
        <f t="shared" si="38"/>
        <v>0</v>
      </c>
      <c r="S362">
        <f t="shared" si="39"/>
        <v>0</v>
      </c>
      <c r="T362">
        <f t="shared" si="40"/>
        <v>0</v>
      </c>
      <c r="U362">
        <f t="shared" si="41"/>
        <v>4.350533955308582E-4</v>
      </c>
    </row>
    <row r="363" spans="1:21" x14ac:dyDescent="0.25">
      <c r="A363" t="s">
        <v>101</v>
      </c>
      <c r="C363" t="s">
        <v>812</v>
      </c>
      <c r="D363">
        <f t="shared" si="24"/>
        <v>0</v>
      </c>
      <c r="E363">
        <f t="shared" si="25"/>
        <v>0</v>
      </c>
      <c r="F363">
        <f t="shared" si="26"/>
        <v>5.124237844390654E-3</v>
      </c>
      <c r="G363">
        <f t="shared" si="27"/>
        <v>0</v>
      </c>
      <c r="H363">
        <f t="shared" si="28"/>
        <v>0</v>
      </c>
      <c r="I363">
        <f t="shared" si="29"/>
        <v>0</v>
      </c>
      <c r="J363">
        <f t="shared" si="30"/>
        <v>0</v>
      </c>
      <c r="K363">
        <f t="shared" si="31"/>
        <v>0</v>
      </c>
      <c r="L363">
        <f t="shared" si="32"/>
        <v>0</v>
      </c>
      <c r="M363">
        <f t="shared" si="33"/>
        <v>0</v>
      </c>
      <c r="N363">
        <f t="shared" si="34"/>
        <v>0</v>
      </c>
      <c r="O363">
        <f t="shared" si="35"/>
        <v>0</v>
      </c>
      <c r="P363">
        <f t="shared" si="36"/>
        <v>0</v>
      </c>
      <c r="Q363">
        <f t="shared" si="37"/>
        <v>0</v>
      </c>
      <c r="R363">
        <f t="shared" si="38"/>
        <v>0</v>
      </c>
      <c r="S363">
        <f t="shared" si="39"/>
        <v>0</v>
      </c>
      <c r="T363">
        <f t="shared" si="40"/>
        <v>0</v>
      </c>
      <c r="U363">
        <f t="shared" si="41"/>
        <v>4.3471509584537538E-4</v>
      </c>
    </row>
    <row r="364" spans="1:21" x14ac:dyDescent="0.25">
      <c r="A364" t="s">
        <v>105</v>
      </c>
      <c r="C364" t="s">
        <v>471</v>
      </c>
      <c r="D364">
        <f t="shared" si="24"/>
        <v>0</v>
      </c>
      <c r="E364">
        <f t="shared" si="25"/>
        <v>0</v>
      </c>
      <c r="F364">
        <f t="shared" si="26"/>
        <v>0</v>
      </c>
      <c r="G364">
        <f t="shared" si="27"/>
        <v>0</v>
      </c>
      <c r="H364">
        <f t="shared" si="28"/>
        <v>6.8585763850929531E-3</v>
      </c>
      <c r="I364">
        <f t="shared" si="29"/>
        <v>0</v>
      </c>
      <c r="J364">
        <f t="shared" si="30"/>
        <v>0</v>
      </c>
      <c r="K364">
        <f t="shared" si="31"/>
        <v>0</v>
      </c>
      <c r="L364">
        <f t="shared" si="32"/>
        <v>0</v>
      </c>
      <c r="M364">
        <f t="shared" si="33"/>
        <v>0</v>
      </c>
      <c r="N364">
        <f t="shared" si="34"/>
        <v>0</v>
      </c>
      <c r="O364">
        <f t="shared" si="35"/>
        <v>0</v>
      </c>
      <c r="P364">
        <f t="shared" si="36"/>
        <v>0</v>
      </c>
      <c r="Q364">
        <f t="shared" si="37"/>
        <v>0</v>
      </c>
      <c r="R364">
        <f t="shared" si="38"/>
        <v>0</v>
      </c>
      <c r="S364">
        <f t="shared" si="39"/>
        <v>0</v>
      </c>
      <c r="T364">
        <f t="shared" si="40"/>
        <v>0</v>
      </c>
      <c r="U364">
        <f t="shared" si="41"/>
        <v>4.0325322509547661E-4</v>
      </c>
    </row>
    <row r="365" spans="1:21" x14ac:dyDescent="0.25">
      <c r="A365" t="s">
        <v>108</v>
      </c>
      <c r="C365" t="s">
        <v>574</v>
      </c>
      <c r="D365">
        <f t="shared" si="24"/>
        <v>0</v>
      </c>
      <c r="E365">
        <f t="shared" si="25"/>
        <v>0</v>
      </c>
      <c r="F365">
        <f t="shared" si="26"/>
        <v>0</v>
      </c>
      <c r="G365">
        <f t="shared" si="27"/>
        <v>0</v>
      </c>
      <c r="H365">
        <f t="shared" si="28"/>
        <v>0</v>
      </c>
      <c r="I365">
        <f t="shared" si="29"/>
        <v>0</v>
      </c>
      <c r="J365">
        <f t="shared" si="30"/>
        <v>0</v>
      </c>
      <c r="K365">
        <f t="shared" si="31"/>
        <v>0</v>
      </c>
      <c r="L365">
        <f t="shared" si="32"/>
        <v>0</v>
      </c>
      <c r="M365">
        <f t="shared" si="33"/>
        <v>0</v>
      </c>
      <c r="N365">
        <f t="shared" si="34"/>
        <v>0</v>
      </c>
      <c r="O365">
        <f t="shared" si="35"/>
        <v>0</v>
      </c>
      <c r="P365">
        <f t="shared" si="36"/>
        <v>0</v>
      </c>
      <c r="Q365">
        <f t="shared" si="37"/>
        <v>0</v>
      </c>
      <c r="R365">
        <f t="shared" si="38"/>
        <v>2.5619620599326405E-3</v>
      </c>
      <c r="S365">
        <f t="shared" si="39"/>
        <v>2.8408385028863914E-3</v>
      </c>
      <c r="T365">
        <f t="shared" si="40"/>
        <v>0</v>
      </c>
      <c r="U365">
        <f t="shared" si="41"/>
        <v>3.5690616818433542E-4</v>
      </c>
    </row>
    <row r="366" spans="1:21" x14ac:dyDescent="0.25">
      <c r="A366" t="s">
        <v>109</v>
      </c>
      <c r="C366" t="s">
        <v>482</v>
      </c>
      <c r="D366">
        <f t="shared" si="24"/>
        <v>0</v>
      </c>
      <c r="E366">
        <f t="shared" si="25"/>
        <v>0</v>
      </c>
      <c r="F366">
        <f t="shared" si="26"/>
        <v>4.1033780092435664E-3</v>
      </c>
      <c r="G366">
        <f t="shared" si="27"/>
        <v>0</v>
      </c>
      <c r="H366">
        <f t="shared" si="28"/>
        <v>0</v>
      </c>
      <c r="I366">
        <f t="shared" si="29"/>
        <v>0</v>
      </c>
      <c r="J366">
        <f t="shared" si="30"/>
        <v>0</v>
      </c>
      <c r="K366">
        <f t="shared" si="31"/>
        <v>0</v>
      </c>
      <c r="L366">
        <f t="shared" si="32"/>
        <v>0</v>
      </c>
      <c r="M366">
        <f t="shared" si="33"/>
        <v>0</v>
      </c>
      <c r="N366">
        <f t="shared" si="34"/>
        <v>0</v>
      </c>
      <c r="O366">
        <f t="shared" si="35"/>
        <v>0</v>
      </c>
      <c r="P366">
        <f t="shared" si="36"/>
        <v>0</v>
      </c>
      <c r="Q366">
        <f t="shared" si="37"/>
        <v>0</v>
      </c>
      <c r="R366">
        <f t="shared" si="38"/>
        <v>0</v>
      </c>
      <c r="S366">
        <f t="shared" si="39"/>
        <v>0</v>
      </c>
      <c r="T366">
        <f t="shared" si="40"/>
        <v>0</v>
      </c>
      <c r="U366">
        <f t="shared" si="41"/>
        <v>3.481103763617831E-4</v>
      </c>
    </row>
    <row r="367" spans="1:21" x14ac:dyDescent="0.25">
      <c r="A367" t="s">
        <v>112</v>
      </c>
      <c r="C367" t="s">
        <v>784</v>
      </c>
      <c r="D367">
        <f t="shared" si="24"/>
        <v>0</v>
      </c>
      <c r="E367">
        <f t="shared" si="25"/>
        <v>0</v>
      </c>
      <c r="F367">
        <f t="shared" si="26"/>
        <v>0</v>
      </c>
      <c r="G367">
        <f t="shared" si="27"/>
        <v>0</v>
      </c>
      <c r="H367">
        <f t="shared" si="28"/>
        <v>0</v>
      </c>
      <c r="I367">
        <f t="shared" si="29"/>
        <v>0</v>
      </c>
      <c r="J367">
        <f t="shared" si="30"/>
        <v>0</v>
      </c>
      <c r="K367">
        <f t="shared" si="31"/>
        <v>0</v>
      </c>
      <c r="L367">
        <f t="shared" si="32"/>
        <v>0</v>
      </c>
      <c r="M367">
        <f t="shared" si="33"/>
        <v>1.8291558712507157E-3</v>
      </c>
      <c r="N367">
        <f t="shared" si="34"/>
        <v>2.4010650268634008E-3</v>
      </c>
      <c r="O367">
        <f t="shared" si="35"/>
        <v>0</v>
      </c>
      <c r="P367">
        <f t="shared" si="36"/>
        <v>0</v>
      </c>
      <c r="Q367">
        <f t="shared" si="37"/>
        <v>0</v>
      </c>
      <c r="R367">
        <f t="shared" si="38"/>
        <v>0</v>
      </c>
      <c r="S367">
        <f t="shared" si="39"/>
        <v>0</v>
      </c>
      <c r="T367">
        <f t="shared" si="40"/>
        <v>0</v>
      </c>
      <c r="U367">
        <f t="shared" si="41"/>
        <v>3.325485908295751E-4</v>
      </c>
    </row>
    <row r="368" spans="1:21" x14ac:dyDescent="0.25">
      <c r="A368" t="s">
        <v>118</v>
      </c>
      <c r="C368" t="s">
        <v>813</v>
      </c>
      <c r="D368">
        <f t="shared" si="24"/>
        <v>0</v>
      </c>
      <c r="E368">
        <f t="shared" si="25"/>
        <v>0</v>
      </c>
      <c r="F368">
        <f t="shared" si="26"/>
        <v>3.6288376952494129E-3</v>
      </c>
      <c r="G368">
        <f t="shared" si="27"/>
        <v>0</v>
      </c>
      <c r="H368">
        <f t="shared" si="28"/>
        <v>0</v>
      </c>
      <c r="I368">
        <f t="shared" si="29"/>
        <v>0</v>
      </c>
      <c r="J368">
        <f t="shared" si="30"/>
        <v>0</v>
      </c>
      <c r="K368">
        <f t="shared" si="31"/>
        <v>0</v>
      </c>
      <c r="L368">
        <f t="shared" si="32"/>
        <v>0</v>
      </c>
      <c r="M368">
        <f t="shared" si="33"/>
        <v>0</v>
      </c>
      <c r="N368">
        <f t="shared" si="34"/>
        <v>0</v>
      </c>
      <c r="O368">
        <f t="shared" si="35"/>
        <v>0</v>
      </c>
      <c r="P368">
        <f t="shared" si="36"/>
        <v>0</v>
      </c>
      <c r="Q368">
        <f t="shared" si="37"/>
        <v>0</v>
      </c>
      <c r="R368">
        <f t="shared" si="38"/>
        <v>0</v>
      </c>
      <c r="S368">
        <f t="shared" si="39"/>
        <v>0</v>
      </c>
      <c r="T368">
        <f t="shared" si="40"/>
        <v>0</v>
      </c>
      <c r="U368">
        <f t="shared" si="41"/>
        <v>3.0785271378933201E-4</v>
      </c>
    </row>
    <row r="369" spans="1:21" x14ac:dyDescent="0.25">
      <c r="A369" t="s">
        <v>88</v>
      </c>
      <c r="C369" t="s">
        <v>785</v>
      </c>
      <c r="D369">
        <f t="shared" si="24"/>
        <v>0</v>
      </c>
      <c r="E369">
        <f t="shared" si="25"/>
        <v>0</v>
      </c>
      <c r="F369">
        <f t="shared" si="26"/>
        <v>0</v>
      </c>
      <c r="G369">
        <f t="shared" si="27"/>
        <v>0</v>
      </c>
      <c r="H369">
        <f t="shared" si="28"/>
        <v>0</v>
      </c>
      <c r="I369">
        <f t="shared" si="29"/>
        <v>0</v>
      </c>
      <c r="J369">
        <f t="shared" si="30"/>
        <v>0</v>
      </c>
      <c r="K369">
        <f t="shared" si="31"/>
        <v>0</v>
      </c>
      <c r="L369">
        <f t="shared" si="32"/>
        <v>0</v>
      </c>
      <c r="M369">
        <f t="shared" si="33"/>
        <v>0</v>
      </c>
      <c r="N369">
        <f t="shared" si="34"/>
        <v>0</v>
      </c>
      <c r="O369">
        <f t="shared" si="35"/>
        <v>0</v>
      </c>
      <c r="P369">
        <f t="shared" si="36"/>
        <v>0</v>
      </c>
      <c r="Q369">
        <f t="shared" si="37"/>
        <v>0</v>
      </c>
      <c r="R369">
        <f t="shared" si="38"/>
        <v>0</v>
      </c>
      <c r="S369">
        <f t="shared" si="39"/>
        <v>0</v>
      </c>
      <c r="T369">
        <f t="shared" si="40"/>
        <v>3.2180915254485217E-3</v>
      </c>
      <c r="U369">
        <f t="shared" si="41"/>
        <v>2.9770372322484852E-4</v>
      </c>
    </row>
    <row r="370" spans="1:21" x14ac:dyDescent="0.25">
      <c r="A370" t="s">
        <v>120</v>
      </c>
      <c r="C370" t="s">
        <v>575</v>
      </c>
      <c r="D370">
        <f t="shared" si="24"/>
        <v>0</v>
      </c>
      <c r="E370">
        <f t="shared" si="25"/>
        <v>0</v>
      </c>
      <c r="F370">
        <f t="shared" si="26"/>
        <v>0</v>
      </c>
      <c r="G370">
        <f t="shared" si="27"/>
        <v>0</v>
      </c>
      <c r="H370">
        <f t="shared" si="28"/>
        <v>0</v>
      </c>
      <c r="I370">
        <f t="shared" si="29"/>
        <v>0</v>
      </c>
      <c r="J370">
        <f t="shared" si="30"/>
        <v>0</v>
      </c>
      <c r="K370">
        <f t="shared" si="31"/>
        <v>0</v>
      </c>
      <c r="L370">
        <f t="shared" si="32"/>
        <v>0</v>
      </c>
      <c r="M370">
        <f t="shared" si="33"/>
        <v>0</v>
      </c>
      <c r="N370">
        <f t="shared" si="34"/>
        <v>0</v>
      </c>
      <c r="O370">
        <f t="shared" si="35"/>
        <v>0</v>
      </c>
      <c r="P370">
        <f t="shared" si="36"/>
        <v>0</v>
      </c>
      <c r="Q370">
        <f t="shared" si="37"/>
        <v>0</v>
      </c>
      <c r="R370">
        <f t="shared" si="38"/>
        <v>2.7598664325397967E-3</v>
      </c>
      <c r="S370">
        <f t="shared" si="39"/>
        <v>2.484698399025998E-4</v>
      </c>
      <c r="T370">
        <f t="shared" si="40"/>
        <v>0</v>
      </c>
      <c r="U370">
        <f t="shared" si="41"/>
        <v>2.6962484932977756E-4</v>
      </c>
    </row>
    <row r="371" spans="1:21" x14ac:dyDescent="0.25">
      <c r="A371" t="s">
        <v>121</v>
      </c>
      <c r="C371" t="s">
        <v>784</v>
      </c>
      <c r="D371">
        <f t="shared" si="24"/>
        <v>0</v>
      </c>
      <c r="E371">
        <f t="shared" si="25"/>
        <v>0</v>
      </c>
      <c r="F371">
        <f t="shared" si="26"/>
        <v>0</v>
      </c>
      <c r="G371">
        <f t="shared" si="27"/>
        <v>0</v>
      </c>
      <c r="H371">
        <f t="shared" si="28"/>
        <v>0</v>
      </c>
      <c r="I371">
        <f t="shared" si="29"/>
        <v>0</v>
      </c>
      <c r="J371">
        <f t="shared" si="30"/>
        <v>0</v>
      </c>
      <c r="K371">
        <f t="shared" si="31"/>
        <v>0</v>
      </c>
      <c r="L371">
        <f t="shared" si="32"/>
        <v>0</v>
      </c>
      <c r="M371">
        <f t="shared" si="33"/>
        <v>1.6738959564495939E-3</v>
      </c>
      <c r="N371">
        <f t="shared" si="34"/>
        <v>1.7552340047862814E-3</v>
      </c>
      <c r="O371">
        <f t="shared" si="35"/>
        <v>0</v>
      </c>
      <c r="P371">
        <f t="shared" si="36"/>
        <v>0</v>
      </c>
      <c r="Q371">
        <f t="shared" si="37"/>
        <v>0</v>
      </c>
      <c r="R371">
        <f t="shared" si="38"/>
        <v>0</v>
      </c>
      <c r="S371">
        <f t="shared" si="39"/>
        <v>0</v>
      </c>
      <c r="T371">
        <f t="shared" si="40"/>
        <v>0</v>
      </c>
      <c r="U371">
        <f t="shared" si="41"/>
        <v>2.6658015216043251E-4</v>
      </c>
    </row>
    <row r="372" spans="1:21" x14ac:dyDescent="0.25">
      <c r="A372" t="s">
        <v>123</v>
      </c>
      <c r="C372" t="s">
        <v>784</v>
      </c>
      <c r="D372">
        <f t="shared" si="24"/>
        <v>0</v>
      </c>
      <c r="E372">
        <f t="shared" si="25"/>
        <v>0</v>
      </c>
      <c r="F372">
        <f t="shared" si="26"/>
        <v>0</v>
      </c>
      <c r="G372">
        <f t="shared" si="27"/>
        <v>0</v>
      </c>
      <c r="H372">
        <f t="shared" si="28"/>
        <v>0</v>
      </c>
      <c r="I372">
        <f t="shared" si="29"/>
        <v>0</v>
      </c>
      <c r="J372">
        <f t="shared" si="30"/>
        <v>0</v>
      </c>
      <c r="K372">
        <f t="shared" si="31"/>
        <v>0</v>
      </c>
      <c r="L372">
        <f t="shared" si="32"/>
        <v>0</v>
      </c>
      <c r="M372">
        <f t="shared" si="33"/>
        <v>1.7321184245000145E-3</v>
      </c>
      <c r="N372">
        <f t="shared" si="34"/>
        <v>1.6482558600250407E-3</v>
      </c>
      <c r="O372">
        <f t="shared" si="35"/>
        <v>0</v>
      </c>
      <c r="P372">
        <f t="shared" si="36"/>
        <v>0</v>
      </c>
      <c r="Q372">
        <f t="shared" si="37"/>
        <v>0</v>
      </c>
      <c r="R372">
        <f t="shared" si="38"/>
        <v>0</v>
      </c>
      <c r="S372">
        <f t="shared" si="39"/>
        <v>0</v>
      </c>
      <c r="T372">
        <f t="shared" si="40"/>
        <v>0</v>
      </c>
      <c r="U372">
        <f t="shared" si="41"/>
        <v>2.6150565687819082E-4</v>
      </c>
    </row>
    <row r="373" spans="1:21" x14ac:dyDescent="0.25">
      <c r="A373" t="s">
        <v>124</v>
      </c>
      <c r="C373" t="s">
        <v>784</v>
      </c>
      <c r="D373">
        <f t="shared" si="24"/>
        <v>0</v>
      </c>
      <c r="E373">
        <f t="shared" si="25"/>
        <v>0</v>
      </c>
      <c r="F373">
        <f t="shared" si="26"/>
        <v>0</v>
      </c>
      <c r="G373">
        <f t="shared" si="27"/>
        <v>0</v>
      </c>
      <c r="H373">
        <f t="shared" si="28"/>
        <v>0</v>
      </c>
      <c r="I373">
        <f t="shared" si="29"/>
        <v>0</v>
      </c>
      <c r="J373">
        <f t="shared" si="30"/>
        <v>0</v>
      </c>
      <c r="K373">
        <f t="shared" si="31"/>
        <v>0</v>
      </c>
      <c r="L373">
        <f t="shared" si="32"/>
        <v>0</v>
      </c>
      <c r="M373">
        <f t="shared" si="33"/>
        <v>1.586562254373963E-3</v>
      </c>
      <c r="N373">
        <f t="shared" si="34"/>
        <v>1.731461083728228E-3</v>
      </c>
      <c r="O373">
        <f t="shared" si="35"/>
        <v>0</v>
      </c>
      <c r="P373">
        <f t="shared" si="36"/>
        <v>0</v>
      </c>
      <c r="Q373">
        <f t="shared" si="37"/>
        <v>0</v>
      </c>
      <c r="R373">
        <f t="shared" si="38"/>
        <v>0</v>
      </c>
      <c r="S373">
        <f t="shared" si="39"/>
        <v>0</v>
      </c>
      <c r="T373">
        <f t="shared" si="40"/>
        <v>0</v>
      </c>
      <c r="U373">
        <f t="shared" si="41"/>
        <v>2.5846095970884578E-4</v>
      </c>
    </row>
    <row r="374" spans="1:21" x14ac:dyDescent="0.25">
      <c r="A374" t="s">
        <v>125</v>
      </c>
      <c r="C374" t="s">
        <v>787</v>
      </c>
      <c r="D374">
        <f t="shared" si="24"/>
        <v>0</v>
      </c>
      <c r="E374">
        <f t="shared" si="25"/>
        <v>0</v>
      </c>
      <c r="F374">
        <f t="shared" si="26"/>
        <v>0</v>
      </c>
      <c r="G374">
        <f t="shared" si="27"/>
        <v>0</v>
      </c>
      <c r="H374">
        <f t="shared" si="28"/>
        <v>0</v>
      </c>
      <c r="I374">
        <f t="shared" si="29"/>
        <v>3.0935904285057584E-3</v>
      </c>
      <c r="J374">
        <f t="shared" si="30"/>
        <v>0</v>
      </c>
      <c r="K374">
        <f t="shared" si="31"/>
        <v>0</v>
      </c>
      <c r="L374">
        <f t="shared" si="32"/>
        <v>0</v>
      </c>
      <c r="M374">
        <f t="shared" si="33"/>
        <v>0</v>
      </c>
      <c r="N374">
        <f t="shared" si="34"/>
        <v>0</v>
      </c>
      <c r="O374">
        <f t="shared" si="35"/>
        <v>0</v>
      </c>
      <c r="P374">
        <f t="shared" si="36"/>
        <v>0</v>
      </c>
      <c r="Q374">
        <f t="shared" si="37"/>
        <v>0</v>
      </c>
      <c r="R374">
        <f t="shared" si="38"/>
        <v>0</v>
      </c>
      <c r="S374">
        <f t="shared" si="39"/>
        <v>0</v>
      </c>
      <c r="T374">
        <f t="shared" si="40"/>
        <v>0</v>
      </c>
      <c r="U374">
        <f t="shared" si="41"/>
        <v>2.5270986505563845E-4</v>
      </c>
    </row>
    <row r="375" spans="1:21" x14ac:dyDescent="0.25">
      <c r="A375" t="s">
        <v>128</v>
      </c>
      <c r="C375" t="s">
        <v>470</v>
      </c>
      <c r="D375">
        <f t="shared" si="24"/>
        <v>0</v>
      </c>
      <c r="E375">
        <f t="shared" si="25"/>
        <v>1.4423859855916498E-3</v>
      </c>
      <c r="F375">
        <f t="shared" si="26"/>
        <v>0</v>
      </c>
      <c r="G375">
        <f t="shared" si="27"/>
        <v>0</v>
      </c>
      <c r="H375">
        <f t="shared" si="28"/>
        <v>0</v>
      </c>
      <c r="I375">
        <f t="shared" si="29"/>
        <v>0</v>
      </c>
      <c r="J375">
        <f t="shared" si="30"/>
        <v>0</v>
      </c>
      <c r="K375">
        <f t="shared" si="31"/>
        <v>0</v>
      </c>
      <c r="L375">
        <f t="shared" si="32"/>
        <v>0</v>
      </c>
      <c r="M375">
        <f t="shared" si="33"/>
        <v>0</v>
      </c>
      <c r="N375">
        <f t="shared" si="34"/>
        <v>0</v>
      </c>
      <c r="O375">
        <f t="shared" si="35"/>
        <v>0</v>
      </c>
      <c r="P375">
        <f t="shared" si="36"/>
        <v>0</v>
      </c>
      <c r="Q375">
        <f t="shared" si="37"/>
        <v>0</v>
      </c>
      <c r="R375">
        <f t="shared" si="38"/>
        <v>1.9142750223092202E-3</v>
      </c>
      <c r="S375">
        <f t="shared" si="39"/>
        <v>0</v>
      </c>
      <c r="T375">
        <f t="shared" si="40"/>
        <v>0</v>
      </c>
      <c r="U375">
        <f t="shared" si="41"/>
        <v>2.4289917417663777E-4</v>
      </c>
    </row>
    <row r="376" spans="1:21" x14ac:dyDescent="0.25">
      <c r="A376" t="s">
        <v>129</v>
      </c>
      <c r="C376" t="s">
        <v>501</v>
      </c>
      <c r="D376">
        <f t="shared" si="24"/>
        <v>0</v>
      </c>
      <c r="E376">
        <f t="shared" si="25"/>
        <v>0</v>
      </c>
      <c r="F376">
        <f t="shared" si="26"/>
        <v>0</v>
      </c>
      <c r="G376">
        <f t="shared" si="27"/>
        <v>0</v>
      </c>
      <c r="H376">
        <f t="shared" si="28"/>
        <v>4.0852258669597285E-3</v>
      </c>
      <c r="I376">
        <f t="shared" si="29"/>
        <v>0</v>
      </c>
      <c r="J376">
        <f t="shared" si="30"/>
        <v>0</v>
      </c>
      <c r="K376">
        <f t="shared" si="31"/>
        <v>0</v>
      </c>
      <c r="L376">
        <f t="shared" si="32"/>
        <v>0</v>
      </c>
      <c r="M376">
        <f t="shared" si="33"/>
        <v>0</v>
      </c>
      <c r="N376">
        <f t="shared" si="34"/>
        <v>0</v>
      </c>
      <c r="O376">
        <f t="shared" si="35"/>
        <v>0</v>
      </c>
      <c r="P376">
        <f t="shared" si="36"/>
        <v>0</v>
      </c>
      <c r="Q376">
        <f t="shared" si="37"/>
        <v>0</v>
      </c>
      <c r="R376">
        <f t="shared" si="38"/>
        <v>0</v>
      </c>
      <c r="S376">
        <f t="shared" si="39"/>
        <v>0</v>
      </c>
      <c r="T376">
        <f t="shared" si="40"/>
        <v>0</v>
      </c>
      <c r="U376">
        <f t="shared" si="41"/>
        <v>2.4019277669277552E-4</v>
      </c>
    </row>
    <row r="377" spans="1:21" x14ac:dyDescent="0.25">
      <c r="A377" t="s">
        <v>95</v>
      </c>
      <c r="C377" t="s">
        <v>785</v>
      </c>
      <c r="D377">
        <f t="shared" si="24"/>
        <v>0</v>
      </c>
      <c r="E377">
        <f t="shared" si="25"/>
        <v>0</v>
      </c>
      <c r="F377">
        <f t="shared" si="26"/>
        <v>0</v>
      </c>
      <c r="G377">
        <f t="shared" si="27"/>
        <v>0</v>
      </c>
      <c r="H377">
        <f t="shared" si="28"/>
        <v>0</v>
      </c>
      <c r="I377">
        <f t="shared" si="29"/>
        <v>0</v>
      </c>
      <c r="J377">
        <f t="shared" si="30"/>
        <v>0</v>
      </c>
      <c r="K377">
        <f t="shared" si="31"/>
        <v>0</v>
      </c>
      <c r="L377">
        <f t="shared" si="32"/>
        <v>0</v>
      </c>
      <c r="M377">
        <f t="shared" si="33"/>
        <v>0</v>
      </c>
      <c r="N377">
        <f t="shared" si="34"/>
        <v>0</v>
      </c>
      <c r="O377">
        <f t="shared" si="35"/>
        <v>0</v>
      </c>
      <c r="P377">
        <f t="shared" si="36"/>
        <v>0</v>
      </c>
      <c r="Q377">
        <f t="shared" si="37"/>
        <v>0</v>
      </c>
      <c r="R377">
        <f t="shared" si="38"/>
        <v>0</v>
      </c>
      <c r="S377">
        <f t="shared" si="39"/>
        <v>0</v>
      </c>
      <c r="T377">
        <f t="shared" si="40"/>
        <v>2.4793932434705656E-3</v>
      </c>
      <c r="U377">
        <f t="shared" si="41"/>
        <v>2.2936718675732647E-4</v>
      </c>
    </row>
    <row r="378" spans="1:21" x14ac:dyDescent="0.25">
      <c r="A378" t="s">
        <v>97</v>
      </c>
      <c r="C378" t="s">
        <v>785</v>
      </c>
      <c r="D378">
        <f t="shared" si="24"/>
        <v>0</v>
      </c>
      <c r="E378">
        <f t="shared" si="25"/>
        <v>0</v>
      </c>
      <c r="F378">
        <f t="shared" si="26"/>
        <v>0</v>
      </c>
      <c r="G378">
        <f t="shared" si="27"/>
        <v>0</v>
      </c>
      <c r="H378">
        <f t="shared" si="28"/>
        <v>0</v>
      </c>
      <c r="I378">
        <f t="shared" si="29"/>
        <v>0</v>
      </c>
      <c r="J378">
        <f t="shared" si="30"/>
        <v>0</v>
      </c>
      <c r="K378">
        <f t="shared" si="31"/>
        <v>0</v>
      </c>
      <c r="L378">
        <f t="shared" si="32"/>
        <v>0</v>
      </c>
      <c r="M378">
        <f t="shared" si="33"/>
        <v>0</v>
      </c>
      <c r="N378">
        <f t="shared" si="34"/>
        <v>0</v>
      </c>
      <c r="O378">
        <f t="shared" si="35"/>
        <v>0</v>
      </c>
      <c r="P378">
        <f t="shared" si="36"/>
        <v>0</v>
      </c>
      <c r="Q378">
        <f t="shared" si="37"/>
        <v>0</v>
      </c>
      <c r="R378">
        <f t="shared" si="38"/>
        <v>0</v>
      </c>
      <c r="S378">
        <f t="shared" si="39"/>
        <v>0</v>
      </c>
      <c r="T378">
        <f t="shared" si="40"/>
        <v>2.3879701887703233E-3</v>
      </c>
      <c r="U378">
        <f t="shared" si="41"/>
        <v>2.2090969462025691E-4</v>
      </c>
    </row>
    <row r="379" spans="1:21" x14ac:dyDescent="0.25">
      <c r="A379" t="s">
        <v>132</v>
      </c>
      <c r="C379" t="s">
        <v>784</v>
      </c>
      <c r="D379">
        <f t="shared" si="24"/>
        <v>0</v>
      </c>
      <c r="E379">
        <f t="shared" si="25"/>
        <v>0</v>
      </c>
      <c r="F379">
        <f t="shared" si="26"/>
        <v>0</v>
      </c>
      <c r="G379">
        <f t="shared" si="27"/>
        <v>0</v>
      </c>
      <c r="H379">
        <f t="shared" si="28"/>
        <v>0</v>
      </c>
      <c r="I379">
        <f t="shared" si="29"/>
        <v>0</v>
      </c>
      <c r="J379">
        <f t="shared" si="30"/>
        <v>0</v>
      </c>
      <c r="K379">
        <f t="shared" si="31"/>
        <v>0</v>
      </c>
      <c r="L379">
        <f t="shared" si="32"/>
        <v>0</v>
      </c>
      <c r="M379">
        <f t="shared" si="33"/>
        <v>1.4070429778851659E-3</v>
      </c>
      <c r="N379">
        <f t="shared" si="34"/>
        <v>1.2956241976639143E-3</v>
      </c>
      <c r="O379">
        <f t="shared" si="35"/>
        <v>0</v>
      </c>
      <c r="P379">
        <f t="shared" si="36"/>
        <v>0</v>
      </c>
      <c r="Q379">
        <f t="shared" si="37"/>
        <v>0</v>
      </c>
      <c r="R379">
        <f t="shared" si="38"/>
        <v>0</v>
      </c>
      <c r="S379">
        <f t="shared" si="39"/>
        <v>0</v>
      </c>
      <c r="T379">
        <f t="shared" si="40"/>
        <v>0</v>
      </c>
      <c r="U379">
        <f t="shared" si="41"/>
        <v>2.0873090594287675E-4</v>
      </c>
    </row>
    <row r="380" spans="1:21" x14ac:dyDescent="0.25">
      <c r="A380" t="s">
        <v>104</v>
      </c>
      <c r="C380" t="s">
        <v>785</v>
      </c>
      <c r="D380">
        <f t="shared" si="24"/>
        <v>0</v>
      </c>
      <c r="E380">
        <f t="shared" si="25"/>
        <v>0</v>
      </c>
      <c r="F380">
        <f t="shared" si="26"/>
        <v>0</v>
      </c>
      <c r="G380">
        <f t="shared" si="27"/>
        <v>0</v>
      </c>
      <c r="H380">
        <f t="shared" si="28"/>
        <v>0</v>
      </c>
      <c r="I380">
        <f t="shared" si="29"/>
        <v>0</v>
      </c>
      <c r="J380">
        <f t="shared" si="30"/>
        <v>0</v>
      </c>
      <c r="K380">
        <f t="shared" si="31"/>
        <v>0</v>
      </c>
      <c r="L380">
        <f t="shared" si="32"/>
        <v>0</v>
      </c>
      <c r="M380">
        <f t="shared" si="33"/>
        <v>0</v>
      </c>
      <c r="N380">
        <f t="shared" si="34"/>
        <v>0</v>
      </c>
      <c r="O380">
        <f t="shared" si="35"/>
        <v>0</v>
      </c>
      <c r="P380">
        <f t="shared" si="36"/>
        <v>0</v>
      </c>
      <c r="Q380">
        <f t="shared" si="37"/>
        <v>0</v>
      </c>
      <c r="R380">
        <f t="shared" si="38"/>
        <v>0</v>
      </c>
      <c r="S380">
        <f t="shared" si="39"/>
        <v>0</v>
      </c>
      <c r="T380">
        <f t="shared" si="40"/>
        <v>2.2490071456259552E-3</v>
      </c>
      <c r="U380">
        <f t="shared" si="41"/>
        <v>2.0805430657191119E-4</v>
      </c>
    </row>
    <row r="381" spans="1:21" x14ac:dyDescent="0.25">
      <c r="A381" t="s">
        <v>135</v>
      </c>
      <c r="C381" t="s">
        <v>785</v>
      </c>
      <c r="D381">
        <f t="shared" si="24"/>
        <v>0</v>
      </c>
      <c r="E381">
        <f t="shared" si="25"/>
        <v>0</v>
      </c>
      <c r="F381">
        <f t="shared" si="26"/>
        <v>0</v>
      </c>
      <c r="G381">
        <f t="shared" si="27"/>
        <v>0</v>
      </c>
      <c r="H381">
        <f t="shared" si="28"/>
        <v>0</v>
      </c>
      <c r="I381">
        <f t="shared" si="29"/>
        <v>0</v>
      </c>
      <c r="J381">
        <f t="shared" si="30"/>
        <v>0</v>
      </c>
      <c r="K381">
        <f t="shared" si="31"/>
        <v>0</v>
      </c>
      <c r="L381">
        <f t="shared" si="32"/>
        <v>0</v>
      </c>
      <c r="M381">
        <f t="shared" si="33"/>
        <v>0</v>
      </c>
      <c r="N381">
        <f t="shared" si="34"/>
        <v>0</v>
      </c>
      <c r="O381">
        <f t="shared" si="35"/>
        <v>0</v>
      </c>
      <c r="P381">
        <f t="shared" si="36"/>
        <v>0</v>
      </c>
      <c r="Q381">
        <f t="shared" si="37"/>
        <v>0</v>
      </c>
      <c r="R381">
        <f t="shared" si="38"/>
        <v>0</v>
      </c>
      <c r="S381">
        <f t="shared" si="39"/>
        <v>0</v>
      </c>
      <c r="T381">
        <f t="shared" si="40"/>
        <v>2.1904963906178004E-3</v>
      </c>
      <c r="U381">
        <f t="shared" si="41"/>
        <v>2.0264151160418665E-4</v>
      </c>
    </row>
    <row r="382" spans="1:21" x14ac:dyDescent="0.25">
      <c r="A382" t="s">
        <v>136</v>
      </c>
      <c r="C382" t="s">
        <v>588</v>
      </c>
      <c r="D382">
        <f t="shared" si="24"/>
        <v>0</v>
      </c>
      <c r="E382">
        <f t="shared" si="25"/>
        <v>0</v>
      </c>
      <c r="F382">
        <f t="shared" si="26"/>
        <v>0</v>
      </c>
      <c r="G382">
        <f t="shared" si="27"/>
        <v>0</v>
      </c>
      <c r="H382">
        <f t="shared" si="28"/>
        <v>0</v>
      </c>
      <c r="I382">
        <f t="shared" si="29"/>
        <v>0</v>
      </c>
      <c r="J382">
        <f t="shared" si="30"/>
        <v>0</v>
      </c>
      <c r="K382">
        <f t="shared" si="31"/>
        <v>0</v>
      </c>
      <c r="L382">
        <f t="shared" si="32"/>
        <v>3.950058556144425E-3</v>
      </c>
      <c r="M382">
        <f t="shared" si="33"/>
        <v>0</v>
      </c>
      <c r="N382">
        <f t="shared" si="34"/>
        <v>0</v>
      </c>
      <c r="O382">
        <f t="shared" si="35"/>
        <v>0</v>
      </c>
      <c r="P382">
        <f t="shared" si="36"/>
        <v>0</v>
      </c>
      <c r="Q382">
        <f t="shared" si="37"/>
        <v>0</v>
      </c>
      <c r="R382">
        <f t="shared" si="38"/>
        <v>0</v>
      </c>
      <c r="S382">
        <f t="shared" si="39"/>
        <v>0</v>
      </c>
      <c r="T382">
        <f t="shared" si="40"/>
        <v>0</v>
      </c>
      <c r="U382">
        <f t="shared" si="41"/>
        <v>2.019649122332211E-4</v>
      </c>
    </row>
    <row r="383" spans="1:21" x14ac:dyDescent="0.25">
      <c r="A383" t="s">
        <v>140</v>
      </c>
      <c r="C383" t="s">
        <v>786</v>
      </c>
      <c r="D383">
        <f t="shared" si="24"/>
        <v>0</v>
      </c>
      <c r="E383">
        <f t="shared" si="25"/>
        <v>0</v>
      </c>
      <c r="F383">
        <f t="shared" si="26"/>
        <v>0</v>
      </c>
      <c r="G383">
        <f t="shared" si="27"/>
        <v>0</v>
      </c>
      <c r="H383">
        <f t="shared" si="28"/>
        <v>0</v>
      </c>
      <c r="I383">
        <f t="shared" si="29"/>
        <v>0</v>
      </c>
      <c r="J383">
        <f t="shared" si="30"/>
        <v>0</v>
      </c>
      <c r="K383">
        <f t="shared" si="31"/>
        <v>0</v>
      </c>
      <c r="L383">
        <f t="shared" si="32"/>
        <v>0</v>
      </c>
      <c r="M383">
        <f t="shared" si="33"/>
        <v>0</v>
      </c>
      <c r="N383">
        <f t="shared" si="34"/>
        <v>0</v>
      </c>
      <c r="O383">
        <f t="shared" si="35"/>
        <v>0</v>
      </c>
      <c r="P383">
        <f t="shared" si="36"/>
        <v>0</v>
      </c>
      <c r="Q383">
        <f t="shared" si="37"/>
        <v>0</v>
      </c>
      <c r="R383">
        <f t="shared" si="38"/>
        <v>1.8674976251475287E-3</v>
      </c>
      <c r="S383">
        <f t="shared" si="39"/>
        <v>1.6564655993506655E-4</v>
      </c>
      <c r="T383">
        <f t="shared" si="40"/>
        <v>0</v>
      </c>
      <c r="U383">
        <f t="shared" si="41"/>
        <v>1.8234353047521973E-4</v>
      </c>
    </row>
    <row r="384" spans="1:21" x14ac:dyDescent="0.25">
      <c r="A384" t="s">
        <v>141</v>
      </c>
      <c r="C384" t="s">
        <v>513</v>
      </c>
      <c r="D384">
        <f t="shared" si="24"/>
        <v>0</v>
      </c>
      <c r="E384">
        <f t="shared" si="25"/>
        <v>0</v>
      </c>
      <c r="F384">
        <f t="shared" si="26"/>
        <v>0</v>
      </c>
      <c r="G384">
        <f t="shared" si="27"/>
        <v>0</v>
      </c>
      <c r="H384">
        <f t="shared" si="28"/>
        <v>0</v>
      </c>
      <c r="I384">
        <f t="shared" si="29"/>
        <v>0</v>
      </c>
      <c r="J384">
        <f t="shared" si="30"/>
        <v>2.4507786709098058E-3</v>
      </c>
      <c r="K384">
        <f t="shared" si="31"/>
        <v>0</v>
      </c>
      <c r="L384">
        <f t="shared" si="32"/>
        <v>0</v>
      </c>
      <c r="M384">
        <f t="shared" si="33"/>
        <v>0</v>
      </c>
      <c r="N384">
        <f t="shared" si="34"/>
        <v>0</v>
      </c>
      <c r="O384">
        <f t="shared" si="35"/>
        <v>0</v>
      </c>
      <c r="P384">
        <f t="shared" si="36"/>
        <v>0</v>
      </c>
      <c r="Q384">
        <f t="shared" si="37"/>
        <v>0</v>
      </c>
      <c r="R384">
        <f t="shared" si="38"/>
        <v>0</v>
      </c>
      <c r="S384">
        <f t="shared" si="39"/>
        <v>0</v>
      </c>
      <c r="T384">
        <f t="shared" si="40"/>
        <v>0</v>
      </c>
      <c r="U384">
        <f t="shared" si="41"/>
        <v>1.8132863141877138E-4</v>
      </c>
    </row>
    <row r="385" spans="1:21" x14ac:dyDescent="0.25">
      <c r="A385" t="s">
        <v>111</v>
      </c>
      <c r="C385" t="s">
        <v>513</v>
      </c>
      <c r="D385">
        <f t="shared" si="24"/>
        <v>0</v>
      </c>
      <c r="E385">
        <f t="shared" si="25"/>
        <v>0</v>
      </c>
      <c r="F385">
        <f t="shared" si="26"/>
        <v>0</v>
      </c>
      <c r="G385">
        <f t="shared" si="27"/>
        <v>0</v>
      </c>
      <c r="H385">
        <f t="shared" si="28"/>
        <v>0</v>
      </c>
      <c r="I385">
        <f t="shared" si="29"/>
        <v>0</v>
      </c>
      <c r="J385">
        <f t="shared" si="30"/>
        <v>2.409627536510201E-3</v>
      </c>
      <c r="K385">
        <f t="shared" si="31"/>
        <v>0</v>
      </c>
      <c r="L385">
        <f t="shared" si="32"/>
        <v>0</v>
      </c>
      <c r="M385">
        <f t="shared" si="33"/>
        <v>0</v>
      </c>
      <c r="N385">
        <f t="shared" si="34"/>
        <v>0</v>
      </c>
      <c r="O385">
        <f t="shared" si="35"/>
        <v>0</v>
      </c>
      <c r="P385">
        <f t="shared" si="36"/>
        <v>0</v>
      </c>
      <c r="Q385">
        <f t="shared" si="37"/>
        <v>0</v>
      </c>
      <c r="R385">
        <f t="shared" si="38"/>
        <v>0</v>
      </c>
      <c r="S385">
        <f t="shared" si="39"/>
        <v>0</v>
      </c>
      <c r="T385">
        <f t="shared" si="40"/>
        <v>0</v>
      </c>
      <c r="U385">
        <f t="shared" si="41"/>
        <v>1.7828393424942633E-4</v>
      </c>
    </row>
    <row r="386" spans="1:21" x14ac:dyDescent="0.25">
      <c r="A386" t="s">
        <v>133</v>
      </c>
      <c r="C386" t="s">
        <v>513</v>
      </c>
      <c r="D386">
        <f t="shared" si="24"/>
        <v>0</v>
      </c>
      <c r="E386">
        <f t="shared" si="25"/>
        <v>0</v>
      </c>
      <c r="F386">
        <f t="shared" si="26"/>
        <v>0</v>
      </c>
      <c r="G386">
        <f t="shared" si="27"/>
        <v>0</v>
      </c>
      <c r="H386">
        <f t="shared" si="28"/>
        <v>0</v>
      </c>
      <c r="I386">
        <f t="shared" si="29"/>
        <v>0</v>
      </c>
      <c r="J386">
        <f t="shared" si="30"/>
        <v>2.345614660777482E-3</v>
      </c>
      <c r="K386">
        <f t="shared" si="31"/>
        <v>0</v>
      </c>
      <c r="L386">
        <f t="shared" si="32"/>
        <v>0</v>
      </c>
      <c r="M386">
        <f t="shared" si="33"/>
        <v>0</v>
      </c>
      <c r="N386">
        <f t="shared" si="34"/>
        <v>0</v>
      </c>
      <c r="O386">
        <f t="shared" si="35"/>
        <v>0</v>
      </c>
      <c r="P386">
        <f t="shared" si="36"/>
        <v>0</v>
      </c>
      <c r="Q386">
        <f t="shared" si="37"/>
        <v>0</v>
      </c>
      <c r="R386">
        <f t="shared" si="38"/>
        <v>0</v>
      </c>
      <c r="S386">
        <f t="shared" si="39"/>
        <v>0</v>
      </c>
      <c r="T386">
        <f t="shared" si="40"/>
        <v>0</v>
      </c>
      <c r="U386">
        <f t="shared" si="41"/>
        <v>1.7354773865266738E-4</v>
      </c>
    </row>
    <row r="387" spans="1:21" x14ac:dyDescent="0.25">
      <c r="A387" t="s">
        <v>143</v>
      </c>
      <c r="C387" t="s">
        <v>814</v>
      </c>
      <c r="D387">
        <f t="shared" si="24"/>
        <v>0</v>
      </c>
      <c r="E387">
        <f t="shared" si="25"/>
        <v>0</v>
      </c>
      <c r="F387">
        <f t="shared" si="26"/>
        <v>0</v>
      </c>
      <c r="G387">
        <f t="shared" si="27"/>
        <v>0</v>
      </c>
      <c r="H387">
        <f t="shared" si="28"/>
        <v>0</v>
      </c>
      <c r="I387">
        <f t="shared" si="29"/>
        <v>0</v>
      </c>
      <c r="J387">
        <f t="shared" si="30"/>
        <v>0</v>
      </c>
      <c r="K387">
        <f t="shared" si="31"/>
        <v>0</v>
      </c>
      <c r="L387">
        <f t="shared" si="32"/>
        <v>0</v>
      </c>
      <c r="M387">
        <f t="shared" si="33"/>
        <v>1.1693012333459482E-3</v>
      </c>
      <c r="N387">
        <f t="shared" si="34"/>
        <v>1.0578949870833796E-3</v>
      </c>
      <c r="O387">
        <f t="shared" si="35"/>
        <v>0</v>
      </c>
      <c r="P387">
        <f t="shared" si="36"/>
        <v>0</v>
      </c>
      <c r="Q387">
        <f t="shared" si="37"/>
        <v>0</v>
      </c>
      <c r="R387">
        <f t="shared" si="38"/>
        <v>0</v>
      </c>
      <c r="S387">
        <f t="shared" si="39"/>
        <v>0</v>
      </c>
      <c r="T387">
        <f t="shared" si="40"/>
        <v>0</v>
      </c>
      <c r="U387">
        <f t="shared" si="41"/>
        <v>1.7185624022525347E-4</v>
      </c>
    </row>
    <row r="388" spans="1:21" x14ac:dyDescent="0.25">
      <c r="A388" t="s">
        <v>144</v>
      </c>
      <c r="C388" t="s">
        <v>786</v>
      </c>
      <c r="D388">
        <f t="shared" si="24"/>
        <v>0</v>
      </c>
      <c r="E388">
        <f t="shared" si="25"/>
        <v>0</v>
      </c>
      <c r="F388">
        <f t="shared" si="26"/>
        <v>0</v>
      </c>
      <c r="G388">
        <f t="shared" si="27"/>
        <v>0</v>
      </c>
      <c r="H388">
        <f t="shared" si="28"/>
        <v>0</v>
      </c>
      <c r="I388">
        <f t="shared" si="29"/>
        <v>0</v>
      </c>
      <c r="J388">
        <f t="shared" si="30"/>
        <v>0</v>
      </c>
      <c r="K388">
        <f t="shared" si="31"/>
        <v>1.3769540177347107E-3</v>
      </c>
      <c r="L388">
        <f t="shared" si="32"/>
        <v>1.7599925895048862E-3</v>
      </c>
      <c r="M388">
        <f t="shared" si="33"/>
        <v>0</v>
      </c>
      <c r="N388">
        <f t="shared" si="34"/>
        <v>0</v>
      </c>
      <c r="O388">
        <f t="shared" si="35"/>
        <v>0</v>
      </c>
      <c r="P388">
        <f t="shared" si="36"/>
        <v>0</v>
      </c>
      <c r="Q388">
        <f t="shared" si="37"/>
        <v>0</v>
      </c>
      <c r="R388">
        <f t="shared" si="38"/>
        <v>0</v>
      </c>
      <c r="S388">
        <f t="shared" si="39"/>
        <v>0</v>
      </c>
      <c r="T388">
        <f t="shared" si="40"/>
        <v>0</v>
      </c>
      <c r="U388">
        <f t="shared" si="41"/>
        <v>1.7151794053977068E-4</v>
      </c>
    </row>
    <row r="389" spans="1:21" x14ac:dyDescent="0.25">
      <c r="A389" t="s">
        <v>116</v>
      </c>
      <c r="C389" t="s">
        <v>785</v>
      </c>
      <c r="D389">
        <f t="shared" si="24"/>
        <v>0</v>
      </c>
      <c r="E389">
        <f t="shared" si="25"/>
        <v>0</v>
      </c>
      <c r="F389">
        <f t="shared" si="26"/>
        <v>0</v>
      </c>
      <c r="G389">
        <f t="shared" si="27"/>
        <v>0</v>
      </c>
      <c r="H389">
        <f t="shared" si="28"/>
        <v>0</v>
      </c>
      <c r="I389">
        <f t="shared" si="29"/>
        <v>0</v>
      </c>
      <c r="J389">
        <f t="shared" si="30"/>
        <v>0</v>
      </c>
      <c r="K389">
        <f t="shared" si="31"/>
        <v>0</v>
      </c>
      <c r="L389">
        <f t="shared" si="32"/>
        <v>0</v>
      </c>
      <c r="M389">
        <f t="shared" si="33"/>
        <v>0</v>
      </c>
      <c r="N389">
        <f t="shared" si="34"/>
        <v>0</v>
      </c>
      <c r="O389">
        <f t="shared" si="35"/>
        <v>0</v>
      </c>
      <c r="P389">
        <f t="shared" si="36"/>
        <v>0</v>
      </c>
      <c r="Q389">
        <f t="shared" si="37"/>
        <v>0</v>
      </c>
      <c r="R389">
        <f t="shared" si="38"/>
        <v>0</v>
      </c>
      <c r="S389">
        <f t="shared" si="39"/>
        <v>0</v>
      </c>
      <c r="T389">
        <f t="shared" si="40"/>
        <v>1.6565857511683867E-3</v>
      </c>
      <c r="U389">
        <f t="shared" si="41"/>
        <v>1.5324975752370042E-4</v>
      </c>
    </row>
    <row r="390" spans="1:21" x14ac:dyDescent="0.25">
      <c r="A390" t="s">
        <v>150</v>
      </c>
      <c r="C390" t="s">
        <v>786</v>
      </c>
      <c r="D390">
        <f t="shared" si="24"/>
        <v>0</v>
      </c>
      <c r="E390">
        <f t="shared" si="25"/>
        <v>0</v>
      </c>
      <c r="F390">
        <f t="shared" si="26"/>
        <v>0</v>
      </c>
      <c r="G390">
        <f t="shared" si="27"/>
        <v>0</v>
      </c>
      <c r="H390">
        <f t="shared" si="28"/>
        <v>0</v>
      </c>
      <c r="I390">
        <f t="shared" si="29"/>
        <v>0</v>
      </c>
      <c r="J390">
        <f t="shared" si="30"/>
        <v>0</v>
      </c>
      <c r="K390">
        <f t="shared" si="31"/>
        <v>1.308391991955389E-3</v>
      </c>
      <c r="L390">
        <f t="shared" si="32"/>
        <v>1.4490164552690605E-3</v>
      </c>
      <c r="M390">
        <f t="shared" si="33"/>
        <v>0</v>
      </c>
      <c r="N390">
        <f t="shared" si="34"/>
        <v>0</v>
      </c>
      <c r="O390">
        <f t="shared" si="35"/>
        <v>0</v>
      </c>
      <c r="P390">
        <f t="shared" si="36"/>
        <v>0</v>
      </c>
      <c r="Q390">
        <f t="shared" si="37"/>
        <v>0</v>
      </c>
      <c r="R390">
        <f t="shared" si="38"/>
        <v>0</v>
      </c>
      <c r="S390">
        <f t="shared" si="39"/>
        <v>0</v>
      </c>
      <c r="T390">
        <f t="shared" si="40"/>
        <v>0</v>
      </c>
      <c r="U390">
        <f t="shared" si="41"/>
        <v>1.5155825909628651E-4</v>
      </c>
    </row>
    <row r="391" spans="1:21" x14ac:dyDescent="0.25">
      <c r="A391" t="s">
        <v>151</v>
      </c>
      <c r="C391" t="s">
        <v>786</v>
      </c>
      <c r="D391">
        <f t="shared" si="24"/>
        <v>0</v>
      </c>
      <c r="E391">
        <f t="shared" si="25"/>
        <v>0</v>
      </c>
      <c r="F391">
        <f t="shared" si="26"/>
        <v>0</v>
      </c>
      <c r="G391">
        <f t="shared" si="27"/>
        <v>0</v>
      </c>
      <c r="H391">
        <f t="shared" si="28"/>
        <v>0</v>
      </c>
      <c r="I391">
        <f t="shared" si="29"/>
        <v>0</v>
      </c>
      <c r="J391">
        <f t="shared" si="30"/>
        <v>0</v>
      </c>
      <c r="K391">
        <f t="shared" si="31"/>
        <v>1.4340890392174788E-3</v>
      </c>
      <c r="L391">
        <f t="shared" si="32"/>
        <v>1.2968366448983372E-3</v>
      </c>
      <c r="M391">
        <f t="shared" si="33"/>
        <v>0</v>
      </c>
      <c r="N391">
        <f t="shared" si="34"/>
        <v>0</v>
      </c>
      <c r="O391">
        <f t="shared" si="35"/>
        <v>0</v>
      </c>
      <c r="P391">
        <f t="shared" si="36"/>
        <v>0</v>
      </c>
      <c r="Q391">
        <f t="shared" si="37"/>
        <v>0</v>
      </c>
      <c r="R391">
        <f t="shared" si="38"/>
        <v>0</v>
      </c>
      <c r="S391">
        <f t="shared" si="39"/>
        <v>0</v>
      </c>
      <c r="T391">
        <f t="shared" si="40"/>
        <v>0</v>
      </c>
      <c r="U391">
        <f t="shared" si="41"/>
        <v>1.5121995941080375E-4</v>
      </c>
    </row>
    <row r="392" spans="1:21" x14ac:dyDescent="0.25">
      <c r="A392" t="s">
        <v>153</v>
      </c>
      <c r="C392" t="s">
        <v>815</v>
      </c>
      <c r="D392">
        <f t="shared" si="24"/>
        <v>0</v>
      </c>
      <c r="E392">
        <f t="shared" si="25"/>
        <v>0</v>
      </c>
      <c r="F392">
        <f t="shared" si="26"/>
        <v>0</v>
      </c>
      <c r="G392">
        <f t="shared" si="27"/>
        <v>0</v>
      </c>
      <c r="H392">
        <f t="shared" si="28"/>
        <v>0</v>
      </c>
      <c r="I392">
        <f t="shared" si="29"/>
        <v>0</v>
      </c>
      <c r="J392">
        <f t="shared" si="30"/>
        <v>0</v>
      </c>
      <c r="K392">
        <f t="shared" si="31"/>
        <v>0</v>
      </c>
      <c r="L392">
        <f t="shared" si="32"/>
        <v>0</v>
      </c>
      <c r="M392">
        <f t="shared" si="33"/>
        <v>0</v>
      </c>
      <c r="N392">
        <f t="shared" si="34"/>
        <v>0</v>
      </c>
      <c r="O392">
        <f t="shared" si="35"/>
        <v>0</v>
      </c>
      <c r="P392">
        <f t="shared" si="36"/>
        <v>4.4460797841351608E-3</v>
      </c>
      <c r="Q392">
        <f t="shared" si="37"/>
        <v>0</v>
      </c>
      <c r="R392">
        <f t="shared" si="38"/>
        <v>0</v>
      </c>
      <c r="S392">
        <f t="shared" si="39"/>
        <v>0</v>
      </c>
      <c r="T392">
        <f t="shared" si="40"/>
        <v>0</v>
      </c>
      <c r="U392">
        <f t="shared" si="41"/>
        <v>1.4716036318501035E-4</v>
      </c>
    </row>
    <row r="393" spans="1:21" x14ac:dyDescent="0.25">
      <c r="A393" t="s">
        <v>155</v>
      </c>
      <c r="C393" t="s">
        <v>496</v>
      </c>
      <c r="D393">
        <f t="shared" si="24"/>
        <v>0</v>
      </c>
      <c r="E393">
        <f t="shared" si="25"/>
        <v>0</v>
      </c>
      <c r="F393">
        <f t="shared" si="26"/>
        <v>0</v>
      </c>
      <c r="G393">
        <f t="shared" si="27"/>
        <v>3.0604494067152897E-3</v>
      </c>
      <c r="H393">
        <f t="shared" si="28"/>
        <v>0</v>
      </c>
      <c r="I393">
        <f t="shared" si="29"/>
        <v>0</v>
      </c>
      <c r="J393">
        <f t="shared" si="30"/>
        <v>0</v>
      </c>
      <c r="K393">
        <f t="shared" si="31"/>
        <v>0</v>
      </c>
      <c r="L393">
        <f t="shared" si="32"/>
        <v>0</v>
      </c>
      <c r="M393">
        <f t="shared" si="33"/>
        <v>0</v>
      </c>
      <c r="N393">
        <f t="shared" si="34"/>
        <v>0</v>
      </c>
      <c r="O393">
        <f t="shared" si="35"/>
        <v>0</v>
      </c>
      <c r="P393">
        <f t="shared" si="36"/>
        <v>0</v>
      </c>
      <c r="Q393">
        <f t="shared" si="37"/>
        <v>0</v>
      </c>
      <c r="R393">
        <f t="shared" si="38"/>
        <v>0</v>
      </c>
      <c r="S393">
        <f t="shared" si="39"/>
        <v>0</v>
      </c>
      <c r="T393">
        <f t="shared" si="40"/>
        <v>0</v>
      </c>
      <c r="U393">
        <f t="shared" si="41"/>
        <v>1.403943694753547E-4</v>
      </c>
    </row>
    <row r="394" spans="1:21" x14ac:dyDescent="0.25">
      <c r="A394" t="s">
        <v>152</v>
      </c>
      <c r="C394" t="s">
        <v>787</v>
      </c>
      <c r="D394">
        <f t="shared" si="24"/>
        <v>0</v>
      </c>
      <c r="E394">
        <f t="shared" si="25"/>
        <v>0</v>
      </c>
      <c r="F394">
        <f t="shared" si="26"/>
        <v>0</v>
      </c>
      <c r="G394">
        <f t="shared" si="27"/>
        <v>0</v>
      </c>
      <c r="H394">
        <f t="shared" si="28"/>
        <v>0</v>
      </c>
      <c r="I394">
        <f t="shared" si="29"/>
        <v>1.6648237647380387E-3</v>
      </c>
      <c r="J394">
        <f t="shared" si="30"/>
        <v>0</v>
      </c>
      <c r="K394">
        <f t="shared" si="31"/>
        <v>0</v>
      </c>
      <c r="L394">
        <f t="shared" si="32"/>
        <v>0</v>
      </c>
      <c r="M394">
        <f t="shared" si="33"/>
        <v>0</v>
      </c>
      <c r="N394">
        <f t="shared" si="34"/>
        <v>0</v>
      </c>
      <c r="O394">
        <f t="shared" si="35"/>
        <v>0</v>
      </c>
      <c r="P394">
        <f t="shared" si="36"/>
        <v>0</v>
      </c>
      <c r="Q394">
        <f t="shared" si="37"/>
        <v>0</v>
      </c>
      <c r="R394">
        <f t="shared" si="38"/>
        <v>0</v>
      </c>
      <c r="S394">
        <f t="shared" si="39"/>
        <v>0</v>
      </c>
      <c r="T394">
        <f t="shared" si="40"/>
        <v>0</v>
      </c>
      <c r="U394">
        <f t="shared" si="41"/>
        <v>1.3599647356407854E-4</v>
      </c>
    </row>
    <row r="395" spans="1:21" x14ac:dyDescent="0.25">
      <c r="A395" t="s">
        <v>156</v>
      </c>
      <c r="C395" t="s">
        <v>512</v>
      </c>
      <c r="D395">
        <f t="shared" si="24"/>
        <v>0</v>
      </c>
      <c r="E395">
        <f t="shared" si="25"/>
        <v>0</v>
      </c>
      <c r="F395">
        <f t="shared" si="26"/>
        <v>0</v>
      </c>
      <c r="G395">
        <f t="shared" si="27"/>
        <v>0</v>
      </c>
      <c r="H395">
        <f t="shared" si="28"/>
        <v>0</v>
      </c>
      <c r="I395">
        <f t="shared" si="29"/>
        <v>0</v>
      </c>
      <c r="J395">
        <f t="shared" si="30"/>
        <v>0</v>
      </c>
      <c r="K395">
        <f t="shared" si="31"/>
        <v>0</v>
      </c>
      <c r="L395">
        <f t="shared" si="32"/>
        <v>0</v>
      </c>
      <c r="M395">
        <f t="shared" si="33"/>
        <v>0</v>
      </c>
      <c r="N395">
        <f t="shared" si="34"/>
        <v>0</v>
      </c>
      <c r="O395">
        <f t="shared" si="35"/>
        <v>0</v>
      </c>
      <c r="P395">
        <f t="shared" si="36"/>
        <v>0</v>
      </c>
      <c r="Q395">
        <f t="shared" si="37"/>
        <v>0</v>
      </c>
      <c r="R395">
        <f t="shared" si="38"/>
        <v>1.432108005411785E-3</v>
      </c>
      <c r="S395">
        <f t="shared" si="39"/>
        <v>0</v>
      </c>
      <c r="T395">
        <f t="shared" si="40"/>
        <v>0</v>
      </c>
      <c r="U395">
        <f t="shared" si="41"/>
        <v>1.346432748221474E-4</v>
      </c>
    </row>
    <row r="396" spans="1:21" x14ac:dyDescent="0.25">
      <c r="A396" t="s">
        <v>158</v>
      </c>
      <c r="C396" t="s">
        <v>512</v>
      </c>
      <c r="D396">
        <f t="shared" si="24"/>
        <v>0</v>
      </c>
      <c r="E396">
        <f t="shared" si="25"/>
        <v>0</v>
      </c>
      <c r="F396">
        <f t="shared" si="26"/>
        <v>0</v>
      </c>
      <c r="G396">
        <f t="shared" si="27"/>
        <v>0</v>
      </c>
      <c r="H396">
        <f t="shared" si="28"/>
        <v>0</v>
      </c>
      <c r="I396">
        <f t="shared" si="29"/>
        <v>0</v>
      </c>
      <c r="J396">
        <f t="shared" si="30"/>
        <v>0</v>
      </c>
      <c r="K396">
        <f t="shared" si="31"/>
        <v>0</v>
      </c>
      <c r="L396">
        <f t="shared" si="32"/>
        <v>0</v>
      </c>
      <c r="M396">
        <f t="shared" si="33"/>
        <v>0</v>
      </c>
      <c r="N396">
        <f t="shared" si="34"/>
        <v>0</v>
      </c>
      <c r="O396">
        <f t="shared" si="35"/>
        <v>0</v>
      </c>
      <c r="P396">
        <f t="shared" si="36"/>
        <v>0</v>
      </c>
      <c r="Q396">
        <f t="shared" si="37"/>
        <v>0</v>
      </c>
      <c r="R396">
        <f t="shared" si="38"/>
        <v>1.0650853507585135E-3</v>
      </c>
      <c r="S396">
        <f t="shared" si="39"/>
        <v>8.199504716785794E-4</v>
      </c>
      <c r="T396">
        <f t="shared" si="40"/>
        <v>0</v>
      </c>
      <c r="U396">
        <f t="shared" si="41"/>
        <v>1.3362837576569905E-4</v>
      </c>
    </row>
    <row r="397" spans="1:21" x14ac:dyDescent="0.25">
      <c r="A397" t="s">
        <v>161</v>
      </c>
      <c r="C397" t="s">
        <v>787</v>
      </c>
      <c r="D397">
        <f t="shared" si="24"/>
        <v>0</v>
      </c>
      <c r="E397">
        <f t="shared" si="25"/>
        <v>0</v>
      </c>
      <c r="F397">
        <f t="shared" si="26"/>
        <v>0</v>
      </c>
      <c r="G397">
        <f t="shared" si="27"/>
        <v>0</v>
      </c>
      <c r="H397">
        <f t="shared" si="28"/>
        <v>0</v>
      </c>
      <c r="I397">
        <f t="shared" si="29"/>
        <v>1.6109861803062116E-3</v>
      </c>
      <c r="J397">
        <f t="shared" si="30"/>
        <v>0</v>
      </c>
      <c r="K397">
        <f t="shared" si="31"/>
        <v>0</v>
      </c>
      <c r="L397">
        <f t="shared" si="32"/>
        <v>0</v>
      </c>
      <c r="M397">
        <f t="shared" si="33"/>
        <v>0</v>
      </c>
      <c r="N397">
        <f t="shared" si="34"/>
        <v>0</v>
      </c>
      <c r="O397">
        <f t="shared" si="35"/>
        <v>0</v>
      </c>
      <c r="P397">
        <f t="shared" si="36"/>
        <v>0</v>
      </c>
      <c r="Q397">
        <f t="shared" si="37"/>
        <v>0</v>
      </c>
      <c r="R397">
        <f t="shared" si="38"/>
        <v>0</v>
      </c>
      <c r="S397">
        <f t="shared" si="39"/>
        <v>0</v>
      </c>
      <c r="T397">
        <f t="shared" si="40"/>
        <v>0</v>
      </c>
      <c r="U397">
        <f t="shared" si="41"/>
        <v>1.3159857765280235E-4</v>
      </c>
    </row>
    <row r="398" spans="1:21" x14ac:dyDescent="0.25">
      <c r="A398" t="s">
        <v>162</v>
      </c>
      <c r="C398" t="s">
        <v>462</v>
      </c>
      <c r="D398">
        <f t="shared" si="24"/>
        <v>0</v>
      </c>
      <c r="E398">
        <f t="shared" si="25"/>
        <v>0</v>
      </c>
      <c r="F398">
        <f t="shared" si="26"/>
        <v>0</v>
      </c>
      <c r="G398">
        <f t="shared" si="27"/>
        <v>0</v>
      </c>
      <c r="H398">
        <f t="shared" si="28"/>
        <v>0</v>
      </c>
      <c r="I398">
        <f t="shared" si="29"/>
        <v>0</v>
      </c>
      <c r="J398">
        <f t="shared" si="30"/>
        <v>0</v>
      </c>
      <c r="K398">
        <f t="shared" si="31"/>
        <v>1.0912789103208703E-3</v>
      </c>
      <c r="L398">
        <f t="shared" si="32"/>
        <v>1.2372880234489238E-3</v>
      </c>
      <c r="M398">
        <f t="shared" si="33"/>
        <v>0</v>
      </c>
      <c r="N398">
        <f t="shared" si="34"/>
        <v>0</v>
      </c>
      <c r="O398">
        <f t="shared" si="35"/>
        <v>0</v>
      </c>
      <c r="P398">
        <f t="shared" si="36"/>
        <v>0</v>
      </c>
      <c r="Q398">
        <f t="shared" si="37"/>
        <v>0</v>
      </c>
      <c r="R398">
        <f t="shared" si="38"/>
        <v>0</v>
      </c>
      <c r="S398">
        <f t="shared" si="39"/>
        <v>0</v>
      </c>
      <c r="T398">
        <f t="shared" si="40"/>
        <v>0</v>
      </c>
      <c r="U398">
        <f t="shared" si="41"/>
        <v>1.2787728111249175E-4</v>
      </c>
    </row>
    <row r="399" spans="1:21" x14ac:dyDescent="0.25">
      <c r="A399" t="s">
        <v>131</v>
      </c>
      <c r="C399" t="s">
        <v>785</v>
      </c>
      <c r="D399">
        <f t="shared" si="24"/>
        <v>0</v>
      </c>
      <c r="E399">
        <f t="shared" si="25"/>
        <v>0</v>
      </c>
      <c r="F399">
        <f t="shared" si="26"/>
        <v>0</v>
      </c>
      <c r="G399">
        <f t="shared" si="27"/>
        <v>0</v>
      </c>
      <c r="H399">
        <f t="shared" si="28"/>
        <v>0</v>
      </c>
      <c r="I399">
        <f t="shared" si="29"/>
        <v>0</v>
      </c>
      <c r="J399">
        <f t="shared" si="30"/>
        <v>0</v>
      </c>
      <c r="K399">
        <f t="shared" si="31"/>
        <v>0</v>
      </c>
      <c r="L399">
        <f t="shared" si="32"/>
        <v>0</v>
      </c>
      <c r="M399">
        <f t="shared" si="33"/>
        <v>0</v>
      </c>
      <c r="N399">
        <f t="shared" si="34"/>
        <v>0</v>
      </c>
      <c r="O399">
        <f t="shared" si="35"/>
        <v>0</v>
      </c>
      <c r="P399">
        <f t="shared" si="36"/>
        <v>0</v>
      </c>
      <c r="Q399">
        <f t="shared" si="37"/>
        <v>0</v>
      </c>
      <c r="R399">
        <f t="shared" si="38"/>
        <v>0</v>
      </c>
      <c r="S399">
        <f t="shared" si="39"/>
        <v>0</v>
      </c>
      <c r="T399">
        <f t="shared" si="40"/>
        <v>1.3603750539396022E-3</v>
      </c>
      <c r="U399">
        <f t="shared" si="41"/>
        <v>1.2584748299959505E-4</v>
      </c>
    </row>
    <row r="400" spans="1:21" x14ac:dyDescent="0.25">
      <c r="A400" t="s">
        <v>165</v>
      </c>
      <c r="C400" t="s">
        <v>816</v>
      </c>
      <c r="D400">
        <f t="shared" si="24"/>
        <v>0</v>
      </c>
      <c r="E400">
        <f t="shared" si="25"/>
        <v>0</v>
      </c>
      <c r="F400">
        <f t="shared" si="26"/>
        <v>0</v>
      </c>
      <c r="G400">
        <f t="shared" si="27"/>
        <v>2.7433426007182839E-3</v>
      </c>
      <c r="H400">
        <f t="shared" si="28"/>
        <v>0</v>
      </c>
      <c r="I400">
        <f t="shared" si="29"/>
        <v>0</v>
      </c>
      <c r="J400">
        <f t="shared" si="30"/>
        <v>0</v>
      </c>
      <c r="K400">
        <f t="shared" si="31"/>
        <v>0</v>
      </c>
      <c r="L400">
        <f t="shared" si="32"/>
        <v>0</v>
      </c>
      <c r="M400">
        <f t="shared" si="33"/>
        <v>0</v>
      </c>
      <c r="N400">
        <f t="shared" si="34"/>
        <v>0</v>
      </c>
      <c r="O400">
        <f t="shared" si="35"/>
        <v>0</v>
      </c>
      <c r="P400">
        <f t="shared" si="36"/>
        <v>0</v>
      </c>
      <c r="Q400">
        <f t="shared" si="37"/>
        <v>0</v>
      </c>
      <c r="R400">
        <f t="shared" si="38"/>
        <v>0</v>
      </c>
      <c r="S400">
        <f t="shared" si="39"/>
        <v>0</v>
      </c>
      <c r="T400">
        <f t="shared" si="40"/>
        <v>0</v>
      </c>
      <c r="U400">
        <f t="shared" si="41"/>
        <v>1.2584748299959505E-4</v>
      </c>
    </row>
    <row r="401" spans="1:21" x14ac:dyDescent="0.25">
      <c r="A401" t="s">
        <v>166</v>
      </c>
      <c r="C401" t="s">
        <v>516</v>
      </c>
      <c r="D401">
        <f t="shared" si="24"/>
        <v>9.0443097244812462E-3</v>
      </c>
      <c r="E401">
        <f t="shared" si="25"/>
        <v>0</v>
      </c>
      <c r="F401">
        <f t="shared" si="26"/>
        <v>0</v>
      </c>
      <c r="G401">
        <f t="shared" si="27"/>
        <v>0</v>
      </c>
      <c r="H401">
        <f t="shared" si="28"/>
        <v>0</v>
      </c>
      <c r="I401">
        <f t="shared" si="29"/>
        <v>0</v>
      </c>
      <c r="J401">
        <f t="shared" si="30"/>
        <v>0</v>
      </c>
      <c r="K401">
        <f t="shared" si="31"/>
        <v>0</v>
      </c>
      <c r="L401">
        <f t="shared" si="32"/>
        <v>0</v>
      </c>
      <c r="M401">
        <f t="shared" si="33"/>
        <v>0</v>
      </c>
      <c r="N401">
        <f t="shared" si="34"/>
        <v>0</v>
      </c>
      <c r="O401">
        <f t="shared" si="35"/>
        <v>0</v>
      </c>
      <c r="P401">
        <f t="shared" si="36"/>
        <v>0</v>
      </c>
      <c r="Q401">
        <f t="shared" si="37"/>
        <v>0</v>
      </c>
      <c r="R401">
        <f t="shared" si="38"/>
        <v>0</v>
      </c>
      <c r="S401">
        <f t="shared" si="39"/>
        <v>0</v>
      </c>
      <c r="T401">
        <f t="shared" si="40"/>
        <v>0</v>
      </c>
      <c r="U401">
        <f t="shared" si="41"/>
        <v>1.2415598457218114E-4</v>
      </c>
    </row>
    <row r="402" spans="1:21" x14ac:dyDescent="0.25">
      <c r="A402" t="s">
        <v>167</v>
      </c>
      <c r="C402" t="s">
        <v>470</v>
      </c>
      <c r="D402">
        <f t="shared" si="24"/>
        <v>0</v>
      </c>
      <c r="E402">
        <f t="shared" si="25"/>
        <v>6.2813583243507328E-4</v>
      </c>
      <c r="F402">
        <f t="shared" si="26"/>
        <v>0</v>
      </c>
      <c r="G402">
        <f t="shared" si="27"/>
        <v>4.7197292055368322E-4</v>
      </c>
      <c r="H402">
        <f t="shared" si="28"/>
        <v>0</v>
      </c>
      <c r="I402">
        <f t="shared" si="29"/>
        <v>0</v>
      </c>
      <c r="J402">
        <f t="shared" si="30"/>
        <v>0</v>
      </c>
      <c r="K402">
        <f t="shared" si="31"/>
        <v>0</v>
      </c>
      <c r="L402">
        <f t="shared" si="32"/>
        <v>0</v>
      </c>
      <c r="M402">
        <f t="shared" si="33"/>
        <v>0</v>
      </c>
      <c r="N402">
        <f t="shared" si="34"/>
        <v>0</v>
      </c>
      <c r="O402">
        <f t="shared" si="35"/>
        <v>0</v>
      </c>
      <c r="P402">
        <f t="shared" si="36"/>
        <v>0</v>
      </c>
      <c r="Q402">
        <f t="shared" si="37"/>
        <v>0</v>
      </c>
      <c r="R402">
        <f t="shared" si="38"/>
        <v>6.5488356026368059E-4</v>
      </c>
      <c r="S402">
        <f t="shared" si="39"/>
        <v>2.2362285591233984E-4</v>
      </c>
      <c r="T402">
        <f t="shared" si="40"/>
        <v>0</v>
      </c>
      <c r="U402">
        <f t="shared" si="41"/>
        <v>1.1975808866090497E-4</v>
      </c>
    </row>
    <row r="403" spans="1:21" x14ac:dyDescent="0.25">
      <c r="A403" t="s">
        <v>171</v>
      </c>
      <c r="C403" t="s">
        <v>501</v>
      </c>
      <c r="D403">
        <f t="shared" si="24"/>
        <v>0</v>
      </c>
      <c r="E403">
        <f t="shared" si="25"/>
        <v>0</v>
      </c>
      <c r="F403">
        <f t="shared" si="26"/>
        <v>0</v>
      </c>
      <c r="G403">
        <f t="shared" si="27"/>
        <v>0</v>
      </c>
      <c r="H403">
        <f t="shared" si="28"/>
        <v>1.9447976662428006E-3</v>
      </c>
      <c r="I403">
        <f t="shared" si="29"/>
        <v>0</v>
      </c>
      <c r="J403">
        <f t="shared" si="30"/>
        <v>0</v>
      </c>
      <c r="K403">
        <f t="shared" si="31"/>
        <v>0</v>
      </c>
      <c r="L403">
        <f t="shared" si="32"/>
        <v>0</v>
      </c>
      <c r="M403">
        <f t="shared" si="33"/>
        <v>0</v>
      </c>
      <c r="N403">
        <f t="shared" si="34"/>
        <v>0</v>
      </c>
      <c r="O403">
        <f t="shared" si="35"/>
        <v>0</v>
      </c>
      <c r="P403">
        <f t="shared" si="36"/>
        <v>0</v>
      </c>
      <c r="Q403">
        <f t="shared" si="37"/>
        <v>0</v>
      </c>
      <c r="R403">
        <f t="shared" si="38"/>
        <v>0</v>
      </c>
      <c r="S403">
        <f t="shared" si="39"/>
        <v>0</v>
      </c>
      <c r="T403">
        <f t="shared" si="40"/>
        <v>0</v>
      </c>
      <c r="U403">
        <f t="shared" si="41"/>
        <v>1.1434529369318046E-4</v>
      </c>
    </row>
    <row r="404" spans="1:21" x14ac:dyDescent="0.25">
      <c r="A404" t="s">
        <v>174</v>
      </c>
      <c r="C404" t="s">
        <v>786</v>
      </c>
      <c r="D404">
        <f t="shared" si="24"/>
        <v>0</v>
      </c>
      <c r="E404">
        <f t="shared" si="25"/>
        <v>0</v>
      </c>
      <c r="F404">
        <f t="shared" si="26"/>
        <v>0</v>
      </c>
      <c r="G404">
        <f t="shared" si="27"/>
        <v>0</v>
      </c>
      <c r="H404">
        <f t="shared" si="28"/>
        <v>0</v>
      </c>
      <c r="I404">
        <f t="shared" si="29"/>
        <v>0</v>
      </c>
      <c r="J404">
        <f t="shared" si="30"/>
        <v>0</v>
      </c>
      <c r="K404">
        <f t="shared" si="31"/>
        <v>1.1369869275070848E-3</v>
      </c>
      <c r="L404">
        <f t="shared" si="32"/>
        <v>8.7999629475244312E-4</v>
      </c>
      <c r="M404">
        <f t="shared" si="33"/>
        <v>0</v>
      </c>
      <c r="N404">
        <f t="shared" si="34"/>
        <v>0</v>
      </c>
      <c r="O404">
        <f t="shared" si="35"/>
        <v>0</v>
      </c>
      <c r="P404">
        <f t="shared" si="36"/>
        <v>0</v>
      </c>
      <c r="Q404">
        <f t="shared" si="37"/>
        <v>0</v>
      </c>
      <c r="R404">
        <f t="shared" si="38"/>
        <v>0</v>
      </c>
      <c r="S404">
        <f t="shared" si="39"/>
        <v>0</v>
      </c>
      <c r="T404">
        <f t="shared" si="40"/>
        <v>0</v>
      </c>
      <c r="U404">
        <f t="shared" si="41"/>
        <v>1.1231549558028376E-4</v>
      </c>
    </row>
    <row r="405" spans="1:21" x14ac:dyDescent="0.25">
      <c r="A405" t="s">
        <v>175</v>
      </c>
      <c r="C405" t="s">
        <v>512</v>
      </c>
      <c r="D405">
        <f t="shared" si="24"/>
        <v>0</v>
      </c>
      <c r="E405">
        <f t="shared" si="25"/>
        <v>0</v>
      </c>
      <c r="F405">
        <f t="shared" si="26"/>
        <v>0</v>
      </c>
      <c r="G405">
        <f t="shared" si="27"/>
        <v>0</v>
      </c>
      <c r="H405">
        <f t="shared" si="28"/>
        <v>0</v>
      </c>
      <c r="I405">
        <f t="shared" si="29"/>
        <v>0</v>
      </c>
      <c r="J405">
        <f t="shared" si="30"/>
        <v>0</v>
      </c>
      <c r="K405">
        <f t="shared" si="31"/>
        <v>0</v>
      </c>
      <c r="L405">
        <f t="shared" si="32"/>
        <v>0</v>
      </c>
      <c r="M405">
        <f t="shared" si="33"/>
        <v>0</v>
      </c>
      <c r="N405">
        <f t="shared" si="34"/>
        <v>0</v>
      </c>
      <c r="O405">
        <f t="shared" si="35"/>
        <v>0</v>
      </c>
      <c r="P405">
        <f t="shared" si="36"/>
        <v>0</v>
      </c>
      <c r="Q405">
        <f t="shared" si="37"/>
        <v>0</v>
      </c>
      <c r="R405">
        <f t="shared" si="38"/>
        <v>8.2760010362992599E-4</v>
      </c>
      <c r="S405">
        <f t="shared" si="39"/>
        <v>8.3651512767208603E-4</v>
      </c>
      <c r="T405">
        <f t="shared" si="40"/>
        <v>0</v>
      </c>
      <c r="U405">
        <f t="shared" si="41"/>
        <v>1.1197719589480098E-4</v>
      </c>
    </row>
    <row r="406" spans="1:21" x14ac:dyDescent="0.25">
      <c r="A406" t="s">
        <v>176</v>
      </c>
      <c r="C406" t="s">
        <v>502</v>
      </c>
      <c r="D406">
        <f t="shared" si="24"/>
        <v>0</v>
      </c>
      <c r="E406">
        <f t="shared" si="25"/>
        <v>0</v>
      </c>
      <c r="F406">
        <f t="shared" si="26"/>
        <v>0</v>
      </c>
      <c r="G406">
        <f t="shared" si="27"/>
        <v>0</v>
      </c>
      <c r="H406">
        <f t="shared" si="28"/>
        <v>4.9483017543455873E-4</v>
      </c>
      <c r="I406">
        <f t="shared" si="29"/>
        <v>0</v>
      </c>
      <c r="J406">
        <f t="shared" si="30"/>
        <v>0</v>
      </c>
      <c r="K406">
        <f t="shared" si="31"/>
        <v>8.2274430935186035E-4</v>
      </c>
      <c r="L406">
        <f t="shared" si="32"/>
        <v>6.6165134943792713E-4</v>
      </c>
      <c r="M406">
        <f t="shared" si="33"/>
        <v>0</v>
      </c>
      <c r="N406">
        <f t="shared" si="34"/>
        <v>0</v>
      </c>
      <c r="O406">
        <f t="shared" si="35"/>
        <v>0</v>
      </c>
      <c r="P406">
        <f t="shared" si="36"/>
        <v>0</v>
      </c>
      <c r="Q406">
        <f t="shared" si="37"/>
        <v>0</v>
      </c>
      <c r="R406">
        <f t="shared" si="38"/>
        <v>0</v>
      </c>
      <c r="S406">
        <f t="shared" si="39"/>
        <v>0</v>
      </c>
      <c r="T406">
        <f t="shared" si="40"/>
        <v>0</v>
      </c>
      <c r="U406">
        <f t="shared" si="41"/>
        <v>1.116388962093182E-4</v>
      </c>
    </row>
    <row r="407" spans="1:21" x14ac:dyDescent="0.25">
      <c r="A407" t="s">
        <v>178</v>
      </c>
      <c r="C407" t="s">
        <v>471</v>
      </c>
      <c r="D407">
        <f t="shared" si="24"/>
        <v>0</v>
      </c>
      <c r="E407">
        <f t="shared" si="25"/>
        <v>5.2732390871092574E-4</v>
      </c>
      <c r="F407">
        <f t="shared" si="26"/>
        <v>0</v>
      </c>
      <c r="G407">
        <f t="shared" si="27"/>
        <v>0</v>
      </c>
      <c r="H407">
        <f t="shared" si="28"/>
        <v>8.3430669113966291E-4</v>
      </c>
      <c r="I407">
        <f t="shared" si="29"/>
        <v>0</v>
      </c>
      <c r="J407">
        <f t="shared" si="30"/>
        <v>0</v>
      </c>
      <c r="K407">
        <f t="shared" si="31"/>
        <v>0</v>
      </c>
      <c r="L407">
        <f t="shared" si="32"/>
        <v>0</v>
      </c>
      <c r="M407">
        <f t="shared" si="33"/>
        <v>0</v>
      </c>
      <c r="N407">
        <f t="shared" si="34"/>
        <v>0</v>
      </c>
      <c r="O407">
        <f t="shared" si="35"/>
        <v>0</v>
      </c>
      <c r="P407">
        <f t="shared" si="36"/>
        <v>0</v>
      </c>
      <c r="Q407">
        <f t="shared" si="37"/>
        <v>0</v>
      </c>
      <c r="R407">
        <f t="shared" si="38"/>
        <v>3.7062091597340167E-4</v>
      </c>
      <c r="S407">
        <f t="shared" si="39"/>
        <v>1.0767026395779326E-4</v>
      </c>
      <c r="T407">
        <f t="shared" si="40"/>
        <v>0</v>
      </c>
      <c r="U407">
        <f t="shared" si="41"/>
        <v>1.1130059652383541E-4</v>
      </c>
    </row>
    <row r="408" spans="1:21" x14ac:dyDescent="0.25">
      <c r="A408" t="s">
        <v>181</v>
      </c>
      <c r="C408" t="s">
        <v>513</v>
      </c>
      <c r="D408">
        <f t="shared" si="24"/>
        <v>0</v>
      </c>
      <c r="E408">
        <f t="shared" si="25"/>
        <v>0</v>
      </c>
      <c r="F408">
        <f t="shared" si="26"/>
        <v>0</v>
      </c>
      <c r="G408">
        <f t="shared" si="27"/>
        <v>0</v>
      </c>
      <c r="H408">
        <f t="shared" si="28"/>
        <v>0</v>
      </c>
      <c r="I408">
        <f t="shared" si="29"/>
        <v>0</v>
      </c>
      <c r="J408">
        <f t="shared" si="30"/>
        <v>1.4448620522527959E-3</v>
      </c>
      <c r="K408">
        <f t="shared" si="31"/>
        <v>0</v>
      </c>
      <c r="L408">
        <f t="shared" si="32"/>
        <v>0</v>
      </c>
      <c r="M408">
        <f t="shared" si="33"/>
        <v>0</v>
      </c>
      <c r="N408">
        <f t="shared" si="34"/>
        <v>0</v>
      </c>
      <c r="O408">
        <f t="shared" si="35"/>
        <v>0</v>
      </c>
      <c r="P408">
        <f t="shared" si="36"/>
        <v>0</v>
      </c>
      <c r="Q408">
        <f t="shared" si="37"/>
        <v>0</v>
      </c>
      <c r="R408">
        <f t="shared" si="38"/>
        <v>0</v>
      </c>
      <c r="S408">
        <f t="shared" si="39"/>
        <v>0</v>
      </c>
      <c r="T408">
        <f t="shared" si="40"/>
        <v>0</v>
      </c>
      <c r="U408">
        <f t="shared" si="41"/>
        <v>1.0690270061255923E-4</v>
      </c>
    </row>
    <row r="409" spans="1:21" x14ac:dyDescent="0.25">
      <c r="A409" t="s">
        <v>182</v>
      </c>
      <c r="C409" t="s">
        <v>470</v>
      </c>
      <c r="D409">
        <f t="shared" si="24"/>
        <v>0</v>
      </c>
      <c r="E409">
        <f t="shared" si="25"/>
        <v>7.5996680961280469E-4</v>
      </c>
      <c r="F409">
        <f t="shared" si="26"/>
        <v>0</v>
      </c>
      <c r="G409">
        <f t="shared" si="27"/>
        <v>4.5722376678638063E-4</v>
      </c>
      <c r="H409">
        <f t="shared" si="28"/>
        <v>0</v>
      </c>
      <c r="I409">
        <f t="shared" si="29"/>
        <v>0</v>
      </c>
      <c r="J409">
        <f t="shared" si="30"/>
        <v>0</v>
      </c>
      <c r="K409">
        <f t="shared" si="31"/>
        <v>0</v>
      </c>
      <c r="L409">
        <f t="shared" si="32"/>
        <v>0</v>
      </c>
      <c r="M409">
        <f t="shared" si="33"/>
        <v>0</v>
      </c>
      <c r="N409">
        <f t="shared" si="34"/>
        <v>0</v>
      </c>
      <c r="O409">
        <f t="shared" si="35"/>
        <v>0</v>
      </c>
      <c r="P409">
        <f t="shared" si="36"/>
        <v>0</v>
      </c>
      <c r="Q409">
        <f t="shared" si="37"/>
        <v>0</v>
      </c>
      <c r="R409">
        <f t="shared" si="38"/>
        <v>5.5413224330003738E-4</v>
      </c>
      <c r="S409">
        <f t="shared" si="39"/>
        <v>0</v>
      </c>
      <c r="T409">
        <f t="shared" si="40"/>
        <v>0</v>
      </c>
      <c r="U409">
        <f t="shared" si="41"/>
        <v>1.0622610124159368E-4</v>
      </c>
    </row>
    <row r="410" spans="1:21" x14ac:dyDescent="0.25">
      <c r="A410" t="s">
        <v>183</v>
      </c>
      <c r="C410" t="s">
        <v>814</v>
      </c>
      <c r="D410">
        <f t="shared" si="24"/>
        <v>0</v>
      </c>
      <c r="E410">
        <f t="shared" si="25"/>
        <v>0</v>
      </c>
      <c r="F410">
        <f t="shared" si="26"/>
        <v>0</v>
      </c>
      <c r="G410">
        <f t="shared" si="27"/>
        <v>0</v>
      </c>
      <c r="H410">
        <f t="shared" si="28"/>
        <v>0</v>
      </c>
      <c r="I410">
        <f t="shared" si="29"/>
        <v>0</v>
      </c>
      <c r="J410">
        <f t="shared" si="30"/>
        <v>0</v>
      </c>
      <c r="K410">
        <f t="shared" si="31"/>
        <v>0</v>
      </c>
      <c r="L410">
        <f t="shared" si="32"/>
        <v>0</v>
      </c>
      <c r="M410">
        <f t="shared" si="33"/>
        <v>6.9381774426751286E-4</v>
      </c>
      <c r="N410">
        <f t="shared" si="34"/>
        <v>6.6960394313517278E-4</v>
      </c>
      <c r="O410">
        <f t="shared" si="35"/>
        <v>0</v>
      </c>
      <c r="P410">
        <f t="shared" si="36"/>
        <v>0</v>
      </c>
      <c r="Q410">
        <f t="shared" si="37"/>
        <v>0</v>
      </c>
      <c r="R410">
        <f t="shared" si="38"/>
        <v>0</v>
      </c>
      <c r="S410">
        <f t="shared" si="39"/>
        <v>0</v>
      </c>
      <c r="T410">
        <f t="shared" si="40"/>
        <v>0</v>
      </c>
      <c r="U410">
        <f t="shared" si="41"/>
        <v>1.0554950187062811E-4</v>
      </c>
    </row>
    <row r="411" spans="1:21" x14ac:dyDescent="0.25">
      <c r="A411" t="s">
        <v>184</v>
      </c>
      <c r="C411" t="s">
        <v>817</v>
      </c>
      <c r="D411">
        <f t="shared" si="24"/>
        <v>0</v>
      </c>
      <c r="E411">
        <f t="shared" si="25"/>
        <v>0</v>
      </c>
      <c r="F411">
        <f t="shared" si="26"/>
        <v>0</v>
      </c>
      <c r="G411">
        <f t="shared" si="27"/>
        <v>0</v>
      </c>
      <c r="H411">
        <f t="shared" si="28"/>
        <v>0</v>
      </c>
      <c r="I411">
        <f t="shared" si="29"/>
        <v>0</v>
      </c>
      <c r="J411">
        <f t="shared" si="30"/>
        <v>0</v>
      </c>
      <c r="K411">
        <f t="shared" si="31"/>
        <v>0</v>
      </c>
      <c r="L411">
        <f t="shared" si="32"/>
        <v>0</v>
      </c>
      <c r="M411">
        <f t="shared" si="33"/>
        <v>0</v>
      </c>
      <c r="N411">
        <f t="shared" si="34"/>
        <v>0</v>
      </c>
      <c r="O411">
        <f t="shared" si="35"/>
        <v>1.5309111136270778E-3</v>
      </c>
      <c r="P411">
        <f t="shared" si="36"/>
        <v>0</v>
      </c>
      <c r="Q411">
        <f t="shared" si="37"/>
        <v>0</v>
      </c>
      <c r="R411">
        <f t="shared" si="38"/>
        <v>0</v>
      </c>
      <c r="S411">
        <f t="shared" si="39"/>
        <v>0</v>
      </c>
      <c r="T411">
        <f t="shared" si="40"/>
        <v>0</v>
      </c>
      <c r="U411">
        <f t="shared" si="41"/>
        <v>1.0521120218514533E-4</v>
      </c>
    </row>
    <row r="412" spans="1:21" x14ac:dyDescent="0.25">
      <c r="A412" t="s">
        <v>17</v>
      </c>
      <c r="C412" t="s">
        <v>818</v>
      </c>
      <c r="D412">
        <f t="shared" si="24"/>
        <v>7.2699492335748439E-3</v>
      </c>
      <c r="E412">
        <f t="shared" si="25"/>
        <v>0</v>
      </c>
      <c r="F412">
        <f t="shared" si="26"/>
        <v>0</v>
      </c>
      <c r="G412">
        <f t="shared" si="27"/>
        <v>0</v>
      </c>
      <c r="H412">
        <f t="shared" si="28"/>
        <v>0</v>
      </c>
      <c r="I412">
        <f t="shared" si="29"/>
        <v>0</v>
      </c>
      <c r="J412">
        <f t="shared" si="30"/>
        <v>0</v>
      </c>
      <c r="K412">
        <f t="shared" si="31"/>
        <v>0</v>
      </c>
      <c r="L412">
        <f t="shared" si="32"/>
        <v>0</v>
      </c>
      <c r="M412">
        <f t="shared" si="33"/>
        <v>0</v>
      </c>
      <c r="N412">
        <f t="shared" si="34"/>
        <v>0</v>
      </c>
      <c r="O412">
        <f t="shared" si="35"/>
        <v>0</v>
      </c>
      <c r="P412">
        <f t="shared" si="36"/>
        <v>0</v>
      </c>
      <c r="Q412">
        <f t="shared" si="37"/>
        <v>0</v>
      </c>
      <c r="R412">
        <f t="shared" si="38"/>
        <v>0</v>
      </c>
      <c r="S412">
        <f t="shared" si="39"/>
        <v>0</v>
      </c>
      <c r="T412">
        <f t="shared" si="40"/>
        <v>0</v>
      </c>
      <c r="U412">
        <f t="shared" si="41"/>
        <v>9.9798407217420803E-5</v>
      </c>
    </row>
    <row r="413" spans="1:21" x14ac:dyDescent="0.25">
      <c r="A413" t="s">
        <v>187</v>
      </c>
      <c r="C413" t="s">
        <v>501</v>
      </c>
      <c r="D413">
        <f t="shared" si="24"/>
        <v>0</v>
      </c>
      <c r="E413">
        <f t="shared" si="25"/>
        <v>0</v>
      </c>
      <c r="F413">
        <f t="shared" si="26"/>
        <v>0</v>
      </c>
      <c r="G413">
        <f t="shared" si="27"/>
        <v>0</v>
      </c>
      <c r="H413">
        <f t="shared" si="28"/>
        <v>1.691628739276282E-3</v>
      </c>
      <c r="I413">
        <f t="shared" si="29"/>
        <v>0</v>
      </c>
      <c r="J413">
        <f t="shared" si="30"/>
        <v>0</v>
      </c>
      <c r="K413">
        <f t="shared" si="31"/>
        <v>0</v>
      </c>
      <c r="L413">
        <f t="shared" si="32"/>
        <v>0</v>
      </c>
      <c r="M413">
        <f t="shared" si="33"/>
        <v>0</v>
      </c>
      <c r="N413">
        <f t="shared" si="34"/>
        <v>0</v>
      </c>
      <c r="O413">
        <f t="shared" si="35"/>
        <v>0</v>
      </c>
      <c r="P413">
        <f t="shared" si="36"/>
        <v>0</v>
      </c>
      <c r="Q413">
        <f t="shared" si="37"/>
        <v>0</v>
      </c>
      <c r="R413">
        <f t="shared" si="38"/>
        <v>0</v>
      </c>
      <c r="S413">
        <f t="shared" si="39"/>
        <v>0</v>
      </c>
      <c r="T413">
        <f t="shared" si="40"/>
        <v>0</v>
      </c>
      <c r="U413">
        <f t="shared" si="41"/>
        <v>9.9460107531938025E-5</v>
      </c>
    </row>
    <row r="414" spans="1:21" x14ac:dyDescent="0.25">
      <c r="A414" t="s">
        <v>188</v>
      </c>
      <c r="C414" t="s">
        <v>470</v>
      </c>
      <c r="D414">
        <f t="shared" si="24"/>
        <v>0</v>
      </c>
      <c r="E414">
        <f t="shared" si="25"/>
        <v>0</v>
      </c>
      <c r="F414">
        <f t="shared" si="26"/>
        <v>1.1564427820025601E-3</v>
      </c>
      <c r="G414">
        <f t="shared" si="27"/>
        <v>0</v>
      </c>
      <c r="H414">
        <f t="shared" si="28"/>
        <v>0</v>
      </c>
      <c r="I414">
        <f t="shared" si="29"/>
        <v>0</v>
      </c>
      <c r="J414">
        <f t="shared" si="30"/>
        <v>0</v>
      </c>
      <c r="K414">
        <f t="shared" si="31"/>
        <v>0</v>
      </c>
      <c r="L414">
        <f t="shared" si="32"/>
        <v>0</v>
      </c>
      <c r="M414">
        <f t="shared" si="33"/>
        <v>0</v>
      </c>
      <c r="N414">
        <f t="shared" si="34"/>
        <v>0</v>
      </c>
      <c r="O414">
        <f t="shared" si="35"/>
        <v>0</v>
      </c>
      <c r="P414">
        <f t="shared" si="36"/>
        <v>0</v>
      </c>
      <c r="Q414">
        <f t="shared" si="37"/>
        <v>0</v>
      </c>
      <c r="R414">
        <f t="shared" si="38"/>
        <v>0</v>
      </c>
      <c r="S414">
        <f t="shared" si="39"/>
        <v>0</v>
      </c>
      <c r="T414">
        <f t="shared" si="40"/>
        <v>0</v>
      </c>
      <c r="U414">
        <f t="shared" si="41"/>
        <v>9.8106908790006897E-5</v>
      </c>
    </row>
    <row r="415" spans="1:21" x14ac:dyDescent="0.25">
      <c r="A415" t="s">
        <v>189</v>
      </c>
      <c r="C415" t="s">
        <v>513</v>
      </c>
      <c r="D415">
        <f t="shared" si="24"/>
        <v>0</v>
      </c>
      <c r="E415">
        <f t="shared" si="25"/>
        <v>0</v>
      </c>
      <c r="F415">
        <f t="shared" si="26"/>
        <v>0</v>
      </c>
      <c r="G415">
        <f t="shared" si="27"/>
        <v>0</v>
      </c>
      <c r="H415">
        <f t="shared" si="28"/>
        <v>0</v>
      </c>
      <c r="I415">
        <f t="shared" si="29"/>
        <v>0</v>
      </c>
      <c r="J415">
        <f t="shared" si="30"/>
        <v>1.325980997320604E-3</v>
      </c>
      <c r="K415">
        <f t="shared" si="31"/>
        <v>0</v>
      </c>
      <c r="L415">
        <f t="shared" si="32"/>
        <v>0</v>
      </c>
      <c r="M415">
        <f t="shared" si="33"/>
        <v>0</v>
      </c>
      <c r="N415">
        <f t="shared" si="34"/>
        <v>0</v>
      </c>
      <c r="O415">
        <f t="shared" si="35"/>
        <v>0</v>
      </c>
      <c r="P415">
        <f t="shared" si="36"/>
        <v>0</v>
      </c>
      <c r="Q415">
        <f t="shared" si="37"/>
        <v>0</v>
      </c>
      <c r="R415">
        <f t="shared" si="38"/>
        <v>0</v>
      </c>
      <c r="S415">
        <f t="shared" si="39"/>
        <v>0</v>
      </c>
      <c r="T415">
        <f t="shared" si="40"/>
        <v>0</v>
      </c>
      <c r="U415">
        <f t="shared" si="41"/>
        <v>9.8106908790006897E-5</v>
      </c>
    </row>
    <row r="416" spans="1:21" x14ac:dyDescent="0.25">
      <c r="A416" t="s">
        <v>137</v>
      </c>
      <c r="C416" t="s">
        <v>785</v>
      </c>
      <c r="D416">
        <f t="shared" si="24"/>
        <v>0</v>
      </c>
      <c r="E416">
        <f t="shared" si="25"/>
        <v>0</v>
      </c>
      <c r="F416">
        <f t="shared" si="26"/>
        <v>0</v>
      </c>
      <c r="G416">
        <f t="shared" si="27"/>
        <v>0</v>
      </c>
      <c r="H416">
        <f t="shared" si="28"/>
        <v>0</v>
      </c>
      <c r="I416">
        <f t="shared" si="29"/>
        <v>0</v>
      </c>
      <c r="J416">
        <f t="shared" si="30"/>
        <v>0</v>
      </c>
      <c r="K416">
        <f t="shared" si="31"/>
        <v>0</v>
      </c>
      <c r="L416">
        <f t="shared" si="32"/>
        <v>0</v>
      </c>
      <c r="M416">
        <f t="shared" si="33"/>
        <v>0</v>
      </c>
      <c r="N416">
        <f t="shared" si="34"/>
        <v>0</v>
      </c>
      <c r="O416">
        <f t="shared" si="35"/>
        <v>0</v>
      </c>
      <c r="P416">
        <f t="shared" si="36"/>
        <v>0</v>
      </c>
      <c r="Q416">
        <f t="shared" si="37"/>
        <v>0</v>
      </c>
      <c r="R416">
        <f t="shared" si="38"/>
        <v>0</v>
      </c>
      <c r="S416">
        <f t="shared" si="39"/>
        <v>0</v>
      </c>
      <c r="T416">
        <f t="shared" si="40"/>
        <v>1.0458797457707696E-3</v>
      </c>
      <c r="U416">
        <f t="shared" si="41"/>
        <v>9.675371004807577E-5</v>
      </c>
    </row>
    <row r="417" spans="1:21" x14ac:dyDescent="0.25">
      <c r="A417" t="s">
        <v>192</v>
      </c>
      <c r="C417" t="s">
        <v>469</v>
      </c>
      <c r="D417">
        <f t="shared" si="24"/>
        <v>0</v>
      </c>
      <c r="E417">
        <f t="shared" si="25"/>
        <v>0</v>
      </c>
      <c r="F417">
        <f t="shared" si="26"/>
        <v>0</v>
      </c>
      <c r="G417">
        <f t="shared" si="27"/>
        <v>0</v>
      </c>
      <c r="H417">
        <f t="shared" si="28"/>
        <v>0</v>
      </c>
      <c r="I417">
        <f t="shared" si="29"/>
        <v>0</v>
      </c>
      <c r="J417">
        <f t="shared" si="30"/>
        <v>1.2894022111876217E-3</v>
      </c>
      <c r="K417">
        <f t="shared" si="31"/>
        <v>0</v>
      </c>
      <c r="L417">
        <f t="shared" si="32"/>
        <v>0</v>
      </c>
      <c r="M417">
        <f t="shared" si="33"/>
        <v>0</v>
      </c>
      <c r="N417">
        <f t="shared" si="34"/>
        <v>0</v>
      </c>
      <c r="O417">
        <f t="shared" si="35"/>
        <v>0</v>
      </c>
      <c r="P417">
        <f t="shared" si="36"/>
        <v>0</v>
      </c>
      <c r="Q417">
        <f t="shared" si="37"/>
        <v>0</v>
      </c>
      <c r="R417">
        <f t="shared" si="38"/>
        <v>0</v>
      </c>
      <c r="S417">
        <f t="shared" si="39"/>
        <v>0</v>
      </c>
      <c r="T417">
        <f t="shared" si="40"/>
        <v>0</v>
      </c>
      <c r="U417">
        <f t="shared" si="41"/>
        <v>9.5400511306144642E-5</v>
      </c>
    </row>
    <row r="418" spans="1:21" x14ac:dyDescent="0.25">
      <c r="A418" t="s">
        <v>193</v>
      </c>
      <c r="C418" t="s">
        <v>482</v>
      </c>
      <c r="D418">
        <f t="shared" si="24"/>
        <v>0</v>
      </c>
      <c r="E418">
        <f t="shared" si="25"/>
        <v>0</v>
      </c>
      <c r="F418">
        <f t="shared" si="26"/>
        <v>1.1085899772300405E-3</v>
      </c>
      <c r="G418">
        <f t="shared" si="27"/>
        <v>0</v>
      </c>
      <c r="H418">
        <f t="shared" si="28"/>
        <v>0</v>
      </c>
      <c r="I418">
        <f t="shared" si="29"/>
        <v>0</v>
      </c>
      <c r="J418">
        <f t="shared" si="30"/>
        <v>0</v>
      </c>
      <c r="K418">
        <f t="shared" si="31"/>
        <v>0</v>
      </c>
      <c r="L418">
        <f t="shared" si="32"/>
        <v>0</v>
      </c>
      <c r="M418">
        <f t="shared" si="33"/>
        <v>0</v>
      </c>
      <c r="N418">
        <f t="shared" si="34"/>
        <v>0</v>
      </c>
      <c r="O418">
        <f t="shared" si="35"/>
        <v>0</v>
      </c>
      <c r="P418">
        <f t="shared" si="36"/>
        <v>0</v>
      </c>
      <c r="Q418">
        <f t="shared" si="37"/>
        <v>0</v>
      </c>
      <c r="R418">
        <f t="shared" si="38"/>
        <v>0</v>
      </c>
      <c r="S418">
        <f t="shared" si="39"/>
        <v>0</v>
      </c>
      <c r="T418">
        <f t="shared" si="40"/>
        <v>0</v>
      </c>
      <c r="U418">
        <f t="shared" si="41"/>
        <v>9.4047312564213514E-5</v>
      </c>
    </row>
    <row r="419" spans="1:21" x14ac:dyDescent="0.25">
      <c r="A419" t="s">
        <v>180</v>
      </c>
      <c r="C419" t="s">
        <v>462</v>
      </c>
      <c r="D419">
        <f t="shared" ref="D419:D482" si="42">D131/$D$289</f>
        <v>0</v>
      </c>
      <c r="E419">
        <f t="shared" ref="E419:E482" si="43">E131/$E$289</f>
        <v>0</v>
      </c>
      <c r="F419">
        <f t="shared" ref="F419:F482" si="44">F131/$F$289</f>
        <v>0</v>
      </c>
      <c r="G419">
        <f t="shared" ref="G419:G482" si="45">G131/$G$289</f>
        <v>0</v>
      </c>
      <c r="H419">
        <f t="shared" ref="H419:H482" si="46">H131/$H$289</f>
        <v>0</v>
      </c>
      <c r="I419">
        <f t="shared" ref="I419:I482" si="47">I131/$I$289</f>
        <v>0</v>
      </c>
      <c r="J419">
        <f t="shared" ref="J419:J482" si="48">J131/$J$289</f>
        <v>0</v>
      </c>
      <c r="K419">
        <f t="shared" ref="K419:K482" si="49">K131/$K$289</f>
        <v>7.3132827497943143E-4</v>
      </c>
      <c r="L419">
        <f t="shared" ref="L419:L482" si="50">L131/$L$289</f>
        <v>9.3954491620185663E-4</v>
      </c>
      <c r="M419">
        <f t="shared" ref="M419:M482" si="51">M131/$M$289</f>
        <v>0</v>
      </c>
      <c r="N419">
        <f t="shared" ref="N419:N482" si="52">N131/$N$289</f>
        <v>0</v>
      </c>
      <c r="O419">
        <f t="shared" ref="O419:O482" si="53">O131/$O$289</f>
        <v>0</v>
      </c>
      <c r="P419">
        <f t="shared" ref="P419:P482" si="54">P131/$P$289</f>
        <v>0</v>
      </c>
      <c r="Q419">
        <f t="shared" ref="Q419:Q482" si="55">Q131/$Q$289</f>
        <v>0</v>
      </c>
      <c r="R419">
        <f t="shared" ref="R419:R482" si="56">R131/$R$289</f>
        <v>0</v>
      </c>
      <c r="S419">
        <f t="shared" ref="S419:S482" si="57">S131/$S$289</f>
        <v>0</v>
      </c>
      <c r="T419">
        <f t="shared" ref="T419:T482" si="58">T131/$T$289</f>
        <v>0</v>
      </c>
      <c r="U419">
        <f t="shared" ref="U419:U482" si="59">U131/$U$289</f>
        <v>9.1340915080351245E-5</v>
      </c>
    </row>
    <row r="420" spans="1:21" x14ac:dyDescent="0.25">
      <c r="A420" t="s">
        <v>154</v>
      </c>
      <c r="C420" t="s">
        <v>462</v>
      </c>
      <c r="D420">
        <f t="shared" si="42"/>
        <v>0</v>
      </c>
      <c r="E420">
        <f t="shared" si="43"/>
        <v>0</v>
      </c>
      <c r="F420">
        <f t="shared" si="44"/>
        <v>0</v>
      </c>
      <c r="G420">
        <f t="shared" si="45"/>
        <v>0</v>
      </c>
      <c r="H420">
        <f t="shared" si="46"/>
        <v>0</v>
      </c>
      <c r="I420">
        <f t="shared" si="47"/>
        <v>0</v>
      </c>
      <c r="J420">
        <f t="shared" si="48"/>
        <v>0</v>
      </c>
      <c r="K420">
        <f t="shared" si="49"/>
        <v>8.3988481579669078E-4</v>
      </c>
      <c r="L420">
        <f t="shared" si="50"/>
        <v>7.278164843817199E-4</v>
      </c>
      <c r="M420">
        <f t="shared" si="51"/>
        <v>0</v>
      </c>
      <c r="N420">
        <f t="shared" si="52"/>
        <v>0</v>
      </c>
      <c r="O420">
        <f t="shared" si="53"/>
        <v>0</v>
      </c>
      <c r="P420">
        <f t="shared" si="54"/>
        <v>0</v>
      </c>
      <c r="Q420">
        <f t="shared" si="55"/>
        <v>0</v>
      </c>
      <c r="R420">
        <f t="shared" si="56"/>
        <v>0</v>
      </c>
      <c r="S420">
        <f t="shared" si="57"/>
        <v>0</v>
      </c>
      <c r="T420">
        <f t="shared" si="58"/>
        <v>0</v>
      </c>
      <c r="U420">
        <f t="shared" si="59"/>
        <v>8.6943019169075084E-5</v>
      </c>
    </row>
    <row r="421" spans="1:21" x14ac:dyDescent="0.25">
      <c r="A421" t="s">
        <v>195</v>
      </c>
      <c r="C421" t="s">
        <v>501</v>
      </c>
      <c r="D421">
        <f t="shared" si="42"/>
        <v>0</v>
      </c>
      <c r="E421">
        <f t="shared" si="43"/>
        <v>0</v>
      </c>
      <c r="F421">
        <f t="shared" si="44"/>
        <v>0</v>
      </c>
      <c r="G421">
        <f t="shared" si="45"/>
        <v>0</v>
      </c>
      <c r="H421">
        <f t="shared" si="46"/>
        <v>1.4039367768143294E-3</v>
      </c>
      <c r="I421">
        <f t="shared" si="47"/>
        <v>0</v>
      </c>
      <c r="J421">
        <f t="shared" si="48"/>
        <v>0</v>
      </c>
      <c r="K421">
        <f t="shared" si="49"/>
        <v>0</v>
      </c>
      <c r="L421">
        <f t="shared" si="50"/>
        <v>0</v>
      </c>
      <c r="M421">
        <f t="shared" si="51"/>
        <v>0</v>
      </c>
      <c r="N421">
        <f t="shared" si="52"/>
        <v>0</v>
      </c>
      <c r="O421">
        <f t="shared" si="53"/>
        <v>0</v>
      </c>
      <c r="P421">
        <f t="shared" si="54"/>
        <v>0</v>
      </c>
      <c r="Q421">
        <f t="shared" si="55"/>
        <v>0</v>
      </c>
      <c r="R421">
        <f t="shared" si="56"/>
        <v>0</v>
      </c>
      <c r="S421">
        <f t="shared" si="57"/>
        <v>0</v>
      </c>
      <c r="T421">
        <f t="shared" si="58"/>
        <v>0</v>
      </c>
      <c r="U421">
        <f t="shared" si="59"/>
        <v>8.2545123257798909E-5</v>
      </c>
    </row>
    <row r="422" spans="1:21" x14ac:dyDescent="0.25">
      <c r="A422" t="s">
        <v>196</v>
      </c>
      <c r="C422" t="s">
        <v>819</v>
      </c>
      <c r="D422">
        <f t="shared" si="42"/>
        <v>0</v>
      </c>
      <c r="E422">
        <f t="shared" si="43"/>
        <v>0</v>
      </c>
      <c r="F422">
        <f t="shared" si="44"/>
        <v>0</v>
      </c>
      <c r="G422">
        <f t="shared" si="45"/>
        <v>0</v>
      </c>
      <c r="H422">
        <f t="shared" si="46"/>
        <v>0</v>
      </c>
      <c r="I422">
        <f t="shared" si="47"/>
        <v>0</v>
      </c>
      <c r="J422">
        <f t="shared" si="48"/>
        <v>1.1110806287893337E-3</v>
      </c>
      <c r="K422">
        <f t="shared" si="49"/>
        <v>0</v>
      </c>
      <c r="L422">
        <f t="shared" si="50"/>
        <v>0</v>
      </c>
      <c r="M422">
        <f t="shared" si="51"/>
        <v>0</v>
      </c>
      <c r="N422">
        <f t="shared" si="52"/>
        <v>0</v>
      </c>
      <c r="O422">
        <f t="shared" si="53"/>
        <v>0</v>
      </c>
      <c r="P422">
        <f t="shared" si="54"/>
        <v>0</v>
      </c>
      <c r="Q422">
        <f t="shared" si="55"/>
        <v>0</v>
      </c>
      <c r="R422">
        <f t="shared" si="56"/>
        <v>0</v>
      </c>
      <c r="S422">
        <f t="shared" si="57"/>
        <v>0</v>
      </c>
      <c r="T422">
        <f t="shared" si="58"/>
        <v>0</v>
      </c>
      <c r="U422">
        <f t="shared" si="59"/>
        <v>8.220682357231613E-5</v>
      </c>
    </row>
    <row r="423" spans="1:21" x14ac:dyDescent="0.25">
      <c r="A423" t="s">
        <v>21</v>
      </c>
      <c r="C423" t="s">
        <v>464</v>
      </c>
      <c r="D423">
        <f t="shared" si="42"/>
        <v>5.9145349696880086E-3</v>
      </c>
      <c r="E423">
        <f t="shared" si="43"/>
        <v>0</v>
      </c>
      <c r="F423">
        <f t="shared" si="44"/>
        <v>0</v>
      </c>
      <c r="G423">
        <f t="shared" si="45"/>
        <v>0</v>
      </c>
      <c r="H423">
        <f t="shared" si="46"/>
        <v>0</v>
      </c>
      <c r="I423">
        <f t="shared" si="47"/>
        <v>0</v>
      </c>
      <c r="J423">
        <f t="shared" si="48"/>
        <v>0</v>
      </c>
      <c r="K423">
        <f t="shared" si="49"/>
        <v>0</v>
      </c>
      <c r="L423">
        <f t="shared" si="50"/>
        <v>0</v>
      </c>
      <c r="M423">
        <f t="shared" si="51"/>
        <v>0</v>
      </c>
      <c r="N423">
        <f t="shared" si="52"/>
        <v>0</v>
      </c>
      <c r="O423">
        <f t="shared" si="53"/>
        <v>0</v>
      </c>
      <c r="P423">
        <f t="shared" si="54"/>
        <v>0</v>
      </c>
      <c r="Q423">
        <f t="shared" si="55"/>
        <v>0</v>
      </c>
      <c r="R423">
        <f t="shared" si="56"/>
        <v>0</v>
      </c>
      <c r="S423">
        <f t="shared" si="57"/>
        <v>0</v>
      </c>
      <c r="T423">
        <f t="shared" si="58"/>
        <v>0</v>
      </c>
      <c r="U423">
        <f t="shared" si="59"/>
        <v>8.1191924515867781E-5</v>
      </c>
    </row>
    <row r="424" spans="1:21" x14ac:dyDescent="0.25">
      <c r="A424" t="s">
        <v>197</v>
      </c>
      <c r="C424" t="s">
        <v>819</v>
      </c>
      <c r="D424">
        <f t="shared" si="42"/>
        <v>0</v>
      </c>
      <c r="E424">
        <f t="shared" si="43"/>
        <v>0</v>
      </c>
      <c r="F424">
        <f t="shared" si="44"/>
        <v>0</v>
      </c>
      <c r="G424">
        <f t="shared" si="45"/>
        <v>0</v>
      </c>
      <c r="H424">
        <f t="shared" si="46"/>
        <v>0</v>
      </c>
      <c r="I424">
        <f t="shared" si="47"/>
        <v>0</v>
      </c>
      <c r="J424">
        <f t="shared" si="48"/>
        <v>1.0927912357228426E-3</v>
      </c>
      <c r="K424">
        <f t="shared" si="49"/>
        <v>0</v>
      </c>
      <c r="L424">
        <f t="shared" si="50"/>
        <v>0</v>
      </c>
      <c r="M424">
        <f t="shared" si="51"/>
        <v>0</v>
      </c>
      <c r="N424">
        <f t="shared" si="52"/>
        <v>0</v>
      </c>
      <c r="O424">
        <f t="shared" si="53"/>
        <v>0</v>
      </c>
      <c r="P424">
        <f t="shared" si="54"/>
        <v>0</v>
      </c>
      <c r="Q424">
        <f t="shared" si="55"/>
        <v>0</v>
      </c>
      <c r="R424">
        <f t="shared" si="56"/>
        <v>0</v>
      </c>
      <c r="S424">
        <f t="shared" si="57"/>
        <v>0</v>
      </c>
      <c r="T424">
        <f t="shared" si="58"/>
        <v>0</v>
      </c>
      <c r="U424">
        <f t="shared" si="59"/>
        <v>8.0853624830384989E-5</v>
      </c>
    </row>
    <row r="425" spans="1:21" x14ac:dyDescent="0.25">
      <c r="A425" t="s">
        <v>198</v>
      </c>
      <c r="C425" t="s">
        <v>786</v>
      </c>
      <c r="D425">
        <f t="shared" si="42"/>
        <v>0</v>
      </c>
      <c r="E425">
        <f t="shared" si="43"/>
        <v>0</v>
      </c>
      <c r="F425">
        <f t="shared" si="44"/>
        <v>0</v>
      </c>
      <c r="G425">
        <f t="shared" si="45"/>
        <v>0</v>
      </c>
      <c r="H425">
        <f t="shared" si="46"/>
        <v>0</v>
      </c>
      <c r="I425">
        <f t="shared" si="47"/>
        <v>0</v>
      </c>
      <c r="J425">
        <f t="shared" si="48"/>
        <v>0</v>
      </c>
      <c r="K425">
        <f t="shared" si="49"/>
        <v>0</v>
      </c>
      <c r="L425">
        <f t="shared" si="50"/>
        <v>0</v>
      </c>
      <c r="M425">
        <f t="shared" si="51"/>
        <v>0</v>
      </c>
      <c r="N425">
        <f t="shared" si="52"/>
        <v>0</v>
      </c>
      <c r="O425">
        <f t="shared" si="53"/>
        <v>0</v>
      </c>
      <c r="P425">
        <f t="shared" si="54"/>
        <v>0</v>
      </c>
      <c r="Q425">
        <f t="shared" si="55"/>
        <v>0</v>
      </c>
      <c r="R425">
        <f t="shared" si="56"/>
        <v>3.3463830277210053E-4</v>
      </c>
      <c r="S425">
        <f t="shared" si="57"/>
        <v>1.1926552315324791E-3</v>
      </c>
      <c r="T425">
        <f t="shared" si="58"/>
        <v>0</v>
      </c>
      <c r="U425">
        <f t="shared" si="59"/>
        <v>8.0177025459419432E-5</v>
      </c>
    </row>
    <row r="426" spans="1:21" x14ac:dyDescent="0.25">
      <c r="A426" t="s">
        <v>147</v>
      </c>
      <c r="C426" t="s">
        <v>785</v>
      </c>
      <c r="D426">
        <f t="shared" si="42"/>
        <v>0</v>
      </c>
      <c r="E426">
        <f t="shared" si="43"/>
        <v>0</v>
      </c>
      <c r="F426">
        <f t="shared" si="44"/>
        <v>0</v>
      </c>
      <c r="G426">
        <f t="shared" si="45"/>
        <v>0</v>
      </c>
      <c r="H426">
        <f t="shared" si="46"/>
        <v>0</v>
      </c>
      <c r="I426">
        <f t="shared" si="47"/>
        <v>0</v>
      </c>
      <c r="J426">
        <f t="shared" si="48"/>
        <v>0</v>
      </c>
      <c r="K426">
        <f t="shared" si="49"/>
        <v>0</v>
      </c>
      <c r="L426">
        <f t="shared" si="50"/>
        <v>0</v>
      </c>
      <c r="M426">
        <f t="shared" si="51"/>
        <v>0</v>
      </c>
      <c r="N426">
        <f t="shared" si="52"/>
        <v>0</v>
      </c>
      <c r="O426">
        <f t="shared" si="53"/>
        <v>0</v>
      </c>
      <c r="P426">
        <f t="shared" si="54"/>
        <v>0</v>
      </c>
      <c r="Q426">
        <f t="shared" si="55"/>
        <v>0</v>
      </c>
      <c r="R426">
        <f t="shared" si="56"/>
        <v>0</v>
      </c>
      <c r="S426">
        <f t="shared" si="57"/>
        <v>0</v>
      </c>
      <c r="T426">
        <f t="shared" si="58"/>
        <v>8.6303363637028527E-4</v>
      </c>
      <c r="U426">
        <f t="shared" si="59"/>
        <v>7.9838725773936654E-5</v>
      </c>
    </row>
    <row r="427" spans="1:21" x14ac:dyDescent="0.25">
      <c r="A427" t="s">
        <v>199</v>
      </c>
      <c r="C427" t="s">
        <v>786</v>
      </c>
      <c r="D427">
        <f t="shared" si="42"/>
        <v>0</v>
      </c>
      <c r="E427">
        <f t="shared" si="43"/>
        <v>0</v>
      </c>
      <c r="F427">
        <f t="shared" si="44"/>
        <v>0</v>
      </c>
      <c r="G427">
        <f t="shared" si="45"/>
        <v>0</v>
      </c>
      <c r="H427">
        <f t="shared" si="46"/>
        <v>0</v>
      </c>
      <c r="I427">
        <f t="shared" si="47"/>
        <v>0</v>
      </c>
      <c r="J427">
        <f t="shared" si="48"/>
        <v>0</v>
      </c>
      <c r="K427">
        <f t="shared" si="49"/>
        <v>1.3369595026967731E-3</v>
      </c>
      <c r="L427">
        <f t="shared" si="50"/>
        <v>0</v>
      </c>
      <c r="M427">
        <f t="shared" si="51"/>
        <v>0</v>
      </c>
      <c r="N427">
        <f t="shared" si="52"/>
        <v>0</v>
      </c>
      <c r="O427">
        <f t="shared" si="53"/>
        <v>0</v>
      </c>
      <c r="P427">
        <f t="shared" si="54"/>
        <v>0</v>
      </c>
      <c r="Q427">
        <f t="shared" si="55"/>
        <v>0</v>
      </c>
      <c r="R427">
        <f t="shared" si="56"/>
        <v>0</v>
      </c>
      <c r="S427">
        <f t="shared" si="57"/>
        <v>0</v>
      </c>
      <c r="T427">
        <f t="shared" si="58"/>
        <v>0</v>
      </c>
      <c r="U427">
        <f t="shared" si="59"/>
        <v>7.9162126402971083E-5</v>
      </c>
    </row>
    <row r="428" spans="1:21" x14ac:dyDescent="0.25">
      <c r="A428" t="s">
        <v>200</v>
      </c>
      <c r="C428" t="s">
        <v>819</v>
      </c>
      <c r="D428">
        <f t="shared" si="42"/>
        <v>0</v>
      </c>
      <c r="E428">
        <f t="shared" si="43"/>
        <v>0</v>
      </c>
      <c r="F428">
        <f t="shared" si="44"/>
        <v>0</v>
      </c>
      <c r="G428">
        <f t="shared" si="45"/>
        <v>0</v>
      </c>
      <c r="H428">
        <f t="shared" si="46"/>
        <v>0</v>
      </c>
      <c r="I428">
        <f t="shared" si="47"/>
        <v>0</v>
      </c>
      <c r="J428">
        <f t="shared" si="48"/>
        <v>1.0653571461231059E-3</v>
      </c>
      <c r="K428">
        <f t="shared" si="49"/>
        <v>0</v>
      </c>
      <c r="L428">
        <f t="shared" si="50"/>
        <v>0</v>
      </c>
      <c r="M428">
        <f t="shared" si="51"/>
        <v>0</v>
      </c>
      <c r="N428">
        <f t="shared" si="52"/>
        <v>0</v>
      </c>
      <c r="O428">
        <f t="shared" si="53"/>
        <v>0</v>
      </c>
      <c r="P428">
        <f t="shared" si="54"/>
        <v>0</v>
      </c>
      <c r="Q428">
        <f t="shared" si="55"/>
        <v>0</v>
      </c>
      <c r="R428">
        <f t="shared" si="56"/>
        <v>0</v>
      </c>
      <c r="S428">
        <f t="shared" si="57"/>
        <v>0</v>
      </c>
      <c r="T428">
        <f t="shared" si="58"/>
        <v>0</v>
      </c>
      <c r="U428">
        <f t="shared" si="59"/>
        <v>7.8823826717488304E-5</v>
      </c>
    </row>
    <row r="429" spans="1:21" x14ac:dyDescent="0.25">
      <c r="A429" t="s">
        <v>202</v>
      </c>
      <c r="C429" t="s">
        <v>502</v>
      </c>
      <c r="D429">
        <f t="shared" si="42"/>
        <v>0</v>
      </c>
      <c r="E429">
        <f t="shared" si="43"/>
        <v>0</v>
      </c>
      <c r="F429">
        <f t="shared" si="44"/>
        <v>0</v>
      </c>
      <c r="G429">
        <f t="shared" si="45"/>
        <v>0</v>
      </c>
      <c r="H429">
        <f t="shared" si="46"/>
        <v>2.8193812321271371E-4</v>
      </c>
      <c r="I429">
        <f t="shared" si="47"/>
        <v>0</v>
      </c>
      <c r="J429">
        <f t="shared" si="48"/>
        <v>0</v>
      </c>
      <c r="K429">
        <f t="shared" si="49"/>
        <v>5.5420970838285038E-4</v>
      </c>
      <c r="L429">
        <f t="shared" si="50"/>
        <v>4.6977245810092831E-4</v>
      </c>
      <c r="M429">
        <f t="shared" si="51"/>
        <v>0</v>
      </c>
      <c r="N429">
        <f t="shared" si="52"/>
        <v>0</v>
      </c>
      <c r="O429">
        <f t="shared" si="53"/>
        <v>0</v>
      </c>
      <c r="P429">
        <f t="shared" si="54"/>
        <v>0</v>
      </c>
      <c r="Q429">
        <f t="shared" si="55"/>
        <v>0</v>
      </c>
      <c r="R429">
        <f t="shared" si="56"/>
        <v>0</v>
      </c>
      <c r="S429">
        <f t="shared" si="57"/>
        <v>0</v>
      </c>
      <c r="T429">
        <f t="shared" si="58"/>
        <v>0</v>
      </c>
      <c r="U429">
        <f t="shared" si="59"/>
        <v>7.341103174976378E-5</v>
      </c>
    </row>
    <row r="430" spans="1:21" x14ac:dyDescent="0.25">
      <c r="A430" t="s">
        <v>206</v>
      </c>
      <c r="C430" t="s">
        <v>819</v>
      </c>
      <c r="D430">
        <f t="shared" si="42"/>
        <v>0</v>
      </c>
      <c r="E430">
        <f t="shared" si="43"/>
        <v>0</v>
      </c>
      <c r="F430">
        <f t="shared" si="44"/>
        <v>0</v>
      </c>
      <c r="G430">
        <f t="shared" si="45"/>
        <v>0</v>
      </c>
      <c r="H430">
        <f t="shared" si="46"/>
        <v>0</v>
      </c>
      <c r="I430">
        <f t="shared" si="47"/>
        <v>0</v>
      </c>
      <c r="J430">
        <f t="shared" si="48"/>
        <v>9.6933783252402771E-4</v>
      </c>
      <c r="K430">
        <f t="shared" si="49"/>
        <v>0</v>
      </c>
      <c r="L430">
        <f t="shared" si="50"/>
        <v>0</v>
      </c>
      <c r="M430">
        <f t="shared" si="51"/>
        <v>0</v>
      </c>
      <c r="N430">
        <f t="shared" si="52"/>
        <v>0</v>
      </c>
      <c r="O430">
        <f t="shared" si="53"/>
        <v>0</v>
      </c>
      <c r="P430">
        <f t="shared" si="54"/>
        <v>0</v>
      </c>
      <c r="Q430">
        <f t="shared" si="55"/>
        <v>0</v>
      </c>
      <c r="R430">
        <f t="shared" si="56"/>
        <v>0</v>
      </c>
      <c r="S430">
        <f t="shared" si="57"/>
        <v>0</v>
      </c>
      <c r="T430">
        <f t="shared" si="58"/>
        <v>0</v>
      </c>
      <c r="U430">
        <f t="shared" si="59"/>
        <v>7.1719533322349874E-5</v>
      </c>
    </row>
    <row r="431" spans="1:21" x14ac:dyDescent="0.25">
      <c r="A431" t="s">
        <v>126</v>
      </c>
      <c r="C431" t="s">
        <v>461</v>
      </c>
      <c r="D431">
        <f t="shared" si="42"/>
        <v>0</v>
      </c>
      <c r="E431">
        <f t="shared" si="43"/>
        <v>0</v>
      </c>
      <c r="F431">
        <f t="shared" si="44"/>
        <v>0</v>
      </c>
      <c r="G431">
        <f t="shared" si="45"/>
        <v>0</v>
      </c>
      <c r="H431">
        <f t="shared" si="46"/>
        <v>0</v>
      </c>
      <c r="I431">
        <f t="shared" si="47"/>
        <v>0</v>
      </c>
      <c r="J431">
        <f t="shared" si="48"/>
        <v>9.5562078772415935E-4</v>
      </c>
      <c r="K431">
        <f t="shared" si="49"/>
        <v>0</v>
      </c>
      <c r="L431">
        <f t="shared" si="50"/>
        <v>0</v>
      </c>
      <c r="M431">
        <f t="shared" si="51"/>
        <v>0</v>
      </c>
      <c r="N431">
        <f t="shared" si="52"/>
        <v>0</v>
      </c>
      <c r="O431">
        <f t="shared" si="53"/>
        <v>0</v>
      </c>
      <c r="P431">
        <f t="shared" si="54"/>
        <v>0</v>
      </c>
      <c r="Q431">
        <f t="shared" si="55"/>
        <v>0</v>
      </c>
      <c r="R431">
        <f t="shared" si="56"/>
        <v>0</v>
      </c>
      <c r="S431">
        <f t="shared" si="57"/>
        <v>0</v>
      </c>
      <c r="T431">
        <f t="shared" si="58"/>
        <v>0</v>
      </c>
      <c r="U431">
        <f t="shared" si="59"/>
        <v>7.0704634265901525E-5</v>
      </c>
    </row>
    <row r="432" spans="1:21" x14ac:dyDescent="0.25">
      <c r="A432" t="s">
        <v>212</v>
      </c>
      <c r="C432" t="s">
        <v>787</v>
      </c>
      <c r="D432">
        <f t="shared" si="42"/>
        <v>0</v>
      </c>
      <c r="E432">
        <f t="shared" si="43"/>
        <v>0</v>
      </c>
      <c r="F432">
        <f t="shared" si="44"/>
        <v>0</v>
      </c>
      <c r="G432">
        <f t="shared" si="45"/>
        <v>0</v>
      </c>
      <c r="H432">
        <f t="shared" si="46"/>
        <v>0</v>
      </c>
      <c r="I432">
        <f t="shared" si="47"/>
        <v>8.075637664774069E-4</v>
      </c>
      <c r="J432">
        <f t="shared" si="48"/>
        <v>0</v>
      </c>
      <c r="K432">
        <f t="shared" si="49"/>
        <v>0</v>
      </c>
      <c r="L432">
        <f t="shared" si="50"/>
        <v>0</v>
      </c>
      <c r="M432">
        <f t="shared" si="51"/>
        <v>0</v>
      </c>
      <c r="N432">
        <f t="shared" si="52"/>
        <v>0</v>
      </c>
      <c r="O432">
        <f t="shared" si="53"/>
        <v>0</v>
      </c>
      <c r="P432">
        <f t="shared" si="54"/>
        <v>0</v>
      </c>
      <c r="Q432">
        <f t="shared" si="55"/>
        <v>0</v>
      </c>
      <c r="R432">
        <f t="shared" si="56"/>
        <v>0</v>
      </c>
      <c r="S432">
        <f t="shared" si="57"/>
        <v>0</v>
      </c>
      <c r="T432">
        <f t="shared" si="58"/>
        <v>0</v>
      </c>
      <c r="U432">
        <f t="shared" si="59"/>
        <v>6.5968438669142571E-5</v>
      </c>
    </row>
    <row r="433" spans="1:21" x14ac:dyDescent="0.25">
      <c r="A433" t="s">
        <v>213</v>
      </c>
      <c r="C433" t="s">
        <v>787</v>
      </c>
      <c r="D433">
        <f t="shared" si="42"/>
        <v>0</v>
      </c>
      <c r="E433">
        <f t="shared" si="43"/>
        <v>0</v>
      </c>
      <c r="F433">
        <f t="shared" si="44"/>
        <v>0</v>
      </c>
      <c r="G433">
        <f t="shared" si="45"/>
        <v>0</v>
      </c>
      <c r="H433">
        <f t="shared" si="46"/>
        <v>0</v>
      </c>
      <c r="I433">
        <f t="shared" si="47"/>
        <v>8.0342241382880481E-4</v>
      </c>
      <c r="J433">
        <f t="shared" si="48"/>
        <v>0</v>
      </c>
      <c r="K433">
        <f t="shared" si="49"/>
        <v>0</v>
      </c>
      <c r="L433">
        <f t="shared" si="50"/>
        <v>0</v>
      </c>
      <c r="M433">
        <f t="shared" si="51"/>
        <v>0</v>
      </c>
      <c r="N433">
        <f t="shared" si="52"/>
        <v>0</v>
      </c>
      <c r="O433">
        <f t="shared" si="53"/>
        <v>0</v>
      </c>
      <c r="P433">
        <f t="shared" si="54"/>
        <v>0</v>
      </c>
      <c r="Q433">
        <f t="shared" si="55"/>
        <v>0</v>
      </c>
      <c r="R433">
        <f t="shared" si="56"/>
        <v>0</v>
      </c>
      <c r="S433">
        <f t="shared" si="57"/>
        <v>0</v>
      </c>
      <c r="T433">
        <f t="shared" si="58"/>
        <v>0</v>
      </c>
      <c r="U433">
        <f t="shared" si="59"/>
        <v>6.5630138983659793E-5</v>
      </c>
    </row>
    <row r="434" spans="1:21" x14ac:dyDescent="0.25">
      <c r="A434" t="s">
        <v>214</v>
      </c>
      <c r="C434" t="s">
        <v>502</v>
      </c>
      <c r="D434">
        <f t="shared" si="42"/>
        <v>0</v>
      </c>
      <c r="E434">
        <f t="shared" si="43"/>
        <v>0</v>
      </c>
      <c r="F434">
        <f t="shared" si="44"/>
        <v>0</v>
      </c>
      <c r="G434">
        <f t="shared" si="45"/>
        <v>0</v>
      </c>
      <c r="H434">
        <f t="shared" si="46"/>
        <v>3.0495348020966989E-4</v>
      </c>
      <c r="I434">
        <f t="shared" si="47"/>
        <v>0</v>
      </c>
      <c r="J434">
        <f t="shared" si="48"/>
        <v>0</v>
      </c>
      <c r="K434">
        <f t="shared" si="49"/>
        <v>4.3993966541731422E-4</v>
      </c>
      <c r="L434">
        <f t="shared" si="50"/>
        <v>4.1022383665151487E-4</v>
      </c>
      <c r="M434">
        <f t="shared" si="51"/>
        <v>0</v>
      </c>
      <c r="N434">
        <f t="shared" si="52"/>
        <v>0</v>
      </c>
      <c r="O434">
        <f t="shared" si="53"/>
        <v>0</v>
      </c>
      <c r="P434">
        <f t="shared" si="54"/>
        <v>0</v>
      </c>
      <c r="Q434">
        <f t="shared" si="55"/>
        <v>0</v>
      </c>
      <c r="R434">
        <f t="shared" si="56"/>
        <v>0</v>
      </c>
      <c r="S434">
        <f t="shared" si="57"/>
        <v>0</v>
      </c>
      <c r="T434">
        <f t="shared" si="58"/>
        <v>0</v>
      </c>
      <c r="U434">
        <f t="shared" si="59"/>
        <v>6.4953539612694222E-5</v>
      </c>
    </row>
    <row r="435" spans="1:21" x14ac:dyDescent="0.25">
      <c r="A435" t="s">
        <v>216</v>
      </c>
      <c r="C435" t="s">
        <v>482</v>
      </c>
      <c r="D435">
        <f t="shared" si="42"/>
        <v>0</v>
      </c>
      <c r="E435">
        <f t="shared" si="43"/>
        <v>0</v>
      </c>
      <c r="F435">
        <f t="shared" si="44"/>
        <v>7.4570620770509917E-4</v>
      </c>
      <c r="G435">
        <f t="shared" si="45"/>
        <v>0</v>
      </c>
      <c r="H435">
        <f t="shared" si="46"/>
        <v>0</v>
      </c>
      <c r="I435">
        <f t="shared" si="47"/>
        <v>0</v>
      </c>
      <c r="J435">
        <f t="shared" si="48"/>
        <v>0</v>
      </c>
      <c r="K435">
        <f t="shared" si="49"/>
        <v>0</v>
      </c>
      <c r="L435">
        <f t="shared" si="50"/>
        <v>0</v>
      </c>
      <c r="M435">
        <f t="shared" si="51"/>
        <v>0</v>
      </c>
      <c r="N435">
        <f t="shared" si="52"/>
        <v>0</v>
      </c>
      <c r="O435">
        <f t="shared" si="53"/>
        <v>0</v>
      </c>
      <c r="P435">
        <f t="shared" si="54"/>
        <v>0</v>
      </c>
      <c r="Q435">
        <f t="shared" si="55"/>
        <v>0</v>
      </c>
      <c r="R435">
        <f t="shared" si="56"/>
        <v>0</v>
      </c>
      <c r="S435">
        <f t="shared" si="57"/>
        <v>0</v>
      </c>
      <c r="T435">
        <f t="shared" si="58"/>
        <v>0</v>
      </c>
      <c r="U435">
        <f t="shared" si="59"/>
        <v>6.3262041185280316E-5</v>
      </c>
    </row>
    <row r="436" spans="1:21" x14ac:dyDescent="0.25">
      <c r="A436" t="s">
        <v>218</v>
      </c>
      <c r="C436" t="s">
        <v>502</v>
      </c>
      <c r="D436">
        <f t="shared" si="42"/>
        <v>0</v>
      </c>
      <c r="E436">
        <f t="shared" si="43"/>
        <v>0</v>
      </c>
      <c r="F436">
        <f t="shared" si="44"/>
        <v>0</v>
      </c>
      <c r="G436">
        <f t="shared" si="45"/>
        <v>0</v>
      </c>
      <c r="H436">
        <f t="shared" si="46"/>
        <v>2.704304447142356E-4</v>
      </c>
      <c r="I436">
        <f t="shared" si="47"/>
        <v>0</v>
      </c>
      <c r="J436">
        <f t="shared" si="48"/>
        <v>0</v>
      </c>
      <c r="K436">
        <f t="shared" si="49"/>
        <v>4.7993418045525187E-4</v>
      </c>
      <c r="L436">
        <f t="shared" si="50"/>
        <v>3.5729172869648068E-4</v>
      </c>
      <c r="M436">
        <f t="shared" si="51"/>
        <v>0</v>
      </c>
      <c r="N436">
        <f t="shared" si="52"/>
        <v>0</v>
      </c>
      <c r="O436">
        <f t="shared" si="53"/>
        <v>0</v>
      </c>
      <c r="P436">
        <f t="shared" si="54"/>
        <v>0</v>
      </c>
      <c r="Q436">
        <f t="shared" si="55"/>
        <v>0</v>
      </c>
      <c r="R436">
        <f t="shared" si="56"/>
        <v>0</v>
      </c>
      <c r="S436">
        <f t="shared" si="57"/>
        <v>0</v>
      </c>
      <c r="T436">
        <f t="shared" si="58"/>
        <v>0</v>
      </c>
      <c r="U436">
        <f t="shared" si="59"/>
        <v>6.2585441814314746E-5</v>
      </c>
    </row>
    <row r="437" spans="1:21" x14ac:dyDescent="0.25">
      <c r="A437" t="s">
        <v>219</v>
      </c>
      <c r="C437" t="s">
        <v>482</v>
      </c>
      <c r="D437">
        <f t="shared" si="42"/>
        <v>0</v>
      </c>
      <c r="E437">
        <f t="shared" si="43"/>
        <v>0</v>
      </c>
      <c r="F437">
        <f t="shared" si="44"/>
        <v>7.2975527278092589E-4</v>
      </c>
      <c r="G437">
        <f t="shared" si="45"/>
        <v>0</v>
      </c>
      <c r="H437">
        <f t="shared" si="46"/>
        <v>0</v>
      </c>
      <c r="I437">
        <f t="shared" si="47"/>
        <v>0</v>
      </c>
      <c r="J437">
        <f t="shared" si="48"/>
        <v>0</v>
      </c>
      <c r="K437">
        <f t="shared" si="49"/>
        <v>0</v>
      </c>
      <c r="L437">
        <f t="shared" si="50"/>
        <v>0</v>
      </c>
      <c r="M437">
        <f t="shared" si="51"/>
        <v>0</v>
      </c>
      <c r="N437">
        <f t="shared" si="52"/>
        <v>0</v>
      </c>
      <c r="O437">
        <f t="shared" si="53"/>
        <v>0</v>
      </c>
      <c r="P437">
        <f t="shared" si="54"/>
        <v>0</v>
      </c>
      <c r="Q437">
        <f t="shared" si="55"/>
        <v>0</v>
      </c>
      <c r="R437">
        <f t="shared" si="56"/>
        <v>0</v>
      </c>
      <c r="S437">
        <f t="shared" si="57"/>
        <v>0</v>
      </c>
      <c r="T437">
        <f t="shared" si="58"/>
        <v>0</v>
      </c>
      <c r="U437">
        <f t="shared" si="59"/>
        <v>6.1908842443349175E-5</v>
      </c>
    </row>
    <row r="438" spans="1:21" x14ac:dyDescent="0.25">
      <c r="A438" t="s">
        <v>221</v>
      </c>
      <c r="C438" t="s">
        <v>512</v>
      </c>
      <c r="D438">
        <f t="shared" si="42"/>
        <v>0</v>
      </c>
      <c r="E438">
        <f t="shared" si="43"/>
        <v>0</v>
      </c>
      <c r="F438">
        <f t="shared" si="44"/>
        <v>0</v>
      </c>
      <c r="G438">
        <f t="shared" si="45"/>
        <v>0</v>
      </c>
      <c r="H438">
        <f t="shared" si="46"/>
        <v>0</v>
      </c>
      <c r="I438">
        <f t="shared" si="47"/>
        <v>0</v>
      </c>
      <c r="J438">
        <f t="shared" si="48"/>
        <v>0</v>
      </c>
      <c r="K438">
        <f t="shared" si="49"/>
        <v>0</v>
      </c>
      <c r="L438">
        <f t="shared" si="50"/>
        <v>0</v>
      </c>
      <c r="M438">
        <f t="shared" si="51"/>
        <v>0</v>
      </c>
      <c r="N438">
        <f t="shared" si="52"/>
        <v>0</v>
      </c>
      <c r="O438">
        <f t="shared" si="53"/>
        <v>0</v>
      </c>
      <c r="P438">
        <f t="shared" si="54"/>
        <v>0</v>
      </c>
      <c r="Q438">
        <f t="shared" si="55"/>
        <v>0</v>
      </c>
      <c r="R438">
        <f t="shared" si="56"/>
        <v>6.5488356026368059E-4</v>
      </c>
      <c r="S438">
        <f t="shared" si="57"/>
        <v>0</v>
      </c>
      <c r="T438">
        <f t="shared" si="58"/>
        <v>0</v>
      </c>
      <c r="U438">
        <f t="shared" si="59"/>
        <v>6.1570542757866396E-5</v>
      </c>
    </row>
    <row r="439" spans="1:21" x14ac:dyDescent="0.25">
      <c r="A439" t="s">
        <v>217</v>
      </c>
      <c r="C439" t="s">
        <v>515</v>
      </c>
      <c r="D439">
        <f t="shared" si="42"/>
        <v>0</v>
      </c>
      <c r="E439">
        <f t="shared" si="43"/>
        <v>0</v>
      </c>
      <c r="F439">
        <f t="shared" si="44"/>
        <v>0</v>
      </c>
      <c r="G439">
        <f t="shared" si="45"/>
        <v>0</v>
      </c>
      <c r="H439">
        <f t="shared" si="46"/>
        <v>0</v>
      </c>
      <c r="I439">
        <f t="shared" si="47"/>
        <v>0</v>
      </c>
      <c r="J439">
        <f t="shared" si="48"/>
        <v>8.1845033972547624E-4</v>
      </c>
      <c r="K439">
        <f t="shared" si="49"/>
        <v>0</v>
      </c>
      <c r="L439">
        <f t="shared" si="50"/>
        <v>0</v>
      </c>
      <c r="M439">
        <f t="shared" si="51"/>
        <v>0</v>
      </c>
      <c r="N439">
        <f t="shared" si="52"/>
        <v>0</v>
      </c>
      <c r="O439">
        <f t="shared" si="53"/>
        <v>0</v>
      </c>
      <c r="P439">
        <f t="shared" si="54"/>
        <v>0</v>
      </c>
      <c r="Q439">
        <f t="shared" si="55"/>
        <v>0</v>
      </c>
      <c r="R439">
        <f t="shared" si="56"/>
        <v>0</v>
      </c>
      <c r="S439">
        <f t="shared" si="57"/>
        <v>0</v>
      </c>
      <c r="T439">
        <f t="shared" si="58"/>
        <v>0</v>
      </c>
      <c r="U439">
        <f t="shared" si="59"/>
        <v>6.0555643701418054E-5</v>
      </c>
    </row>
    <row r="440" spans="1:21" x14ac:dyDescent="0.25">
      <c r="A440" t="s">
        <v>224</v>
      </c>
      <c r="C440" t="s">
        <v>797</v>
      </c>
      <c r="D440">
        <f t="shared" si="42"/>
        <v>0</v>
      </c>
      <c r="E440">
        <f t="shared" si="43"/>
        <v>0</v>
      </c>
      <c r="F440">
        <f t="shared" si="44"/>
        <v>0</v>
      </c>
      <c r="G440">
        <f t="shared" si="45"/>
        <v>0</v>
      </c>
      <c r="H440">
        <f t="shared" si="46"/>
        <v>0</v>
      </c>
      <c r="I440">
        <f t="shared" si="47"/>
        <v>0</v>
      </c>
      <c r="J440">
        <f t="shared" si="48"/>
        <v>0</v>
      </c>
      <c r="K440">
        <f t="shared" si="49"/>
        <v>0</v>
      </c>
      <c r="L440">
        <f t="shared" si="50"/>
        <v>0</v>
      </c>
      <c r="M440">
        <f t="shared" si="51"/>
        <v>0</v>
      </c>
      <c r="N440">
        <f t="shared" si="52"/>
        <v>6.9733901770290191E-4</v>
      </c>
      <c r="O440">
        <f t="shared" si="53"/>
        <v>0</v>
      </c>
      <c r="P440">
        <f t="shared" si="54"/>
        <v>0</v>
      </c>
      <c r="Q440">
        <f t="shared" si="55"/>
        <v>0</v>
      </c>
      <c r="R440">
        <f t="shared" si="56"/>
        <v>0</v>
      </c>
      <c r="S440">
        <f t="shared" si="57"/>
        <v>0</v>
      </c>
      <c r="T440">
        <f t="shared" si="58"/>
        <v>0</v>
      </c>
      <c r="U440">
        <f t="shared" si="59"/>
        <v>5.9540744644969705E-5</v>
      </c>
    </row>
    <row r="441" spans="1:21" x14ac:dyDescent="0.25">
      <c r="A441" t="s">
        <v>223</v>
      </c>
      <c r="C441" t="s">
        <v>814</v>
      </c>
      <c r="D441">
        <f t="shared" si="42"/>
        <v>0</v>
      </c>
      <c r="E441">
        <f t="shared" si="43"/>
        <v>0</v>
      </c>
      <c r="F441">
        <f t="shared" si="44"/>
        <v>0</v>
      </c>
      <c r="G441">
        <f t="shared" si="45"/>
        <v>0</v>
      </c>
      <c r="H441">
        <f t="shared" si="46"/>
        <v>0</v>
      </c>
      <c r="I441">
        <f t="shared" si="47"/>
        <v>0</v>
      </c>
      <c r="J441">
        <f t="shared" si="48"/>
        <v>0</v>
      </c>
      <c r="K441">
        <f t="shared" si="49"/>
        <v>0</v>
      </c>
      <c r="L441">
        <f t="shared" si="50"/>
        <v>0</v>
      </c>
      <c r="M441">
        <f t="shared" si="51"/>
        <v>3.9785353167787451E-4</v>
      </c>
      <c r="N441">
        <f t="shared" si="52"/>
        <v>3.7244242990950444E-4</v>
      </c>
      <c r="O441">
        <f t="shared" si="53"/>
        <v>0</v>
      </c>
      <c r="P441">
        <f t="shared" si="54"/>
        <v>0</v>
      </c>
      <c r="Q441">
        <f t="shared" si="55"/>
        <v>0</v>
      </c>
      <c r="R441">
        <f t="shared" si="56"/>
        <v>0</v>
      </c>
      <c r="S441">
        <f t="shared" si="57"/>
        <v>0</v>
      </c>
      <c r="T441">
        <f t="shared" si="58"/>
        <v>0</v>
      </c>
      <c r="U441">
        <f t="shared" si="59"/>
        <v>5.9540744644969705E-5</v>
      </c>
    </row>
    <row r="442" spans="1:21" x14ac:dyDescent="0.25">
      <c r="A442" t="s">
        <v>225</v>
      </c>
      <c r="C442" t="s">
        <v>501</v>
      </c>
      <c r="D442">
        <f t="shared" si="42"/>
        <v>0</v>
      </c>
      <c r="E442">
        <f t="shared" si="43"/>
        <v>0</v>
      </c>
      <c r="F442">
        <f t="shared" si="44"/>
        <v>0</v>
      </c>
      <c r="G442">
        <f t="shared" si="45"/>
        <v>0</v>
      </c>
      <c r="H442">
        <f t="shared" si="46"/>
        <v>1.0069218686168345E-3</v>
      </c>
      <c r="I442">
        <f t="shared" si="47"/>
        <v>0</v>
      </c>
      <c r="J442">
        <f t="shared" si="48"/>
        <v>0</v>
      </c>
      <c r="K442">
        <f t="shared" si="49"/>
        <v>0</v>
      </c>
      <c r="L442">
        <f t="shared" si="50"/>
        <v>0</v>
      </c>
      <c r="M442">
        <f t="shared" si="51"/>
        <v>0</v>
      </c>
      <c r="N442">
        <f t="shared" si="52"/>
        <v>0</v>
      </c>
      <c r="O442">
        <f t="shared" si="53"/>
        <v>0</v>
      </c>
      <c r="P442">
        <f t="shared" si="54"/>
        <v>0</v>
      </c>
      <c r="Q442">
        <f t="shared" si="55"/>
        <v>0</v>
      </c>
      <c r="R442">
        <f t="shared" si="56"/>
        <v>0</v>
      </c>
      <c r="S442">
        <f t="shared" si="57"/>
        <v>0</v>
      </c>
      <c r="T442">
        <f t="shared" si="58"/>
        <v>0</v>
      </c>
      <c r="U442">
        <f t="shared" si="59"/>
        <v>5.920244495948692E-5</v>
      </c>
    </row>
    <row r="443" spans="1:21" x14ac:dyDescent="0.25">
      <c r="A443" t="s">
        <v>226</v>
      </c>
      <c r="C443" t="s">
        <v>496</v>
      </c>
      <c r="D443">
        <f t="shared" si="42"/>
        <v>0</v>
      </c>
      <c r="E443">
        <f t="shared" si="43"/>
        <v>0</v>
      </c>
      <c r="F443">
        <f t="shared" si="44"/>
        <v>0</v>
      </c>
      <c r="G443">
        <f t="shared" si="45"/>
        <v>1.2831763777553264E-3</v>
      </c>
      <c r="H443">
        <f t="shared" si="46"/>
        <v>0</v>
      </c>
      <c r="I443">
        <f t="shared" si="47"/>
        <v>0</v>
      </c>
      <c r="J443">
        <f t="shared" si="48"/>
        <v>0</v>
      </c>
      <c r="K443">
        <f t="shared" si="49"/>
        <v>0</v>
      </c>
      <c r="L443">
        <f t="shared" si="50"/>
        <v>0</v>
      </c>
      <c r="M443">
        <f t="shared" si="51"/>
        <v>0</v>
      </c>
      <c r="N443">
        <f t="shared" si="52"/>
        <v>0</v>
      </c>
      <c r="O443">
        <f t="shared" si="53"/>
        <v>0</v>
      </c>
      <c r="P443">
        <f t="shared" si="54"/>
        <v>0</v>
      </c>
      <c r="Q443">
        <f t="shared" si="55"/>
        <v>0</v>
      </c>
      <c r="R443">
        <f t="shared" si="56"/>
        <v>0</v>
      </c>
      <c r="S443">
        <f t="shared" si="57"/>
        <v>0</v>
      </c>
      <c r="T443">
        <f t="shared" si="58"/>
        <v>0</v>
      </c>
      <c r="U443">
        <f t="shared" si="59"/>
        <v>5.8864145274004141E-5</v>
      </c>
    </row>
    <row r="444" spans="1:21" x14ac:dyDescent="0.25">
      <c r="A444" t="s">
        <v>228</v>
      </c>
      <c r="C444" t="s">
        <v>516</v>
      </c>
      <c r="D444">
        <f t="shared" si="42"/>
        <v>0</v>
      </c>
      <c r="E444">
        <f t="shared" si="43"/>
        <v>0</v>
      </c>
      <c r="F444">
        <f t="shared" si="44"/>
        <v>0</v>
      </c>
      <c r="G444">
        <f t="shared" si="45"/>
        <v>0</v>
      </c>
      <c r="H444">
        <f t="shared" si="46"/>
        <v>0</v>
      </c>
      <c r="I444">
        <f t="shared" si="47"/>
        <v>0</v>
      </c>
      <c r="J444">
        <f t="shared" si="48"/>
        <v>0</v>
      </c>
      <c r="K444">
        <f t="shared" si="49"/>
        <v>0</v>
      </c>
      <c r="L444">
        <f t="shared" si="50"/>
        <v>1.118190780550097E-3</v>
      </c>
      <c r="M444">
        <f t="shared" si="51"/>
        <v>0</v>
      </c>
      <c r="N444">
        <f t="shared" si="52"/>
        <v>0</v>
      </c>
      <c r="O444">
        <f t="shared" si="53"/>
        <v>0</v>
      </c>
      <c r="P444">
        <f t="shared" si="54"/>
        <v>0</v>
      </c>
      <c r="Q444">
        <f t="shared" si="55"/>
        <v>0</v>
      </c>
      <c r="R444">
        <f t="shared" si="56"/>
        <v>0</v>
      </c>
      <c r="S444">
        <f t="shared" si="57"/>
        <v>0</v>
      </c>
      <c r="T444">
        <f t="shared" si="58"/>
        <v>0</v>
      </c>
      <c r="U444">
        <f t="shared" si="59"/>
        <v>5.7172646846590228E-5</v>
      </c>
    </row>
    <row r="445" spans="1:21" x14ac:dyDescent="0.25">
      <c r="A445" t="s">
        <v>229</v>
      </c>
      <c r="C445" t="s">
        <v>502</v>
      </c>
      <c r="D445">
        <f t="shared" si="42"/>
        <v>0</v>
      </c>
      <c r="E445">
        <f t="shared" si="43"/>
        <v>0</v>
      </c>
      <c r="F445">
        <f t="shared" si="44"/>
        <v>0</v>
      </c>
      <c r="G445">
        <f t="shared" si="45"/>
        <v>0</v>
      </c>
      <c r="H445">
        <f t="shared" si="46"/>
        <v>2.1289205222184502E-4</v>
      </c>
      <c r="I445">
        <f t="shared" si="47"/>
        <v>0</v>
      </c>
      <c r="J445">
        <f t="shared" si="48"/>
        <v>0</v>
      </c>
      <c r="K445">
        <f t="shared" si="49"/>
        <v>3.4852363104488529E-4</v>
      </c>
      <c r="L445">
        <f t="shared" si="50"/>
        <v>4.4992291761779046E-4</v>
      </c>
      <c r="M445">
        <f t="shared" si="51"/>
        <v>0</v>
      </c>
      <c r="N445">
        <f t="shared" si="52"/>
        <v>0</v>
      </c>
      <c r="O445">
        <f t="shared" si="53"/>
        <v>0</v>
      </c>
      <c r="P445">
        <f t="shared" si="54"/>
        <v>0</v>
      </c>
      <c r="Q445">
        <f t="shared" si="55"/>
        <v>0</v>
      </c>
      <c r="R445">
        <f t="shared" si="56"/>
        <v>0</v>
      </c>
      <c r="S445">
        <f t="shared" si="57"/>
        <v>0</v>
      </c>
      <c r="T445">
        <f t="shared" si="58"/>
        <v>0</v>
      </c>
      <c r="U445">
        <f t="shared" si="59"/>
        <v>5.6157747790141879E-5</v>
      </c>
    </row>
    <row r="446" spans="1:21" x14ac:dyDescent="0.25">
      <c r="A446" t="s">
        <v>230</v>
      </c>
      <c r="C446" t="s">
        <v>502</v>
      </c>
      <c r="D446">
        <f t="shared" si="42"/>
        <v>0</v>
      </c>
      <c r="E446">
        <f t="shared" si="43"/>
        <v>0</v>
      </c>
      <c r="F446">
        <f t="shared" si="44"/>
        <v>0</v>
      </c>
      <c r="G446">
        <f t="shared" si="45"/>
        <v>0</v>
      </c>
      <c r="H446">
        <f t="shared" si="46"/>
        <v>0</v>
      </c>
      <c r="I446">
        <f t="shared" si="47"/>
        <v>0</v>
      </c>
      <c r="J446">
        <f t="shared" si="48"/>
        <v>0</v>
      </c>
      <c r="K446">
        <f t="shared" si="49"/>
        <v>0</v>
      </c>
      <c r="L446">
        <f t="shared" si="50"/>
        <v>1.0652586725950627E-3</v>
      </c>
      <c r="M446">
        <f t="shared" si="51"/>
        <v>0</v>
      </c>
      <c r="N446">
        <f t="shared" si="52"/>
        <v>0</v>
      </c>
      <c r="O446">
        <f t="shared" si="53"/>
        <v>0</v>
      </c>
      <c r="P446">
        <f t="shared" si="54"/>
        <v>0</v>
      </c>
      <c r="Q446">
        <f t="shared" si="55"/>
        <v>0</v>
      </c>
      <c r="R446">
        <f t="shared" si="56"/>
        <v>0</v>
      </c>
      <c r="S446">
        <f t="shared" si="57"/>
        <v>0</v>
      </c>
      <c r="T446">
        <f t="shared" si="58"/>
        <v>0</v>
      </c>
      <c r="U446">
        <f t="shared" si="59"/>
        <v>5.4466249362727966E-5</v>
      </c>
    </row>
    <row r="447" spans="1:21" x14ac:dyDescent="0.25">
      <c r="A447" t="s">
        <v>231</v>
      </c>
      <c r="C447" t="s">
        <v>820</v>
      </c>
      <c r="D447">
        <f t="shared" si="42"/>
        <v>0</v>
      </c>
      <c r="E447">
        <f t="shared" si="43"/>
        <v>0</v>
      </c>
      <c r="F447">
        <f t="shared" si="44"/>
        <v>6.3006192950484311E-4</v>
      </c>
      <c r="G447">
        <f t="shared" si="45"/>
        <v>0</v>
      </c>
      <c r="H447">
        <f t="shared" si="46"/>
        <v>0</v>
      </c>
      <c r="I447">
        <f t="shared" si="47"/>
        <v>0</v>
      </c>
      <c r="J447">
        <f t="shared" si="48"/>
        <v>0</v>
      </c>
      <c r="K447">
        <f t="shared" si="49"/>
        <v>0</v>
      </c>
      <c r="L447">
        <f t="shared" si="50"/>
        <v>0</v>
      </c>
      <c r="M447">
        <f t="shared" si="51"/>
        <v>0</v>
      </c>
      <c r="N447">
        <f t="shared" si="52"/>
        <v>0</v>
      </c>
      <c r="O447">
        <f t="shared" si="53"/>
        <v>0</v>
      </c>
      <c r="P447">
        <f t="shared" si="54"/>
        <v>0</v>
      </c>
      <c r="Q447">
        <f t="shared" si="55"/>
        <v>0</v>
      </c>
      <c r="R447">
        <f t="shared" si="56"/>
        <v>0</v>
      </c>
      <c r="S447">
        <f t="shared" si="57"/>
        <v>0</v>
      </c>
      <c r="T447">
        <f t="shared" si="58"/>
        <v>0</v>
      </c>
      <c r="U447">
        <f t="shared" si="59"/>
        <v>5.3451350306279617E-5</v>
      </c>
    </row>
    <row r="448" spans="1:21" x14ac:dyDescent="0.25">
      <c r="A448" t="s">
        <v>234</v>
      </c>
      <c r="C448" t="s">
        <v>513</v>
      </c>
      <c r="D448">
        <f t="shared" si="42"/>
        <v>0</v>
      </c>
      <c r="E448">
        <f t="shared" si="43"/>
        <v>0</v>
      </c>
      <c r="F448">
        <f t="shared" si="44"/>
        <v>0</v>
      </c>
      <c r="G448">
        <f t="shared" si="45"/>
        <v>0</v>
      </c>
      <c r="H448">
        <f t="shared" si="46"/>
        <v>0</v>
      </c>
      <c r="I448">
        <f t="shared" si="47"/>
        <v>0</v>
      </c>
      <c r="J448">
        <f t="shared" si="48"/>
        <v>7.132863295931524E-4</v>
      </c>
      <c r="K448">
        <f t="shared" si="49"/>
        <v>0</v>
      </c>
      <c r="L448">
        <f t="shared" si="50"/>
        <v>0</v>
      </c>
      <c r="M448">
        <f t="shared" si="51"/>
        <v>0</v>
      </c>
      <c r="N448">
        <f t="shared" si="52"/>
        <v>0</v>
      </c>
      <c r="O448">
        <f t="shared" si="53"/>
        <v>0</v>
      </c>
      <c r="P448">
        <f t="shared" si="54"/>
        <v>0</v>
      </c>
      <c r="Q448">
        <f t="shared" si="55"/>
        <v>0</v>
      </c>
      <c r="R448">
        <f t="shared" si="56"/>
        <v>0</v>
      </c>
      <c r="S448">
        <f t="shared" si="57"/>
        <v>0</v>
      </c>
      <c r="T448">
        <f t="shared" si="58"/>
        <v>0</v>
      </c>
      <c r="U448">
        <f t="shared" si="59"/>
        <v>5.2774750935314053E-5</v>
      </c>
    </row>
    <row r="449" spans="1:21" x14ac:dyDescent="0.25">
      <c r="A449" t="s">
        <v>235</v>
      </c>
      <c r="C449" t="s">
        <v>462</v>
      </c>
      <c r="D449">
        <f t="shared" si="42"/>
        <v>0</v>
      </c>
      <c r="E449">
        <f t="shared" si="43"/>
        <v>0</v>
      </c>
      <c r="F449">
        <f t="shared" si="44"/>
        <v>0</v>
      </c>
      <c r="G449">
        <f t="shared" si="45"/>
        <v>0</v>
      </c>
      <c r="H449">
        <f t="shared" si="46"/>
        <v>0</v>
      </c>
      <c r="I449">
        <f t="shared" si="47"/>
        <v>0</v>
      </c>
      <c r="J449">
        <f t="shared" si="48"/>
        <v>0</v>
      </c>
      <c r="K449">
        <f t="shared" si="49"/>
        <v>0</v>
      </c>
      <c r="L449">
        <f t="shared" si="50"/>
        <v>1.0189430781344078E-3</v>
      </c>
      <c r="M449">
        <f t="shared" si="51"/>
        <v>0</v>
      </c>
      <c r="N449">
        <f t="shared" si="52"/>
        <v>0</v>
      </c>
      <c r="O449">
        <f t="shared" si="53"/>
        <v>0</v>
      </c>
      <c r="P449">
        <f t="shared" si="54"/>
        <v>0</v>
      </c>
      <c r="Q449">
        <f t="shared" si="55"/>
        <v>0</v>
      </c>
      <c r="R449">
        <f t="shared" si="56"/>
        <v>0</v>
      </c>
      <c r="S449">
        <f t="shared" si="57"/>
        <v>0</v>
      </c>
      <c r="T449">
        <f t="shared" si="58"/>
        <v>0</v>
      </c>
      <c r="U449">
        <f t="shared" si="59"/>
        <v>5.2098151564348489E-5</v>
      </c>
    </row>
    <row r="450" spans="1:21" x14ac:dyDescent="0.25">
      <c r="A450" t="s">
        <v>205</v>
      </c>
      <c r="C450" t="s">
        <v>461</v>
      </c>
      <c r="D450">
        <f t="shared" si="42"/>
        <v>0</v>
      </c>
      <c r="E450">
        <f t="shared" si="43"/>
        <v>0</v>
      </c>
      <c r="F450">
        <f t="shared" si="44"/>
        <v>0</v>
      </c>
      <c r="G450">
        <f t="shared" si="45"/>
        <v>0</v>
      </c>
      <c r="H450">
        <f t="shared" si="46"/>
        <v>0</v>
      </c>
      <c r="I450">
        <f t="shared" si="47"/>
        <v>0</v>
      </c>
      <c r="J450">
        <f t="shared" si="48"/>
        <v>6.7213519519354755E-4</v>
      </c>
      <c r="K450">
        <f t="shared" si="49"/>
        <v>0</v>
      </c>
      <c r="L450">
        <f t="shared" si="50"/>
        <v>0</v>
      </c>
      <c r="M450">
        <f t="shared" si="51"/>
        <v>0</v>
      </c>
      <c r="N450">
        <f t="shared" si="52"/>
        <v>0</v>
      </c>
      <c r="O450">
        <f t="shared" si="53"/>
        <v>0</v>
      </c>
      <c r="P450">
        <f t="shared" si="54"/>
        <v>0</v>
      </c>
      <c r="Q450">
        <f t="shared" si="55"/>
        <v>0</v>
      </c>
      <c r="R450">
        <f t="shared" si="56"/>
        <v>0</v>
      </c>
      <c r="S450">
        <f t="shared" si="57"/>
        <v>0</v>
      </c>
      <c r="T450">
        <f t="shared" si="58"/>
        <v>0</v>
      </c>
      <c r="U450">
        <f t="shared" si="59"/>
        <v>4.9730053765969012E-5</v>
      </c>
    </row>
    <row r="451" spans="1:21" x14ac:dyDescent="0.25">
      <c r="A451" t="s">
        <v>237</v>
      </c>
      <c r="C451" t="s">
        <v>787</v>
      </c>
      <c r="D451">
        <f t="shared" si="42"/>
        <v>0</v>
      </c>
      <c r="E451">
        <f t="shared" si="43"/>
        <v>0</v>
      </c>
      <c r="F451">
        <f t="shared" si="44"/>
        <v>0</v>
      </c>
      <c r="G451">
        <f t="shared" si="45"/>
        <v>0</v>
      </c>
      <c r="H451">
        <f t="shared" si="46"/>
        <v>0</v>
      </c>
      <c r="I451">
        <f t="shared" si="47"/>
        <v>5.9221342875009832E-4</v>
      </c>
      <c r="J451">
        <f t="shared" si="48"/>
        <v>0</v>
      </c>
      <c r="K451">
        <f t="shared" si="49"/>
        <v>0</v>
      </c>
      <c r="L451">
        <f t="shared" si="50"/>
        <v>0</v>
      </c>
      <c r="M451">
        <f t="shared" si="51"/>
        <v>0</v>
      </c>
      <c r="N451">
        <f t="shared" si="52"/>
        <v>0</v>
      </c>
      <c r="O451">
        <f t="shared" si="53"/>
        <v>0</v>
      </c>
      <c r="P451">
        <f t="shared" si="54"/>
        <v>0</v>
      </c>
      <c r="Q451">
        <f t="shared" si="55"/>
        <v>0</v>
      </c>
      <c r="R451">
        <f t="shared" si="56"/>
        <v>0</v>
      </c>
      <c r="S451">
        <f t="shared" si="57"/>
        <v>0</v>
      </c>
      <c r="T451">
        <f t="shared" si="58"/>
        <v>0</v>
      </c>
      <c r="U451">
        <f t="shared" si="59"/>
        <v>4.8376855024037885E-5</v>
      </c>
    </row>
    <row r="452" spans="1:21" x14ac:dyDescent="0.25">
      <c r="A452" t="s">
        <v>238</v>
      </c>
      <c r="C452" t="s">
        <v>820</v>
      </c>
      <c r="D452">
        <f t="shared" si="42"/>
        <v>0</v>
      </c>
      <c r="E452">
        <f t="shared" si="43"/>
        <v>0</v>
      </c>
      <c r="F452">
        <f t="shared" si="44"/>
        <v>5.6625818980815014E-4</v>
      </c>
      <c r="G452">
        <f t="shared" si="45"/>
        <v>0</v>
      </c>
      <c r="H452">
        <f t="shared" si="46"/>
        <v>0</v>
      </c>
      <c r="I452">
        <f t="shared" si="47"/>
        <v>0</v>
      </c>
      <c r="J452">
        <f t="shared" si="48"/>
        <v>0</v>
      </c>
      <c r="K452">
        <f t="shared" si="49"/>
        <v>0</v>
      </c>
      <c r="L452">
        <f t="shared" si="50"/>
        <v>0</v>
      </c>
      <c r="M452">
        <f t="shared" si="51"/>
        <v>0</v>
      </c>
      <c r="N452">
        <f t="shared" si="52"/>
        <v>0</v>
      </c>
      <c r="O452">
        <f t="shared" si="53"/>
        <v>0</v>
      </c>
      <c r="P452">
        <f t="shared" si="54"/>
        <v>0</v>
      </c>
      <c r="Q452">
        <f t="shared" si="55"/>
        <v>0</v>
      </c>
      <c r="R452">
        <f t="shared" si="56"/>
        <v>0</v>
      </c>
      <c r="S452">
        <f t="shared" si="57"/>
        <v>0</v>
      </c>
      <c r="T452">
        <f t="shared" si="58"/>
        <v>0</v>
      </c>
      <c r="U452">
        <f t="shared" si="59"/>
        <v>4.80385553385551E-5</v>
      </c>
    </row>
    <row r="453" spans="1:21" x14ac:dyDescent="0.25">
      <c r="A453" t="s">
        <v>240</v>
      </c>
      <c r="C453" t="s">
        <v>512</v>
      </c>
      <c r="D453">
        <f t="shared" si="42"/>
        <v>0</v>
      </c>
      <c r="E453">
        <f t="shared" si="43"/>
        <v>0</v>
      </c>
      <c r="F453">
        <f t="shared" si="44"/>
        <v>0</v>
      </c>
      <c r="G453">
        <f t="shared" si="45"/>
        <v>0</v>
      </c>
      <c r="H453">
        <f t="shared" si="46"/>
        <v>0</v>
      </c>
      <c r="I453">
        <f t="shared" si="47"/>
        <v>0</v>
      </c>
      <c r="J453">
        <f t="shared" si="48"/>
        <v>0</v>
      </c>
      <c r="K453">
        <f t="shared" si="49"/>
        <v>0</v>
      </c>
      <c r="L453">
        <f t="shared" si="50"/>
        <v>0</v>
      </c>
      <c r="M453">
        <f t="shared" si="51"/>
        <v>0</v>
      </c>
      <c r="N453">
        <f t="shared" si="52"/>
        <v>0</v>
      </c>
      <c r="O453">
        <f t="shared" si="53"/>
        <v>0</v>
      </c>
      <c r="P453">
        <f t="shared" si="54"/>
        <v>0</v>
      </c>
      <c r="Q453">
        <f t="shared" si="55"/>
        <v>0</v>
      </c>
      <c r="R453">
        <f t="shared" si="56"/>
        <v>5.0735484613834592E-4</v>
      </c>
      <c r="S453">
        <f t="shared" si="57"/>
        <v>0</v>
      </c>
      <c r="T453">
        <f t="shared" si="58"/>
        <v>0</v>
      </c>
      <c r="U453">
        <f t="shared" si="59"/>
        <v>4.7700255653072321E-5</v>
      </c>
    </row>
    <row r="454" spans="1:21" x14ac:dyDescent="0.25">
      <c r="A454" t="s">
        <v>239</v>
      </c>
      <c r="C454" t="s">
        <v>787</v>
      </c>
      <c r="D454">
        <f t="shared" si="42"/>
        <v>0</v>
      </c>
      <c r="E454">
        <f t="shared" si="43"/>
        <v>0</v>
      </c>
      <c r="F454">
        <f t="shared" si="44"/>
        <v>0</v>
      </c>
      <c r="G454">
        <f t="shared" si="45"/>
        <v>0</v>
      </c>
      <c r="H454">
        <f t="shared" si="46"/>
        <v>0</v>
      </c>
      <c r="I454">
        <f t="shared" si="47"/>
        <v>5.8393072345289414E-4</v>
      </c>
      <c r="J454">
        <f t="shared" si="48"/>
        <v>0</v>
      </c>
      <c r="K454">
        <f t="shared" si="49"/>
        <v>0</v>
      </c>
      <c r="L454">
        <f t="shared" si="50"/>
        <v>0</v>
      </c>
      <c r="M454">
        <f t="shared" si="51"/>
        <v>0</v>
      </c>
      <c r="N454">
        <f t="shared" si="52"/>
        <v>0</v>
      </c>
      <c r="O454">
        <f t="shared" si="53"/>
        <v>0</v>
      </c>
      <c r="P454">
        <f t="shared" si="54"/>
        <v>0</v>
      </c>
      <c r="Q454">
        <f t="shared" si="55"/>
        <v>0</v>
      </c>
      <c r="R454">
        <f t="shared" si="56"/>
        <v>0</v>
      </c>
      <c r="S454">
        <f t="shared" si="57"/>
        <v>0</v>
      </c>
      <c r="T454">
        <f t="shared" si="58"/>
        <v>0</v>
      </c>
      <c r="U454">
        <f t="shared" si="59"/>
        <v>4.7700255653072321E-5</v>
      </c>
    </row>
    <row r="455" spans="1:21" x14ac:dyDescent="0.25">
      <c r="A455" t="s">
        <v>242</v>
      </c>
      <c r="C455" t="s">
        <v>786</v>
      </c>
      <c r="D455">
        <f t="shared" si="42"/>
        <v>0</v>
      </c>
      <c r="E455">
        <f t="shared" si="43"/>
        <v>5.1181438198413375E-4</v>
      </c>
      <c r="F455">
        <f t="shared" si="44"/>
        <v>2.8711682863511839E-4</v>
      </c>
      <c r="G455">
        <f t="shared" si="45"/>
        <v>0</v>
      </c>
      <c r="H455">
        <f t="shared" si="46"/>
        <v>0</v>
      </c>
      <c r="I455">
        <f t="shared" si="47"/>
        <v>0</v>
      </c>
      <c r="J455">
        <f t="shared" si="48"/>
        <v>0</v>
      </c>
      <c r="K455">
        <f t="shared" si="49"/>
        <v>0</v>
      </c>
      <c r="L455">
        <f t="shared" si="50"/>
        <v>0</v>
      </c>
      <c r="M455">
        <f t="shared" si="51"/>
        <v>0</v>
      </c>
      <c r="N455">
        <f t="shared" si="52"/>
        <v>0</v>
      </c>
      <c r="O455">
        <f t="shared" si="53"/>
        <v>0</v>
      </c>
      <c r="P455">
        <f t="shared" si="54"/>
        <v>0</v>
      </c>
      <c r="Q455">
        <f t="shared" si="55"/>
        <v>0</v>
      </c>
      <c r="R455">
        <f t="shared" si="56"/>
        <v>0</v>
      </c>
      <c r="S455">
        <f t="shared" si="57"/>
        <v>0</v>
      </c>
      <c r="T455">
        <f t="shared" si="58"/>
        <v>0</v>
      </c>
      <c r="U455">
        <f t="shared" si="59"/>
        <v>4.6685356596623972E-5</v>
      </c>
    </row>
    <row r="456" spans="1:21" x14ac:dyDescent="0.25">
      <c r="A456" t="s">
        <v>241</v>
      </c>
      <c r="C456" t="s">
        <v>461</v>
      </c>
      <c r="D456">
        <f t="shared" si="42"/>
        <v>0</v>
      </c>
      <c r="E456">
        <f t="shared" si="43"/>
        <v>0</v>
      </c>
      <c r="F456">
        <f t="shared" si="44"/>
        <v>0</v>
      </c>
      <c r="G456">
        <f t="shared" si="45"/>
        <v>0</v>
      </c>
      <c r="H456">
        <f t="shared" si="46"/>
        <v>0</v>
      </c>
      <c r="I456">
        <f t="shared" si="47"/>
        <v>0</v>
      </c>
      <c r="J456">
        <f t="shared" si="48"/>
        <v>6.309840607939426E-4</v>
      </c>
      <c r="K456">
        <f t="shared" si="49"/>
        <v>0</v>
      </c>
      <c r="L456">
        <f t="shared" si="50"/>
        <v>0</v>
      </c>
      <c r="M456">
        <f t="shared" si="51"/>
        <v>0</v>
      </c>
      <c r="N456">
        <f t="shared" si="52"/>
        <v>0</v>
      </c>
      <c r="O456">
        <f t="shared" si="53"/>
        <v>0</v>
      </c>
      <c r="P456">
        <f t="shared" si="54"/>
        <v>0</v>
      </c>
      <c r="Q456">
        <f t="shared" si="55"/>
        <v>0</v>
      </c>
      <c r="R456">
        <f t="shared" si="56"/>
        <v>0</v>
      </c>
      <c r="S456">
        <f t="shared" si="57"/>
        <v>0</v>
      </c>
      <c r="T456">
        <f t="shared" si="58"/>
        <v>0</v>
      </c>
      <c r="U456">
        <f t="shared" si="59"/>
        <v>4.6685356596623972E-5</v>
      </c>
    </row>
    <row r="457" spans="1:21" x14ac:dyDescent="0.25">
      <c r="A457" t="s">
        <v>243</v>
      </c>
      <c r="C457" t="s">
        <v>501</v>
      </c>
      <c r="D457">
        <f t="shared" si="42"/>
        <v>0</v>
      </c>
      <c r="E457">
        <f t="shared" si="43"/>
        <v>0</v>
      </c>
      <c r="F457">
        <f t="shared" si="44"/>
        <v>0</v>
      </c>
      <c r="G457">
        <f t="shared" si="45"/>
        <v>0</v>
      </c>
      <c r="H457">
        <f t="shared" si="46"/>
        <v>7.8827597714575055E-4</v>
      </c>
      <c r="I457">
        <f t="shared" si="47"/>
        <v>0</v>
      </c>
      <c r="J457">
        <f t="shared" si="48"/>
        <v>0</v>
      </c>
      <c r="K457">
        <f t="shared" si="49"/>
        <v>0</v>
      </c>
      <c r="L457">
        <f t="shared" si="50"/>
        <v>0</v>
      </c>
      <c r="M457">
        <f t="shared" si="51"/>
        <v>0</v>
      </c>
      <c r="N457">
        <f t="shared" si="52"/>
        <v>0</v>
      </c>
      <c r="O457">
        <f t="shared" si="53"/>
        <v>0</v>
      </c>
      <c r="P457">
        <f t="shared" si="54"/>
        <v>0</v>
      </c>
      <c r="Q457">
        <f t="shared" si="55"/>
        <v>0</v>
      </c>
      <c r="R457">
        <f t="shared" si="56"/>
        <v>0</v>
      </c>
      <c r="S457">
        <f t="shared" si="57"/>
        <v>0</v>
      </c>
      <c r="T457">
        <f t="shared" si="58"/>
        <v>0</v>
      </c>
      <c r="U457">
        <f t="shared" si="59"/>
        <v>4.6347056911141187E-5</v>
      </c>
    </row>
    <row r="458" spans="1:21" x14ac:dyDescent="0.25">
      <c r="A458" t="s">
        <v>244</v>
      </c>
      <c r="C458" t="s">
        <v>786</v>
      </c>
      <c r="D458">
        <f t="shared" si="42"/>
        <v>0</v>
      </c>
      <c r="E458">
        <f t="shared" si="43"/>
        <v>0</v>
      </c>
      <c r="F458">
        <f t="shared" si="44"/>
        <v>0</v>
      </c>
      <c r="G458">
        <f t="shared" si="45"/>
        <v>0</v>
      </c>
      <c r="H458">
        <f t="shared" si="46"/>
        <v>0</v>
      </c>
      <c r="I458">
        <f t="shared" si="47"/>
        <v>0</v>
      </c>
      <c r="J458">
        <f t="shared" si="48"/>
        <v>0</v>
      </c>
      <c r="K458">
        <f t="shared" si="49"/>
        <v>5.4849620623457357E-4</v>
      </c>
      <c r="L458">
        <f t="shared" si="50"/>
        <v>2.7127705326955012E-4</v>
      </c>
      <c r="M458">
        <f t="shared" si="51"/>
        <v>0</v>
      </c>
      <c r="N458">
        <f t="shared" si="52"/>
        <v>0</v>
      </c>
      <c r="O458">
        <f t="shared" si="53"/>
        <v>0</v>
      </c>
      <c r="P458">
        <f t="shared" si="54"/>
        <v>0</v>
      </c>
      <c r="Q458">
        <f t="shared" si="55"/>
        <v>0</v>
      </c>
      <c r="R458">
        <f t="shared" si="56"/>
        <v>0</v>
      </c>
      <c r="S458">
        <f t="shared" si="57"/>
        <v>0</v>
      </c>
      <c r="T458">
        <f t="shared" si="58"/>
        <v>0</v>
      </c>
      <c r="U458">
        <f t="shared" si="59"/>
        <v>4.6347056911141187E-5</v>
      </c>
    </row>
    <row r="459" spans="1:21" x14ac:dyDescent="0.25">
      <c r="A459" t="s">
        <v>245</v>
      </c>
      <c r="C459" t="s">
        <v>786</v>
      </c>
      <c r="D459">
        <f t="shared" si="42"/>
        <v>0</v>
      </c>
      <c r="E459">
        <f t="shared" si="43"/>
        <v>0</v>
      </c>
      <c r="F459">
        <f t="shared" si="44"/>
        <v>5.3834405369084697E-4</v>
      </c>
      <c r="G459">
        <f t="shared" si="45"/>
        <v>0</v>
      </c>
      <c r="H459">
        <f t="shared" si="46"/>
        <v>0</v>
      </c>
      <c r="I459">
        <f t="shared" si="47"/>
        <v>0</v>
      </c>
      <c r="J459">
        <f t="shared" si="48"/>
        <v>0</v>
      </c>
      <c r="K459">
        <f t="shared" si="49"/>
        <v>0</v>
      </c>
      <c r="L459">
        <f t="shared" si="50"/>
        <v>0</v>
      </c>
      <c r="M459">
        <f t="shared" si="51"/>
        <v>0</v>
      </c>
      <c r="N459">
        <f t="shared" si="52"/>
        <v>0</v>
      </c>
      <c r="O459">
        <f t="shared" si="53"/>
        <v>0</v>
      </c>
      <c r="P459">
        <f t="shared" si="54"/>
        <v>0</v>
      </c>
      <c r="Q459">
        <f t="shared" si="55"/>
        <v>0</v>
      </c>
      <c r="R459">
        <f t="shared" si="56"/>
        <v>0</v>
      </c>
      <c r="S459">
        <f t="shared" si="57"/>
        <v>0</v>
      </c>
      <c r="T459">
        <f t="shared" si="58"/>
        <v>0</v>
      </c>
      <c r="U459">
        <f t="shared" si="59"/>
        <v>4.5670457540175623E-5</v>
      </c>
    </row>
    <row r="460" spans="1:21" x14ac:dyDescent="0.25">
      <c r="A460" t="s">
        <v>138</v>
      </c>
      <c r="C460" t="s">
        <v>461</v>
      </c>
      <c r="D460">
        <f t="shared" si="42"/>
        <v>0</v>
      </c>
      <c r="E460">
        <f t="shared" si="43"/>
        <v>0</v>
      </c>
      <c r="F460">
        <f t="shared" si="44"/>
        <v>0</v>
      </c>
      <c r="G460">
        <f t="shared" si="45"/>
        <v>0</v>
      </c>
      <c r="H460">
        <f t="shared" si="46"/>
        <v>1.3233830273249827E-4</v>
      </c>
      <c r="I460">
        <f t="shared" si="47"/>
        <v>0</v>
      </c>
      <c r="J460">
        <f t="shared" si="48"/>
        <v>4.8924126452863659E-4</v>
      </c>
      <c r="K460">
        <f t="shared" si="49"/>
        <v>0</v>
      </c>
      <c r="L460">
        <f t="shared" si="50"/>
        <v>0</v>
      </c>
      <c r="M460">
        <f t="shared" si="51"/>
        <v>0</v>
      </c>
      <c r="N460">
        <f t="shared" si="52"/>
        <v>0</v>
      </c>
      <c r="O460">
        <f t="shared" si="53"/>
        <v>0</v>
      </c>
      <c r="P460">
        <f t="shared" si="54"/>
        <v>0</v>
      </c>
      <c r="Q460">
        <f t="shared" si="55"/>
        <v>0</v>
      </c>
      <c r="R460">
        <f t="shared" si="56"/>
        <v>0</v>
      </c>
      <c r="S460">
        <f t="shared" si="57"/>
        <v>0</v>
      </c>
      <c r="T460">
        <f t="shared" si="58"/>
        <v>0</v>
      </c>
      <c r="U460">
        <f t="shared" si="59"/>
        <v>4.397895911276171E-5</v>
      </c>
    </row>
    <row r="461" spans="1:21" x14ac:dyDescent="0.25">
      <c r="A461" t="s">
        <v>246</v>
      </c>
      <c r="C461" t="s">
        <v>496</v>
      </c>
      <c r="D461">
        <f t="shared" si="42"/>
        <v>0</v>
      </c>
      <c r="E461">
        <f t="shared" si="43"/>
        <v>0</v>
      </c>
      <c r="F461">
        <f t="shared" si="44"/>
        <v>0</v>
      </c>
      <c r="G461">
        <f t="shared" si="45"/>
        <v>9.5132041799101774E-4</v>
      </c>
      <c r="H461">
        <f t="shared" si="46"/>
        <v>0</v>
      </c>
      <c r="I461">
        <f t="shared" si="47"/>
        <v>0</v>
      </c>
      <c r="J461">
        <f t="shared" si="48"/>
        <v>0</v>
      </c>
      <c r="K461">
        <f t="shared" si="49"/>
        <v>0</v>
      </c>
      <c r="L461">
        <f t="shared" si="50"/>
        <v>0</v>
      </c>
      <c r="M461">
        <f t="shared" si="51"/>
        <v>0</v>
      </c>
      <c r="N461">
        <f t="shared" si="52"/>
        <v>0</v>
      </c>
      <c r="O461">
        <f t="shared" si="53"/>
        <v>0</v>
      </c>
      <c r="P461">
        <f t="shared" si="54"/>
        <v>0</v>
      </c>
      <c r="Q461">
        <f t="shared" si="55"/>
        <v>0</v>
      </c>
      <c r="R461">
        <f t="shared" si="56"/>
        <v>0</v>
      </c>
      <c r="S461">
        <f t="shared" si="57"/>
        <v>0</v>
      </c>
      <c r="T461">
        <f t="shared" si="58"/>
        <v>0</v>
      </c>
      <c r="U461">
        <f t="shared" si="59"/>
        <v>4.3640659427278931E-5</v>
      </c>
    </row>
    <row r="462" spans="1:21" x14ac:dyDescent="0.25">
      <c r="A462" t="s">
        <v>247</v>
      </c>
      <c r="C462" t="s">
        <v>821</v>
      </c>
      <c r="D462">
        <f t="shared" si="42"/>
        <v>0</v>
      </c>
      <c r="E462">
        <f t="shared" si="43"/>
        <v>0</v>
      </c>
      <c r="F462">
        <f t="shared" si="44"/>
        <v>0</v>
      </c>
      <c r="G462">
        <f t="shared" si="45"/>
        <v>0</v>
      </c>
      <c r="H462">
        <f t="shared" si="46"/>
        <v>0</v>
      </c>
      <c r="I462">
        <f t="shared" si="47"/>
        <v>5.2595178637246495E-4</v>
      </c>
      <c r="J462">
        <f t="shared" si="48"/>
        <v>0</v>
      </c>
      <c r="K462">
        <f t="shared" si="49"/>
        <v>0</v>
      </c>
      <c r="L462">
        <f t="shared" si="50"/>
        <v>0</v>
      </c>
      <c r="M462">
        <f t="shared" si="51"/>
        <v>0</v>
      </c>
      <c r="N462">
        <f t="shared" si="52"/>
        <v>0</v>
      </c>
      <c r="O462">
        <f t="shared" si="53"/>
        <v>0</v>
      </c>
      <c r="P462">
        <f t="shared" si="54"/>
        <v>0</v>
      </c>
      <c r="Q462">
        <f t="shared" si="55"/>
        <v>0</v>
      </c>
      <c r="R462">
        <f t="shared" si="56"/>
        <v>0</v>
      </c>
      <c r="S462">
        <f t="shared" si="57"/>
        <v>0</v>
      </c>
      <c r="T462">
        <f t="shared" si="58"/>
        <v>0</v>
      </c>
      <c r="U462">
        <f t="shared" si="59"/>
        <v>4.2964060056313367E-5</v>
      </c>
    </row>
    <row r="463" spans="1:21" x14ac:dyDescent="0.25">
      <c r="A463" t="s">
        <v>248</v>
      </c>
      <c r="C463" t="s">
        <v>501</v>
      </c>
      <c r="D463">
        <f t="shared" si="42"/>
        <v>0</v>
      </c>
      <c r="E463">
        <f t="shared" si="43"/>
        <v>0</v>
      </c>
      <c r="F463">
        <f t="shared" si="44"/>
        <v>0</v>
      </c>
      <c r="G463">
        <f t="shared" si="45"/>
        <v>0</v>
      </c>
      <c r="H463">
        <f t="shared" si="46"/>
        <v>7.2498374540412092E-4</v>
      </c>
      <c r="I463">
        <f t="shared" si="47"/>
        <v>0</v>
      </c>
      <c r="J463">
        <f t="shared" si="48"/>
        <v>0</v>
      </c>
      <c r="K463">
        <f t="shared" si="49"/>
        <v>0</v>
      </c>
      <c r="L463">
        <f t="shared" si="50"/>
        <v>0</v>
      </c>
      <c r="M463">
        <f t="shared" si="51"/>
        <v>0</v>
      </c>
      <c r="N463">
        <f t="shared" si="52"/>
        <v>0</v>
      </c>
      <c r="O463">
        <f t="shared" si="53"/>
        <v>0</v>
      </c>
      <c r="P463">
        <f t="shared" si="54"/>
        <v>0</v>
      </c>
      <c r="Q463">
        <f t="shared" si="55"/>
        <v>0</v>
      </c>
      <c r="R463">
        <f t="shared" si="56"/>
        <v>0</v>
      </c>
      <c r="S463">
        <f t="shared" si="57"/>
        <v>0</v>
      </c>
      <c r="T463">
        <f t="shared" si="58"/>
        <v>0</v>
      </c>
      <c r="U463">
        <f t="shared" si="59"/>
        <v>4.2625760370830582E-5</v>
      </c>
    </row>
    <row r="464" spans="1:21" x14ac:dyDescent="0.25">
      <c r="A464" t="s">
        <v>250</v>
      </c>
      <c r="C464" t="s">
        <v>513</v>
      </c>
      <c r="D464">
        <f t="shared" si="42"/>
        <v>0</v>
      </c>
      <c r="E464">
        <f t="shared" si="43"/>
        <v>0</v>
      </c>
      <c r="F464">
        <f t="shared" si="44"/>
        <v>0</v>
      </c>
      <c r="G464">
        <f t="shared" si="45"/>
        <v>0</v>
      </c>
      <c r="H464">
        <f t="shared" si="46"/>
        <v>0</v>
      </c>
      <c r="I464">
        <f t="shared" si="47"/>
        <v>0</v>
      </c>
      <c r="J464">
        <f t="shared" si="48"/>
        <v>5.715435333278465E-4</v>
      </c>
      <c r="K464">
        <f t="shared" si="49"/>
        <v>0</v>
      </c>
      <c r="L464">
        <f t="shared" si="50"/>
        <v>0</v>
      </c>
      <c r="M464">
        <f t="shared" si="51"/>
        <v>0</v>
      </c>
      <c r="N464">
        <f t="shared" si="52"/>
        <v>0</v>
      </c>
      <c r="O464">
        <f t="shared" si="53"/>
        <v>0</v>
      </c>
      <c r="P464">
        <f t="shared" si="54"/>
        <v>0</v>
      </c>
      <c r="Q464">
        <f t="shared" si="55"/>
        <v>0</v>
      </c>
      <c r="R464">
        <f t="shared" si="56"/>
        <v>0</v>
      </c>
      <c r="S464">
        <f t="shared" si="57"/>
        <v>0</v>
      </c>
      <c r="T464">
        <f t="shared" si="58"/>
        <v>0</v>
      </c>
      <c r="U464">
        <f t="shared" si="59"/>
        <v>4.2287460685347804E-5</v>
      </c>
    </row>
    <row r="465" spans="1:21" x14ac:dyDescent="0.25">
      <c r="A465" t="s">
        <v>222</v>
      </c>
      <c r="C465" t="s">
        <v>509</v>
      </c>
      <c r="D465">
        <f t="shared" si="42"/>
        <v>0</v>
      </c>
      <c r="E465">
        <f t="shared" si="43"/>
        <v>0</v>
      </c>
      <c r="F465">
        <f t="shared" si="44"/>
        <v>0</v>
      </c>
      <c r="G465">
        <f t="shared" si="45"/>
        <v>0</v>
      </c>
      <c r="H465">
        <f t="shared" si="46"/>
        <v>0</v>
      </c>
      <c r="I465">
        <f t="shared" si="47"/>
        <v>5.0938637577805659E-4</v>
      </c>
      <c r="J465">
        <f t="shared" si="48"/>
        <v>0</v>
      </c>
      <c r="K465">
        <f t="shared" si="49"/>
        <v>0</v>
      </c>
      <c r="L465">
        <f t="shared" si="50"/>
        <v>0</v>
      </c>
      <c r="M465">
        <f t="shared" si="51"/>
        <v>0</v>
      </c>
      <c r="N465">
        <f t="shared" si="52"/>
        <v>0</v>
      </c>
      <c r="O465">
        <f t="shared" si="53"/>
        <v>0</v>
      </c>
      <c r="P465">
        <f t="shared" si="54"/>
        <v>0</v>
      </c>
      <c r="Q465">
        <f t="shared" si="55"/>
        <v>0</v>
      </c>
      <c r="R465">
        <f t="shared" si="56"/>
        <v>0</v>
      </c>
      <c r="S465">
        <f t="shared" si="57"/>
        <v>0</v>
      </c>
      <c r="T465">
        <f t="shared" si="58"/>
        <v>0</v>
      </c>
      <c r="U465">
        <f t="shared" si="59"/>
        <v>4.1610861314382233E-5</v>
      </c>
    </row>
    <row r="466" spans="1:21" x14ac:dyDescent="0.25">
      <c r="A466" t="s">
        <v>252</v>
      </c>
      <c r="C466" t="s">
        <v>501</v>
      </c>
      <c r="D466">
        <f t="shared" si="42"/>
        <v>0</v>
      </c>
      <c r="E466">
        <f t="shared" si="43"/>
        <v>0</v>
      </c>
      <c r="F466">
        <f t="shared" si="44"/>
        <v>0</v>
      </c>
      <c r="G466">
        <f t="shared" si="45"/>
        <v>0</v>
      </c>
      <c r="H466">
        <f t="shared" si="46"/>
        <v>6.9046070990868658E-4</v>
      </c>
      <c r="I466">
        <f t="shared" si="47"/>
        <v>0</v>
      </c>
      <c r="J466">
        <f t="shared" si="48"/>
        <v>0</v>
      </c>
      <c r="K466">
        <f t="shared" si="49"/>
        <v>0</v>
      </c>
      <c r="L466">
        <f t="shared" si="50"/>
        <v>0</v>
      </c>
      <c r="M466">
        <f t="shared" si="51"/>
        <v>0</v>
      </c>
      <c r="N466">
        <f t="shared" si="52"/>
        <v>0</v>
      </c>
      <c r="O466">
        <f t="shared" si="53"/>
        <v>0</v>
      </c>
      <c r="P466">
        <f t="shared" si="54"/>
        <v>0</v>
      </c>
      <c r="Q466">
        <f t="shared" si="55"/>
        <v>0</v>
      </c>
      <c r="R466">
        <f t="shared" si="56"/>
        <v>0</v>
      </c>
      <c r="S466">
        <f t="shared" si="57"/>
        <v>0</v>
      </c>
      <c r="T466">
        <f t="shared" si="58"/>
        <v>0</v>
      </c>
      <c r="U466">
        <f t="shared" si="59"/>
        <v>4.0595962257933891E-5</v>
      </c>
    </row>
    <row r="467" spans="1:21" x14ac:dyDescent="0.25">
      <c r="A467" t="s">
        <v>254</v>
      </c>
      <c r="C467" t="s">
        <v>501</v>
      </c>
      <c r="D467">
        <f t="shared" si="42"/>
        <v>0</v>
      </c>
      <c r="E467">
        <f t="shared" si="43"/>
        <v>0</v>
      </c>
      <c r="F467">
        <f t="shared" si="44"/>
        <v>0</v>
      </c>
      <c r="G467">
        <f t="shared" si="45"/>
        <v>0</v>
      </c>
      <c r="H467">
        <f t="shared" si="46"/>
        <v>6.731991921609694E-4</v>
      </c>
      <c r="I467">
        <f t="shared" si="47"/>
        <v>0</v>
      </c>
      <c r="J467">
        <f t="shared" si="48"/>
        <v>0</v>
      </c>
      <c r="K467">
        <f t="shared" si="49"/>
        <v>0</v>
      </c>
      <c r="L467">
        <f t="shared" si="50"/>
        <v>0</v>
      </c>
      <c r="M467">
        <f t="shared" si="51"/>
        <v>0</v>
      </c>
      <c r="N467">
        <f t="shared" si="52"/>
        <v>0</v>
      </c>
      <c r="O467">
        <f t="shared" si="53"/>
        <v>0</v>
      </c>
      <c r="P467">
        <f t="shared" si="54"/>
        <v>0</v>
      </c>
      <c r="Q467">
        <f t="shared" si="55"/>
        <v>0</v>
      </c>
      <c r="R467">
        <f t="shared" si="56"/>
        <v>0</v>
      </c>
      <c r="S467">
        <f t="shared" si="57"/>
        <v>0</v>
      </c>
      <c r="T467">
        <f t="shared" si="58"/>
        <v>0</v>
      </c>
      <c r="U467">
        <f t="shared" si="59"/>
        <v>3.9581063201485542E-5</v>
      </c>
    </row>
    <row r="468" spans="1:21" x14ac:dyDescent="0.25">
      <c r="A468" t="s">
        <v>185</v>
      </c>
      <c r="C468" t="s">
        <v>461</v>
      </c>
      <c r="D468">
        <f t="shared" si="42"/>
        <v>0</v>
      </c>
      <c r="E468">
        <f t="shared" si="43"/>
        <v>0</v>
      </c>
      <c r="F468">
        <f t="shared" si="44"/>
        <v>0</v>
      </c>
      <c r="G468">
        <f t="shared" si="45"/>
        <v>0</v>
      </c>
      <c r="H468">
        <f t="shared" si="46"/>
        <v>0</v>
      </c>
      <c r="I468">
        <f t="shared" si="47"/>
        <v>0</v>
      </c>
      <c r="J468">
        <f t="shared" si="48"/>
        <v>5.3039239892824154E-4</v>
      </c>
      <c r="K468">
        <f t="shared" si="49"/>
        <v>0</v>
      </c>
      <c r="L468">
        <f t="shared" si="50"/>
        <v>0</v>
      </c>
      <c r="M468">
        <f t="shared" si="51"/>
        <v>0</v>
      </c>
      <c r="N468">
        <f t="shared" si="52"/>
        <v>0</v>
      </c>
      <c r="O468">
        <f t="shared" si="53"/>
        <v>0</v>
      </c>
      <c r="P468">
        <f t="shared" si="54"/>
        <v>0</v>
      </c>
      <c r="Q468">
        <f t="shared" si="55"/>
        <v>0</v>
      </c>
      <c r="R468">
        <f t="shared" si="56"/>
        <v>0</v>
      </c>
      <c r="S468">
        <f t="shared" si="57"/>
        <v>0</v>
      </c>
      <c r="T468">
        <f t="shared" si="58"/>
        <v>0</v>
      </c>
      <c r="U468">
        <f t="shared" si="59"/>
        <v>3.9242763516002756E-5</v>
      </c>
    </row>
    <row r="469" spans="1:21" x14ac:dyDescent="0.25">
      <c r="A469" t="s">
        <v>256</v>
      </c>
      <c r="C469" t="s">
        <v>791</v>
      </c>
      <c r="D469">
        <f t="shared" si="42"/>
        <v>0</v>
      </c>
      <c r="E469">
        <f t="shared" si="43"/>
        <v>0</v>
      </c>
      <c r="F469">
        <f t="shared" si="44"/>
        <v>0</v>
      </c>
      <c r="G469">
        <f t="shared" si="45"/>
        <v>0</v>
      </c>
      <c r="H469">
        <f t="shared" si="46"/>
        <v>0</v>
      </c>
      <c r="I469">
        <f t="shared" si="47"/>
        <v>0</v>
      </c>
      <c r="J469">
        <f t="shared" si="48"/>
        <v>0</v>
      </c>
      <c r="K469">
        <f t="shared" si="49"/>
        <v>0</v>
      </c>
      <c r="L469">
        <f t="shared" si="50"/>
        <v>0</v>
      </c>
      <c r="M469">
        <f t="shared" si="51"/>
        <v>0</v>
      </c>
      <c r="N469">
        <f t="shared" si="52"/>
        <v>4.5168550010301597E-4</v>
      </c>
      <c r="O469">
        <f t="shared" si="53"/>
        <v>0</v>
      </c>
      <c r="P469">
        <f t="shared" si="54"/>
        <v>0</v>
      </c>
      <c r="Q469">
        <f t="shared" si="55"/>
        <v>0</v>
      </c>
      <c r="R469">
        <f t="shared" si="56"/>
        <v>0</v>
      </c>
      <c r="S469">
        <f t="shared" si="57"/>
        <v>0</v>
      </c>
      <c r="T469">
        <f t="shared" si="58"/>
        <v>0</v>
      </c>
      <c r="U469">
        <f t="shared" si="59"/>
        <v>3.8566164145037192E-5</v>
      </c>
    </row>
    <row r="470" spans="1:21" x14ac:dyDescent="0.25">
      <c r="A470" t="s">
        <v>258</v>
      </c>
      <c r="C470" t="s">
        <v>822</v>
      </c>
      <c r="D470">
        <f t="shared" si="42"/>
        <v>0</v>
      </c>
      <c r="E470">
        <f t="shared" si="43"/>
        <v>0</v>
      </c>
      <c r="F470">
        <f t="shared" si="44"/>
        <v>0</v>
      </c>
      <c r="G470">
        <f t="shared" si="45"/>
        <v>0</v>
      </c>
      <c r="H470">
        <f t="shared" si="46"/>
        <v>0</v>
      </c>
      <c r="I470">
        <f t="shared" si="47"/>
        <v>0</v>
      </c>
      <c r="J470">
        <f t="shared" si="48"/>
        <v>0</v>
      </c>
      <c r="K470">
        <f t="shared" si="49"/>
        <v>0</v>
      </c>
      <c r="L470">
        <f t="shared" si="50"/>
        <v>7.476660248648577E-4</v>
      </c>
      <c r="M470">
        <f t="shared" si="51"/>
        <v>0</v>
      </c>
      <c r="N470">
        <f t="shared" si="52"/>
        <v>0</v>
      </c>
      <c r="O470">
        <f t="shared" si="53"/>
        <v>0</v>
      </c>
      <c r="P470">
        <f t="shared" si="54"/>
        <v>0</v>
      </c>
      <c r="Q470">
        <f t="shared" si="55"/>
        <v>0</v>
      </c>
      <c r="R470">
        <f t="shared" si="56"/>
        <v>0</v>
      </c>
      <c r="S470">
        <f t="shared" si="57"/>
        <v>0</v>
      </c>
      <c r="T470">
        <f t="shared" si="58"/>
        <v>0</v>
      </c>
      <c r="U470">
        <f t="shared" si="59"/>
        <v>3.8227864459554414E-5</v>
      </c>
    </row>
    <row r="471" spans="1:21" x14ac:dyDescent="0.25">
      <c r="A471" t="s">
        <v>257</v>
      </c>
      <c r="C471" t="s">
        <v>462</v>
      </c>
      <c r="D471">
        <f t="shared" si="42"/>
        <v>0</v>
      </c>
      <c r="E471">
        <f t="shared" si="43"/>
        <v>0</v>
      </c>
      <c r="F471">
        <f t="shared" si="44"/>
        <v>0</v>
      </c>
      <c r="G471">
        <f t="shared" si="45"/>
        <v>0</v>
      </c>
      <c r="H471">
        <f t="shared" si="46"/>
        <v>0</v>
      </c>
      <c r="I471">
        <f t="shared" si="47"/>
        <v>0</v>
      </c>
      <c r="J471">
        <f t="shared" si="48"/>
        <v>0</v>
      </c>
      <c r="K471">
        <f t="shared" si="49"/>
        <v>3.0281561385867082E-4</v>
      </c>
      <c r="L471">
        <f t="shared" si="50"/>
        <v>3.9699080966275633E-4</v>
      </c>
      <c r="M471">
        <f t="shared" si="51"/>
        <v>0</v>
      </c>
      <c r="N471">
        <f t="shared" si="52"/>
        <v>0</v>
      </c>
      <c r="O471">
        <f t="shared" si="53"/>
        <v>0</v>
      </c>
      <c r="P471">
        <f t="shared" si="54"/>
        <v>0</v>
      </c>
      <c r="Q471">
        <f t="shared" si="55"/>
        <v>0</v>
      </c>
      <c r="R471">
        <f t="shared" si="56"/>
        <v>0</v>
      </c>
      <c r="S471">
        <f t="shared" si="57"/>
        <v>0</v>
      </c>
      <c r="T471">
        <f t="shared" si="58"/>
        <v>0</v>
      </c>
      <c r="U471">
        <f t="shared" si="59"/>
        <v>3.8227864459554414E-5</v>
      </c>
    </row>
    <row r="472" spans="1:21" x14ac:dyDescent="0.25">
      <c r="A472" t="s">
        <v>259</v>
      </c>
      <c r="C472" t="s">
        <v>516</v>
      </c>
      <c r="D472">
        <f t="shared" si="42"/>
        <v>0</v>
      </c>
      <c r="E472">
        <f t="shared" si="43"/>
        <v>0</v>
      </c>
      <c r="F472">
        <f t="shared" si="44"/>
        <v>0</v>
      </c>
      <c r="G472">
        <f t="shared" si="45"/>
        <v>0</v>
      </c>
      <c r="H472">
        <f t="shared" si="46"/>
        <v>0</v>
      </c>
      <c r="I472">
        <f t="shared" si="47"/>
        <v>0</v>
      </c>
      <c r="J472">
        <f t="shared" si="48"/>
        <v>0</v>
      </c>
      <c r="K472">
        <f t="shared" si="49"/>
        <v>0</v>
      </c>
      <c r="L472">
        <f t="shared" si="50"/>
        <v>7.4104951137047843E-4</v>
      </c>
      <c r="M472">
        <f t="shared" si="51"/>
        <v>0</v>
      </c>
      <c r="N472">
        <f t="shared" si="52"/>
        <v>0</v>
      </c>
      <c r="O472">
        <f t="shared" si="53"/>
        <v>0</v>
      </c>
      <c r="P472">
        <f t="shared" si="54"/>
        <v>0</v>
      </c>
      <c r="Q472">
        <f t="shared" si="55"/>
        <v>0</v>
      </c>
      <c r="R472">
        <f t="shared" si="56"/>
        <v>0</v>
      </c>
      <c r="S472">
        <f t="shared" si="57"/>
        <v>0</v>
      </c>
      <c r="T472">
        <f t="shared" si="58"/>
        <v>0</v>
      </c>
      <c r="U472">
        <f t="shared" si="59"/>
        <v>3.7889564774071629E-5</v>
      </c>
    </row>
    <row r="473" spans="1:21" x14ac:dyDescent="0.25">
      <c r="A473" t="s">
        <v>260</v>
      </c>
      <c r="C473" t="s">
        <v>791</v>
      </c>
      <c r="D473">
        <f t="shared" si="42"/>
        <v>0</v>
      </c>
      <c r="E473">
        <f t="shared" si="43"/>
        <v>0</v>
      </c>
      <c r="F473">
        <f t="shared" si="44"/>
        <v>0</v>
      </c>
      <c r="G473">
        <f t="shared" si="45"/>
        <v>0</v>
      </c>
      <c r="H473">
        <f t="shared" si="46"/>
        <v>0</v>
      </c>
      <c r="I473">
        <f t="shared" si="47"/>
        <v>0</v>
      </c>
      <c r="J473">
        <f t="shared" si="48"/>
        <v>0</v>
      </c>
      <c r="K473">
        <f t="shared" si="49"/>
        <v>0</v>
      </c>
      <c r="L473">
        <f t="shared" si="50"/>
        <v>0</v>
      </c>
      <c r="M473">
        <f t="shared" si="51"/>
        <v>0</v>
      </c>
      <c r="N473">
        <f t="shared" si="52"/>
        <v>4.3979903957398926E-4</v>
      </c>
      <c r="O473">
        <f t="shared" si="53"/>
        <v>0</v>
      </c>
      <c r="P473">
        <f t="shared" si="54"/>
        <v>0</v>
      </c>
      <c r="Q473">
        <f t="shared" si="55"/>
        <v>0</v>
      </c>
      <c r="R473">
        <f t="shared" si="56"/>
        <v>0</v>
      </c>
      <c r="S473">
        <f t="shared" si="57"/>
        <v>0</v>
      </c>
      <c r="T473">
        <f t="shared" si="58"/>
        <v>0</v>
      </c>
      <c r="U473">
        <f t="shared" si="59"/>
        <v>3.755126508858885E-5</v>
      </c>
    </row>
    <row r="474" spans="1:21" x14ac:dyDescent="0.25">
      <c r="A474" t="s">
        <v>261</v>
      </c>
      <c r="C474" t="s">
        <v>786</v>
      </c>
      <c r="D474">
        <f t="shared" si="42"/>
        <v>0</v>
      </c>
      <c r="E474">
        <f t="shared" si="43"/>
        <v>0</v>
      </c>
      <c r="F474">
        <f t="shared" si="44"/>
        <v>0</v>
      </c>
      <c r="G474">
        <f t="shared" si="45"/>
        <v>0</v>
      </c>
      <c r="H474">
        <f t="shared" si="46"/>
        <v>0</v>
      </c>
      <c r="I474">
        <f t="shared" si="47"/>
        <v>0</v>
      </c>
      <c r="J474">
        <f t="shared" si="48"/>
        <v>0</v>
      </c>
      <c r="K474">
        <f t="shared" si="49"/>
        <v>0</v>
      </c>
      <c r="L474">
        <f t="shared" si="50"/>
        <v>0</v>
      </c>
      <c r="M474">
        <f t="shared" si="51"/>
        <v>0</v>
      </c>
      <c r="N474">
        <f t="shared" si="52"/>
        <v>0</v>
      </c>
      <c r="O474">
        <f t="shared" si="53"/>
        <v>0</v>
      </c>
      <c r="P474">
        <f t="shared" si="54"/>
        <v>0</v>
      </c>
      <c r="Q474">
        <f t="shared" si="55"/>
        <v>0</v>
      </c>
      <c r="R474">
        <f t="shared" si="56"/>
        <v>3.9221048389418231E-4</v>
      </c>
      <c r="S474">
        <f t="shared" si="57"/>
        <v>0</v>
      </c>
      <c r="T474">
        <f t="shared" si="58"/>
        <v>0</v>
      </c>
      <c r="U474">
        <f t="shared" si="59"/>
        <v>3.6874665717623279E-5</v>
      </c>
    </row>
    <row r="475" spans="1:21" x14ac:dyDescent="0.25">
      <c r="A475" t="s">
        <v>263</v>
      </c>
      <c r="C475" t="s">
        <v>817</v>
      </c>
      <c r="D475">
        <f t="shared" si="42"/>
        <v>0</v>
      </c>
      <c r="E475">
        <f t="shared" si="43"/>
        <v>0</v>
      </c>
      <c r="F475">
        <f t="shared" si="44"/>
        <v>0</v>
      </c>
      <c r="G475">
        <f t="shared" si="45"/>
        <v>0</v>
      </c>
      <c r="H475">
        <f t="shared" si="46"/>
        <v>0</v>
      </c>
      <c r="I475">
        <f t="shared" si="47"/>
        <v>0</v>
      </c>
      <c r="J475">
        <f t="shared" si="48"/>
        <v>0</v>
      </c>
      <c r="K475">
        <f t="shared" si="49"/>
        <v>0</v>
      </c>
      <c r="L475">
        <f t="shared" si="50"/>
        <v>0</v>
      </c>
      <c r="M475">
        <f t="shared" si="51"/>
        <v>0</v>
      </c>
      <c r="N475">
        <f t="shared" si="52"/>
        <v>0</v>
      </c>
      <c r="O475">
        <f t="shared" si="53"/>
        <v>5.2671218378809437E-4</v>
      </c>
      <c r="P475">
        <f t="shared" si="54"/>
        <v>0</v>
      </c>
      <c r="Q475">
        <f t="shared" si="55"/>
        <v>0</v>
      </c>
      <c r="R475">
        <f t="shared" si="56"/>
        <v>0</v>
      </c>
      <c r="S475">
        <f t="shared" si="57"/>
        <v>0</v>
      </c>
      <c r="T475">
        <f t="shared" si="58"/>
        <v>0</v>
      </c>
      <c r="U475">
        <f t="shared" si="59"/>
        <v>3.6198066346657716E-5</v>
      </c>
    </row>
    <row r="476" spans="1:21" x14ac:dyDescent="0.25">
      <c r="A476" t="s">
        <v>262</v>
      </c>
      <c r="C476" t="s">
        <v>514</v>
      </c>
      <c r="D476">
        <f t="shared" si="42"/>
        <v>0</v>
      </c>
      <c r="E476">
        <f t="shared" si="43"/>
        <v>0</v>
      </c>
      <c r="F476">
        <f t="shared" si="44"/>
        <v>0</v>
      </c>
      <c r="G476">
        <f t="shared" si="45"/>
        <v>0</v>
      </c>
      <c r="H476">
        <f t="shared" si="46"/>
        <v>0</v>
      </c>
      <c r="I476">
        <f t="shared" si="47"/>
        <v>0</v>
      </c>
      <c r="J476">
        <f t="shared" si="48"/>
        <v>4.8924126452863659E-4</v>
      </c>
      <c r="K476">
        <f t="shared" si="49"/>
        <v>0</v>
      </c>
      <c r="L476">
        <f t="shared" si="50"/>
        <v>0</v>
      </c>
      <c r="M476">
        <f t="shared" si="51"/>
        <v>0</v>
      </c>
      <c r="N476">
        <f t="shared" si="52"/>
        <v>0</v>
      </c>
      <c r="O476">
        <f t="shared" si="53"/>
        <v>0</v>
      </c>
      <c r="P476">
        <f t="shared" si="54"/>
        <v>0</v>
      </c>
      <c r="Q476">
        <f t="shared" si="55"/>
        <v>0</v>
      </c>
      <c r="R476">
        <f t="shared" si="56"/>
        <v>0</v>
      </c>
      <c r="S476">
        <f t="shared" si="57"/>
        <v>0</v>
      </c>
      <c r="T476">
        <f t="shared" si="58"/>
        <v>0</v>
      </c>
      <c r="U476">
        <f t="shared" si="59"/>
        <v>3.6198066346657716E-5</v>
      </c>
    </row>
    <row r="477" spans="1:21" x14ac:dyDescent="0.25">
      <c r="A477" t="s">
        <v>173</v>
      </c>
      <c r="C477" t="s">
        <v>461</v>
      </c>
      <c r="D477">
        <f t="shared" si="42"/>
        <v>0</v>
      </c>
      <c r="E477">
        <f t="shared" si="43"/>
        <v>0</v>
      </c>
      <c r="F477">
        <f t="shared" si="44"/>
        <v>0</v>
      </c>
      <c r="G477">
        <f t="shared" si="45"/>
        <v>0</v>
      </c>
      <c r="H477">
        <f t="shared" si="46"/>
        <v>0</v>
      </c>
      <c r="I477">
        <f t="shared" si="47"/>
        <v>0</v>
      </c>
      <c r="J477">
        <f t="shared" si="48"/>
        <v>4.8009656799539107E-4</v>
      </c>
      <c r="K477">
        <f t="shared" si="49"/>
        <v>0</v>
      </c>
      <c r="L477">
        <f t="shared" si="50"/>
        <v>0</v>
      </c>
      <c r="M477">
        <f t="shared" si="51"/>
        <v>0</v>
      </c>
      <c r="N477">
        <f t="shared" si="52"/>
        <v>0</v>
      </c>
      <c r="O477">
        <f t="shared" si="53"/>
        <v>0</v>
      </c>
      <c r="P477">
        <f t="shared" si="54"/>
        <v>0</v>
      </c>
      <c r="Q477">
        <f t="shared" si="55"/>
        <v>0</v>
      </c>
      <c r="R477">
        <f t="shared" si="56"/>
        <v>0</v>
      </c>
      <c r="S477">
        <f t="shared" si="57"/>
        <v>0</v>
      </c>
      <c r="T477">
        <f t="shared" si="58"/>
        <v>0</v>
      </c>
      <c r="U477">
        <f t="shared" si="59"/>
        <v>3.5521466975692152E-5</v>
      </c>
    </row>
    <row r="478" spans="1:21" x14ac:dyDescent="0.25">
      <c r="A478" t="s">
        <v>265</v>
      </c>
      <c r="C478" t="s">
        <v>786</v>
      </c>
      <c r="D478">
        <f t="shared" si="42"/>
        <v>0</v>
      </c>
      <c r="E478">
        <f t="shared" si="43"/>
        <v>0</v>
      </c>
      <c r="F478">
        <f t="shared" si="44"/>
        <v>0</v>
      </c>
      <c r="G478">
        <f t="shared" si="45"/>
        <v>0</v>
      </c>
      <c r="H478">
        <f t="shared" si="46"/>
        <v>0</v>
      </c>
      <c r="I478">
        <f t="shared" si="47"/>
        <v>0</v>
      </c>
      <c r="J478">
        <f t="shared" si="48"/>
        <v>0</v>
      </c>
      <c r="K478">
        <f t="shared" si="49"/>
        <v>5.9420422342078803E-4</v>
      </c>
      <c r="L478">
        <f t="shared" si="50"/>
        <v>0</v>
      </c>
      <c r="M478">
        <f t="shared" si="51"/>
        <v>0</v>
      </c>
      <c r="N478">
        <f t="shared" si="52"/>
        <v>0</v>
      </c>
      <c r="O478">
        <f t="shared" si="53"/>
        <v>0</v>
      </c>
      <c r="P478">
        <f t="shared" si="54"/>
        <v>0</v>
      </c>
      <c r="Q478">
        <f t="shared" si="55"/>
        <v>0</v>
      </c>
      <c r="R478">
        <f t="shared" si="56"/>
        <v>0</v>
      </c>
      <c r="S478">
        <f t="shared" si="57"/>
        <v>0</v>
      </c>
      <c r="T478">
        <f t="shared" si="58"/>
        <v>0</v>
      </c>
      <c r="U478">
        <f t="shared" si="59"/>
        <v>3.5183167290209373E-5</v>
      </c>
    </row>
    <row r="479" spans="1:21" x14ac:dyDescent="0.25">
      <c r="A479" t="s">
        <v>266</v>
      </c>
      <c r="C479" t="s">
        <v>822</v>
      </c>
      <c r="D479">
        <f t="shared" si="42"/>
        <v>0</v>
      </c>
      <c r="E479">
        <f t="shared" si="43"/>
        <v>0</v>
      </c>
      <c r="F479">
        <f t="shared" si="44"/>
        <v>0</v>
      </c>
      <c r="G479">
        <f t="shared" si="45"/>
        <v>0</v>
      </c>
      <c r="H479">
        <f t="shared" si="46"/>
        <v>0</v>
      </c>
      <c r="I479">
        <f t="shared" si="47"/>
        <v>0</v>
      </c>
      <c r="J479">
        <f t="shared" si="48"/>
        <v>0</v>
      </c>
      <c r="K479">
        <f t="shared" si="49"/>
        <v>0</v>
      </c>
      <c r="L479">
        <f t="shared" si="50"/>
        <v>6.7488437642668577E-4</v>
      </c>
      <c r="M479">
        <f t="shared" si="51"/>
        <v>0</v>
      </c>
      <c r="N479">
        <f t="shared" si="52"/>
        <v>0</v>
      </c>
      <c r="O479">
        <f t="shared" si="53"/>
        <v>0</v>
      </c>
      <c r="P479">
        <f t="shared" si="54"/>
        <v>0</v>
      </c>
      <c r="Q479">
        <f t="shared" si="55"/>
        <v>0</v>
      </c>
      <c r="R479">
        <f t="shared" si="56"/>
        <v>0</v>
      </c>
      <c r="S479">
        <f t="shared" si="57"/>
        <v>0</v>
      </c>
      <c r="T479">
        <f t="shared" si="58"/>
        <v>0</v>
      </c>
      <c r="U479">
        <f t="shared" si="59"/>
        <v>3.4506567919243803E-5</v>
      </c>
    </row>
    <row r="480" spans="1:21" x14ac:dyDescent="0.25">
      <c r="A480" t="s">
        <v>267</v>
      </c>
      <c r="C480" t="s">
        <v>817</v>
      </c>
      <c r="D480">
        <f t="shared" si="42"/>
        <v>0</v>
      </c>
      <c r="E480">
        <f t="shared" si="43"/>
        <v>0</v>
      </c>
      <c r="F480">
        <f t="shared" si="44"/>
        <v>0</v>
      </c>
      <c r="G480">
        <f t="shared" si="45"/>
        <v>0</v>
      </c>
      <c r="H480">
        <f t="shared" si="46"/>
        <v>0</v>
      </c>
      <c r="I480">
        <f t="shared" si="47"/>
        <v>0</v>
      </c>
      <c r="J480">
        <f t="shared" si="48"/>
        <v>0</v>
      </c>
      <c r="K480">
        <f t="shared" si="49"/>
        <v>0</v>
      </c>
      <c r="L480">
        <f t="shared" si="50"/>
        <v>0</v>
      </c>
      <c r="M480">
        <f t="shared" si="51"/>
        <v>0</v>
      </c>
      <c r="N480">
        <f t="shared" si="52"/>
        <v>0</v>
      </c>
      <c r="O480">
        <f t="shared" si="53"/>
        <v>4.9717692114577131E-4</v>
      </c>
      <c r="P480">
        <f t="shared" si="54"/>
        <v>0</v>
      </c>
      <c r="Q480">
        <f t="shared" si="55"/>
        <v>0</v>
      </c>
      <c r="R480">
        <f t="shared" si="56"/>
        <v>0</v>
      </c>
      <c r="S480">
        <f t="shared" si="57"/>
        <v>0</v>
      </c>
      <c r="T480">
        <f t="shared" si="58"/>
        <v>0</v>
      </c>
      <c r="U480">
        <f t="shared" si="59"/>
        <v>3.4168268233761024E-5</v>
      </c>
    </row>
    <row r="481" spans="1:21" x14ac:dyDescent="0.25">
      <c r="A481" t="s">
        <v>270</v>
      </c>
      <c r="C481" t="s">
        <v>462</v>
      </c>
      <c r="D481">
        <f t="shared" si="42"/>
        <v>0</v>
      </c>
      <c r="E481">
        <f t="shared" si="43"/>
        <v>0</v>
      </c>
      <c r="F481">
        <f t="shared" si="44"/>
        <v>0</v>
      </c>
      <c r="G481">
        <f t="shared" si="45"/>
        <v>0</v>
      </c>
      <c r="H481">
        <f t="shared" si="46"/>
        <v>0</v>
      </c>
      <c r="I481">
        <f t="shared" si="47"/>
        <v>0</v>
      </c>
      <c r="J481">
        <f t="shared" si="48"/>
        <v>0</v>
      </c>
      <c r="K481">
        <f t="shared" si="49"/>
        <v>2.9710211171039402E-4</v>
      </c>
      <c r="L481">
        <f t="shared" si="50"/>
        <v>2.9112659375268797E-4</v>
      </c>
      <c r="M481">
        <f t="shared" si="51"/>
        <v>0</v>
      </c>
      <c r="N481">
        <f t="shared" si="52"/>
        <v>0</v>
      </c>
      <c r="O481">
        <f t="shared" si="53"/>
        <v>0</v>
      </c>
      <c r="P481">
        <f t="shared" si="54"/>
        <v>0</v>
      </c>
      <c r="Q481">
        <f t="shared" si="55"/>
        <v>0</v>
      </c>
      <c r="R481">
        <f t="shared" si="56"/>
        <v>0</v>
      </c>
      <c r="S481">
        <f t="shared" si="57"/>
        <v>0</v>
      </c>
      <c r="T481">
        <f t="shared" si="58"/>
        <v>0</v>
      </c>
      <c r="U481">
        <f t="shared" si="59"/>
        <v>3.2476769806347111E-5</v>
      </c>
    </row>
    <row r="482" spans="1:21" x14ac:dyDescent="0.25">
      <c r="A482" t="s">
        <v>271</v>
      </c>
      <c r="C482" t="s">
        <v>462</v>
      </c>
      <c r="D482">
        <f t="shared" si="42"/>
        <v>0</v>
      </c>
      <c r="E482">
        <f t="shared" si="43"/>
        <v>0</v>
      </c>
      <c r="F482">
        <f t="shared" si="44"/>
        <v>0</v>
      </c>
      <c r="G482">
        <f t="shared" si="45"/>
        <v>0</v>
      </c>
      <c r="H482">
        <f t="shared" si="46"/>
        <v>0</v>
      </c>
      <c r="I482">
        <f t="shared" si="47"/>
        <v>0</v>
      </c>
      <c r="J482">
        <f t="shared" si="48"/>
        <v>0</v>
      </c>
      <c r="K482">
        <f t="shared" si="49"/>
        <v>5.2564219764146634E-4</v>
      </c>
      <c r="L482">
        <f t="shared" si="50"/>
        <v>0</v>
      </c>
      <c r="M482">
        <f t="shared" si="51"/>
        <v>0</v>
      </c>
      <c r="N482">
        <f t="shared" si="52"/>
        <v>0</v>
      </c>
      <c r="O482">
        <f t="shared" si="53"/>
        <v>0</v>
      </c>
      <c r="P482">
        <f t="shared" si="54"/>
        <v>0</v>
      </c>
      <c r="Q482">
        <f t="shared" si="55"/>
        <v>0</v>
      </c>
      <c r="R482">
        <f t="shared" si="56"/>
        <v>0</v>
      </c>
      <c r="S482">
        <f t="shared" si="57"/>
        <v>0</v>
      </c>
      <c r="T482">
        <f t="shared" si="58"/>
        <v>0</v>
      </c>
      <c r="U482">
        <f t="shared" si="59"/>
        <v>3.1123571064415984E-5</v>
      </c>
    </row>
    <row r="483" spans="1:21" x14ac:dyDescent="0.25">
      <c r="A483" t="s">
        <v>272</v>
      </c>
      <c r="C483" t="s">
        <v>461</v>
      </c>
      <c r="D483">
        <f t="shared" ref="D483:D546" si="60">D195/$D$289</f>
        <v>0</v>
      </c>
      <c r="E483">
        <f t="shared" ref="E483:E546" si="61">E195/$E$289</f>
        <v>0</v>
      </c>
      <c r="F483">
        <f t="shared" ref="F483:F546" si="62">F195/$F$289</f>
        <v>0</v>
      </c>
      <c r="G483">
        <f t="shared" ref="G483:G546" si="63">G195/$G$289</f>
        <v>0</v>
      </c>
      <c r="H483">
        <f t="shared" ref="H483:H546" si="64">H195/$H$289</f>
        <v>0</v>
      </c>
      <c r="I483">
        <f t="shared" ref="I483:I546" si="65">I195/$I$289</f>
        <v>0</v>
      </c>
      <c r="J483">
        <f t="shared" ref="J483:J546" si="66">J195/$J$289</f>
        <v>4.1608369226267224E-4</v>
      </c>
      <c r="K483">
        <f t="shared" ref="K483:K546" si="67">K195/$K$289</f>
        <v>0</v>
      </c>
      <c r="L483">
        <f t="shared" ref="L483:L546" si="68">L195/$L$289</f>
        <v>0</v>
      </c>
      <c r="M483">
        <f t="shared" ref="M483:M546" si="69">M195/$M$289</f>
        <v>0</v>
      </c>
      <c r="N483">
        <f t="shared" ref="N483:N546" si="70">N195/$N$289</f>
        <v>0</v>
      </c>
      <c r="O483">
        <f t="shared" ref="O483:O546" si="71">O195/$O$289</f>
        <v>0</v>
      </c>
      <c r="P483">
        <f t="shared" ref="P483:P546" si="72">P195/$P$289</f>
        <v>0</v>
      </c>
      <c r="Q483">
        <f t="shared" ref="Q483:Q546" si="73">Q195/$Q$289</f>
        <v>0</v>
      </c>
      <c r="R483">
        <f t="shared" ref="R483:R546" si="74">R195/$R$289</f>
        <v>0</v>
      </c>
      <c r="S483">
        <f t="shared" ref="S483:S546" si="75">S195/$S$289</f>
        <v>0</v>
      </c>
      <c r="T483">
        <f t="shared" ref="T483:T546" si="76">T195/$T$289</f>
        <v>0</v>
      </c>
      <c r="U483">
        <f t="shared" ref="U483:U546" si="77">U195/$U$289</f>
        <v>3.0785271378933198E-5</v>
      </c>
    </row>
    <row r="484" spans="1:21" x14ac:dyDescent="0.25">
      <c r="A484" t="s">
        <v>273</v>
      </c>
      <c r="C484" t="s">
        <v>823</v>
      </c>
      <c r="D484">
        <f t="shared" si="60"/>
        <v>0</v>
      </c>
      <c r="E484">
        <f t="shared" si="61"/>
        <v>0</v>
      </c>
      <c r="F484">
        <f t="shared" si="62"/>
        <v>3.5889603579389794E-4</v>
      </c>
      <c r="G484">
        <f t="shared" si="63"/>
        <v>0</v>
      </c>
      <c r="H484">
        <f t="shared" si="64"/>
        <v>0</v>
      </c>
      <c r="I484">
        <f t="shared" si="65"/>
        <v>0</v>
      </c>
      <c r="J484">
        <f t="shared" si="66"/>
        <v>0</v>
      </c>
      <c r="K484">
        <f t="shared" si="67"/>
        <v>0</v>
      </c>
      <c r="L484">
        <f t="shared" si="68"/>
        <v>0</v>
      </c>
      <c r="M484">
        <f t="shared" si="69"/>
        <v>0</v>
      </c>
      <c r="N484">
        <f t="shared" si="70"/>
        <v>0</v>
      </c>
      <c r="O484">
        <f t="shared" si="71"/>
        <v>0</v>
      </c>
      <c r="P484">
        <f t="shared" si="72"/>
        <v>0</v>
      </c>
      <c r="Q484">
        <f t="shared" si="73"/>
        <v>0</v>
      </c>
      <c r="R484">
        <f t="shared" si="74"/>
        <v>0</v>
      </c>
      <c r="S484">
        <f t="shared" si="75"/>
        <v>0</v>
      </c>
      <c r="T484">
        <f t="shared" si="76"/>
        <v>0</v>
      </c>
      <c r="U484">
        <f t="shared" si="77"/>
        <v>3.0446971693450416E-5</v>
      </c>
    </row>
    <row r="485" spans="1:21" x14ac:dyDescent="0.25">
      <c r="A485" t="s">
        <v>274</v>
      </c>
      <c r="C485" t="s">
        <v>802</v>
      </c>
      <c r="D485">
        <f t="shared" si="60"/>
        <v>0</v>
      </c>
      <c r="E485">
        <f t="shared" si="61"/>
        <v>0</v>
      </c>
      <c r="F485">
        <f t="shared" si="62"/>
        <v>0</v>
      </c>
      <c r="G485">
        <f t="shared" si="63"/>
        <v>0</v>
      </c>
      <c r="H485">
        <f t="shared" si="64"/>
        <v>0</v>
      </c>
      <c r="I485">
        <f t="shared" si="65"/>
        <v>0</v>
      </c>
      <c r="J485">
        <f t="shared" si="66"/>
        <v>0</v>
      </c>
      <c r="K485">
        <f t="shared" si="67"/>
        <v>0</v>
      </c>
      <c r="L485">
        <f t="shared" si="68"/>
        <v>0</v>
      </c>
      <c r="M485">
        <f t="shared" si="69"/>
        <v>0</v>
      </c>
      <c r="N485">
        <f t="shared" si="70"/>
        <v>3.5659381587080212E-4</v>
      </c>
      <c r="O485">
        <f t="shared" si="71"/>
        <v>0</v>
      </c>
      <c r="P485">
        <f t="shared" si="72"/>
        <v>0</v>
      </c>
      <c r="Q485">
        <f t="shared" si="73"/>
        <v>0</v>
      </c>
      <c r="R485">
        <f t="shared" si="74"/>
        <v>0</v>
      </c>
      <c r="S485">
        <f t="shared" si="75"/>
        <v>0</v>
      </c>
      <c r="T485">
        <f t="shared" si="76"/>
        <v>0</v>
      </c>
      <c r="U485">
        <f t="shared" si="77"/>
        <v>3.0446971693450416E-5</v>
      </c>
    </row>
    <row r="486" spans="1:21" x14ac:dyDescent="0.25">
      <c r="A486" t="s">
        <v>279</v>
      </c>
      <c r="C486" t="s">
        <v>796</v>
      </c>
      <c r="D486">
        <f t="shared" si="60"/>
        <v>0</v>
      </c>
      <c r="E486">
        <f t="shared" si="61"/>
        <v>0</v>
      </c>
      <c r="F486">
        <f t="shared" si="62"/>
        <v>0</v>
      </c>
      <c r="G486">
        <f t="shared" si="63"/>
        <v>0</v>
      </c>
      <c r="H486">
        <f t="shared" si="64"/>
        <v>0</v>
      </c>
      <c r="I486">
        <f t="shared" si="65"/>
        <v>0</v>
      </c>
      <c r="J486">
        <f t="shared" si="66"/>
        <v>0</v>
      </c>
      <c r="K486">
        <f t="shared" si="67"/>
        <v>0</v>
      </c>
      <c r="L486">
        <f t="shared" si="68"/>
        <v>0</v>
      </c>
      <c r="M486">
        <f t="shared" si="69"/>
        <v>0</v>
      </c>
      <c r="N486">
        <f t="shared" si="70"/>
        <v>0</v>
      </c>
      <c r="O486">
        <f t="shared" si="71"/>
        <v>4.1841622076624319E-4</v>
      </c>
      <c r="P486">
        <f t="shared" si="72"/>
        <v>0</v>
      </c>
      <c r="Q486">
        <f t="shared" si="73"/>
        <v>0</v>
      </c>
      <c r="R486">
        <f t="shared" si="74"/>
        <v>0</v>
      </c>
      <c r="S486">
        <f t="shared" si="75"/>
        <v>0</v>
      </c>
      <c r="T486">
        <f t="shared" si="76"/>
        <v>0</v>
      </c>
      <c r="U486">
        <f t="shared" si="77"/>
        <v>2.8755473266036503E-5</v>
      </c>
    </row>
    <row r="487" spans="1:21" x14ac:dyDescent="0.25">
      <c r="A487" t="s">
        <v>280</v>
      </c>
      <c r="C487" t="s">
        <v>511</v>
      </c>
      <c r="D487">
        <f t="shared" si="60"/>
        <v>0</v>
      </c>
      <c r="E487">
        <f t="shared" si="61"/>
        <v>0</v>
      </c>
      <c r="F487">
        <f t="shared" si="62"/>
        <v>0</v>
      </c>
      <c r="G487">
        <f t="shared" si="63"/>
        <v>0</v>
      </c>
      <c r="H487">
        <f t="shared" si="64"/>
        <v>0</v>
      </c>
      <c r="I487">
        <f t="shared" si="65"/>
        <v>3.4787362248257526E-4</v>
      </c>
      <c r="J487">
        <f t="shared" si="66"/>
        <v>0</v>
      </c>
      <c r="K487">
        <f t="shared" si="67"/>
        <v>0</v>
      </c>
      <c r="L487">
        <f t="shared" si="68"/>
        <v>0</v>
      </c>
      <c r="M487">
        <f t="shared" si="69"/>
        <v>0</v>
      </c>
      <c r="N487">
        <f t="shared" si="70"/>
        <v>0</v>
      </c>
      <c r="O487">
        <f t="shared" si="71"/>
        <v>0</v>
      </c>
      <c r="P487">
        <f t="shared" si="72"/>
        <v>0</v>
      </c>
      <c r="Q487">
        <f t="shared" si="73"/>
        <v>0</v>
      </c>
      <c r="R487">
        <f t="shared" si="74"/>
        <v>0</v>
      </c>
      <c r="S487">
        <f t="shared" si="75"/>
        <v>0</v>
      </c>
      <c r="T487">
        <f t="shared" si="76"/>
        <v>0</v>
      </c>
      <c r="U487">
        <f t="shared" si="77"/>
        <v>2.8417173580553721E-5</v>
      </c>
    </row>
    <row r="488" spans="1:21" x14ac:dyDescent="0.25">
      <c r="A488" t="s">
        <v>282</v>
      </c>
      <c r="C488" t="s">
        <v>786</v>
      </c>
      <c r="D488">
        <f t="shared" si="60"/>
        <v>0</v>
      </c>
      <c r="E488">
        <f t="shared" si="61"/>
        <v>0</v>
      </c>
      <c r="F488">
        <f t="shared" si="62"/>
        <v>3.2300643221450819E-4</v>
      </c>
      <c r="G488">
        <f t="shared" si="63"/>
        <v>0</v>
      </c>
      <c r="H488">
        <f t="shared" si="64"/>
        <v>0</v>
      </c>
      <c r="I488">
        <f t="shared" si="65"/>
        <v>0</v>
      </c>
      <c r="J488">
        <f t="shared" si="66"/>
        <v>0</v>
      </c>
      <c r="K488">
        <f t="shared" si="67"/>
        <v>0</v>
      </c>
      <c r="L488">
        <f t="shared" si="68"/>
        <v>0</v>
      </c>
      <c r="M488">
        <f t="shared" si="69"/>
        <v>0</v>
      </c>
      <c r="N488">
        <f t="shared" si="70"/>
        <v>0</v>
      </c>
      <c r="O488">
        <f t="shared" si="71"/>
        <v>0</v>
      </c>
      <c r="P488">
        <f t="shared" si="72"/>
        <v>0</v>
      </c>
      <c r="Q488">
        <f t="shared" si="73"/>
        <v>0</v>
      </c>
      <c r="R488">
        <f t="shared" si="74"/>
        <v>0</v>
      </c>
      <c r="S488">
        <f t="shared" si="75"/>
        <v>0</v>
      </c>
      <c r="T488">
        <f t="shared" si="76"/>
        <v>0</v>
      </c>
      <c r="U488">
        <f t="shared" si="77"/>
        <v>2.7402274524105376E-5</v>
      </c>
    </row>
    <row r="489" spans="1:21" x14ac:dyDescent="0.25">
      <c r="A489" t="s">
        <v>283</v>
      </c>
      <c r="C489" t="s">
        <v>794</v>
      </c>
      <c r="D489">
        <f t="shared" si="60"/>
        <v>0</v>
      </c>
      <c r="E489">
        <f t="shared" si="61"/>
        <v>5.8936201561809337E-4</v>
      </c>
      <c r="F489">
        <f t="shared" si="62"/>
        <v>0</v>
      </c>
      <c r="G489">
        <f t="shared" si="63"/>
        <v>0</v>
      </c>
      <c r="H489">
        <f t="shared" si="64"/>
        <v>0</v>
      </c>
      <c r="I489">
        <f t="shared" si="65"/>
        <v>0</v>
      </c>
      <c r="J489">
        <f t="shared" si="66"/>
        <v>0</v>
      </c>
      <c r="K489">
        <f t="shared" si="67"/>
        <v>0</v>
      </c>
      <c r="L489">
        <f t="shared" si="68"/>
        <v>0</v>
      </c>
      <c r="M489">
        <f t="shared" si="69"/>
        <v>0</v>
      </c>
      <c r="N489">
        <f t="shared" si="70"/>
        <v>0</v>
      </c>
      <c r="O489">
        <f t="shared" si="71"/>
        <v>0</v>
      </c>
      <c r="P489">
        <f t="shared" si="72"/>
        <v>0</v>
      </c>
      <c r="Q489">
        <f t="shared" si="73"/>
        <v>0</v>
      </c>
      <c r="R489">
        <f t="shared" si="74"/>
        <v>0</v>
      </c>
      <c r="S489">
        <f t="shared" si="75"/>
        <v>0</v>
      </c>
      <c r="T489">
        <f t="shared" si="76"/>
        <v>0</v>
      </c>
      <c r="U489">
        <f t="shared" si="77"/>
        <v>2.5710776096691463E-5</v>
      </c>
    </row>
    <row r="490" spans="1:21" x14ac:dyDescent="0.25">
      <c r="A490" t="s">
        <v>285</v>
      </c>
      <c r="C490" t="s">
        <v>542</v>
      </c>
      <c r="D490">
        <f t="shared" si="60"/>
        <v>0</v>
      </c>
      <c r="E490">
        <f t="shared" si="61"/>
        <v>0</v>
      </c>
      <c r="F490">
        <f t="shared" si="62"/>
        <v>0</v>
      </c>
      <c r="G490">
        <f t="shared" si="63"/>
        <v>0</v>
      </c>
      <c r="H490">
        <f t="shared" si="64"/>
        <v>0</v>
      </c>
      <c r="I490">
        <f t="shared" si="65"/>
        <v>0</v>
      </c>
      <c r="J490">
        <f t="shared" si="66"/>
        <v>0</v>
      </c>
      <c r="K490">
        <f t="shared" si="67"/>
        <v>0</v>
      </c>
      <c r="L490">
        <f t="shared" si="68"/>
        <v>0</v>
      </c>
      <c r="M490">
        <f t="shared" si="69"/>
        <v>0</v>
      </c>
      <c r="N490">
        <f t="shared" si="70"/>
        <v>0</v>
      </c>
      <c r="O490">
        <f t="shared" si="71"/>
        <v>3.642682392553176E-4</v>
      </c>
      <c r="P490">
        <f t="shared" si="72"/>
        <v>0</v>
      </c>
      <c r="Q490">
        <f t="shared" si="73"/>
        <v>0</v>
      </c>
      <c r="R490">
        <f t="shared" si="74"/>
        <v>0</v>
      </c>
      <c r="S490">
        <f t="shared" si="75"/>
        <v>0</v>
      </c>
      <c r="T490">
        <f t="shared" si="76"/>
        <v>0</v>
      </c>
      <c r="U490">
        <f t="shared" si="77"/>
        <v>2.5034176725725899E-5</v>
      </c>
    </row>
    <row r="491" spans="1:21" x14ac:dyDescent="0.25">
      <c r="A491" t="s">
        <v>286</v>
      </c>
      <c r="C491" t="s">
        <v>516</v>
      </c>
      <c r="D491">
        <f t="shared" si="60"/>
        <v>0</v>
      </c>
      <c r="E491">
        <f t="shared" si="61"/>
        <v>0</v>
      </c>
      <c r="F491">
        <f t="shared" si="62"/>
        <v>0</v>
      </c>
      <c r="G491">
        <f t="shared" si="63"/>
        <v>0</v>
      </c>
      <c r="H491">
        <f t="shared" si="64"/>
        <v>0</v>
      </c>
      <c r="I491">
        <f t="shared" si="65"/>
        <v>0</v>
      </c>
      <c r="J491">
        <f t="shared" si="66"/>
        <v>0</v>
      </c>
      <c r="K491">
        <f t="shared" si="67"/>
        <v>0</v>
      </c>
      <c r="L491">
        <f t="shared" si="68"/>
        <v>4.8300548508968684E-4</v>
      </c>
      <c r="M491">
        <f t="shared" si="69"/>
        <v>0</v>
      </c>
      <c r="N491">
        <f t="shared" si="70"/>
        <v>0</v>
      </c>
      <c r="O491">
        <f t="shared" si="71"/>
        <v>0</v>
      </c>
      <c r="P491">
        <f t="shared" si="72"/>
        <v>0</v>
      </c>
      <c r="Q491">
        <f t="shared" si="73"/>
        <v>0</v>
      </c>
      <c r="R491">
        <f t="shared" si="74"/>
        <v>0</v>
      </c>
      <c r="S491">
        <f t="shared" si="75"/>
        <v>0</v>
      </c>
      <c r="T491">
        <f t="shared" si="76"/>
        <v>0</v>
      </c>
      <c r="U491">
        <f t="shared" si="77"/>
        <v>2.4695877040243117E-5</v>
      </c>
    </row>
    <row r="492" spans="1:21" x14ac:dyDescent="0.25">
      <c r="A492" t="s">
        <v>288</v>
      </c>
      <c r="C492" t="s">
        <v>802</v>
      </c>
      <c r="D492">
        <f t="shared" si="60"/>
        <v>0</v>
      </c>
      <c r="E492">
        <f t="shared" si="61"/>
        <v>0</v>
      </c>
      <c r="F492">
        <f t="shared" si="62"/>
        <v>0</v>
      </c>
      <c r="G492">
        <f t="shared" si="63"/>
        <v>0</v>
      </c>
      <c r="H492">
        <f t="shared" si="64"/>
        <v>0</v>
      </c>
      <c r="I492">
        <f t="shared" si="65"/>
        <v>0</v>
      </c>
      <c r="J492">
        <f t="shared" si="66"/>
        <v>0</v>
      </c>
      <c r="K492">
        <f t="shared" si="67"/>
        <v>0</v>
      </c>
      <c r="L492">
        <f t="shared" si="68"/>
        <v>0</v>
      </c>
      <c r="M492">
        <f t="shared" si="69"/>
        <v>3.4933480830252395E-4</v>
      </c>
      <c r="N492">
        <f t="shared" si="70"/>
        <v>0</v>
      </c>
      <c r="O492">
        <f t="shared" si="71"/>
        <v>0</v>
      </c>
      <c r="P492">
        <f t="shared" si="72"/>
        <v>0</v>
      </c>
      <c r="Q492">
        <f t="shared" si="73"/>
        <v>0</v>
      </c>
      <c r="R492">
        <f t="shared" si="74"/>
        <v>0</v>
      </c>
      <c r="S492">
        <f t="shared" si="75"/>
        <v>0</v>
      </c>
      <c r="T492">
        <f t="shared" si="76"/>
        <v>0</v>
      </c>
      <c r="U492">
        <f t="shared" si="77"/>
        <v>2.4357577354760332E-5</v>
      </c>
    </row>
    <row r="493" spans="1:21" x14ac:dyDescent="0.25">
      <c r="A493" t="s">
        <v>291</v>
      </c>
      <c r="C493" t="s">
        <v>512</v>
      </c>
      <c r="D493">
        <f t="shared" si="60"/>
        <v>0</v>
      </c>
      <c r="E493">
        <f t="shared" si="61"/>
        <v>0</v>
      </c>
      <c r="F493">
        <f t="shared" si="62"/>
        <v>0</v>
      </c>
      <c r="G493">
        <f t="shared" si="63"/>
        <v>0</v>
      </c>
      <c r="H493">
        <f t="shared" si="64"/>
        <v>0</v>
      </c>
      <c r="I493">
        <f t="shared" si="65"/>
        <v>0</v>
      </c>
      <c r="J493">
        <f t="shared" si="66"/>
        <v>0</v>
      </c>
      <c r="K493">
        <f t="shared" si="67"/>
        <v>0</v>
      </c>
      <c r="L493">
        <f t="shared" si="68"/>
        <v>0</v>
      </c>
      <c r="M493">
        <f t="shared" si="69"/>
        <v>0</v>
      </c>
      <c r="N493">
        <f t="shared" si="70"/>
        <v>0</v>
      </c>
      <c r="O493">
        <f t="shared" si="71"/>
        <v>0</v>
      </c>
      <c r="P493">
        <f t="shared" si="72"/>
        <v>0</v>
      </c>
      <c r="Q493">
        <f t="shared" si="73"/>
        <v>0</v>
      </c>
      <c r="R493">
        <f t="shared" si="74"/>
        <v>2.5547655372923806E-4</v>
      </c>
      <c r="S493">
        <f t="shared" si="75"/>
        <v>0</v>
      </c>
      <c r="T493">
        <f t="shared" si="76"/>
        <v>0</v>
      </c>
      <c r="U493">
        <f t="shared" si="77"/>
        <v>2.401927766927755E-5</v>
      </c>
    </row>
    <row r="494" spans="1:21" x14ac:dyDescent="0.25">
      <c r="A494" t="s">
        <v>290</v>
      </c>
      <c r="C494" t="s">
        <v>793</v>
      </c>
      <c r="D494">
        <f t="shared" si="60"/>
        <v>0</v>
      </c>
      <c r="E494">
        <f t="shared" si="61"/>
        <v>0</v>
      </c>
      <c r="F494">
        <f t="shared" si="62"/>
        <v>2.8312909490407507E-4</v>
      </c>
      <c r="G494">
        <f t="shared" si="63"/>
        <v>0</v>
      </c>
      <c r="H494">
        <f t="shared" si="64"/>
        <v>0</v>
      </c>
      <c r="I494">
        <f t="shared" si="65"/>
        <v>0</v>
      </c>
      <c r="J494">
        <f t="shared" si="66"/>
        <v>0</v>
      </c>
      <c r="K494">
        <f t="shared" si="67"/>
        <v>0</v>
      </c>
      <c r="L494">
        <f t="shared" si="68"/>
        <v>0</v>
      </c>
      <c r="M494">
        <f t="shared" si="69"/>
        <v>0</v>
      </c>
      <c r="N494">
        <f t="shared" si="70"/>
        <v>0</v>
      </c>
      <c r="O494">
        <f t="shared" si="71"/>
        <v>0</v>
      </c>
      <c r="P494">
        <f t="shared" si="72"/>
        <v>0</v>
      </c>
      <c r="Q494">
        <f t="shared" si="73"/>
        <v>0</v>
      </c>
      <c r="R494">
        <f t="shared" si="74"/>
        <v>0</v>
      </c>
      <c r="S494">
        <f t="shared" si="75"/>
        <v>0</v>
      </c>
      <c r="T494">
        <f t="shared" si="76"/>
        <v>0</v>
      </c>
      <c r="U494">
        <f t="shared" si="77"/>
        <v>2.401927766927755E-5</v>
      </c>
    </row>
    <row r="495" spans="1:21" x14ac:dyDescent="0.25">
      <c r="A495" t="s">
        <v>293</v>
      </c>
      <c r="C495" t="s">
        <v>786</v>
      </c>
      <c r="D495">
        <f t="shared" si="60"/>
        <v>0</v>
      </c>
      <c r="E495">
        <f t="shared" si="61"/>
        <v>0</v>
      </c>
      <c r="F495">
        <f t="shared" si="62"/>
        <v>2.7116589371094512E-4</v>
      </c>
      <c r="G495">
        <f t="shared" si="63"/>
        <v>0</v>
      </c>
      <c r="H495">
        <f t="shared" si="64"/>
        <v>0</v>
      </c>
      <c r="I495">
        <f t="shared" si="65"/>
        <v>0</v>
      </c>
      <c r="J495">
        <f t="shared" si="66"/>
        <v>0</v>
      </c>
      <c r="K495">
        <f t="shared" si="67"/>
        <v>0</v>
      </c>
      <c r="L495">
        <f t="shared" si="68"/>
        <v>0</v>
      </c>
      <c r="M495">
        <f t="shared" si="69"/>
        <v>0</v>
      </c>
      <c r="N495">
        <f t="shared" si="70"/>
        <v>0</v>
      </c>
      <c r="O495">
        <f t="shared" si="71"/>
        <v>0</v>
      </c>
      <c r="P495">
        <f t="shared" si="72"/>
        <v>0</v>
      </c>
      <c r="Q495">
        <f t="shared" si="73"/>
        <v>0</v>
      </c>
      <c r="R495">
        <f t="shared" si="74"/>
        <v>0</v>
      </c>
      <c r="S495">
        <f t="shared" si="75"/>
        <v>0</v>
      </c>
      <c r="T495">
        <f t="shared" si="76"/>
        <v>0</v>
      </c>
      <c r="U495">
        <f t="shared" si="77"/>
        <v>2.3004378612829204E-5</v>
      </c>
    </row>
    <row r="496" spans="1:21" x14ac:dyDescent="0.25">
      <c r="A496" t="s">
        <v>294</v>
      </c>
      <c r="C496" t="s">
        <v>795</v>
      </c>
      <c r="D496">
        <f t="shared" si="60"/>
        <v>0</v>
      </c>
      <c r="E496">
        <f t="shared" si="61"/>
        <v>0</v>
      </c>
      <c r="F496">
        <f t="shared" si="62"/>
        <v>0</v>
      </c>
      <c r="G496">
        <f t="shared" si="63"/>
        <v>0</v>
      </c>
      <c r="H496">
        <f t="shared" si="64"/>
        <v>0</v>
      </c>
      <c r="I496">
        <f t="shared" si="65"/>
        <v>0</v>
      </c>
      <c r="J496">
        <f t="shared" si="66"/>
        <v>0</v>
      </c>
      <c r="K496">
        <f t="shared" si="67"/>
        <v>0</v>
      </c>
      <c r="L496">
        <f t="shared" si="68"/>
        <v>0</v>
      </c>
      <c r="M496">
        <f t="shared" si="69"/>
        <v>0</v>
      </c>
      <c r="N496">
        <f t="shared" si="70"/>
        <v>0</v>
      </c>
      <c r="O496">
        <f t="shared" si="71"/>
        <v>1.7228903208021777E-4</v>
      </c>
      <c r="P496">
        <f t="shared" si="72"/>
        <v>3.3728881121025358E-4</v>
      </c>
      <c r="Q496">
        <f t="shared" si="73"/>
        <v>0</v>
      </c>
      <c r="R496">
        <f t="shared" si="74"/>
        <v>0</v>
      </c>
      <c r="S496">
        <f t="shared" si="75"/>
        <v>0</v>
      </c>
      <c r="T496">
        <f t="shared" si="76"/>
        <v>0</v>
      </c>
      <c r="U496">
        <f t="shared" si="77"/>
        <v>2.3004378612829204E-5</v>
      </c>
    </row>
    <row r="497" spans="1:21" x14ac:dyDescent="0.25">
      <c r="A497" t="s">
        <v>114</v>
      </c>
      <c r="C497" t="s">
        <v>460</v>
      </c>
      <c r="D497">
        <f t="shared" si="60"/>
        <v>1.6511410123712356E-3</v>
      </c>
      <c r="E497">
        <f t="shared" si="61"/>
        <v>0</v>
      </c>
      <c r="F497">
        <f t="shared" si="62"/>
        <v>0</v>
      </c>
      <c r="G497">
        <f t="shared" si="63"/>
        <v>0</v>
      </c>
      <c r="H497">
        <f t="shared" si="64"/>
        <v>0</v>
      </c>
      <c r="I497">
        <f t="shared" si="65"/>
        <v>0</v>
      </c>
      <c r="J497">
        <f t="shared" si="66"/>
        <v>0</v>
      </c>
      <c r="K497">
        <f t="shared" si="67"/>
        <v>0</v>
      </c>
      <c r="L497">
        <f t="shared" si="68"/>
        <v>0</v>
      </c>
      <c r="M497">
        <f t="shared" si="69"/>
        <v>0</v>
      </c>
      <c r="N497">
        <f t="shared" si="70"/>
        <v>0</v>
      </c>
      <c r="O497">
        <f t="shared" si="71"/>
        <v>0</v>
      </c>
      <c r="P497">
        <f t="shared" si="72"/>
        <v>0</v>
      </c>
      <c r="Q497">
        <f t="shared" si="73"/>
        <v>0</v>
      </c>
      <c r="R497">
        <f t="shared" si="74"/>
        <v>0</v>
      </c>
      <c r="S497">
        <f t="shared" si="75"/>
        <v>0</v>
      </c>
      <c r="T497">
        <f t="shared" si="76"/>
        <v>0</v>
      </c>
      <c r="U497">
        <f t="shared" si="77"/>
        <v>2.2666078927346422E-5</v>
      </c>
    </row>
    <row r="498" spans="1:21" x14ac:dyDescent="0.25">
      <c r="A498" t="s">
        <v>296</v>
      </c>
      <c r="C498" t="s">
        <v>787</v>
      </c>
      <c r="D498">
        <f t="shared" si="60"/>
        <v>0</v>
      </c>
      <c r="E498">
        <f t="shared" si="61"/>
        <v>0</v>
      </c>
      <c r="F498">
        <f t="shared" si="62"/>
        <v>0</v>
      </c>
      <c r="G498">
        <f t="shared" si="63"/>
        <v>0</v>
      </c>
      <c r="H498">
        <f t="shared" si="64"/>
        <v>0</v>
      </c>
      <c r="I498">
        <f t="shared" si="65"/>
        <v>2.6918792215913562E-4</v>
      </c>
      <c r="J498">
        <f t="shared" si="66"/>
        <v>0</v>
      </c>
      <c r="K498">
        <f t="shared" si="67"/>
        <v>0</v>
      </c>
      <c r="L498">
        <f t="shared" si="68"/>
        <v>0</v>
      </c>
      <c r="M498">
        <f t="shared" si="69"/>
        <v>0</v>
      </c>
      <c r="N498">
        <f t="shared" si="70"/>
        <v>0</v>
      </c>
      <c r="O498">
        <f t="shared" si="71"/>
        <v>0</v>
      </c>
      <c r="P498">
        <f t="shared" si="72"/>
        <v>0</v>
      </c>
      <c r="Q498">
        <f t="shared" si="73"/>
        <v>0</v>
      </c>
      <c r="R498">
        <f t="shared" si="74"/>
        <v>0</v>
      </c>
      <c r="S498">
        <f t="shared" si="75"/>
        <v>0</v>
      </c>
      <c r="T498">
        <f t="shared" si="76"/>
        <v>0</v>
      </c>
      <c r="U498">
        <f t="shared" si="77"/>
        <v>2.1989479556380855E-5</v>
      </c>
    </row>
    <row r="499" spans="1:21" x14ac:dyDescent="0.25">
      <c r="A499" t="s">
        <v>297</v>
      </c>
      <c r="C499" t="s">
        <v>792</v>
      </c>
      <c r="D499">
        <f t="shared" si="60"/>
        <v>0</v>
      </c>
      <c r="E499">
        <f t="shared" si="61"/>
        <v>0</v>
      </c>
      <c r="F499" s="11">
        <f t="shared" si="62"/>
        <v>2.552149587867719E-4</v>
      </c>
      <c r="G499">
        <f t="shared" si="63"/>
        <v>0</v>
      </c>
      <c r="H499">
        <f t="shared" si="64"/>
        <v>0</v>
      </c>
      <c r="I499">
        <f t="shared" si="65"/>
        <v>0</v>
      </c>
      <c r="J499">
        <f t="shared" si="66"/>
        <v>0</v>
      </c>
      <c r="K499">
        <f t="shared" si="67"/>
        <v>0</v>
      </c>
      <c r="L499">
        <f t="shared" si="68"/>
        <v>0</v>
      </c>
      <c r="M499">
        <f t="shared" si="69"/>
        <v>0</v>
      </c>
      <c r="N499">
        <f t="shared" si="70"/>
        <v>0</v>
      </c>
      <c r="O499">
        <f t="shared" si="71"/>
        <v>0</v>
      </c>
      <c r="P499">
        <f t="shared" si="72"/>
        <v>0</v>
      </c>
      <c r="Q499">
        <f t="shared" si="73"/>
        <v>0</v>
      </c>
      <c r="R499">
        <f t="shared" si="74"/>
        <v>0</v>
      </c>
      <c r="S499">
        <f t="shared" si="75"/>
        <v>0</v>
      </c>
      <c r="T499">
        <f t="shared" si="76"/>
        <v>0</v>
      </c>
      <c r="U499">
        <f t="shared" si="77"/>
        <v>2.1651179870898073E-5</v>
      </c>
    </row>
    <row r="500" spans="1:21" x14ac:dyDescent="0.25">
      <c r="A500" t="s">
        <v>298</v>
      </c>
      <c r="C500" t="s">
        <v>824</v>
      </c>
      <c r="D500">
        <f t="shared" si="60"/>
        <v>0</v>
      </c>
      <c r="E500">
        <f t="shared" si="61"/>
        <v>0</v>
      </c>
      <c r="F500">
        <f t="shared" si="62"/>
        <v>0</v>
      </c>
      <c r="G500">
        <f t="shared" si="63"/>
        <v>0</v>
      </c>
      <c r="H500">
        <f t="shared" si="64"/>
        <v>0</v>
      </c>
      <c r="I500">
        <f t="shared" si="65"/>
        <v>0</v>
      </c>
      <c r="J500">
        <f t="shared" si="66"/>
        <v>0</v>
      </c>
      <c r="K500">
        <f t="shared" si="67"/>
        <v>0</v>
      </c>
      <c r="L500">
        <f t="shared" si="68"/>
        <v>0</v>
      </c>
      <c r="M500">
        <f t="shared" si="69"/>
        <v>0</v>
      </c>
      <c r="N500">
        <f t="shared" si="70"/>
        <v>0</v>
      </c>
      <c r="O500">
        <f t="shared" si="71"/>
        <v>0</v>
      </c>
      <c r="P500">
        <f t="shared" si="72"/>
        <v>0</v>
      </c>
      <c r="Q500">
        <f t="shared" si="73"/>
        <v>0</v>
      </c>
      <c r="R500">
        <f t="shared" si="74"/>
        <v>9.7153055643513055E-5</v>
      </c>
      <c r="S500">
        <f t="shared" si="75"/>
        <v>3.0644613587987309E-4</v>
      </c>
      <c r="T500">
        <f t="shared" si="76"/>
        <v>0</v>
      </c>
      <c r="U500">
        <f t="shared" si="77"/>
        <v>2.1651179870898073E-5</v>
      </c>
    </row>
    <row r="501" spans="1:21" x14ac:dyDescent="0.25">
      <c r="A501" t="s">
        <v>300</v>
      </c>
      <c r="C501" t="s">
        <v>575</v>
      </c>
      <c r="D501">
        <f t="shared" si="60"/>
        <v>0</v>
      </c>
      <c r="E501">
        <f t="shared" si="61"/>
        <v>0</v>
      </c>
      <c r="F501">
        <f t="shared" si="62"/>
        <v>0</v>
      </c>
      <c r="G501">
        <f t="shared" si="63"/>
        <v>0</v>
      </c>
      <c r="H501">
        <f t="shared" si="64"/>
        <v>0</v>
      </c>
      <c r="I501">
        <f t="shared" si="65"/>
        <v>0</v>
      </c>
      <c r="J501">
        <f t="shared" si="66"/>
        <v>0</v>
      </c>
      <c r="K501">
        <f t="shared" si="67"/>
        <v>0</v>
      </c>
      <c r="L501">
        <f t="shared" si="68"/>
        <v>0</v>
      </c>
      <c r="M501">
        <f t="shared" si="69"/>
        <v>0</v>
      </c>
      <c r="N501">
        <f t="shared" si="70"/>
        <v>0</v>
      </c>
      <c r="O501">
        <f t="shared" si="71"/>
        <v>0</v>
      </c>
      <c r="P501">
        <f t="shared" si="72"/>
        <v>0</v>
      </c>
      <c r="Q501">
        <f t="shared" si="73"/>
        <v>0</v>
      </c>
      <c r="R501">
        <f t="shared" si="74"/>
        <v>2.2669046316819711E-4</v>
      </c>
      <c r="S501">
        <f t="shared" si="75"/>
        <v>0</v>
      </c>
      <c r="T501">
        <f t="shared" si="76"/>
        <v>0</v>
      </c>
      <c r="U501">
        <f t="shared" si="77"/>
        <v>2.1312880185415291E-5</v>
      </c>
    </row>
    <row r="502" spans="1:21" x14ac:dyDescent="0.25">
      <c r="A502" t="s">
        <v>301</v>
      </c>
      <c r="C502" t="s">
        <v>824</v>
      </c>
      <c r="D502">
        <f t="shared" si="60"/>
        <v>0</v>
      </c>
      <c r="E502">
        <f t="shared" si="61"/>
        <v>0</v>
      </c>
      <c r="F502">
        <f t="shared" si="62"/>
        <v>0</v>
      </c>
      <c r="G502">
        <f t="shared" si="63"/>
        <v>0</v>
      </c>
      <c r="H502">
        <f t="shared" si="64"/>
        <v>0</v>
      </c>
      <c r="I502">
        <f t="shared" si="65"/>
        <v>0</v>
      </c>
      <c r="J502">
        <f t="shared" si="66"/>
        <v>0</v>
      </c>
      <c r="K502">
        <f t="shared" si="67"/>
        <v>0</v>
      </c>
      <c r="L502">
        <f t="shared" si="68"/>
        <v>0</v>
      </c>
      <c r="M502">
        <f t="shared" si="69"/>
        <v>0</v>
      </c>
      <c r="N502">
        <f t="shared" si="70"/>
        <v>0</v>
      </c>
      <c r="O502">
        <f t="shared" si="71"/>
        <v>0</v>
      </c>
      <c r="P502">
        <f t="shared" si="72"/>
        <v>0</v>
      </c>
      <c r="Q502">
        <f t="shared" si="73"/>
        <v>0</v>
      </c>
      <c r="R502">
        <f t="shared" si="74"/>
        <v>8.6358271683122711E-5</v>
      </c>
      <c r="S502">
        <f t="shared" si="75"/>
        <v>2.9816380788311978E-4</v>
      </c>
      <c r="T502">
        <f t="shared" si="76"/>
        <v>0</v>
      </c>
      <c r="U502">
        <f t="shared" si="77"/>
        <v>2.0297981128966945E-5</v>
      </c>
    </row>
    <row r="503" spans="1:21" x14ac:dyDescent="0.25">
      <c r="A503" t="s">
        <v>130</v>
      </c>
      <c r="C503" t="s">
        <v>460</v>
      </c>
      <c r="D503">
        <f t="shared" si="60"/>
        <v>1.4539898467149687E-3</v>
      </c>
      <c r="E503">
        <f t="shared" si="61"/>
        <v>0</v>
      </c>
      <c r="F503">
        <f t="shared" si="62"/>
        <v>0</v>
      </c>
      <c r="G503">
        <f t="shared" si="63"/>
        <v>0</v>
      </c>
      <c r="H503">
        <f t="shared" si="64"/>
        <v>0</v>
      </c>
      <c r="I503">
        <f t="shared" si="65"/>
        <v>0</v>
      </c>
      <c r="J503">
        <f t="shared" si="66"/>
        <v>0</v>
      </c>
      <c r="K503">
        <f t="shared" si="67"/>
        <v>0</v>
      </c>
      <c r="L503">
        <f t="shared" si="68"/>
        <v>0</v>
      </c>
      <c r="M503">
        <f t="shared" si="69"/>
        <v>0</v>
      </c>
      <c r="N503">
        <f t="shared" si="70"/>
        <v>0</v>
      </c>
      <c r="O503">
        <f t="shared" si="71"/>
        <v>0</v>
      </c>
      <c r="P503">
        <f t="shared" si="72"/>
        <v>0</v>
      </c>
      <c r="Q503">
        <f t="shared" si="73"/>
        <v>0</v>
      </c>
      <c r="R503">
        <f t="shared" si="74"/>
        <v>0</v>
      </c>
      <c r="S503">
        <f t="shared" si="75"/>
        <v>0</v>
      </c>
      <c r="T503">
        <f t="shared" si="76"/>
        <v>0</v>
      </c>
      <c r="U503">
        <f t="shared" si="77"/>
        <v>1.9959681443484163E-5</v>
      </c>
    </row>
    <row r="504" spans="1:21" x14ac:dyDescent="0.25">
      <c r="A504" t="s">
        <v>312</v>
      </c>
      <c r="C504" t="s">
        <v>825</v>
      </c>
      <c r="D504">
        <f t="shared" si="60"/>
        <v>0</v>
      </c>
      <c r="E504">
        <f t="shared" si="61"/>
        <v>2.2488813753848301E-4</v>
      </c>
      <c r="F504">
        <f t="shared" si="62"/>
        <v>8.3742408351909523E-5</v>
      </c>
      <c r="G504">
        <f t="shared" si="63"/>
        <v>0</v>
      </c>
      <c r="H504">
        <f t="shared" si="64"/>
        <v>0</v>
      </c>
      <c r="I504">
        <f t="shared" si="65"/>
        <v>0</v>
      </c>
      <c r="J504">
        <f t="shared" si="66"/>
        <v>0</v>
      </c>
      <c r="K504">
        <f t="shared" si="67"/>
        <v>0</v>
      </c>
      <c r="L504">
        <f t="shared" si="68"/>
        <v>0</v>
      </c>
      <c r="M504">
        <f t="shared" si="69"/>
        <v>0</v>
      </c>
      <c r="N504">
        <f t="shared" si="70"/>
        <v>0</v>
      </c>
      <c r="O504">
        <f t="shared" si="71"/>
        <v>0</v>
      </c>
      <c r="P504">
        <f t="shared" si="72"/>
        <v>0</v>
      </c>
      <c r="Q504">
        <f t="shared" si="73"/>
        <v>0</v>
      </c>
      <c r="R504">
        <f t="shared" si="74"/>
        <v>0</v>
      </c>
      <c r="S504">
        <f t="shared" si="75"/>
        <v>0</v>
      </c>
      <c r="T504">
        <f t="shared" si="76"/>
        <v>0</v>
      </c>
      <c r="U504">
        <f t="shared" si="77"/>
        <v>1.6914984274139119E-5</v>
      </c>
    </row>
    <row r="505" spans="1:21" x14ac:dyDescent="0.25">
      <c r="A505" t="s">
        <v>315</v>
      </c>
      <c r="C505" t="s">
        <v>498</v>
      </c>
      <c r="D505">
        <f t="shared" si="60"/>
        <v>0</v>
      </c>
      <c r="E505">
        <f t="shared" si="61"/>
        <v>0</v>
      </c>
      <c r="F505">
        <f t="shared" si="62"/>
        <v>0</v>
      </c>
      <c r="G505">
        <f t="shared" si="63"/>
        <v>3.6135426729891373E-4</v>
      </c>
      <c r="H505">
        <f t="shared" si="64"/>
        <v>0</v>
      </c>
      <c r="I505">
        <f t="shared" si="65"/>
        <v>0</v>
      </c>
      <c r="J505">
        <f t="shared" si="66"/>
        <v>0</v>
      </c>
      <c r="K505">
        <f t="shared" si="67"/>
        <v>0</v>
      </c>
      <c r="L505">
        <f t="shared" si="68"/>
        <v>0</v>
      </c>
      <c r="M505">
        <f t="shared" si="69"/>
        <v>0</v>
      </c>
      <c r="N505">
        <f t="shared" si="70"/>
        <v>0</v>
      </c>
      <c r="O505">
        <f t="shared" si="71"/>
        <v>0</v>
      </c>
      <c r="P505">
        <f t="shared" si="72"/>
        <v>0</v>
      </c>
      <c r="Q505">
        <f t="shared" si="73"/>
        <v>0</v>
      </c>
      <c r="R505">
        <f t="shared" si="74"/>
        <v>0</v>
      </c>
      <c r="S505">
        <f t="shared" si="75"/>
        <v>0</v>
      </c>
      <c r="T505">
        <f t="shared" si="76"/>
        <v>0</v>
      </c>
      <c r="U505">
        <f t="shared" si="77"/>
        <v>1.6576684588656337E-5</v>
      </c>
    </row>
    <row r="506" spans="1:21" x14ac:dyDescent="0.25">
      <c r="A506" t="s">
        <v>318</v>
      </c>
      <c r="C506" t="s">
        <v>796</v>
      </c>
      <c r="D506">
        <f t="shared" si="60"/>
        <v>0</v>
      </c>
      <c r="E506">
        <f t="shared" si="61"/>
        <v>0</v>
      </c>
      <c r="F506">
        <f t="shared" si="62"/>
        <v>0</v>
      </c>
      <c r="G506">
        <f t="shared" si="63"/>
        <v>0</v>
      </c>
      <c r="H506">
        <f t="shared" si="64"/>
        <v>0</v>
      </c>
      <c r="I506">
        <f t="shared" si="65"/>
        <v>0</v>
      </c>
      <c r="J506">
        <f t="shared" si="66"/>
        <v>0</v>
      </c>
      <c r="K506">
        <f t="shared" si="67"/>
        <v>0</v>
      </c>
      <c r="L506">
        <f t="shared" si="68"/>
        <v>0</v>
      </c>
      <c r="M506">
        <f t="shared" si="69"/>
        <v>0</v>
      </c>
      <c r="N506">
        <f t="shared" si="70"/>
        <v>0</v>
      </c>
      <c r="O506">
        <f t="shared" si="71"/>
        <v>2.3135955736486386E-4</v>
      </c>
      <c r="P506">
        <f t="shared" si="72"/>
        <v>0</v>
      </c>
      <c r="Q506">
        <f t="shared" si="73"/>
        <v>0</v>
      </c>
      <c r="R506">
        <f t="shared" si="74"/>
        <v>0</v>
      </c>
      <c r="S506">
        <f t="shared" si="75"/>
        <v>0</v>
      </c>
      <c r="T506">
        <f t="shared" si="76"/>
        <v>0</v>
      </c>
      <c r="U506">
        <f t="shared" si="77"/>
        <v>1.5900085217690774E-5</v>
      </c>
    </row>
    <row r="507" spans="1:21" x14ac:dyDescent="0.25">
      <c r="A507" t="s">
        <v>320</v>
      </c>
      <c r="C507" t="s">
        <v>472</v>
      </c>
      <c r="D507">
        <f t="shared" si="60"/>
        <v>0</v>
      </c>
      <c r="E507">
        <f t="shared" si="61"/>
        <v>3.5671911471621442E-4</v>
      </c>
      <c r="F507">
        <f t="shared" si="62"/>
        <v>0</v>
      </c>
      <c r="G507">
        <f t="shared" si="63"/>
        <v>0</v>
      </c>
      <c r="H507">
        <f t="shared" si="64"/>
        <v>0</v>
      </c>
      <c r="I507">
        <f t="shared" si="65"/>
        <v>0</v>
      </c>
      <c r="J507">
        <f t="shared" si="66"/>
        <v>0</v>
      </c>
      <c r="K507">
        <f t="shared" si="67"/>
        <v>0</v>
      </c>
      <c r="L507">
        <f t="shared" si="68"/>
        <v>0</v>
      </c>
      <c r="M507">
        <f t="shared" si="69"/>
        <v>0</v>
      </c>
      <c r="N507">
        <f t="shared" si="70"/>
        <v>0</v>
      </c>
      <c r="O507">
        <f t="shared" si="71"/>
        <v>0</v>
      </c>
      <c r="P507">
        <f t="shared" si="72"/>
        <v>0</v>
      </c>
      <c r="Q507">
        <f t="shared" si="73"/>
        <v>0</v>
      </c>
      <c r="R507">
        <f t="shared" si="74"/>
        <v>0</v>
      </c>
      <c r="S507">
        <f t="shared" si="75"/>
        <v>0</v>
      </c>
      <c r="T507">
        <f t="shared" si="76"/>
        <v>0</v>
      </c>
      <c r="U507">
        <f t="shared" si="77"/>
        <v>1.5561785532207992E-5</v>
      </c>
    </row>
    <row r="508" spans="1:21" x14ac:dyDescent="0.25">
      <c r="A508" t="s">
        <v>323</v>
      </c>
      <c r="C508" t="s">
        <v>498</v>
      </c>
      <c r="D508">
        <f t="shared" si="60"/>
        <v>0</v>
      </c>
      <c r="E508">
        <f t="shared" si="61"/>
        <v>0</v>
      </c>
      <c r="F508">
        <f t="shared" si="62"/>
        <v>0</v>
      </c>
      <c r="G508">
        <f t="shared" si="63"/>
        <v>3.3185595976430854E-4</v>
      </c>
      <c r="H508">
        <f t="shared" si="64"/>
        <v>0</v>
      </c>
      <c r="I508">
        <f t="shared" si="65"/>
        <v>0</v>
      </c>
      <c r="J508">
        <f t="shared" si="66"/>
        <v>0</v>
      </c>
      <c r="K508">
        <f t="shared" si="67"/>
        <v>0</v>
      </c>
      <c r="L508">
        <f t="shared" si="68"/>
        <v>0</v>
      </c>
      <c r="M508">
        <f t="shared" si="69"/>
        <v>0</v>
      </c>
      <c r="N508">
        <f t="shared" si="70"/>
        <v>0</v>
      </c>
      <c r="O508">
        <f t="shared" si="71"/>
        <v>0</v>
      </c>
      <c r="P508">
        <f t="shared" si="72"/>
        <v>0</v>
      </c>
      <c r="Q508">
        <f t="shared" si="73"/>
        <v>0</v>
      </c>
      <c r="R508">
        <f t="shared" si="74"/>
        <v>0</v>
      </c>
      <c r="S508">
        <f t="shared" si="75"/>
        <v>0</v>
      </c>
      <c r="T508">
        <f t="shared" si="76"/>
        <v>0</v>
      </c>
      <c r="U508">
        <f t="shared" si="77"/>
        <v>1.5223485846725208E-5</v>
      </c>
    </row>
    <row r="509" spans="1:21" x14ac:dyDescent="0.25">
      <c r="A509" t="s">
        <v>325</v>
      </c>
      <c r="C509" t="s">
        <v>569</v>
      </c>
      <c r="D509">
        <f t="shared" si="60"/>
        <v>0</v>
      </c>
      <c r="E509">
        <f t="shared" si="61"/>
        <v>0</v>
      </c>
      <c r="F509">
        <f t="shared" si="62"/>
        <v>0</v>
      </c>
      <c r="G509">
        <f t="shared" si="63"/>
        <v>0</v>
      </c>
      <c r="H509">
        <f t="shared" si="64"/>
        <v>0</v>
      </c>
      <c r="I509">
        <f t="shared" si="65"/>
        <v>0</v>
      </c>
      <c r="J509">
        <f t="shared" si="66"/>
        <v>0</v>
      </c>
      <c r="K509">
        <f t="shared" si="67"/>
        <v>0</v>
      </c>
      <c r="L509">
        <f t="shared" si="68"/>
        <v>0</v>
      </c>
      <c r="M509">
        <f t="shared" si="69"/>
        <v>0</v>
      </c>
      <c r="N509">
        <f t="shared" si="70"/>
        <v>0</v>
      </c>
      <c r="O509">
        <f t="shared" si="71"/>
        <v>0</v>
      </c>
      <c r="P509">
        <f t="shared" si="72"/>
        <v>0</v>
      </c>
      <c r="Q509">
        <f t="shared" si="73"/>
        <v>0</v>
      </c>
      <c r="R509">
        <f t="shared" si="74"/>
        <v>9.7153055643513055E-5</v>
      </c>
      <c r="S509">
        <f t="shared" si="75"/>
        <v>1.4079957594480657E-4</v>
      </c>
      <c r="T509">
        <f t="shared" si="76"/>
        <v>0</v>
      </c>
      <c r="U509">
        <f t="shared" si="77"/>
        <v>1.4885186161242426E-5</v>
      </c>
    </row>
    <row r="510" spans="1:21" x14ac:dyDescent="0.25">
      <c r="A510" t="s">
        <v>324</v>
      </c>
      <c r="C510" t="s">
        <v>514</v>
      </c>
      <c r="D510">
        <f t="shared" si="60"/>
        <v>0</v>
      </c>
      <c r="E510">
        <f t="shared" si="61"/>
        <v>0</v>
      </c>
      <c r="F510">
        <f t="shared" si="62"/>
        <v>0</v>
      </c>
      <c r="G510">
        <f t="shared" si="63"/>
        <v>0</v>
      </c>
      <c r="H510">
        <f t="shared" si="64"/>
        <v>0</v>
      </c>
      <c r="I510">
        <f t="shared" si="65"/>
        <v>0</v>
      </c>
      <c r="J510">
        <f t="shared" si="66"/>
        <v>2.0118332373140197E-4</v>
      </c>
      <c r="K510">
        <f t="shared" si="67"/>
        <v>0</v>
      </c>
      <c r="L510">
        <f t="shared" si="68"/>
        <v>0</v>
      </c>
      <c r="M510">
        <f t="shared" si="69"/>
        <v>0</v>
      </c>
      <c r="N510">
        <f t="shared" si="70"/>
        <v>0</v>
      </c>
      <c r="O510">
        <f t="shared" si="71"/>
        <v>0</v>
      </c>
      <c r="P510">
        <f t="shared" si="72"/>
        <v>0</v>
      </c>
      <c r="Q510">
        <f t="shared" si="73"/>
        <v>0</v>
      </c>
      <c r="R510">
        <f t="shared" si="74"/>
        <v>0</v>
      </c>
      <c r="S510">
        <f t="shared" si="75"/>
        <v>0</v>
      </c>
      <c r="T510">
        <f t="shared" si="76"/>
        <v>0</v>
      </c>
      <c r="U510">
        <f t="shared" si="77"/>
        <v>1.4885186161242426E-5</v>
      </c>
    </row>
    <row r="511" spans="1:21" x14ac:dyDescent="0.25">
      <c r="A511" t="s">
        <v>331</v>
      </c>
      <c r="C511" t="s">
        <v>502</v>
      </c>
      <c r="D511">
        <f t="shared" si="60"/>
        <v>0</v>
      </c>
      <c r="E511">
        <f t="shared" si="61"/>
        <v>0</v>
      </c>
      <c r="F511">
        <f t="shared" si="62"/>
        <v>0</v>
      </c>
      <c r="G511">
        <f t="shared" si="63"/>
        <v>0</v>
      </c>
      <c r="H511">
        <f t="shared" si="64"/>
        <v>0</v>
      </c>
      <c r="I511">
        <f t="shared" si="65"/>
        <v>0</v>
      </c>
      <c r="J511">
        <f t="shared" si="66"/>
        <v>0</v>
      </c>
      <c r="K511">
        <f t="shared" si="67"/>
        <v>0</v>
      </c>
      <c r="L511">
        <f t="shared" si="68"/>
        <v>2.6466053977517085E-4</v>
      </c>
      <c r="M511">
        <f t="shared" si="69"/>
        <v>0</v>
      </c>
      <c r="N511">
        <f t="shared" si="70"/>
        <v>0</v>
      </c>
      <c r="O511">
        <f t="shared" si="71"/>
        <v>0</v>
      </c>
      <c r="P511">
        <f t="shared" si="72"/>
        <v>0</v>
      </c>
      <c r="Q511">
        <f t="shared" si="73"/>
        <v>0</v>
      </c>
      <c r="R511">
        <f t="shared" si="74"/>
        <v>0</v>
      </c>
      <c r="S511">
        <f t="shared" si="75"/>
        <v>0</v>
      </c>
      <c r="T511">
        <f t="shared" si="76"/>
        <v>0</v>
      </c>
      <c r="U511">
        <f t="shared" si="77"/>
        <v>1.3531987419311297E-5</v>
      </c>
    </row>
    <row r="512" spans="1:21" x14ac:dyDescent="0.25">
      <c r="A512" t="s">
        <v>330</v>
      </c>
      <c r="C512" t="s">
        <v>786</v>
      </c>
      <c r="D512">
        <f t="shared" si="60"/>
        <v>0</v>
      </c>
      <c r="E512">
        <f t="shared" si="61"/>
        <v>0</v>
      </c>
      <c r="F512">
        <f t="shared" si="62"/>
        <v>0</v>
      </c>
      <c r="G512">
        <f t="shared" si="63"/>
        <v>0</v>
      </c>
      <c r="H512">
        <f t="shared" si="64"/>
        <v>0</v>
      </c>
      <c r="I512">
        <f t="shared" si="65"/>
        <v>0</v>
      </c>
      <c r="J512">
        <f t="shared" si="66"/>
        <v>0</v>
      </c>
      <c r="K512">
        <f t="shared" si="67"/>
        <v>0</v>
      </c>
      <c r="L512">
        <f t="shared" si="68"/>
        <v>0</v>
      </c>
      <c r="M512">
        <f t="shared" si="69"/>
        <v>0</v>
      </c>
      <c r="N512">
        <f t="shared" si="70"/>
        <v>0</v>
      </c>
      <c r="O512">
        <f t="shared" si="71"/>
        <v>1.969017509488203E-4</v>
      </c>
      <c r="P512">
        <f t="shared" si="72"/>
        <v>0</v>
      </c>
      <c r="Q512">
        <f t="shared" si="73"/>
        <v>0</v>
      </c>
      <c r="R512">
        <f t="shared" si="74"/>
        <v>0</v>
      </c>
      <c r="S512">
        <f t="shared" si="75"/>
        <v>0</v>
      </c>
      <c r="T512">
        <f t="shared" si="76"/>
        <v>0</v>
      </c>
      <c r="U512">
        <f t="shared" si="77"/>
        <v>1.3531987419311297E-5</v>
      </c>
    </row>
    <row r="513" spans="1:21" x14ac:dyDescent="0.25">
      <c r="A513" t="s">
        <v>332</v>
      </c>
      <c r="C513" t="s">
        <v>502</v>
      </c>
      <c r="D513">
        <f t="shared" si="60"/>
        <v>0</v>
      </c>
      <c r="E513">
        <f t="shared" si="61"/>
        <v>0</v>
      </c>
      <c r="F513">
        <f t="shared" si="62"/>
        <v>0</v>
      </c>
      <c r="G513">
        <f t="shared" si="63"/>
        <v>0</v>
      </c>
      <c r="H513">
        <f t="shared" si="64"/>
        <v>0</v>
      </c>
      <c r="I513">
        <f t="shared" si="65"/>
        <v>0</v>
      </c>
      <c r="J513">
        <f t="shared" si="66"/>
        <v>0</v>
      </c>
      <c r="K513">
        <f t="shared" si="67"/>
        <v>0</v>
      </c>
      <c r="L513">
        <f t="shared" si="68"/>
        <v>2.5804402628079159E-4</v>
      </c>
      <c r="M513">
        <f t="shared" si="69"/>
        <v>0</v>
      </c>
      <c r="N513">
        <f t="shared" si="70"/>
        <v>0</v>
      </c>
      <c r="O513">
        <f t="shared" si="71"/>
        <v>0</v>
      </c>
      <c r="P513">
        <f t="shared" si="72"/>
        <v>0</v>
      </c>
      <c r="Q513">
        <f t="shared" si="73"/>
        <v>0</v>
      </c>
      <c r="R513">
        <f t="shared" si="74"/>
        <v>0</v>
      </c>
      <c r="S513">
        <f t="shared" si="75"/>
        <v>0</v>
      </c>
      <c r="T513">
        <f t="shared" si="76"/>
        <v>0</v>
      </c>
      <c r="U513">
        <f t="shared" si="77"/>
        <v>1.3193687733828513E-5</v>
      </c>
    </row>
    <row r="514" spans="1:21" x14ac:dyDescent="0.25">
      <c r="A514" t="s">
        <v>284</v>
      </c>
      <c r="C514" t="s">
        <v>461</v>
      </c>
      <c r="D514">
        <f t="shared" si="60"/>
        <v>0</v>
      </c>
      <c r="E514">
        <f t="shared" si="61"/>
        <v>0</v>
      </c>
      <c r="F514">
        <f t="shared" si="62"/>
        <v>0</v>
      </c>
      <c r="G514">
        <f t="shared" si="63"/>
        <v>0</v>
      </c>
      <c r="H514">
        <f t="shared" si="64"/>
        <v>0</v>
      </c>
      <c r="I514">
        <f t="shared" si="65"/>
        <v>0</v>
      </c>
      <c r="J514">
        <f t="shared" si="66"/>
        <v>1.783215823982881E-4</v>
      </c>
      <c r="K514">
        <f t="shared" si="67"/>
        <v>0</v>
      </c>
      <c r="L514">
        <f t="shared" si="68"/>
        <v>0</v>
      </c>
      <c r="M514">
        <f t="shared" si="69"/>
        <v>0</v>
      </c>
      <c r="N514">
        <f t="shared" si="70"/>
        <v>0</v>
      </c>
      <c r="O514">
        <f t="shared" si="71"/>
        <v>0</v>
      </c>
      <c r="P514">
        <f t="shared" si="72"/>
        <v>0</v>
      </c>
      <c r="Q514">
        <f t="shared" si="73"/>
        <v>0</v>
      </c>
      <c r="R514">
        <f t="shared" si="74"/>
        <v>0</v>
      </c>
      <c r="S514">
        <f t="shared" si="75"/>
        <v>0</v>
      </c>
      <c r="T514">
        <f t="shared" si="76"/>
        <v>0</v>
      </c>
      <c r="U514">
        <f t="shared" si="77"/>
        <v>1.3193687733828513E-5</v>
      </c>
    </row>
    <row r="515" spans="1:21" x14ac:dyDescent="0.25">
      <c r="A515" t="s">
        <v>336</v>
      </c>
      <c r="C515" t="s">
        <v>498</v>
      </c>
      <c r="D515">
        <f t="shared" si="60"/>
        <v>0</v>
      </c>
      <c r="E515">
        <f t="shared" si="61"/>
        <v>0</v>
      </c>
      <c r="F515">
        <f t="shared" si="62"/>
        <v>0</v>
      </c>
      <c r="G515">
        <f t="shared" si="63"/>
        <v>2.8023392157874941E-4</v>
      </c>
      <c r="H515">
        <f t="shared" si="64"/>
        <v>0</v>
      </c>
      <c r="I515">
        <f t="shared" si="65"/>
        <v>0</v>
      </c>
      <c r="J515">
        <f t="shared" si="66"/>
        <v>0</v>
      </c>
      <c r="K515">
        <f t="shared" si="67"/>
        <v>0</v>
      </c>
      <c r="L515">
        <f t="shared" si="68"/>
        <v>0</v>
      </c>
      <c r="M515">
        <f t="shared" si="69"/>
        <v>0</v>
      </c>
      <c r="N515">
        <f t="shared" si="70"/>
        <v>0</v>
      </c>
      <c r="O515">
        <f t="shared" si="71"/>
        <v>0</v>
      </c>
      <c r="P515">
        <f t="shared" si="72"/>
        <v>0</v>
      </c>
      <c r="Q515">
        <f t="shared" si="73"/>
        <v>0</v>
      </c>
      <c r="R515">
        <f t="shared" si="74"/>
        <v>0</v>
      </c>
      <c r="S515">
        <f t="shared" si="75"/>
        <v>0</v>
      </c>
      <c r="T515">
        <f t="shared" si="76"/>
        <v>0</v>
      </c>
      <c r="U515">
        <f t="shared" si="77"/>
        <v>1.2855388048345731E-5</v>
      </c>
    </row>
    <row r="516" spans="1:21" x14ac:dyDescent="0.25">
      <c r="A516" t="s">
        <v>338</v>
      </c>
      <c r="C516" t="s">
        <v>800</v>
      </c>
      <c r="D516">
        <f t="shared" si="60"/>
        <v>0</v>
      </c>
      <c r="E516">
        <f t="shared" si="61"/>
        <v>0</v>
      </c>
      <c r="F516">
        <f t="shared" si="62"/>
        <v>0</v>
      </c>
      <c r="G516">
        <f t="shared" si="63"/>
        <v>0</v>
      </c>
      <c r="H516">
        <f t="shared" si="64"/>
        <v>0</v>
      </c>
      <c r="I516">
        <f t="shared" si="65"/>
        <v>0</v>
      </c>
      <c r="J516">
        <f t="shared" si="66"/>
        <v>0</v>
      </c>
      <c r="K516">
        <f t="shared" si="67"/>
        <v>0</v>
      </c>
      <c r="L516">
        <f t="shared" si="68"/>
        <v>0</v>
      </c>
      <c r="M516">
        <f t="shared" si="69"/>
        <v>0</v>
      </c>
      <c r="N516">
        <f t="shared" si="70"/>
        <v>0</v>
      </c>
      <c r="O516">
        <f t="shared" si="71"/>
        <v>1.870566634013793E-4</v>
      </c>
      <c r="P516">
        <f t="shared" si="72"/>
        <v>0</v>
      </c>
      <c r="Q516">
        <f t="shared" si="73"/>
        <v>0</v>
      </c>
      <c r="R516">
        <f t="shared" si="74"/>
        <v>0</v>
      </c>
      <c r="S516">
        <f t="shared" si="75"/>
        <v>0</v>
      </c>
      <c r="T516">
        <f t="shared" si="76"/>
        <v>0</v>
      </c>
      <c r="U516">
        <f t="shared" si="77"/>
        <v>1.2855388048345731E-5</v>
      </c>
    </row>
    <row r="517" spans="1:21" x14ac:dyDescent="0.25">
      <c r="A517" t="s">
        <v>339</v>
      </c>
      <c r="C517" t="s">
        <v>826</v>
      </c>
      <c r="D517">
        <f t="shared" si="60"/>
        <v>0</v>
      </c>
      <c r="E517">
        <f t="shared" si="61"/>
        <v>0</v>
      </c>
      <c r="F517">
        <f t="shared" si="62"/>
        <v>0</v>
      </c>
      <c r="G517">
        <f t="shared" si="63"/>
        <v>0</v>
      </c>
      <c r="H517">
        <f t="shared" si="64"/>
        <v>0</v>
      </c>
      <c r="I517">
        <f t="shared" si="65"/>
        <v>0</v>
      </c>
      <c r="J517">
        <f t="shared" si="66"/>
        <v>0</v>
      </c>
      <c r="K517">
        <f t="shared" si="67"/>
        <v>0</v>
      </c>
      <c r="L517">
        <f t="shared" si="68"/>
        <v>0</v>
      </c>
      <c r="M517">
        <f t="shared" si="69"/>
        <v>0</v>
      </c>
      <c r="N517">
        <f t="shared" si="70"/>
        <v>1.50561833367672E-4</v>
      </c>
      <c r="O517">
        <f t="shared" si="71"/>
        <v>0</v>
      </c>
      <c r="P517">
        <f t="shared" si="72"/>
        <v>0</v>
      </c>
      <c r="Q517">
        <f t="shared" si="73"/>
        <v>0</v>
      </c>
      <c r="R517">
        <f t="shared" si="74"/>
        <v>0</v>
      </c>
      <c r="S517">
        <f t="shared" si="75"/>
        <v>0</v>
      </c>
      <c r="T517">
        <f t="shared" si="76"/>
        <v>0</v>
      </c>
      <c r="U517">
        <f t="shared" si="77"/>
        <v>1.2855388048345731E-5</v>
      </c>
    </row>
    <row r="518" spans="1:21" x14ac:dyDescent="0.25">
      <c r="A518" t="s">
        <v>337</v>
      </c>
      <c r="C518" t="s">
        <v>461</v>
      </c>
      <c r="D518">
        <f t="shared" si="60"/>
        <v>0</v>
      </c>
      <c r="E518">
        <f t="shared" si="61"/>
        <v>0</v>
      </c>
      <c r="F518">
        <f t="shared" si="62"/>
        <v>0</v>
      </c>
      <c r="G518">
        <f t="shared" si="63"/>
        <v>0</v>
      </c>
      <c r="H518">
        <f t="shared" si="64"/>
        <v>2.1864589147108408E-4</v>
      </c>
      <c r="I518">
        <f t="shared" si="65"/>
        <v>0</v>
      </c>
      <c r="J518">
        <f t="shared" si="66"/>
        <v>0</v>
      </c>
      <c r="K518">
        <f t="shared" si="67"/>
        <v>0</v>
      </c>
      <c r="L518">
        <f t="shared" si="68"/>
        <v>0</v>
      </c>
      <c r="M518">
        <f t="shared" si="69"/>
        <v>0</v>
      </c>
      <c r="N518">
        <f t="shared" si="70"/>
        <v>0</v>
      </c>
      <c r="O518">
        <f t="shared" si="71"/>
        <v>0</v>
      </c>
      <c r="P518">
        <f t="shared" si="72"/>
        <v>0</v>
      </c>
      <c r="Q518">
        <f t="shared" si="73"/>
        <v>0</v>
      </c>
      <c r="R518">
        <f t="shared" si="74"/>
        <v>0</v>
      </c>
      <c r="S518">
        <f t="shared" si="75"/>
        <v>0</v>
      </c>
      <c r="T518">
        <f t="shared" si="76"/>
        <v>0</v>
      </c>
      <c r="U518">
        <f t="shared" si="77"/>
        <v>1.2855388048345731E-5</v>
      </c>
    </row>
    <row r="519" spans="1:21" x14ac:dyDescent="0.25">
      <c r="A519" t="s">
        <v>80</v>
      </c>
      <c r="C519" t="s">
        <v>468</v>
      </c>
      <c r="D519" s="11">
        <f t="shared" si="60"/>
        <v>9.1182414116023464E-4</v>
      </c>
      <c r="E519">
        <f t="shared" si="61"/>
        <v>0</v>
      </c>
      <c r="F519">
        <f t="shared" si="62"/>
        <v>0</v>
      </c>
      <c r="G519">
        <f t="shared" si="63"/>
        <v>0</v>
      </c>
      <c r="H519">
        <f t="shared" si="64"/>
        <v>0</v>
      </c>
      <c r="I519">
        <f t="shared" si="65"/>
        <v>0</v>
      </c>
      <c r="J519">
        <f t="shared" si="66"/>
        <v>0</v>
      </c>
      <c r="K519">
        <f t="shared" si="67"/>
        <v>0</v>
      </c>
      <c r="L519">
        <f t="shared" si="68"/>
        <v>0</v>
      </c>
      <c r="M519">
        <f t="shared" si="69"/>
        <v>0</v>
      </c>
      <c r="N519">
        <f t="shared" si="70"/>
        <v>0</v>
      </c>
      <c r="O519">
        <f t="shared" si="71"/>
        <v>0</v>
      </c>
      <c r="P519">
        <f t="shared" si="72"/>
        <v>0</v>
      </c>
      <c r="Q519">
        <f t="shared" si="73"/>
        <v>0</v>
      </c>
      <c r="R519">
        <f t="shared" si="74"/>
        <v>0</v>
      </c>
      <c r="S519">
        <f t="shared" si="75"/>
        <v>0</v>
      </c>
      <c r="T519">
        <f t="shared" si="76"/>
        <v>0</v>
      </c>
      <c r="U519">
        <f t="shared" si="77"/>
        <v>1.2517088362862949E-5</v>
      </c>
    </row>
    <row r="520" spans="1:21" x14ac:dyDescent="0.25">
      <c r="A520" t="s">
        <v>341</v>
      </c>
      <c r="C520" t="s">
        <v>503</v>
      </c>
      <c r="D520">
        <f t="shared" si="60"/>
        <v>0</v>
      </c>
      <c r="E520">
        <f t="shared" si="61"/>
        <v>0</v>
      </c>
      <c r="F520">
        <f t="shared" si="62"/>
        <v>0</v>
      </c>
      <c r="G520">
        <f t="shared" si="63"/>
        <v>0</v>
      </c>
      <c r="H520">
        <f t="shared" si="64"/>
        <v>0</v>
      </c>
      <c r="I520">
        <f t="shared" si="65"/>
        <v>0</v>
      </c>
      <c r="J520">
        <f t="shared" si="66"/>
        <v>0</v>
      </c>
      <c r="K520">
        <f t="shared" si="67"/>
        <v>2.113995794862419E-4</v>
      </c>
      <c r="L520">
        <f t="shared" si="68"/>
        <v>0</v>
      </c>
      <c r="M520">
        <f t="shared" si="69"/>
        <v>0</v>
      </c>
      <c r="N520">
        <f t="shared" si="70"/>
        <v>0</v>
      </c>
      <c r="O520">
        <f t="shared" si="71"/>
        <v>0</v>
      </c>
      <c r="P520">
        <f t="shared" si="72"/>
        <v>0</v>
      </c>
      <c r="Q520">
        <f t="shared" si="73"/>
        <v>0</v>
      </c>
      <c r="R520">
        <f t="shared" si="74"/>
        <v>0</v>
      </c>
      <c r="S520">
        <f t="shared" si="75"/>
        <v>0</v>
      </c>
      <c r="T520">
        <f t="shared" si="76"/>
        <v>0</v>
      </c>
      <c r="U520">
        <f t="shared" si="77"/>
        <v>1.2517088362862949E-5</v>
      </c>
    </row>
    <row r="521" spans="1:21" x14ac:dyDescent="0.25">
      <c r="A521" t="s">
        <v>343</v>
      </c>
      <c r="C521" t="s">
        <v>501</v>
      </c>
      <c r="D521">
        <f t="shared" si="60"/>
        <v>0</v>
      </c>
      <c r="E521">
        <f t="shared" si="61"/>
        <v>0</v>
      </c>
      <c r="F521">
        <f t="shared" si="62"/>
        <v>0</v>
      </c>
      <c r="G521">
        <f t="shared" si="63"/>
        <v>0</v>
      </c>
      <c r="H521">
        <f t="shared" si="64"/>
        <v>2.0713821297260596E-4</v>
      </c>
      <c r="I521">
        <f t="shared" si="65"/>
        <v>0</v>
      </c>
      <c r="J521">
        <f t="shared" si="66"/>
        <v>0</v>
      </c>
      <c r="K521">
        <f t="shared" si="67"/>
        <v>0</v>
      </c>
      <c r="L521">
        <f t="shared" si="68"/>
        <v>0</v>
      </c>
      <c r="M521">
        <f t="shared" si="69"/>
        <v>0</v>
      </c>
      <c r="N521">
        <f t="shared" si="70"/>
        <v>0</v>
      </c>
      <c r="O521">
        <f t="shared" si="71"/>
        <v>0</v>
      </c>
      <c r="P521">
        <f t="shared" si="72"/>
        <v>0</v>
      </c>
      <c r="Q521">
        <f t="shared" si="73"/>
        <v>0</v>
      </c>
      <c r="R521">
        <f t="shared" si="74"/>
        <v>0</v>
      </c>
      <c r="S521">
        <f t="shared" si="75"/>
        <v>0</v>
      </c>
      <c r="T521">
        <f t="shared" si="76"/>
        <v>0</v>
      </c>
      <c r="U521">
        <f t="shared" si="77"/>
        <v>1.2178788677380166E-5</v>
      </c>
    </row>
    <row r="522" spans="1:21" x14ac:dyDescent="0.25">
      <c r="A522" t="s">
        <v>345</v>
      </c>
      <c r="C522" t="s">
        <v>466</v>
      </c>
      <c r="D522">
        <f t="shared" si="60"/>
        <v>8.1324855833210118E-4</v>
      </c>
      <c r="E522">
        <f t="shared" si="61"/>
        <v>0</v>
      </c>
      <c r="F522">
        <f t="shared" si="62"/>
        <v>0</v>
      </c>
      <c r="G522">
        <f t="shared" si="63"/>
        <v>0</v>
      </c>
      <c r="H522">
        <f t="shared" si="64"/>
        <v>0</v>
      </c>
      <c r="I522">
        <f t="shared" si="65"/>
        <v>0</v>
      </c>
      <c r="J522">
        <f t="shared" si="66"/>
        <v>0</v>
      </c>
      <c r="K522">
        <f t="shared" si="67"/>
        <v>0</v>
      </c>
      <c r="L522">
        <f t="shared" si="68"/>
        <v>0</v>
      </c>
      <c r="M522">
        <f t="shared" si="69"/>
        <v>0</v>
      </c>
      <c r="N522">
        <f t="shared" si="70"/>
        <v>0</v>
      </c>
      <c r="O522">
        <f t="shared" si="71"/>
        <v>0</v>
      </c>
      <c r="P522">
        <f t="shared" si="72"/>
        <v>0</v>
      </c>
      <c r="Q522">
        <f t="shared" si="73"/>
        <v>0</v>
      </c>
      <c r="R522">
        <f t="shared" si="74"/>
        <v>0</v>
      </c>
      <c r="S522">
        <f t="shared" si="75"/>
        <v>0</v>
      </c>
      <c r="T522">
        <f t="shared" si="76"/>
        <v>0</v>
      </c>
      <c r="U522">
        <f t="shared" si="77"/>
        <v>1.116388962093182E-5</v>
      </c>
    </row>
    <row r="523" spans="1:21" x14ac:dyDescent="0.25">
      <c r="A523" t="s">
        <v>348</v>
      </c>
      <c r="C523" t="s">
        <v>569</v>
      </c>
      <c r="D523">
        <f t="shared" si="60"/>
        <v>0</v>
      </c>
      <c r="E523">
        <f t="shared" si="61"/>
        <v>0</v>
      </c>
      <c r="F523">
        <f t="shared" si="62"/>
        <v>0</v>
      </c>
      <c r="G523">
        <f t="shared" si="63"/>
        <v>0</v>
      </c>
      <c r="H523">
        <f t="shared" si="64"/>
        <v>0</v>
      </c>
      <c r="I523">
        <f t="shared" si="65"/>
        <v>0</v>
      </c>
      <c r="J523">
        <f t="shared" si="66"/>
        <v>0</v>
      </c>
      <c r="K523">
        <f t="shared" si="67"/>
        <v>0</v>
      </c>
      <c r="L523">
        <f t="shared" si="68"/>
        <v>0</v>
      </c>
      <c r="M523">
        <f t="shared" si="69"/>
        <v>0</v>
      </c>
      <c r="N523">
        <f t="shared" si="70"/>
        <v>0</v>
      </c>
      <c r="O523">
        <f t="shared" si="71"/>
        <v>0</v>
      </c>
      <c r="P523">
        <f t="shared" si="72"/>
        <v>0</v>
      </c>
      <c r="Q523">
        <f t="shared" si="73"/>
        <v>0</v>
      </c>
      <c r="R523">
        <f t="shared" si="74"/>
        <v>1.1514436224416361E-4</v>
      </c>
      <c r="S523">
        <f t="shared" si="75"/>
        <v>0</v>
      </c>
      <c r="T523">
        <f t="shared" si="76"/>
        <v>0</v>
      </c>
      <c r="U523">
        <f t="shared" si="77"/>
        <v>1.0825589935449036E-5</v>
      </c>
    </row>
    <row r="524" spans="1:21" x14ac:dyDescent="0.25">
      <c r="A524" t="s">
        <v>349</v>
      </c>
      <c r="C524" t="s">
        <v>516</v>
      </c>
      <c r="D524">
        <f t="shared" si="60"/>
        <v>0</v>
      </c>
      <c r="E524">
        <f t="shared" si="61"/>
        <v>0</v>
      </c>
      <c r="F524">
        <f t="shared" si="62"/>
        <v>0</v>
      </c>
      <c r="G524">
        <f t="shared" si="63"/>
        <v>0</v>
      </c>
      <c r="H524">
        <f t="shared" si="64"/>
        <v>0</v>
      </c>
      <c r="I524">
        <f t="shared" si="65"/>
        <v>0</v>
      </c>
      <c r="J524">
        <f t="shared" si="66"/>
        <v>0</v>
      </c>
      <c r="K524">
        <f t="shared" si="67"/>
        <v>1.7140506444830424E-4</v>
      </c>
      <c r="L524">
        <f t="shared" si="68"/>
        <v>0</v>
      </c>
      <c r="M524">
        <f t="shared" si="69"/>
        <v>0</v>
      </c>
      <c r="N524">
        <f t="shared" si="70"/>
        <v>0</v>
      </c>
      <c r="O524">
        <f t="shared" si="71"/>
        <v>0</v>
      </c>
      <c r="P524">
        <f t="shared" si="72"/>
        <v>0</v>
      </c>
      <c r="Q524">
        <f t="shared" si="73"/>
        <v>0</v>
      </c>
      <c r="R524">
        <f t="shared" si="74"/>
        <v>0</v>
      </c>
      <c r="S524">
        <f t="shared" si="75"/>
        <v>0</v>
      </c>
      <c r="T524">
        <f t="shared" si="76"/>
        <v>0</v>
      </c>
      <c r="U524">
        <f t="shared" si="77"/>
        <v>1.0148990564483473E-5</v>
      </c>
    </row>
    <row r="525" spans="1:21" x14ac:dyDescent="0.25">
      <c r="A525" t="s">
        <v>142</v>
      </c>
      <c r="C525" t="s">
        <v>460</v>
      </c>
      <c r="D525">
        <f t="shared" si="60"/>
        <v>7.1467297550396772E-4</v>
      </c>
      <c r="E525">
        <f t="shared" si="61"/>
        <v>0</v>
      </c>
      <c r="F525">
        <f t="shared" si="62"/>
        <v>0</v>
      </c>
      <c r="G525">
        <f t="shared" si="63"/>
        <v>0</v>
      </c>
      <c r="H525">
        <f t="shared" si="64"/>
        <v>0</v>
      </c>
      <c r="I525">
        <f t="shared" si="65"/>
        <v>0</v>
      </c>
      <c r="J525">
        <f t="shared" si="66"/>
        <v>0</v>
      </c>
      <c r="K525">
        <f t="shared" si="67"/>
        <v>0</v>
      </c>
      <c r="L525">
        <f t="shared" si="68"/>
        <v>0</v>
      </c>
      <c r="M525">
        <f t="shared" si="69"/>
        <v>0</v>
      </c>
      <c r="N525">
        <f t="shared" si="70"/>
        <v>0</v>
      </c>
      <c r="O525">
        <f t="shared" si="71"/>
        <v>0</v>
      </c>
      <c r="P525">
        <f t="shared" si="72"/>
        <v>0</v>
      </c>
      <c r="Q525">
        <f t="shared" si="73"/>
        <v>0</v>
      </c>
      <c r="R525">
        <f t="shared" si="74"/>
        <v>0</v>
      </c>
      <c r="S525">
        <f t="shared" si="75"/>
        <v>0</v>
      </c>
      <c r="T525">
        <f t="shared" si="76"/>
        <v>0</v>
      </c>
      <c r="U525">
        <f t="shared" si="77"/>
        <v>9.8106908790006891E-6</v>
      </c>
    </row>
    <row r="526" spans="1:21" x14ac:dyDescent="0.25">
      <c r="A526" t="s">
        <v>356</v>
      </c>
      <c r="C526" t="s">
        <v>503</v>
      </c>
      <c r="D526">
        <f t="shared" si="60"/>
        <v>0</v>
      </c>
      <c r="E526">
        <f t="shared" si="61"/>
        <v>0</v>
      </c>
      <c r="F526">
        <f t="shared" si="62"/>
        <v>0</v>
      </c>
      <c r="G526">
        <f t="shared" si="63"/>
        <v>0</v>
      </c>
      <c r="H526">
        <f t="shared" si="64"/>
        <v>0</v>
      </c>
      <c r="I526">
        <f t="shared" si="65"/>
        <v>0</v>
      </c>
      <c r="J526">
        <f t="shared" si="66"/>
        <v>0</v>
      </c>
      <c r="K526">
        <f t="shared" si="67"/>
        <v>1.5426455800347382E-4</v>
      </c>
      <c r="L526">
        <f t="shared" si="68"/>
        <v>0</v>
      </c>
      <c r="M526">
        <f t="shared" si="69"/>
        <v>0</v>
      </c>
      <c r="N526">
        <f t="shared" si="70"/>
        <v>0</v>
      </c>
      <c r="O526">
        <f t="shared" si="71"/>
        <v>0</v>
      </c>
      <c r="P526">
        <f t="shared" si="72"/>
        <v>0</v>
      </c>
      <c r="Q526">
        <f t="shared" si="73"/>
        <v>0</v>
      </c>
      <c r="R526">
        <f t="shared" si="74"/>
        <v>0</v>
      </c>
      <c r="S526">
        <f t="shared" si="75"/>
        <v>0</v>
      </c>
      <c r="T526">
        <f t="shared" si="76"/>
        <v>0</v>
      </c>
      <c r="U526">
        <f t="shared" si="77"/>
        <v>9.1340915080351252E-6</v>
      </c>
    </row>
    <row r="527" spans="1:21" x14ac:dyDescent="0.25">
      <c r="A527" t="s">
        <v>360</v>
      </c>
      <c r="C527" t="s">
        <v>585</v>
      </c>
      <c r="D527">
        <f t="shared" si="60"/>
        <v>0</v>
      </c>
      <c r="E527">
        <f t="shared" si="61"/>
        <v>0</v>
      </c>
      <c r="F527">
        <f t="shared" si="62"/>
        <v>0</v>
      </c>
      <c r="G527">
        <f t="shared" si="63"/>
        <v>0</v>
      </c>
      <c r="H527">
        <f t="shared" si="64"/>
        <v>0</v>
      </c>
      <c r="I527">
        <f t="shared" si="65"/>
        <v>0</v>
      </c>
      <c r="J527">
        <f t="shared" si="66"/>
        <v>0</v>
      </c>
      <c r="K527">
        <f t="shared" si="67"/>
        <v>0</v>
      </c>
      <c r="L527">
        <f t="shared" si="68"/>
        <v>0</v>
      </c>
      <c r="M527">
        <f t="shared" si="69"/>
        <v>0</v>
      </c>
      <c r="N527">
        <f t="shared" si="70"/>
        <v>0</v>
      </c>
      <c r="O527">
        <f t="shared" si="71"/>
        <v>0</v>
      </c>
      <c r="P527">
        <f t="shared" si="72"/>
        <v>0</v>
      </c>
      <c r="Q527">
        <f t="shared" si="73"/>
        <v>0</v>
      </c>
      <c r="R527">
        <f t="shared" si="74"/>
        <v>9.355479432338294E-5</v>
      </c>
      <c r="S527">
        <f t="shared" si="75"/>
        <v>0</v>
      </c>
      <c r="T527">
        <f t="shared" si="76"/>
        <v>0</v>
      </c>
      <c r="U527">
        <f t="shared" si="77"/>
        <v>8.7957918225523433E-6</v>
      </c>
    </row>
    <row r="528" spans="1:21" x14ac:dyDescent="0.25">
      <c r="A528" t="s">
        <v>363</v>
      </c>
      <c r="C528" t="s">
        <v>786</v>
      </c>
      <c r="D528">
        <f t="shared" si="60"/>
        <v>0</v>
      </c>
      <c r="E528">
        <f t="shared" si="61"/>
        <v>0</v>
      </c>
      <c r="F528">
        <f t="shared" si="62"/>
        <v>9.9693343276082767E-5</v>
      </c>
      <c r="G528">
        <f t="shared" si="63"/>
        <v>0</v>
      </c>
      <c r="H528">
        <f t="shared" si="64"/>
        <v>0</v>
      </c>
      <c r="I528">
        <f t="shared" si="65"/>
        <v>0</v>
      </c>
      <c r="J528">
        <f t="shared" si="66"/>
        <v>0</v>
      </c>
      <c r="K528">
        <f t="shared" si="67"/>
        <v>0</v>
      </c>
      <c r="L528">
        <f t="shared" si="68"/>
        <v>0</v>
      </c>
      <c r="M528">
        <f t="shared" si="69"/>
        <v>0</v>
      </c>
      <c r="N528">
        <f t="shared" si="70"/>
        <v>0</v>
      </c>
      <c r="O528">
        <f t="shared" si="71"/>
        <v>0</v>
      </c>
      <c r="P528">
        <f t="shared" si="72"/>
        <v>0</v>
      </c>
      <c r="Q528">
        <f t="shared" si="73"/>
        <v>0</v>
      </c>
      <c r="R528">
        <f t="shared" si="74"/>
        <v>0</v>
      </c>
      <c r="S528">
        <f t="shared" si="75"/>
        <v>0</v>
      </c>
      <c r="T528">
        <f t="shared" si="76"/>
        <v>0</v>
      </c>
      <c r="U528">
        <f t="shared" si="77"/>
        <v>8.4574921370695597E-6</v>
      </c>
    </row>
    <row r="529" spans="1:21" x14ac:dyDescent="0.25">
      <c r="A529" t="s">
        <v>186</v>
      </c>
      <c r="C529" t="s">
        <v>460</v>
      </c>
      <c r="D529">
        <f t="shared" si="60"/>
        <v>5.9145349696880078E-4</v>
      </c>
      <c r="E529">
        <f t="shared" si="61"/>
        <v>0</v>
      </c>
      <c r="F529">
        <f t="shared" si="62"/>
        <v>0</v>
      </c>
      <c r="G529">
        <f t="shared" si="63"/>
        <v>0</v>
      </c>
      <c r="H529">
        <f t="shared" si="64"/>
        <v>0</v>
      </c>
      <c r="I529">
        <f t="shared" si="65"/>
        <v>0</v>
      </c>
      <c r="J529">
        <f t="shared" si="66"/>
        <v>0</v>
      </c>
      <c r="K529">
        <f t="shared" si="67"/>
        <v>0</v>
      </c>
      <c r="L529">
        <f t="shared" si="68"/>
        <v>0</v>
      </c>
      <c r="M529">
        <f t="shared" si="69"/>
        <v>0</v>
      </c>
      <c r="N529">
        <f t="shared" si="70"/>
        <v>0</v>
      </c>
      <c r="O529">
        <f t="shared" si="71"/>
        <v>0</v>
      </c>
      <c r="P529">
        <f t="shared" si="72"/>
        <v>0</v>
      </c>
      <c r="Q529">
        <f t="shared" si="73"/>
        <v>0</v>
      </c>
      <c r="R529">
        <f t="shared" si="74"/>
        <v>0</v>
      </c>
      <c r="S529">
        <f t="shared" si="75"/>
        <v>0</v>
      </c>
      <c r="T529">
        <f t="shared" si="76"/>
        <v>0</v>
      </c>
      <c r="U529">
        <f t="shared" si="77"/>
        <v>8.1191924515867778E-6</v>
      </c>
    </row>
    <row r="530" spans="1:21" x14ac:dyDescent="0.25">
      <c r="A530" t="s">
        <v>208</v>
      </c>
      <c r="C530" t="s">
        <v>502</v>
      </c>
      <c r="D530">
        <f t="shared" si="60"/>
        <v>0</v>
      </c>
      <c r="E530">
        <f t="shared" si="61"/>
        <v>0</v>
      </c>
      <c r="F530">
        <f t="shared" si="62"/>
        <v>0</v>
      </c>
      <c r="G530">
        <f t="shared" si="63"/>
        <v>0</v>
      </c>
      <c r="H530">
        <f t="shared" si="64"/>
        <v>0</v>
      </c>
      <c r="I530" s="11">
        <f t="shared" si="65"/>
        <v>9.9392463566450078E-5</v>
      </c>
      <c r="J530">
        <f t="shared" si="66"/>
        <v>0</v>
      </c>
      <c r="K530">
        <f t="shared" si="67"/>
        <v>0</v>
      </c>
      <c r="L530">
        <f t="shared" si="68"/>
        <v>0</v>
      </c>
      <c r="M530">
        <f t="shared" si="69"/>
        <v>0</v>
      </c>
      <c r="N530">
        <f t="shared" si="70"/>
        <v>0</v>
      </c>
      <c r="O530">
        <f t="shared" si="71"/>
        <v>0</v>
      </c>
      <c r="P530">
        <f t="shared" si="72"/>
        <v>0</v>
      </c>
      <c r="Q530">
        <f t="shared" si="73"/>
        <v>0</v>
      </c>
      <c r="R530">
        <f t="shared" si="74"/>
        <v>0</v>
      </c>
      <c r="S530">
        <f t="shared" si="75"/>
        <v>0</v>
      </c>
      <c r="T530">
        <f t="shared" si="76"/>
        <v>0</v>
      </c>
      <c r="U530">
        <f t="shared" si="77"/>
        <v>8.1191924515867778E-6</v>
      </c>
    </row>
    <row r="531" spans="1:21" x14ac:dyDescent="0.25">
      <c r="A531" t="s">
        <v>366</v>
      </c>
      <c r="C531" t="s">
        <v>801</v>
      </c>
      <c r="D531">
        <f t="shared" si="60"/>
        <v>0</v>
      </c>
      <c r="E531">
        <f t="shared" si="61"/>
        <v>0</v>
      </c>
      <c r="F531">
        <f t="shared" si="62"/>
        <v>0</v>
      </c>
      <c r="G531">
        <f t="shared" si="63"/>
        <v>0</v>
      </c>
      <c r="H531">
        <f t="shared" si="64"/>
        <v>0</v>
      </c>
      <c r="I531">
        <f t="shared" si="65"/>
        <v>0</v>
      </c>
      <c r="J531">
        <f t="shared" si="66"/>
        <v>0</v>
      </c>
      <c r="K531">
        <f t="shared" si="67"/>
        <v>0</v>
      </c>
      <c r="L531">
        <f t="shared" si="68"/>
        <v>0</v>
      </c>
      <c r="M531">
        <f t="shared" si="69"/>
        <v>0</v>
      </c>
      <c r="N531">
        <f t="shared" si="70"/>
        <v>0</v>
      </c>
      <c r="O531">
        <f t="shared" si="71"/>
        <v>1.1814105056929218E-4</v>
      </c>
      <c r="P531">
        <f t="shared" si="72"/>
        <v>0</v>
      </c>
      <c r="Q531">
        <f t="shared" si="73"/>
        <v>0</v>
      </c>
      <c r="R531">
        <f t="shared" si="74"/>
        <v>0</v>
      </c>
      <c r="S531">
        <f t="shared" si="75"/>
        <v>0</v>
      </c>
      <c r="T531">
        <f t="shared" si="76"/>
        <v>0</v>
      </c>
      <c r="U531">
        <f t="shared" si="77"/>
        <v>8.1191924515867778E-6</v>
      </c>
    </row>
    <row r="532" spans="1:21" x14ac:dyDescent="0.25">
      <c r="A532" t="s">
        <v>367</v>
      </c>
      <c r="C532" t="s">
        <v>801</v>
      </c>
      <c r="D532">
        <f t="shared" si="60"/>
        <v>0</v>
      </c>
      <c r="E532">
        <f t="shared" si="61"/>
        <v>0</v>
      </c>
      <c r="F532">
        <f t="shared" si="62"/>
        <v>0</v>
      </c>
      <c r="G532">
        <f t="shared" si="63"/>
        <v>0</v>
      </c>
      <c r="H532">
        <f t="shared" si="64"/>
        <v>0</v>
      </c>
      <c r="I532">
        <f t="shared" si="65"/>
        <v>0</v>
      </c>
      <c r="J532">
        <f t="shared" si="66"/>
        <v>0</v>
      </c>
      <c r="K532">
        <f t="shared" si="67"/>
        <v>0</v>
      </c>
      <c r="L532">
        <f t="shared" si="68"/>
        <v>0</v>
      </c>
      <c r="M532">
        <f t="shared" si="69"/>
        <v>0</v>
      </c>
      <c r="N532">
        <f t="shared" si="70"/>
        <v>0</v>
      </c>
      <c r="O532">
        <f t="shared" si="71"/>
        <v>1.1814105056929218E-4</v>
      </c>
      <c r="P532">
        <f t="shared" si="72"/>
        <v>0</v>
      </c>
      <c r="Q532">
        <f t="shared" si="73"/>
        <v>0</v>
      </c>
      <c r="R532">
        <f t="shared" si="74"/>
        <v>0</v>
      </c>
      <c r="S532">
        <f t="shared" si="75"/>
        <v>0</v>
      </c>
      <c r="T532">
        <f t="shared" si="76"/>
        <v>0</v>
      </c>
      <c r="U532">
        <f t="shared" si="77"/>
        <v>8.1191924515867778E-6</v>
      </c>
    </row>
    <row r="533" spans="1:21" x14ac:dyDescent="0.25">
      <c r="A533" t="s">
        <v>364</v>
      </c>
      <c r="C533" t="s">
        <v>827</v>
      </c>
      <c r="D533">
        <f t="shared" si="60"/>
        <v>5.9145349696880078E-4</v>
      </c>
      <c r="E533">
        <f t="shared" si="61"/>
        <v>0</v>
      </c>
      <c r="F533">
        <f t="shared" si="62"/>
        <v>0</v>
      </c>
      <c r="G533">
        <f t="shared" si="63"/>
        <v>0</v>
      </c>
      <c r="H533">
        <f t="shared" si="64"/>
        <v>0</v>
      </c>
      <c r="I533">
        <f t="shared" si="65"/>
        <v>0</v>
      </c>
      <c r="J533">
        <f t="shared" si="66"/>
        <v>0</v>
      </c>
      <c r="K533">
        <f t="shared" si="67"/>
        <v>0</v>
      </c>
      <c r="L533">
        <f t="shared" si="68"/>
        <v>0</v>
      </c>
      <c r="M533">
        <f t="shared" si="69"/>
        <v>0</v>
      </c>
      <c r="N533">
        <f t="shared" si="70"/>
        <v>0</v>
      </c>
      <c r="O533">
        <f t="shared" si="71"/>
        <v>0</v>
      </c>
      <c r="P533">
        <f t="shared" si="72"/>
        <v>0</v>
      </c>
      <c r="Q533">
        <f t="shared" si="73"/>
        <v>0</v>
      </c>
      <c r="R533">
        <f t="shared" si="74"/>
        <v>0</v>
      </c>
      <c r="S533">
        <f t="shared" si="75"/>
        <v>0</v>
      </c>
      <c r="T533">
        <f t="shared" si="76"/>
        <v>0</v>
      </c>
      <c r="U533">
        <f t="shared" si="77"/>
        <v>8.1191924515867778E-6</v>
      </c>
    </row>
    <row r="534" spans="1:21" x14ac:dyDescent="0.25">
      <c r="A534" t="s">
        <v>371</v>
      </c>
      <c r="C534" t="s">
        <v>469</v>
      </c>
      <c r="D534">
        <f t="shared" si="60"/>
        <v>4.68234018433634E-4</v>
      </c>
      <c r="E534">
        <f t="shared" si="61"/>
        <v>0</v>
      </c>
      <c r="F534">
        <f t="shared" si="62"/>
        <v>0</v>
      </c>
      <c r="G534">
        <f t="shared" si="63"/>
        <v>0</v>
      </c>
      <c r="H534">
        <f t="shared" si="64"/>
        <v>0</v>
      </c>
      <c r="I534">
        <f t="shared" si="65"/>
        <v>0</v>
      </c>
      <c r="J534">
        <f t="shared" si="66"/>
        <v>0</v>
      </c>
      <c r="K534">
        <f t="shared" si="67"/>
        <v>0</v>
      </c>
      <c r="L534">
        <f t="shared" si="68"/>
        <v>0</v>
      </c>
      <c r="M534">
        <f t="shared" si="69"/>
        <v>0</v>
      </c>
      <c r="N534">
        <f t="shared" si="70"/>
        <v>0</v>
      </c>
      <c r="O534">
        <f t="shared" si="71"/>
        <v>0</v>
      </c>
      <c r="P534">
        <f t="shared" si="72"/>
        <v>0</v>
      </c>
      <c r="Q534">
        <f t="shared" si="73"/>
        <v>0</v>
      </c>
      <c r="R534">
        <f t="shared" si="74"/>
        <v>0</v>
      </c>
      <c r="S534">
        <f t="shared" si="75"/>
        <v>0</v>
      </c>
      <c r="T534">
        <f t="shared" si="76"/>
        <v>0</v>
      </c>
      <c r="U534">
        <f t="shared" si="77"/>
        <v>6.4276940241728657E-6</v>
      </c>
    </row>
    <row r="535" spans="1:21" x14ac:dyDescent="0.25">
      <c r="A535" t="s">
        <v>372</v>
      </c>
      <c r="C535" t="s">
        <v>498</v>
      </c>
      <c r="D535">
        <f t="shared" si="60"/>
        <v>0</v>
      </c>
      <c r="E535">
        <f t="shared" si="61"/>
        <v>0</v>
      </c>
      <c r="F535">
        <f t="shared" si="62"/>
        <v>0</v>
      </c>
      <c r="G535">
        <f t="shared" si="63"/>
        <v>1.4011696078937471E-4</v>
      </c>
      <c r="H535">
        <f t="shared" si="64"/>
        <v>0</v>
      </c>
      <c r="I535">
        <f t="shared" si="65"/>
        <v>0</v>
      </c>
      <c r="J535">
        <f t="shared" si="66"/>
        <v>0</v>
      </c>
      <c r="K535">
        <f t="shared" si="67"/>
        <v>0</v>
      </c>
      <c r="L535">
        <f t="shared" si="68"/>
        <v>0</v>
      </c>
      <c r="M535">
        <f t="shared" si="69"/>
        <v>0</v>
      </c>
      <c r="N535">
        <f t="shared" si="70"/>
        <v>0</v>
      </c>
      <c r="O535">
        <f t="shared" si="71"/>
        <v>0</v>
      </c>
      <c r="P535">
        <f t="shared" si="72"/>
        <v>0</v>
      </c>
      <c r="Q535">
        <f t="shared" si="73"/>
        <v>0</v>
      </c>
      <c r="R535">
        <f t="shared" si="74"/>
        <v>0</v>
      </c>
      <c r="S535">
        <f t="shared" si="75"/>
        <v>0</v>
      </c>
      <c r="T535">
        <f t="shared" si="76"/>
        <v>0</v>
      </c>
      <c r="U535">
        <f t="shared" si="77"/>
        <v>6.4276940241728657E-6</v>
      </c>
    </row>
    <row r="536" spans="1:21" x14ac:dyDescent="0.25">
      <c r="A536" t="s">
        <v>357</v>
      </c>
      <c r="C536" t="s">
        <v>516</v>
      </c>
      <c r="D536">
        <f t="shared" si="60"/>
        <v>0</v>
      </c>
      <c r="E536">
        <f t="shared" si="61"/>
        <v>0</v>
      </c>
      <c r="F536">
        <f t="shared" si="62"/>
        <v>0</v>
      </c>
      <c r="G536">
        <f t="shared" si="63"/>
        <v>0</v>
      </c>
      <c r="H536">
        <f t="shared" si="64"/>
        <v>0</v>
      </c>
      <c r="I536">
        <f t="shared" si="65"/>
        <v>0</v>
      </c>
      <c r="J536">
        <f t="shared" si="66"/>
        <v>0</v>
      </c>
      <c r="K536">
        <f t="shared" si="67"/>
        <v>0</v>
      </c>
      <c r="L536">
        <f t="shared" si="68"/>
        <v>7.2781648438171993E-5</v>
      </c>
      <c r="M536">
        <f t="shared" si="69"/>
        <v>0</v>
      </c>
      <c r="N536">
        <f t="shared" si="70"/>
        <v>0</v>
      </c>
      <c r="O536">
        <f t="shared" si="71"/>
        <v>0</v>
      </c>
      <c r="P536">
        <f t="shared" si="72"/>
        <v>0</v>
      </c>
      <c r="Q536">
        <f t="shared" si="73"/>
        <v>0</v>
      </c>
      <c r="R536">
        <f t="shared" si="74"/>
        <v>0</v>
      </c>
      <c r="S536">
        <f t="shared" si="75"/>
        <v>0</v>
      </c>
      <c r="T536">
        <f t="shared" si="76"/>
        <v>0</v>
      </c>
      <c r="U536">
        <f t="shared" si="77"/>
        <v>3.7212965403106066E-6</v>
      </c>
    </row>
    <row r="537" spans="1:21" x14ac:dyDescent="0.25">
      <c r="A537" t="s">
        <v>233</v>
      </c>
      <c r="C537" t="s">
        <v>786</v>
      </c>
      <c r="D537">
        <f t="shared" si="60"/>
        <v>0</v>
      </c>
      <c r="E537">
        <f t="shared" si="61"/>
        <v>0</v>
      </c>
      <c r="F537">
        <f t="shared" si="62"/>
        <v>3.9877337310433109E-5</v>
      </c>
      <c r="G537">
        <f t="shared" si="63"/>
        <v>0</v>
      </c>
      <c r="H537">
        <f t="shared" si="64"/>
        <v>0</v>
      </c>
      <c r="I537">
        <f t="shared" si="65"/>
        <v>0</v>
      </c>
      <c r="J537">
        <f t="shared" si="66"/>
        <v>0</v>
      </c>
      <c r="K537">
        <f t="shared" si="67"/>
        <v>0</v>
      </c>
      <c r="L537">
        <f t="shared" si="68"/>
        <v>0</v>
      </c>
      <c r="M537">
        <f t="shared" si="69"/>
        <v>0</v>
      </c>
      <c r="N537">
        <f t="shared" si="70"/>
        <v>0</v>
      </c>
      <c r="O537">
        <f t="shared" si="71"/>
        <v>0</v>
      </c>
      <c r="P537">
        <f t="shared" si="72"/>
        <v>0</v>
      </c>
      <c r="Q537">
        <f t="shared" si="73"/>
        <v>0</v>
      </c>
      <c r="R537">
        <f t="shared" si="74"/>
        <v>0</v>
      </c>
      <c r="S537">
        <f t="shared" si="75"/>
        <v>0</v>
      </c>
      <c r="T537">
        <f t="shared" si="76"/>
        <v>0</v>
      </c>
      <c r="U537">
        <f t="shared" si="77"/>
        <v>3.3829968548278242E-6</v>
      </c>
    </row>
    <row r="538" spans="1:21" x14ac:dyDescent="0.25">
      <c r="A538" t="s">
        <v>382</v>
      </c>
      <c r="C538" t="s">
        <v>516</v>
      </c>
      <c r="D538">
        <f t="shared" si="60"/>
        <v>0</v>
      </c>
      <c r="E538">
        <f t="shared" si="61"/>
        <v>0</v>
      </c>
      <c r="F538">
        <f t="shared" si="62"/>
        <v>0</v>
      </c>
      <c r="G538">
        <f t="shared" si="63"/>
        <v>0</v>
      </c>
      <c r="H538">
        <f t="shared" si="64"/>
        <v>0</v>
      </c>
      <c r="I538">
        <f t="shared" si="65"/>
        <v>0</v>
      </c>
      <c r="J538">
        <f t="shared" si="66"/>
        <v>0</v>
      </c>
      <c r="K538">
        <f t="shared" si="67"/>
        <v>0</v>
      </c>
      <c r="L538">
        <f t="shared" si="68"/>
        <v>6.6165134943792713E-5</v>
      </c>
      <c r="M538">
        <f t="shared" si="69"/>
        <v>0</v>
      </c>
      <c r="N538">
        <f t="shared" si="70"/>
        <v>0</v>
      </c>
      <c r="O538">
        <f t="shared" si="71"/>
        <v>0</v>
      </c>
      <c r="P538">
        <f t="shared" si="72"/>
        <v>0</v>
      </c>
      <c r="Q538">
        <f t="shared" si="73"/>
        <v>0</v>
      </c>
      <c r="R538">
        <f t="shared" si="74"/>
        <v>0</v>
      </c>
      <c r="S538">
        <f t="shared" si="75"/>
        <v>0</v>
      </c>
      <c r="T538">
        <f t="shared" si="76"/>
        <v>0</v>
      </c>
      <c r="U538">
        <f t="shared" si="77"/>
        <v>3.3829968548278242E-6</v>
      </c>
    </row>
    <row r="539" spans="1:21" x14ac:dyDescent="0.25">
      <c r="A539" t="s">
        <v>379</v>
      </c>
      <c r="C539" t="s">
        <v>785</v>
      </c>
      <c r="D539">
        <f t="shared" si="60"/>
        <v>0</v>
      </c>
      <c r="E539">
        <f t="shared" si="61"/>
        <v>0</v>
      </c>
      <c r="F539">
        <f t="shared" si="62"/>
        <v>0</v>
      </c>
      <c r="G539">
        <f t="shared" si="63"/>
        <v>0</v>
      </c>
      <c r="H539">
        <f t="shared" si="64"/>
        <v>0</v>
      </c>
      <c r="I539">
        <f t="shared" si="65"/>
        <v>0</v>
      </c>
      <c r="J539">
        <f t="shared" si="66"/>
        <v>0</v>
      </c>
      <c r="K539">
        <f t="shared" si="67"/>
        <v>0</v>
      </c>
      <c r="L539">
        <f t="shared" si="68"/>
        <v>0</v>
      </c>
      <c r="M539">
        <f t="shared" si="69"/>
        <v>0</v>
      </c>
      <c r="N539">
        <f t="shared" si="70"/>
        <v>0</v>
      </c>
      <c r="O539">
        <f t="shared" si="71"/>
        <v>0</v>
      </c>
      <c r="P539">
        <f t="shared" si="72"/>
        <v>0</v>
      </c>
      <c r="Q539">
        <f t="shared" si="73"/>
        <v>0</v>
      </c>
      <c r="R539">
        <f t="shared" si="74"/>
        <v>0</v>
      </c>
      <c r="S539">
        <f t="shared" si="75"/>
        <v>0</v>
      </c>
      <c r="T539">
        <f t="shared" si="76"/>
        <v>2.5598455316067785E-5</v>
      </c>
      <c r="U539">
        <f t="shared" si="77"/>
        <v>2.3680977983794768E-6</v>
      </c>
    </row>
    <row r="540" spans="1:21" x14ac:dyDescent="0.25">
      <c r="A540" t="s">
        <v>386</v>
      </c>
      <c r="C540" t="s">
        <v>502</v>
      </c>
      <c r="D540">
        <f t="shared" si="60"/>
        <v>0</v>
      </c>
      <c r="E540">
        <f t="shared" si="61"/>
        <v>0</v>
      </c>
      <c r="F540">
        <f t="shared" si="62"/>
        <v>0</v>
      </c>
      <c r="G540">
        <f t="shared" si="63"/>
        <v>0</v>
      </c>
      <c r="H540">
        <f t="shared" si="64"/>
        <v>0</v>
      </c>
      <c r="I540">
        <f t="shared" si="65"/>
        <v>0</v>
      </c>
      <c r="J540">
        <f t="shared" si="66"/>
        <v>0</v>
      </c>
      <c r="K540">
        <f t="shared" si="67"/>
        <v>1.1427004296553616E-5</v>
      </c>
      <c r="L540">
        <f t="shared" si="68"/>
        <v>1.9849540483137815E-5</v>
      </c>
      <c r="M540">
        <f t="shared" si="69"/>
        <v>0</v>
      </c>
      <c r="N540">
        <f t="shared" si="70"/>
        <v>0</v>
      </c>
      <c r="O540">
        <f t="shared" si="71"/>
        <v>0</v>
      </c>
      <c r="P540">
        <f t="shared" si="72"/>
        <v>0</v>
      </c>
      <c r="Q540">
        <f t="shared" si="73"/>
        <v>0</v>
      </c>
      <c r="R540">
        <f t="shared" si="74"/>
        <v>0</v>
      </c>
      <c r="S540">
        <f t="shared" si="75"/>
        <v>0</v>
      </c>
      <c r="T540">
        <f t="shared" si="76"/>
        <v>0</v>
      </c>
      <c r="U540">
        <f t="shared" si="77"/>
        <v>1.6914984274139121E-6</v>
      </c>
    </row>
    <row r="541" spans="1:21" x14ac:dyDescent="0.25">
      <c r="A541" t="s">
        <v>396</v>
      </c>
      <c r="C541" t="s">
        <v>784</v>
      </c>
      <c r="D541">
        <f t="shared" si="60"/>
        <v>0</v>
      </c>
      <c r="E541">
        <f t="shared" si="61"/>
        <v>0</v>
      </c>
      <c r="F541">
        <f t="shared" si="62"/>
        <v>0</v>
      </c>
      <c r="G541">
        <f t="shared" si="63"/>
        <v>0</v>
      </c>
      <c r="H541">
        <f t="shared" si="64"/>
        <v>0</v>
      </c>
      <c r="I541">
        <f t="shared" si="65"/>
        <v>0</v>
      </c>
      <c r="J541">
        <f t="shared" si="66"/>
        <v>0</v>
      </c>
      <c r="K541">
        <f t="shared" si="67"/>
        <v>0</v>
      </c>
      <c r="L541">
        <f t="shared" si="68"/>
        <v>0</v>
      </c>
      <c r="M541">
        <f t="shared" si="69"/>
        <v>0</v>
      </c>
      <c r="N541">
        <f t="shared" si="70"/>
        <v>1.1886460529026737E-5</v>
      </c>
      <c r="O541">
        <f t="shared" si="71"/>
        <v>0</v>
      </c>
      <c r="P541">
        <f t="shared" si="72"/>
        <v>0</v>
      </c>
      <c r="Q541">
        <f t="shared" si="73"/>
        <v>0</v>
      </c>
      <c r="R541">
        <f t="shared" si="74"/>
        <v>0</v>
      </c>
      <c r="S541">
        <f t="shared" si="75"/>
        <v>0</v>
      </c>
      <c r="T541">
        <f t="shared" si="76"/>
        <v>0</v>
      </c>
      <c r="U541">
        <f t="shared" si="77"/>
        <v>1.0148990564483472E-6</v>
      </c>
    </row>
    <row r="542" spans="1:21" x14ac:dyDescent="0.25">
      <c r="A542" t="s">
        <v>406</v>
      </c>
      <c r="C542" t="s">
        <v>785</v>
      </c>
      <c r="D542">
        <f t="shared" si="60"/>
        <v>0</v>
      </c>
      <c r="E542">
        <f t="shared" si="61"/>
        <v>0</v>
      </c>
      <c r="F542">
        <f t="shared" si="62"/>
        <v>0</v>
      </c>
      <c r="G542">
        <f t="shared" si="63"/>
        <v>0</v>
      </c>
      <c r="H542">
        <f t="shared" si="64"/>
        <v>0</v>
      </c>
      <c r="I542">
        <f t="shared" si="65"/>
        <v>0</v>
      </c>
      <c r="J542">
        <f t="shared" si="66"/>
        <v>0</v>
      </c>
      <c r="K542">
        <f t="shared" si="67"/>
        <v>0</v>
      </c>
      <c r="L542">
        <f t="shared" si="68"/>
        <v>0</v>
      </c>
      <c r="M542">
        <f t="shared" si="69"/>
        <v>0</v>
      </c>
      <c r="N542">
        <f t="shared" si="70"/>
        <v>0</v>
      </c>
      <c r="O542">
        <f t="shared" si="71"/>
        <v>0</v>
      </c>
      <c r="P542">
        <f t="shared" si="72"/>
        <v>0</v>
      </c>
      <c r="Q542">
        <f t="shared" si="73"/>
        <v>0</v>
      </c>
      <c r="R542">
        <f t="shared" si="74"/>
        <v>0</v>
      </c>
      <c r="S542">
        <f t="shared" si="75"/>
        <v>0</v>
      </c>
      <c r="T542">
        <f t="shared" si="76"/>
        <v>7.3138443760193668E-6</v>
      </c>
      <c r="U542">
        <f t="shared" si="77"/>
        <v>6.7659937096556478E-7</v>
      </c>
    </row>
    <row r="543" spans="1:21" x14ac:dyDescent="0.25">
      <c r="A543" t="s">
        <v>401</v>
      </c>
      <c r="C543" t="s">
        <v>460</v>
      </c>
      <c r="D543">
        <f t="shared" si="60"/>
        <v>4.9287791414066738E-5</v>
      </c>
      <c r="E543">
        <f t="shared" si="61"/>
        <v>0</v>
      </c>
      <c r="F543">
        <f t="shared" si="62"/>
        <v>0</v>
      </c>
      <c r="G543">
        <f t="shared" si="63"/>
        <v>0</v>
      </c>
      <c r="H543">
        <f t="shared" si="64"/>
        <v>0</v>
      </c>
      <c r="I543">
        <f t="shared" si="65"/>
        <v>0</v>
      </c>
      <c r="J543">
        <f t="shared" si="66"/>
        <v>0</v>
      </c>
      <c r="K543">
        <f t="shared" si="67"/>
        <v>0</v>
      </c>
      <c r="L543">
        <f t="shared" si="68"/>
        <v>0</v>
      </c>
      <c r="M543">
        <f t="shared" si="69"/>
        <v>0</v>
      </c>
      <c r="N543">
        <f t="shared" si="70"/>
        <v>0</v>
      </c>
      <c r="O543">
        <f t="shared" si="71"/>
        <v>0</v>
      </c>
      <c r="P543">
        <f t="shared" si="72"/>
        <v>0</v>
      </c>
      <c r="Q543">
        <f t="shared" si="73"/>
        <v>0</v>
      </c>
      <c r="R543">
        <f t="shared" si="74"/>
        <v>0</v>
      </c>
      <c r="S543">
        <f t="shared" si="75"/>
        <v>0</v>
      </c>
      <c r="T543">
        <f t="shared" si="76"/>
        <v>0</v>
      </c>
      <c r="U543">
        <f t="shared" si="77"/>
        <v>6.7659937096556478E-7</v>
      </c>
    </row>
    <row r="544" spans="1:21" x14ac:dyDescent="0.25">
      <c r="A544" t="s">
        <v>403</v>
      </c>
      <c r="C544" t="s">
        <v>484</v>
      </c>
      <c r="D544">
        <f t="shared" si="60"/>
        <v>0</v>
      </c>
      <c r="E544">
        <f t="shared" si="61"/>
        <v>0</v>
      </c>
      <c r="F544">
        <f t="shared" si="62"/>
        <v>3.9877337310433109E-6</v>
      </c>
      <c r="G544">
        <f t="shared" si="63"/>
        <v>0</v>
      </c>
      <c r="H544">
        <f t="shared" si="64"/>
        <v>0</v>
      </c>
      <c r="I544">
        <f t="shared" si="65"/>
        <v>0</v>
      </c>
      <c r="J544">
        <f t="shared" si="66"/>
        <v>0</v>
      </c>
      <c r="K544">
        <f t="shared" si="67"/>
        <v>0</v>
      </c>
      <c r="L544">
        <f t="shared" si="68"/>
        <v>0</v>
      </c>
      <c r="M544">
        <f t="shared" si="69"/>
        <v>0</v>
      </c>
      <c r="N544">
        <f t="shared" si="70"/>
        <v>0</v>
      </c>
      <c r="O544">
        <f t="shared" si="71"/>
        <v>4.9225437737205076E-6</v>
      </c>
      <c r="P544">
        <f t="shared" si="72"/>
        <v>0</v>
      </c>
      <c r="Q544">
        <f t="shared" si="73"/>
        <v>0</v>
      </c>
      <c r="R544">
        <f t="shared" si="74"/>
        <v>0</v>
      </c>
      <c r="S544">
        <f t="shared" si="75"/>
        <v>0</v>
      </c>
      <c r="T544">
        <f t="shared" si="76"/>
        <v>0</v>
      </c>
      <c r="U544">
        <f t="shared" si="77"/>
        <v>6.7659937096556478E-7</v>
      </c>
    </row>
    <row r="545" spans="1:21" x14ac:dyDescent="0.25">
      <c r="A545" t="s">
        <v>402</v>
      </c>
      <c r="C545" t="s">
        <v>482</v>
      </c>
      <c r="D545">
        <f t="shared" si="60"/>
        <v>0</v>
      </c>
      <c r="E545">
        <f t="shared" si="61"/>
        <v>0</v>
      </c>
      <c r="F545">
        <f t="shared" si="62"/>
        <v>7.9754674620866219E-6</v>
      </c>
      <c r="G545">
        <f t="shared" si="63"/>
        <v>0</v>
      </c>
      <c r="H545">
        <f t="shared" si="64"/>
        <v>0</v>
      </c>
      <c r="I545">
        <f t="shared" si="65"/>
        <v>0</v>
      </c>
      <c r="J545">
        <f t="shared" si="66"/>
        <v>0</v>
      </c>
      <c r="K545">
        <f t="shared" si="67"/>
        <v>0</v>
      </c>
      <c r="L545">
        <f t="shared" si="68"/>
        <v>0</v>
      </c>
      <c r="M545">
        <f t="shared" si="69"/>
        <v>0</v>
      </c>
      <c r="N545">
        <f t="shared" si="70"/>
        <v>0</v>
      </c>
      <c r="O545">
        <f t="shared" si="71"/>
        <v>0</v>
      </c>
      <c r="P545">
        <f t="shared" si="72"/>
        <v>0</v>
      </c>
      <c r="Q545">
        <f t="shared" si="73"/>
        <v>0</v>
      </c>
      <c r="R545">
        <f t="shared" si="74"/>
        <v>0</v>
      </c>
      <c r="S545">
        <f t="shared" si="75"/>
        <v>0</v>
      </c>
      <c r="T545">
        <f t="shared" si="76"/>
        <v>0</v>
      </c>
      <c r="U545">
        <f t="shared" si="77"/>
        <v>6.7659937096556478E-7</v>
      </c>
    </row>
    <row r="546" spans="1:21" x14ac:dyDescent="0.25">
      <c r="A546" t="s">
        <v>404</v>
      </c>
      <c r="C546" t="s">
        <v>508</v>
      </c>
      <c r="D546">
        <f t="shared" si="60"/>
        <v>0</v>
      </c>
      <c r="E546">
        <f t="shared" si="61"/>
        <v>0</v>
      </c>
      <c r="F546">
        <f t="shared" si="62"/>
        <v>0</v>
      </c>
      <c r="G546">
        <f t="shared" si="63"/>
        <v>0</v>
      </c>
      <c r="H546">
        <f t="shared" si="64"/>
        <v>0</v>
      </c>
      <c r="I546">
        <f t="shared" si="65"/>
        <v>8.2827052972041726E-6</v>
      </c>
      <c r="J546">
        <f t="shared" si="66"/>
        <v>0</v>
      </c>
      <c r="K546">
        <f t="shared" si="67"/>
        <v>0</v>
      </c>
      <c r="L546">
        <f t="shared" si="68"/>
        <v>0</v>
      </c>
      <c r="M546">
        <f t="shared" si="69"/>
        <v>0</v>
      </c>
      <c r="N546">
        <f t="shared" si="70"/>
        <v>0</v>
      </c>
      <c r="O546">
        <f t="shared" si="71"/>
        <v>0</v>
      </c>
      <c r="P546">
        <f t="shared" si="72"/>
        <v>0</v>
      </c>
      <c r="Q546">
        <f t="shared" si="73"/>
        <v>0</v>
      </c>
      <c r="R546">
        <f t="shared" si="74"/>
        <v>0</v>
      </c>
      <c r="S546">
        <f t="shared" si="75"/>
        <v>0</v>
      </c>
      <c r="T546">
        <f t="shared" si="76"/>
        <v>0</v>
      </c>
      <c r="U546">
        <f t="shared" si="77"/>
        <v>6.7659937096556478E-7</v>
      </c>
    </row>
    <row r="547" spans="1:21" x14ac:dyDescent="0.25">
      <c r="A547" t="s">
        <v>405</v>
      </c>
      <c r="C547" t="s">
        <v>792</v>
      </c>
      <c r="D547">
        <f t="shared" ref="D547:D576" si="78">D259/$D$289</f>
        <v>0</v>
      </c>
      <c r="E547">
        <f t="shared" ref="E547:E576" si="79">E259/$E$289</f>
        <v>0</v>
      </c>
      <c r="F547">
        <f t="shared" ref="F547:F576" si="80">F259/$F$289</f>
        <v>0</v>
      </c>
      <c r="G547">
        <f t="shared" ref="G547:G576" si="81">G259/$G$289</f>
        <v>0</v>
      </c>
      <c r="H547">
        <f t="shared" ref="H547:H576" si="82">H259/$H$289</f>
        <v>0</v>
      </c>
      <c r="I547">
        <f t="shared" ref="I547:I576" si="83">I259/$I$289</f>
        <v>0</v>
      </c>
      <c r="J547">
        <f t="shared" ref="J547:J576" si="84">J259/$J$289</f>
        <v>0</v>
      </c>
      <c r="K547">
        <f t="shared" ref="K547:K576" si="85">K259/$K$289</f>
        <v>0</v>
      </c>
      <c r="L547">
        <f t="shared" ref="L547:L576" si="86">L259/$L$289</f>
        <v>0</v>
      </c>
      <c r="M547">
        <f t="shared" ref="M547:M576" si="87">M259/$M$289</f>
        <v>9.7037446750701092E-6</v>
      </c>
      <c r="N547">
        <f t="shared" ref="N547:N576" si="88">N259/$N$289</f>
        <v>0</v>
      </c>
      <c r="O547">
        <f t="shared" ref="O547:O576" si="89">O259/$O$289</f>
        <v>0</v>
      </c>
      <c r="P547">
        <f t="shared" ref="P547:P576" si="90">P259/$P$289</f>
        <v>0</v>
      </c>
      <c r="Q547">
        <f t="shared" ref="Q547:Q576" si="91">Q259/$Q$289</f>
        <v>0</v>
      </c>
      <c r="R547">
        <f t="shared" ref="R547:R576" si="92">R259/$R$289</f>
        <v>0</v>
      </c>
      <c r="S547">
        <f t="shared" ref="S547:S576" si="93">S259/$S$289</f>
        <v>0</v>
      </c>
      <c r="T547">
        <f t="shared" ref="T547:T576" si="94">T259/$T$289</f>
        <v>0</v>
      </c>
      <c r="U547">
        <f t="shared" ref="U547:U576" si="95">U259/$U$289</f>
        <v>6.7659937096556478E-7</v>
      </c>
    </row>
    <row r="548" spans="1:21" x14ac:dyDescent="0.25">
      <c r="A548" t="s">
        <v>407</v>
      </c>
      <c r="C548" t="s">
        <v>502</v>
      </c>
      <c r="D548">
        <f t="shared" si="78"/>
        <v>0</v>
      </c>
      <c r="E548">
        <f t="shared" si="79"/>
        <v>0</v>
      </c>
      <c r="F548">
        <f t="shared" si="80"/>
        <v>0</v>
      </c>
      <c r="G548">
        <f t="shared" si="81"/>
        <v>0</v>
      </c>
      <c r="H548">
        <f t="shared" si="82"/>
        <v>0</v>
      </c>
      <c r="I548">
        <f t="shared" si="83"/>
        <v>0</v>
      </c>
      <c r="J548">
        <f t="shared" si="84"/>
        <v>0</v>
      </c>
      <c r="K548">
        <f t="shared" si="85"/>
        <v>0</v>
      </c>
      <c r="L548">
        <f t="shared" si="86"/>
        <v>6.6165134943792718E-6</v>
      </c>
      <c r="M548">
        <f t="shared" si="87"/>
        <v>0</v>
      </c>
      <c r="N548">
        <f t="shared" si="88"/>
        <v>0</v>
      </c>
      <c r="O548">
        <f t="shared" si="89"/>
        <v>0</v>
      </c>
      <c r="P548">
        <f t="shared" si="90"/>
        <v>0</v>
      </c>
      <c r="Q548">
        <f t="shared" si="91"/>
        <v>0</v>
      </c>
      <c r="R548">
        <f t="shared" si="92"/>
        <v>0</v>
      </c>
      <c r="S548">
        <f t="shared" si="93"/>
        <v>0</v>
      </c>
      <c r="T548">
        <f t="shared" si="94"/>
        <v>0</v>
      </c>
      <c r="U548">
        <f t="shared" si="95"/>
        <v>3.3829968548278239E-7</v>
      </c>
    </row>
    <row r="549" spans="1:21" x14ac:dyDescent="0.25">
      <c r="A549" t="s">
        <v>425</v>
      </c>
      <c r="C549" t="s">
        <v>484</v>
      </c>
      <c r="D549">
        <f t="shared" si="78"/>
        <v>0</v>
      </c>
      <c r="E549">
        <f t="shared" si="79"/>
        <v>0</v>
      </c>
      <c r="F549">
        <f t="shared" si="80"/>
        <v>3.9877337310433109E-6</v>
      </c>
      <c r="G549">
        <f t="shared" si="81"/>
        <v>0</v>
      </c>
      <c r="H549">
        <f t="shared" si="82"/>
        <v>0</v>
      </c>
      <c r="I549">
        <f t="shared" si="83"/>
        <v>0</v>
      </c>
      <c r="J549">
        <f t="shared" si="84"/>
        <v>0</v>
      </c>
      <c r="K549">
        <f t="shared" si="85"/>
        <v>0</v>
      </c>
      <c r="L549">
        <f t="shared" si="86"/>
        <v>0</v>
      </c>
      <c r="M549">
        <f t="shared" si="87"/>
        <v>0</v>
      </c>
      <c r="N549">
        <f t="shared" si="88"/>
        <v>0</v>
      </c>
      <c r="O549">
        <f t="shared" si="89"/>
        <v>0</v>
      </c>
      <c r="P549">
        <f t="shared" si="90"/>
        <v>0</v>
      </c>
      <c r="Q549">
        <f t="shared" si="91"/>
        <v>0</v>
      </c>
      <c r="R549">
        <f t="shared" si="92"/>
        <v>0</v>
      </c>
      <c r="S549">
        <f t="shared" si="93"/>
        <v>0</v>
      </c>
      <c r="T549">
        <f t="shared" si="94"/>
        <v>0</v>
      </c>
      <c r="U549">
        <f t="shared" si="95"/>
        <v>3.3829968548278239E-7</v>
      </c>
    </row>
    <row r="550" spans="1:21" x14ac:dyDescent="0.25">
      <c r="A550" t="s">
        <v>424</v>
      </c>
      <c r="C550" t="s">
        <v>482</v>
      </c>
      <c r="D550">
        <f t="shared" si="78"/>
        <v>0</v>
      </c>
      <c r="E550">
        <f t="shared" si="79"/>
        <v>0</v>
      </c>
      <c r="F550">
        <f t="shared" si="80"/>
        <v>3.9877337310433109E-6</v>
      </c>
      <c r="G550">
        <f t="shared" si="81"/>
        <v>0</v>
      </c>
      <c r="H550">
        <f t="shared" si="82"/>
        <v>0</v>
      </c>
      <c r="I550">
        <f t="shared" si="83"/>
        <v>0</v>
      </c>
      <c r="J550">
        <f t="shared" si="84"/>
        <v>0</v>
      </c>
      <c r="K550">
        <f t="shared" si="85"/>
        <v>0</v>
      </c>
      <c r="L550">
        <f t="shared" si="86"/>
        <v>0</v>
      </c>
      <c r="M550">
        <f t="shared" si="87"/>
        <v>0</v>
      </c>
      <c r="N550">
        <f t="shared" si="88"/>
        <v>0</v>
      </c>
      <c r="O550">
        <f t="shared" si="89"/>
        <v>0</v>
      </c>
      <c r="P550">
        <f t="shared" si="90"/>
        <v>0</v>
      </c>
      <c r="Q550">
        <f t="shared" si="91"/>
        <v>0</v>
      </c>
      <c r="R550">
        <f t="shared" si="92"/>
        <v>0</v>
      </c>
      <c r="S550">
        <f t="shared" si="93"/>
        <v>0</v>
      </c>
      <c r="T550">
        <f t="shared" si="94"/>
        <v>0</v>
      </c>
      <c r="U550">
        <f t="shared" si="95"/>
        <v>3.3829968548278239E-7</v>
      </c>
    </row>
    <row r="551" spans="1:21" x14ac:dyDescent="0.25">
      <c r="A551" t="s">
        <v>427</v>
      </c>
      <c r="C551" t="s">
        <v>482</v>
      </c>
      <c r="D551">
        <f t="shared" si="78"/>
        <v>0</v>
      </c>
      <c r="E551">
        <f t="shared" si="79"/>
        <v>0</v>
      </c>
      <c r="F551">
        <f t="shared" si="80"/>
        <v>3.9877337310433109E-6</v>
      </c>
      <c r="G551">
        <f t="shared" si="81"/>
        <v>0</v>
      </c>
      <c r="H551">
        <f t="shared" si="82"/>
        <v>0</v>
      </c>
      <c r="I551">
        <f t="shared" si="83"/>
        <v>0</v>
      </c>
      <c r="J551">
        <f t="shared" si="84"/>
        <v>0</v>
      </c>
      <c r="K551">
        <f t="shared" si="85"/>
        <v>0</v>
      </c>
      <c r="L551">
        <f t="shared" si="86"/>
        <v>0</v>
      </c>
      <c r="M551">
        <f t="shared" si="87"/>
        <v>0</v>
      </c>
      <c r="N551">
        <f t="shared" si="88"/>
        <v>0</v>
      </c>
      <c r="O551">
        <f t="shared" si="89"/>
        <v>0</v>
      </c>
      <c r="P551">
        <f t="shared" si="90"/>
        <v>0</v>
      </c>
      <c r="Q551">
        <f t="shared" si="91"/>
        <v>0</v>
      </c>
      <c r="R551">
        <f t="shared" si="92"/>
        <v>0</v>
      </c>
      <c r="S551">
        <f t="shared" si="93"/>
        <v>0</v>
      </c>
      <c r="T551">
        <f t="shared" si="94"/>
        <v>0</v>
      </c>
      <c r="U551">
        <f t="shared" si="95"/>
        <v>3.3829968548278239E-7</v>
      </c>
    </row>
    <row r="552" spans="1:21" x14ac:dyDescent="0.25">
      <c r="A552" t="s">
        <v>421</v>
      </c>
      <c r="C552" t="s">
        <v>477</v>
      </c>
      <c r="D552">
        <f t="shared" si="78"/>
        <v>0</v>
      </c>
      <c r="E552">
        <f t="shared" si="79"/>
        <v>7.7547633633959668E-6</v>
      </c>
      <c r="F552">
        <f t="shared" si="80"/>
        <v>0</v>
      </c>
      <c r="G552">
        <f t="shared" si="81"/>
        <v>0</v>
      </c>
      <c r="H552">
        <f t="shared" si="82"/>
        <v>0</v>
      </c>
      <c r="I552">
        <f t="shared" si="83"/>
        <v>0</v>
      </c>
      <c r="J552">
        <f t="shared" si="84"/>
        <v>0</v>
      </c>
      <c r="K552">
        <f t="shared" si="85"/>
        <v>0</v>
      </c>
      <c r="L552">
        <f t="shared" si="86"/>
        <v>0</v>
      </c>
      <c r="M552">
        <f t="shared" si="87"/>
        <v>0</v>
      </c>
      <c r="N552">
        <f t="shared" si="88"/>
        <v>0</v>
      </c>
      <c r="O552">
        <f t="shared" si="89"/>
        <v>0</v>
      </c>
      <c r="P552">
        <f t="shared" si="90"/>
        <v>0</v>
      </c>
      <c r="Q552">
        <f t="shared" si="91"/>
        <v>0</v>
      </c>
      <c r="R552">
        <f t="shared" si="92"/>
        <v>0</v>
      </c>
      <c r="S552">
        <f t="shared" si="93"/>
        <v>0</v>
      </c>
      <c r="T552">
        <f t="shared" si="94"/>
        <v>0</v>
      </c>
      <c r="U552">
        <f t="shared" si="95"/>
        <v>3.3829968548278239E-7</v>
      </c>
    </row>
    <row r="553" spans="1:21" x14ac:dyDescent="0.25">
      <c r="A553" t="s">
        <v>408</v>
      </c>
      <c r="C553" t="s">
        <v>501</v>
      </c>
      <c r="D553">
        <f t="shared" si="78"/>
        <v>0</v>
      </c>
      <c r="E553">
        <f t="shared" si="79"/>
        <v>0</v>
      </c>
      <c r="F553">
        <f t="shared" si="80"/>
        <v>0</v>
      </c>
      <c r="G553">
        <f t="shared" si="81"/>
        <v>0</v>
      </c>
      <c r="H553">
        <f t="shared" si="82"/>
        <v>5.753839249239055E-6</v>
      </c>
      <c r="I553">
        <f t="shared" si="83"/>
        <v>0</v>
      </c>
      <c r="J553">
        <f t="shared" si="84"/>
        <v>0</v>
      </c>
      <c r="K553">
        <f t="shared" si="85"/>
        <v>0</v>
      </c>
      <c r="L553">
        <f t="shared" si="86"/>
        <v>0</v>
      </c>
      <c r="M553">
        <f t="shared" si="87"/>
        <v>0</v>
      </c>
      <c r="N553">
        <f t="shared" si="88"/>
        <v>0</v>
      </c>
      <c r="O553">
        <f t="shared" si="89"/>
        <v>0</v>
      </c>
      <c r="P553">
        <f t="shared" si="90"/>
        <v>0</v>
      </c>
      <c r="Q553">
        <f t="shared" si="91"/>
        <v>0</v>
      </c>
      <c r="R553">
        <f t="shared" si="92"/>
        <v>0</v>
      </c>
      <c r="S553">
        <f t="shared" si="93"/>
        <v>0</v>
      </c>
      <c r="T553">
        <f t="shared" si="94"/>
        <v>0</v>
      </c>
      <c r="U553">
        <f t="shared" si="95"/>
        <v>3.3829968548278239E-7</v>
      </c>
    </row>
    <row r="554" spans="1:21" x14ac:dyDescent="0.25">
      <c r="A554" t="s">
        <v>430</v>
      </c>
      <c r="C554" t="s">
        <v>501</v>
      </c>
      <c r="D554">
        <f t="shared" si="78"/>
        <v>0</v>
      </c>
      <c r="E554">
        <f t="shared" si="79"/>
        <v>0</v>
      </c>
      <c r="F554">
        <f t="shared" si="80"/>
        <v>0</v>
      </c>
      <c r="G554">
        <f t="shared" si="81"/>
        <v>0</v>
      </c>
      <c r="H554">
        <f t="shared" si="82"/>
        <v>5.753839249239055E-6</v>
      </c>
      <c r="I554">
        <f t="shared" si="83"/>
        <v>0</v>
      </c>
      <c r="J554">
        <f t="shared" si="84"/>
        <v>0</v>
      </c>
      <c r="K554">
        <f t="shared" si="85"/>
        <v>0</v>
      </c>
      <c r="L554">
        <f t="shared" si="86"/>
        <v>0</v>
      </c>
      <c r="M554">
        <f t="shared" si="87"/>
        <v>0</v>
      </c>
      <c r="N554">
        <f t="shared" si="88"/>
        <v>0</v>
      </c>
      <c r="O554">
        <f t="shared" si="89"/>
        <v>0</v>
      </c>
      <c r="P554">
        <f t="shared" si="90"/>
        <v>0</v>
      </c>
      <c r="Q554">
        <f t="shared" si="91"/>
        <v>0</v>
      </c>
      <c r="R554">
        <f t="shared" si="92"/>
        <v>0</v>
      </c>
      <c r="S554">
        <f t="shared" si="93"/>
        <v>0</v>
      </c>
      <c r="T554">
        <f t="shared" si="94"/>
        <v>0</v>
      </c>
      <c r="U554">
        <f t="shared" si="95"/>
        <v>3.3829968548278239E-7</v>
      </c>
    </row>
    <row r="555" spans="1:21" x14ac:dyDescent="0.25">
      <c r="A555" t="s">
        <v>431</v>
      </c>
      <c r="C555" t="s">
        <v>501</v>
      </c>
      <c r="D555">
        <f t="shared" si="78"/>
        <v>0</v>
      </c>
      <c r="E555">
        <f t="shared" si="79"/>
        <v>0</v>
      </c>
      <c r="F555">
        <f t="shared" si="80"/>
        <v>0</v>
      </c>
      <c r="G555">
        <f t="shared" si="81"/>
        <v>0</v>
      </c>
      <c r="H555">
        <f t="shared" si="82"/>
        <v>5.753839249239055E-6</v>
      </c>
      <c r="I555">
        <f t="shared" si="83"/>
        <v>0</v>
      </c>
      <c r="J555">
        <f t="shared" si="84"/>
        <v>0</v>
      </c>
      <c r="K555">
        <f t="shared" si="85"/>
        <v>0</v>
      </c>
      <c r="L555">
        <f t="shared" si="86"/>
        <v>0</v>
      </c>
      <c r="M555">
        <f t="shared" si="87"/>
        <v>0</v>
      </c>
      <c r="N555">
        <f t="shared" si="88"/>
        <v>0</v>
      </c>
      <c r="O555">
        <f t="shared" si="89"/>
        <v>0</v>
      </c>
      <c r="P555">
        <f t="shared" si="90"/>
        <v>0</v>
      </c>
      <c r="Q555">
        <f t="shared" si="91"/>
        <v>0</v>
      </c>
      <c r="R555">
        <f t="shared" si="92"/>
        <v>0</v>
      </c>
      <c r="S555">
        <f t="shared" si="93"/>
        <v>0</v>
      </c>
      <c r="T555">
        <f t="shared" si="94"/>
        <v>0</v>
      </c>
      <c r="U555">
        <f t="shared" si="95"/>
        <v>3.3829968548278239E-7</v>
      </c>
    </row>
    <row r="556" spans="1:21" x14ac:dyDescent="0.25">
      <c r="A556" t="s">
        <v>432</v>
      </c>
      <c r="C556" t="s">
        <v>501</v>
      </c>
      <c r="D556">
        <f t="shared" si="78"/>
        <v>0</v>
      </c>
      <c r="E556">
        <f t="shared" si="79"/>
        <v>0</v>
      </c>
      <c r="F556">
        <f t="shared" si="80"/>
        <v>0</v>
      </c>
      <c r="G556">
        <f t="shared" si="81"/>
        <v>0</v>
      </c>
      <c r="H556">
        <f t="shared" si="82"/>
        <v>5.753839249239055E-6</v>
      </c>
      <c r="I556">
        <f t="shared" si="83"/>
        <v>0</v>
      </c>
      <c r="J556">
        <f t="shared" si="84"/>
        <v>0</v>
      </c>
      <c r="K556">
        <f t="shared" si="85"/>
        <v>0</v>
      </c>
      <c r="L556">
        <f t="shared" si="86"/>
        <v>0</v>
      </c>
      <c r="M556">
        <f t="shared" si="87"/>
        <v>0</v>
      </c>
      <c r="N556">
        <f t="shared" si="88"/>
        <v>0</v>
      </c>
      <c r="O556">
        <f t="shared" si="89"/>
        <v>0</v>
      </c>
      <c r="P556">
        <f t="shared" si="90"/>
        <v>0</v>
      </c>
      <c r="Q556">
        <f t="shared" si="91"/>
        <v>0</v>
      </c>
      <c r="R556">
        <f t="shared" si="92"/>
        <v>0</v>
      </c>
      <c r="S556">
        <f t="shared" si="93"/>
        <v>0</v>
      </c>
      <c r="T556">
        <f t="shared" si="94"/>
        <v>0</v>
      </c>
      <c r="U556">
        <f t="shared" si="95"/>
        <v>3.3829968548278239E-7</v>
      </c>
    </row>
    <row r="557" spans="1:21" x14ac:dyDescent="0.25">
      <c r="A557" t="s">
        <v>428</v>
      </c>
      <c r="C557" t="s">
        <v>498</v>
      </c>
      <c r="D557">
        <f t="shared" si="78"/>
        <v>0</v>
      </c>
      <c r="E557">
        <f t="shared" si="79"/>
        <v>0</v>
      </c>
      <c r="F557">
        <f t="shared" si="80"/>
        <v>0</v>
      </c>
      <c r="G557">
        <f t="shared" si="81"/>
        <v>7.3745768836513003E-6</v>
      </c>
      <c r="H557">
        <f t="shared" si="82"/>
        <v>0</v>
      </c>
      <c r="I557">
        <f t="shared" si="83"/>
        <v>0</v>
      </c>
      <c r="J557">
        <f t="shared" si="84"/>
        <v>0</v>
      </c>
      <c r="K557">
        <f t="shared" si="85"/>
        <v>0</v>
      </c>
      <c r="L557">
        <f t="shared" si="86"/>
        <v>0</v>
      </c>
      <c r="M557">
        <f t="shared" si="87"/>
        <v>0</v>
      </c>
      <c r="N557">
        <f t="shared" si="88"/>
        <v>0</v>
      </c>
      <c r="O557">
        <f t="shared" si="89"/>
        <v>0</v>
      </c>
      <c r="P557">
        <f t="shared" si="90"/>
        <v>0</v>
      </c>
      <c r="Q557">
        <f t="shared" si="91"/>
        <v>0</v>
      </c>
      <c r="R557">
        <f t="shared" si="92"/>
        <v>0</v>
      </c>
      <c r="S557">
        <f t="shared" si="93"/>
        <v>0</v>
      </c>
      <c r="T557">
        <f t="shared" si="94"/>
        <v>0</v>
      </c>
      <c r="U557">
        <f t="shared" si="95"/>
        <v>3.3829968548278239E-7</v>
      </c>
    </row>
    <row r="558" spans="1:21" x14ac:dyDescent="0.25">
      <c r="A558" t="s">
        <v>434</v>
      </c>
      <c r="C558" t="s">
        <v>821</v>
      </c>
      <c r="D558">
        <f t="shared" si="78"/>
        <v>0</v>
      </c>
      <c r="E558">
        <f t="shared" si="79"/>
        <v>0</v>
      </c>
      <c r="F558">
        <f t="shared" si="80"/>
        <v>0</v>
      </c>
      <c r="G558">
        <f t="shared" si="81"/>
        <v>0</v>
      </c>
      <c r="H558">
        <f t="shared" si="82"/>
        <v>0</v>
      </c>
      <c r="I558">
        <f t="shared" si="83"/>
        <v>4.1413526486020863E-6</v>
      </c>
      <c r="J558">
        <f t="shared" si="84"/>
        <v>0</v>
      </c>
      <c r="K558">
        <f t="shared" si="85"/>
        <v>0</v>
      </c>
      <c r="L558">
        <f t="shared" si="86"/>
        <v>0</v>
      </c>
      <c r="M558">
        <f t="shared" si="87"/>
        <v>0</v>
      </c>
      <c r="N558">
        <f t="shared" si="88"/>
        <v>0</v>
      </c>
      <c r="O558">
        <f t="shared" si="89"/>
        <v>0</v>
      </c>
      <c r="P558">
        <f t="shared" si="90"/>
        <v>0</v>
      </c>
      <c r="Q558">
        <f t="shared" si="91"/>
        <v>0</v>
      </c>
      <c r="R558">
        <f t="shared" si="92"/>
        <v>0</v>
      </c>
      <c r="S558">
        <f t="shared" si="93"/>
        <v>0</v>
      </c>
      <c r="T558">
        <f t="shared" si="94"/>
        <v>0</v>
      </c>
      <c r="U558">
        <f t="shared" si="95"/>
        <v>3.3829968548278239E-7</v>
      </c>
    </row>
    <row r="559" spans="1:21" x14ac:dyDescent="0.25">
      <c r="A559" t="s">
        <v>441</v>
      </c>
      <c r="C559" t="s">
        <v>512</v>
      </c>
      <c r="D559">
        <f t="shared" si="78"/>
        <v>0</v>
      </c>
      <c r="E559">
        <f t="shared" si="79"/>
        <v>0</v>
      </c>
      <c r="F559">
        <f t="shared" si="80"/>
        <v>0</v>
      </c>
      <c r="G559">
        <f t="shared" si="81"/>
        <v>0</v>
      </c>
      <c r="H559">
        <f t="shared" si="82"/>
        <v>0</v>
      </c>
      <c r="I559">
        <f t="shared" si="83"/>
        <v>0</v>
      </c>
      <c r="J559">
        <f t="shared" si="84"/>
        <v>0</v>
      </c>
      <c r="K559">
        <f t="shared" si="85"/>
        <v>0</v>
      </c>
      <c r="L559">
        <f t="shared" si="86"/>
        <v>0</v>
      </c>
      <c r="M559">
        <f t="shared" si="87"/>
        <v>0</v>
      </c>
      <c r="N559">
        <f t="shared" si="88"/>
        <v>0</v>
      </c>
      <c r="O559">
        <f t="shared" si="89"/>
        <v>0</v>
      </c>
      <c r="P559">
        <f t="shared" si="90"/>
        <v>0</v>
      </c>
      <c r="Q559">
        <f t="shared" si="91"/>
        <v>0</v>
      </c>
      <c r="R559">
        <f t="shared" si="92"/>
        <v>3.5982613201301129E-6</v>
      </c>
      <c r="S559">
        <f t="shared" si="93"/>
        <v>0</v>
      </c>
      <c r="T559">
        <f t="shared" si="94"/>
        <v>0</v>
      </c>
      <c r="U559">
        <f t="shared" si="95"/>
        <v>3.3829968548278239E-7</v>
      </c>
    </row>
    <row r="560" spans="1:21" x14ac:dyDescent="0.25">
      <c r="A560" t="s">
        <v>442</v>
      </c>
      <c r="C560" t="s">
        <v>512</v>
      </c>
      <c r="D560">
        <f t="shared" si="78"/>
        <v>0</v>
      </c>
      <c r="E560">
        <f t="shared" si="79"/>
        <v>0</v>
      </c>
      <c r="F560">
        <f t="shared" si="80"/>
        <v>0</v>
      </c>
      <c r="G560">
        <f t="shared" si="81"/>
        <v>0</v>
      </c>
      <c r="H560">
        <f t="shared" si="82"/>
        <v>0</v>
      </c>
      <c r="I560">
        <f t="shared" si="83"/>
        <v>0</v>
      </c>
      <c r="J560">
        <f t="shared" si="84"/>
        <v>0</v>
      </c>
      <c r="K560">
        <f t="shared" si="85"/>
        <v>0</v>
      </c>
      <c r="L560">
        <f t="shared" si="86"/>
        <v>0</v>
      </c>
      <c r="M560">
        <f t="shared" si="87"/>
        <v>0</v>
      </c>
      <c r="N560">
        <f t="shared" si="88"/>
        <v>0</v>
      </c>
      <c r="O560">
        <f t="shared" si="89"/>
        <v>0</v>
      </c>
      <c r="P560">
        <f t="shared" si="90"/>
        <v>0</v>
      </c>
      <c r="Q560">
        <f t="shared" si="91"/>
        <v>0</v>
      </c>
      <c r="R560">
        <f t="shared" si="92"/>
        <v>3.5982613201301129E-6</v>
      </c>
      <c r="S560">
        <f t="shared" si="93"/>
        <v>0</v>
      </c>
      <c r="T560">
        <f t="shared" si="94"/>
        <v>0</v>
      </c>
      <c r="U560">
        <f t="shared" si="95"/>
        <v>3.3829968548278239E-7</v>
      </c>
    </row>
    <row r="561" spans="1:21" x14ac:dyDescent="0.25">
      <c r="A561" t="s">
        <v>443</v>
      </c>
      <c r="C561" t="s">
        <v>512</v>
      </c>
      <c r="D561">
        <f t="shared" si="78"/>
        <v>0</v>
      </c>
      <c r="E561">
        <f t="shared" si="79"/>
        <v>0</v>
      </c>
      <c r="F561">
        <f t="shared" si="80"/>
        <v>0</v>
      </c>
      <c r="G561">
        <f t="shared" si="81"/>
        <v>0</v>
      </c>
      <c r="H561">
        <f t="shared" si="82"/>
        <v>0</v>
      </c>
      <c r="I561">
        <f t="shared" si="83"/>
        <v>0</v>
      </c>
      <c r="J561">
        <f t="shared" si="84"/>
        <v>0</v>
      </c>
      <c r="K561">
        <f t="shared" si="85"/>
        <v>0</v>
      </c>
      <c r="L561">
        <f t="shared" si="86"/>
        <v>0</v>
      </c>
      <c r="M561">
        <f t="shared" si="87"/>
        <v>0</v>
      </c>
      <c r="N561">
        <f t="shared" si="88"/>
        <v>0</v>
      </c>
      <c r="O561">
        <f t="shared" si="89"/>
        <v>0</v>
      </c>
      <c r="P561">
        <f t="shared" si="90"/>
        <v>0</v>
      </c>
      <c r="Q561">
        <f t="shared" si="91"/>
        <v>0</v>
      </c>
      <c r="R561">
        <f t="shared" si="92"/>
        <v>3.5982613201301129E-6</v>
      </c>
      <c r="S561">
        <f t="shared" si="93"/>
        <v>0</v>
      </c>
      <c r="T561">
        <f t="shared" si="94"/>
        <v>0</v>
      </c>
      <c r="U561">
        <f t="shared" si="95"/>
        <v>3.3829968548278239E-7</v>
      </c>
    </row>
    <row r="562" spans="1:21" x14ac:dyDescent="0.25">
      <c r="A562" t="s">
        <v>444</v>
      </c>
      <c r="C562" t="s">
        <v>512</v>
      </c>
      <c r="D562">
        <f t="shared" si="78"/>
        <v>0</v>
      </c>
      <c r="E562">
        <f t="shared" si="79"/>
        <v>0</v>
      </c>
      <c r="F562">
        <f t="shared" si="80"/>
        <v>0</v>
      </c>
      <c r="G562">
        <f t="shared" si="81"/>
        <v>0</v>
      </c>
      <c r="H562">
        <f t="shared" si="82"/>
        <v>0</v>
      </c>
      <c r="I562">
        <f t="shared" si="83"/>
        <v>0</v>
      </c>
      <c r="J562">
        <f t="shared" si="84"/>
        <v>0</v>
      </c>
      <c r="K562">
        <f t="shared" si="85"/>
        <v>0</v>
      </c>
      <c r="L562">
        <f t="shared" si="86"/>
        <v>0</v>
      </c>
      <c r="M562">
        <f t="shared" si="87"/>
        <v>0</v>
      </c>
      <c r="N562">
        <f t="shared" si="88"/>
        <v>0</v>
      </c>
      <c r="O562">
        <f t="shared" si="89"/>
        <v>0</v>
      </c>
      <c r="P562">
        <f t="shared" si="90"/>
        <v>0</v>
      </c>
      <c r="Q562">
        <f t="shared" si="91"/>
        <v>0</v>
      </c>
      <c r="R562">
        <f t="shared" si="92"/>
        <v>0</v>
      </c>
      <c r="S562">
        <f t="shared" si="93"/>
        <v>8.282327996753328E-6</v>
      </c>
      <c r="T562">
        <f t="shared" si="94"/>
        <v>0</v>
      </c>
      <c r="U562">
        <f t="shared" si="95"/>
        <v>3.3829968548278239E-7</v>
      </c>
    </row>
    <row r="563" spans="1:21" x14ac:dyDescent="0.25">
      <c r="A563" t="s">
        <v>445</v>
      </c>
      <c r="C563" t="s">
        <v>512</v>
      </c>
      <c r="D563">
        <f t="shared" si="78"/>
        <v>0</v>
      </c>
      <c r="E563">
        <f t="shared" si="79"/>
        <v>0</v>
      </c>
      <c r="F563">
        <f t="shared" si="80"/>
        <v>0</v>
      </c>
      <c r="G563">
        <f t="shared" si="81"/>
        <v>0</v>
      </c>
      <c r="H563">
        <f t="shared" si="82"/>
        <v>0</v>
      </c>
      <c r="I563">
        <f t="shared" si="83"/>
        <v>0</v>
      </c>
      <c r="J563">
        <f t="shared" si="84"/>
        <v>0</v>
      </c>
      <c r="K563">
        <f t="shared" si="85"/>
        <v>0</v>
      </c>
      <c r="L563">
        <f t="shared" si="86"/>
        <v>0</v>
      </c>
      <c r="M563">
        <f t="shared" si="87"/>
        <v>0</v>
      </c>
      <c r="N563">
        <f t="shared" si="88"/>
        <v>0</v>
      </c>
      <c r="O563">
        <f t="shared" si="89"/>
        <v>0</v>
      </c>
      <c r="P563">
        <f t="shared" si="90"/>
        <v>0</v>
      </c>
      <c r="Q563">
        <f t="shared" si="91"/>
        <v>0</v>
      </c>
      <c r="R563">
        <f t="shared" si="92"/>
        <v>0</v>
      </c>
      <c r="S563">
        <f t="shared" si="93"/>
        <v>8.282327996753328E-6</v>
      </c>
      <c r="T563">
        <f t="shared" si="94"/>
        <v>0</v>
      </c>
      <c r="U563">
        <f t="shared" si="95"/>
        <v>3.3829968548278239E-7</v>
      </c>
    </row>
    <row r="564" spans="1:21" x14ac:dyDescent="0.25">
      <c r="A564" t="s">
        <v>426</v>
      </c>
      <c r="C564" t="s">
        <v>786</v>
      </c>
      <c r="D564">
        <f t="shared" si="78"/>
        <v>0</v>
      </c>
      <c r="E564">
        <f t="shared" si="79"/>
        <v>0</v>
      </c>
      <c r="F564">
        <f t="shared" si="80"/>
        <v>3.9877337310433109E-6</v>
      </c>
      <c r="G564">
        <f t="shared" si="81"/>
        <v>0</v>
      </c>
      <c r="H564">
        <f t="shared" si="82"/>
        <v>0</v>
      </c>
      <c r="I564">
        <f t="shared" si="83"/>
        <v>0</v>
      </c>
      <c r="J564">
        <f t="shared" si="84"/>
        <v>0</v>
      </c>
      <c r="K564">
        <f t="shared" si="85"/>
        <v>0</v>
      </c>
      <c r="L564">
        <f t="shared" si="86"/>
        <v>0</v>
      </c>
      <c r="M564">
        <f t="shared" si="87"/>
        <v>0</v>
      </c>
      <c r="N564">
        <f t="shared" si="88"/>
        <v>0</v>
      </c>
      <c r="O564">
        <f t="shared" si="89"/>
        <v>0</v>
      </c>
      <c r="P564">
        <f t="shared" si="90"/>
        <v>0</v>
      </c>
      <c r="Q564">
        <f t="shared" si="91"/>
        <v>0</v>
      </c>
      <c r="R564">
        <f t="shared" si="92"/>
        <v>0</v>
      </c>
      <c r="S564">
        <f t="shared" si="93"/>
        <v>0</v>
      </c>
      <c r="T564">
        <f t="shared" si="94"/>
        <v>0</v>
      </c>
      <c r="U564">
        <f t="shared" si="95"/>
        <v>3.3829968548278239E-7</v>
      </c>
    </row>
    <row r="565" spans="1:21" x14ac:dyDescent="0.25">
      <c r="A565" t="s">
        <v>439</v>
      </c>
      <c r="C565" t="s">
        <v>795</v>
      </c>
      <c r="D565">
        <f t="shared" si="78"/>
        <v>0</v>
      </c>
      <c r="E565">
        <f t="shared" si="79"/>
        <v>0</v>
      </c>
      <c r="F565">
        <f t="shared" si="80"/>
        <v>0</v>
      </c>
      <c r="G565">
        <f t="shared" si="81"/>
        <v>0</v>
      </c>
      <c r="H565">
        <f t="shared" si="82"/>
        <v>0</v>
      </c>
      <c r="I565">
        <f t="shared" si="83"/>
        <v>0</v>
      </c>
      <c r="J565">
        <f t="shared" si="84"/>
        <v>0</v>
      </c>
      <c r="K565">
        <f t="shared" si="85"/>
        <v>0</v>
      </c>
      <c r="L565">
        <f t="shared" si="86"/>
        <v>0</v>
      </c>
      <c r="M565">
        <f t="shared" si="87"/>
        <v>0</v>
      </c>
      <c r="N565">
        <f t="shared" si="88"/>
        <v>0</v>
      </c>
      <c r="O565">
        <f t="shared" si="89"/>
        <v>4.9225437737205076E-6</v>
      </c>
      <c r="P565">
        <f t="shared" si="90"/>
        <v>0</v>
      </c>
      <c r="Q565">
        <f t="shared" si="91"/>
        <v>0</v>
      </c>
      <c r="R565">
        <f t="shared" si="92"/>
        <v>0</v>
      </c>
      <c r="S565">
        <f t="shared" si="93"/>
        <v>0</v>
      </c>
      <c r="T565">
        <f t="shared" si="94"/>
        <v>0</v>
      </c>
      <c r="U565">
        <f t="shared" si="95"/>
        <v>3.3829968548278239E-7</v>
      </c>
    </row>
    <row r="566" spans="1:21" x14ac:dyDescent="0.25">
      <c r="A566" t="s">
        <v>438</v>
      </c>
      <c r="C566" t="s">
        <v>796</v>
      </c>
      <c r="D566">
        <f t="shared" si="78"/>
        <v>0</v>
      </c>
      <c r="E566">
        <f t="shared" si="79"/>
        <v>0</v>
      </c>
      <c r="F566">
        <f t="shared" si="80"/>
        <v>0</v>
      </c>
      <c r="G566">
        <f t="shared" si="81"/>
        <v>0</v>
      </c>
      <c r="H566">
        <f t="shared" si="82"/>
        <v>0</v>
      </c>
      <c r="I566">
        <f t="shared" si="83"/>
        <v>0</v>
      </c>
      <c r="J566">
        <f t="shared" si="84"/>
        <v>0</v>
      </c>
      <c r="K566">
        <f t="shared" si="85"/>
        <v>0</v>
      </c>
      <c r="L566">
        <f t="shared" si="86"/>
        <v>0</v>
      </c>
      <c r="M566">
        <f t="shared" si="87"/>
        <v>0</v>
      </c>
      <c r="N566">
        <f t="shared" si="88"/>
        <v>0</v>
      </c>
      <c r="O566">
        <f t="shared" si="89"/>
        <v>4.9225437737205076E-6</v>
      </c>
      <c r="P566">
        <f t="shared" si="90"/>
        <v>0</v>
      </c>
      <c r="Q566">
        <f t="shared" si="91"/>
        <v>0</v>
      </c>
      <c r="R566">
        <f t="shared" si="92"/>
        <v>0</v>
      </c>
      <c r="S566">
        <f t="shared" si="93"/>
        <v>0</v>
      </c>
      <c r="T566">
        <f t="shared" si="94"/>
        <v>0</v>
      </c>
      <c r="U566">
        <f t="shared" si="95"/>
        <v>3.3829968548278239E-7</v>
      </c>
    </row>
    <row r="567" spans="1:21" x14ac:dyDescent="0.25">
      <c r="A567" t="s">
        <v>440</v>
      </c>
      <c r="C567" t="s">
        <v>817</v>
      </c>
      <c r="D567">
        <f t="shared" si="78"/>
        <v>0</v>
      </c>
      <c r="E567">
        <f t="shared" si="79"/>
        <v>0</v>
      </c>
      <c r="F567">
        <f t="shared" si="80"/>
        <v>0</v>
      </c>
      <c r="G567">
        <f t="shared" si="81"/>
        <v>0</v>
      </c>
      <c r="H567">
        <f t="shared" si="82"/>
        <v>0</v>
      </c>
      <c r="I567">
        <f t="shared" si="83"/>
        <v>0</v>
      </c>
      <c r="J567">
        <f t="shared" si="84"/>
        <v>0</v>
      </c>
      <c r="K567">
        <f t="shared" si="85"/>
        <v>0</v>
      </c>
      <c r="L567">
        <f t="shared" si="86"/>
        <v>0</v>
      </c>
      <c r="M567">
        <f t="shared" si="87"/>
        <v>0</v>
      </c>
      <c r="N567">
        <f t="shared" si="88"/>
        <v>0</v>
      </c>
      <c r="O567">
        <f t="shared" si="89"/>
        <v>4.9225437737205076E-6</v>
      </c>
      <c r="P567">
        <f t="shared" si="90"/>
        <v>0</v>
      </c>
      <c r="Q567">
        <f t="shared" si="91"/>
        <v>0</v>
      </c>
      <c r="R567">
        <f t="shared" si="92"/>
        <v>0</v>
      </c>
      <c r="S567">
        <f t="shared" si="93"/>
        <v>0</v>
      </c>
      <c r="T567">
        <f t="shared" si="94"/>
        <v>0</v>
      </c>
      <c r="U567">
        <f t="shared" si="95"/>
        <v>3.3829968548278239E-7</v>
      </c>
    </row>
    <row r="568" spans="1:21" x14ac:dyDescent="0.25">
      <c r="A568" t="s">
        <v>437</v>
      </c>
      <c r="C568" t="s">
        <v>791</v>
      </c>
      <c r="D568">
        <f t="shared" si="78"/>
        <v>0</v>
      </c>
      <c r="E568">
        <f t="shared" si="79"/>
        <v>0</v>
      </c>
      <c r="F568">
        <f t="shared" si="80"/>
        <v>0</v>
      </c>
      <c r="G568">
        <f t="shared" si="81"/>
        <v>0</v>
      </c>
      <c r="H568">
        <f t="shared" si="82"/>
        <v>0</v>
      </c>
      <c r="I568">
        <f t="shared" si="83"/>
        <v>0</v>
      </c>
      <c r="J568">
        <f t="shared" si="84"/>
        <v>0</v>
      </c>
      <c r="K568">
        <f t="shared" si="85"/>
        <v>0</v>
      </c>
      <c r="L568">
        <f t="shared" si="86"/>
        <v>0</v>
      </c>
      <c r="M568">
        <f t="shared" si="87"/>
        <v>4.8518723375350546E-6</v>
      </c>
      <c r="N568">
        <f t="shared" si="88"/>
        <v>0</v>
      </c>
      <c r="O568">
        <f t="shared" si="89"/>
        <v>0</v>
      </c>
      <c r="P568">
        <f t="shared" si="90"/>
        <v>0</v>
      </c>
      <c r="Q568">
        <f t="shared" si="91"/>
        <v>0</v>
      </c>
      <c r="R568">
        <f t="shared" si="92"/>
        <v>0</v>
      </c>
      <c r="S568">
        <f t="shared" si="93"/>
        <v>0</v>
      </c>
      <c r="T568">
        <f t="shared" si="94"/>
        <v>0</v>
      </c>
      <c r="U568">
        <f t="shared" si="95"/>
        <v>3.3829968548278239E-7</v>
      </c>
    </row>
    <row r="569" spans="1:21" x14ac:dyDescent="0.25">
      <c r="A569" t="s">
        <v>423</v>
      </c>
      <c r="C569" t="s">
        <v>828</v>
      </c>
      <c r="D569">
        <f t="shared" si="78"/>
        <v>0</v>
      </c>
      <c r="E569">
        <f t="shared" si="79"/>
        <v>7.7547633633959668E-6</v>
      </c>
      <c r="F569">
        <f t="shared" si="80"/>
        <v>0</v>
      </c>
      <c r="G569">
        <f t="shared" si="81"/>
        <v>0</v>
      </c>
      <c r="H569">
        <f t="shared" si="82"/>
        <v>0</v>
      </c>
      <c r="I569">
        <f t="shared" si="83"/>
        <v>0</v>
      </c>
      <c r="J569">
        <f t="shared" si="84"/>
        <v>0</v>
      </c>
      <c r="K569">
        <f t="shared" si="85"/>
        <v>0</v>
      </c>
      <c r="L569">
        <f t="shared" si="86"/>
        <v>0</v>
      </c>
      <c r="M569">
        <f t="shared" si="87"/>
        <v>0</v>
      </c>
      <c r="N569">
        <f t="shared" si="88"/>
        <v>0</v>
      </c>
      <c r="O569">
        <f t="shared" si="89"/>
        <v>0</v>
      </c>
      <c r="P569">
        <f t="shared" si="90"/>
        <v>0</v>
      </c>
      <c r="Q569">
        <f t="shared" si="91"/>
        <v>0</v>
      </c>
      <c r="R569">
        <f t="shared" si="92"/>
        <v>0</v>
      </c>
      <c r="S569">
        <f t="shared" si="93"/>
        <v>0</v>
      </c>
      <c r="T569">
        <f t="shared" si="94"/>
        <v>0</v>
      </c>
      <c r="U569">
        <f t="shared" si="95"/>
        <v>3.3829968548278239E-7</v>
      </c>
    </row>
    <row r="570" spans="1:21" x14ac:dyDescent="0.25">
      <c r="A570" t="s">
        <v>446</v>
      </c>
      <c r="C570" t="s">
        <v>542</v>
      </c>
      <c r="D570">
        <f t="shared" si="78"/>
        <v>0</v>
      </c>
      <c r="E570">
        <f t="shared" si="79"/>
        <v>0</v>
      </c>
      <c r="F570">
        <f t="shared" si="80"/>
        <v>0</v>
      </c>
      <c r="G570">
        <f t="shared" si="81"/>
        <v>0</v>
      </c>
      <c r="H570">
        <f t="shared" si="82"/>
        <v>0</v>
      </c>
      <c r="I570">
        <f t="shared" si="83"/>
        <v>0</v>
      </c>
      <c r="J570">
        <f t="shared" si="84"/>
        <v>0</v>
      </c>
      <c r="K570">
        <f t="shared" si="85"/>
        <v>0</v>
      </c>
      <c r="L570">
        <f t="shared" si="86"/>
        <v>0</v>
      </c>
      <c r="M570">
        <f t="shared" si="87"/>
        <v>0</v>
      </c>
      <c r="N570">
        <f t="shared" si="88"/>
        <v>0</v>
      </c>
      <c r="O570">
        <f t="shared" si="89"/>
        <v>0</v>
      </c>
      <c r="P570">
        <f t="shared" si="90"/>
        <v>1.022087306697738E-5</v>
      </c>
      <c r="Q570">
        <f t="shared" si="91"/>
        <v>0</v>
      </c>
      <c r="R570">
        <f t="shared" si="92"/>
        <v>0</v>
      </c>
      <c r="S570">
        <f t="shared" si="93"/>
        <v>0</v>
      </c>
      <c r="T570">
        <f t="shared" si="94"/>
        <v>0</v>
      </c>
      <c r="U570">
        <f t="shared" si="95"/>
        <v>3.3829968548278239E-7</v>
      </c>
    </row>
    <row r="571" spans="1:21" x14ac:dyDescent="0.25">
      <c r="A571" t="s">
        <v>422</v>
      </c>
      <c r="C571" t="s">
        <v>470</v>
      </c>
      <c r="D571">
        <f t="shared" si="78"/>
        <v>0</v>
      </c>
      <c r="E571">
        <f t="shared" si="79"/>
        <v>7.7547633633959668E-6</v>
      </c>
      <c r="F571">
        <f t="shared" si="80"/>
        <v>0</v>
      </c>
      <c r="G571">
        <f t="shared" si="81"/>
        <v>0</v>
      </c>
      <c r="H571">
        <f t="shared" si="82"/>
        <v>0</v>
      </c>
      <c r="I571">
        <f t="shared" si="83"/>
        <v>0</v>
      </c>
      <c r="J571">
        <f t="shared" si="84"/>
        <v>0</v>
      </c>
      <c r="K571">
        <f t="shared" si="85"/>
        <v>0</v>
      </c>
      <c r="L571">
        <f t="shared" si="86"/>
        <v>0</v>
      </c>
      <c r="M571">
        <f t="shared" si="87"/>
        <v>0</v>
      </c>
      <c r="N571">
        <f t="shared" si="88"/>
        <v>0</v>
      </c>
      <c r="O571">
        <f t="shared" si="89"/>
        <v>0</v>
      </c>
      <c r="P571">
        <f t="shared" si="90"/>
        <v>0</v>
      </c>
      <c r="Q571">
        <f t="shared" si="91"/>
        <v>0</v>
      </c>
      <c r="R571">
        <f t="shared" si="92"/>
        <v>0</v>
      </c>
      <c r="S571">
        <f t="shared" si="93"/>
        <v>0</v>
      </c>
      <c r="T571">
        <f t="shared" si="94"/>
        <v>0</v>
      </c>
      <c r="U571">
        <f t="shared" si="95"/>
        <v>3.3829968548278239E-7</v>
      </c>
    </row>
    <row r="572" spans="1:21" x14ac:dyDescent="0.25">
      <c r="A572" t="s">
        <v>429</v>
      </c>
      <c r="C572" t="s">
        <v>470</v>
      </c>
      <c r="D572">
        <f t="shared" si="78"/>
        <v>0</v>
      </c>
      <c r="E572">
        <f t="shared" si="79"/>
        <v>0</v>
      </c>
      <c r="F572">
        <f t="shared" si="80"/>
        <v>0</v>
      </c>
      <c r="G572">
        <f t="shared" si="81"/>
        <v>7.3745768836513003E-6</v>
      </c>
      <c r="H572">
        <f t="shared" si="82"/>
        <v>0</v>
      </c>
      <c r="I572">
        <f t="shared" si="83"/>
        <v>0</v>
      </c>
      <c r="J572">
        <f t="shared" si="84"/>
        <v>0</v>
      </c>
      <c r="K572">
        <f t="shared" si="85"/>
        <v>0</v>
      </c>
      <c r="L572">
        <f t="shared" si="86"/>
        <v>0</v>
      </c>
      <c r="M572">
        <f t="shared" si="87"/>
        <v>0</v>
      </c>
      <c r="N572">
        <f t="shared" si="88"/>
        <v>0</v>
      </c>
      <c r="O572">
        <f t="shared" si="89"/>
        <v>0</v>
      </c>
      <c r="P572">
        <f t="shared" si="90"/>
        <v>0</v>
      </c>
      <c r="Q572">
        <f t="shared" si="91"/>
        <v>0</v>
      </c>
      <c r="R572">
        <f t="shared" si="92"/>
        <v>0</v>
      </c>
      <c r="S572">
        <f t="shared" si="93"/>
        <v>0</v>
      </c>
      <c r="T572">
        <f t="shared" si="94"/>
        <v>0</v>
      </c>
      <c r="U572">
        <f t="shared" si="95"/>
        <v>3.3829968548278239E-7</v>
      </c>
    </row>
    <row r="573" spans="1:21" x14ac:dyDescent="0.25">
      <c r="A573" t="s">
        <v>447</v>
      </c>
      <c r="C573" t="s">
        <v>473</v>
      </c>
      <c r="D573">
        <f t="shared" si="78"/>
        <v>0</v>
      </c>
      <c r="E573">
        <f t="shared" si="79"/>
        <v>0</v>
      </c>
      <c r="F573">
        <f t="shared" si="80"/>
        <v>0</v>
      </c>
      <c r="G573">
        <f t="shared" si="81"/>
        <v>0</v>
      </c>
      <c r="H573">
        <f t="shared" si="82"/>
        <v>0</v>
      </c>
      <c r="I573">
        <f t="shared" si="83"/>
        <v>0</v>
      </c>
      <c r="J573">
        <f t="shared" si="84"/>
        <v>0</v>
      </c>
      <c r="K573">
        <f t="shared" si="85"/>
        <v>0</v>
      </c>
      <c r="L573">
        <f t="shared" si="86"/>
        <v>0</v>
      </c>
      <c r="M573">
        <f t="shared" si="87"/>
        <v>0</v>
      </c>
      <c r="N573">
        <f t="shared" si="88"/>
        <v>0</v>
      </c>
      <c r="O573">
        <f t="shared" si="89"/>
        <v>0</v>
      </c>
      <c r="P573">
        <f t="shared" si="90"/>
        <v>1.022087306697738E-5</v>
      </c>
      <c r="Q573">
        <f t="shared" si="91"/>
        <v>0</v>
      </c>
      <c r="R573">
        <f t="shared" si="92"/>
        <v>0</v>
      </c>
      <c r="S573">
        <f t="shared" si="93"/>
        <v>0</v>
      </c>
      <c r="T573">
        <f t="shared" si="94"/>
        <v>0</v>
      </c>
      <c r="U573">
        <f t="shared" si="95"/>
        <v>3.3829968548278239E-7</v>
      </c>
    </row>
    <row r="574" spans="1:21" x14ac:dyDescent="0.25">
      <c r="A574" t="s">
        <v>435</v>
      </c>
      <c r="C574" t="s">
        <v>513</v>
      </c>
      <c r="D574">
        <f t="shared" si="78"/>
        <v>0</v>
      </c>
      <c r="E574">
        <f t="shared" si="79"/>
        <v>0</v>
      </c>
      <c r="F574">
        <f t="shared" si="80"/>
        <v>0</v>
      </c>
      <c r="G574">
        <f t="shared" si="81"/>
        <v>0</v>
      </c>
      <c r="H574">
        <f t="shared" si="82"/>
        <v>0</v>
      </c>
      <c r="I574">
        <f t="shared" si="83"/>
        <v>0</v>
      </c>
      <c r="J574">
        <f t="shared" si="84"/>
        <v>4.5723482666227723E-6</v>
      </c>
      <c r="K574">
        <f t="shared" si="85"/>
        <v>0</v>
      </c>
      <c r="L574">
        <f t="shared" si="86"/>
        <v>0</v>
      </c>
      <c r="M574">
        <f t="shared" si="87"/>
        <v>0</v>
      </c>
      <c r="N574">
        <f t="shared" si="88"/>
        <v>0</v>
      </c>
      <c r="O574">
        <f t="shared" si="89"/>
        <v>0</v>
      </c>
      <c r="P574">
        <f t="shared" si="90"/>
        <v>0</v>
      </c>
      <c r="Q574">
        <f t="shared" si="91"/>
        <v>0</v>
      </c>
      <c r="R574">
        <f t="shared" si="92"/>
        <v>0</v>
      </c>
      <c r="S574">
        <f t="shared" si="93"/>
        <v>0</v>
      </c>
      <c r="T574">
        <f t="shared" si="94"/>
        <v>0</v>
      </c>
      <c r="U574">
        <f t="shared" si="95"/>
        <v>3.3829968548278239E-7</v>
      </c>
    </row>
    <row r="575" spans="1:21" x14ac:dyDescent="0.25">
      <c r="A575" t="s">
        <v>436</v>
      </c>
      <c r="C575" t="s">
        <v>513</v>
      </c>
      <c r="D575">
        <f t="shared" si="78"/>
        <v>0</v>
      </c>
      <c r="E575">
        <f t="shared" si="79"/>
        <v>0</v>
      </c>
      <c r="F575">
        <f t="shared" si="80"/>
        <v>0</v>
      </c>
      <c r="G575">
        <f t="shared" si="81"/>
        <v>0</v>
      </c>
      <c r="H575">
        <f t="shared" si="82"/>
        <v>0</v>
      </c>
      <c r="I575">
        <f t="shared" si="83"/>
        <v>0</v>
      </c>
      <c r="J575">
        <f t="shared" si="84"/>
        <v>4.5723482666227723E-6</v>
      </c>
      <c r="K575">
        <f t="shared" si="85"/>
        <v>0</v>
      </c>
      <c r="L575">
        <f t="shared" si="86"/>
        <v>0</v>
      </c>
      <c r="M575">
        <f t="shared" si="87"/>
        <v>0</v>
      </c>
      <c r="N575">
        <f t="shared" si="88"/>
        <v>0</v>
      </c>
      <c r="O575">
        <f t="shared" si="89"/>
        <v>0</v>
      </c>
      <c r="P575">
        <f t="shared" si="90"/>
        <v>0</v>
      </c>
      <c r="Q575">
        <f t="shared" si="91"/>
        <v>0</v>
      </c>
      <c r="R575">
        <f t="shared" si="92"/>
        <v>0</v>
      </c>
      <c r="S575">
        <f t="shared" si="93"/>
        <v>0</v>
      </c>
      <c r="T575">
        <f t="shared" si="94"/>
        <v>0</v>
      </c>
      <c r="U575">
        <f t="shared" si="95"/>
        <v>3.3829968548278239E-7</v>
      </c>
    </row>
    <row r="576" spans="1:21" x14ac:dyDescent="0.25">
      <c r="A576" t="s">
        <v>433</v>
      </c>
      <c r="C576" t="s">
        <v>829</v>
      </c>
      <c r="D576">
        <f t="shared" si="78"/>
        <v>0</v>
      </c>
      <c r="E576">
        <f t="shared" si="79"/>
        <v>0</v>
      </c>
      <c r="F576">
        <f t="shared" si="80"/>
        <v>0</v>
      </c>
      <c r="G576">
        <f t="shared" si="81"/>
        <v>0</v>
      </c>
      <c r="H576">
        <f t="shared" si="82"/>
        <v>0</v>
      </c>
      <c r="I576">
        <f t="shared" si="83"/>
        <v>4.1413526486020863E-6</v>
      </c>
      <c r="J576">
        <f t="shared" si="84"/>
        <v>0</v>
      </c>
      <c r="K576">
        <f t="shared" si="85"/>
        <v>0</v>
      </c>
      <c r="L576">
        <f t="shared" si="86"/>
        <v>0</v>
      </c>
      <c r="M576">
        <f t="shared" si="87"/>
        <v>0</v>
      </c>
      <c r="N576">
        <f t="shared" si="88"/>
        <v>0</v>
      </c>
      <c r="O576">
        <f t="shared" si="89"/>
        <v>0</v>
      </c>
      <c r="P576">
        <f t="shared" si="90"/>
        <v>0</v>
      </c>
      <c r="Q576">
        <f t="shared" si="91"/>
        <v>0</v>
      </c>
      <c r="R576">
        <f t="shared" si="92"/>
        <v>0</v>
      </c>
      <c r="S576">
        <f t="shared" si="93"/>
        <v>0</v>
      </c>
      <c r="T576">
        <f t="shared" si="94"/>
        <v>0</v>
      </c>
      <c r="U576">
        <f t="shared" si="95"/>
        <v>3.3829968548278239E-7</v>
      </c>
    </row>
    <row r="577" spans="4:21" x14ac:dyDescent="0.25">
      <c r="D577">
        <f>SUM(D290:D576)</f>
        <v>0.99999999999999989</v>
      </c>
      <c r="E577">
        <f t="shared" ref="E577:U577" si="96">SUM(E290:E576)</f>
        <v>0.99999999999999978</v>
      </c>
      <c r="F577">
        <f t="shared" si="96"/>
        <v>0.99999999999999989</v>
      </c>
      <c r="G577">
        <f t="shared" si="96"/>
        <v>0.99999999999999989</v>
      </c>
      <c r="H577">
        <f t="shared" si="96"/>
        <v>1.0000000000000002</v>
      </c>
      <c r="I577">
        <f t="shared" si="96"/>
        <v>0.99999999999999989</v>
      </c>
      <c r="J577">
        <f t="shared" si="96"/>
        <v>1.0000000000000002</v>
      </c>
      <c r="K577">
        <f t="shared" si="96"/>
        <v>1.0000000000000002</v>
      </c>
      <c r="L577">
        <f t="shared" si="96"/>
        <v>1.0000000000000002</v>
      </c>
      <c r="M577">
        <f t="shared" si="96"/>
        <v>1</v>
      </c>
      <c r="N577">
        <f t="shared" si="96"/>
        <v>1</v>
      </c>
      <c r="O577">
        <f t="shared" si="96"/>
        <v>0.99999999999999978</v>
      </c>
      <c r="P577">
        <f t="shared" si="96"/>
        <v>1</v>
      </c>
      <c r="Q577">
        <f t="shared" si="96"/>
        <v>1</v>
      </c>
      <c r="R577">
        <f t="shared" si="96"/>
        <v>0.99999999999999989</v>
      </c>
      <c r="S577">
        <f t="shared" si="96"/>
        <v>1</v>
      </c>
      <c r="T577">
        <f t="shared" si="96"/>
        <v>0.99999999999999967</v>
      </c>
      <c r="U577">
        <f t="shared" si="96"/>
        <v>0.99999999999999978</v>
      </c>
    </row>
  </sheetData>
  <sortState ref="A2:U448">
    <sortCondition descending="1" ref="U2:U448"/>
  </sortState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8"/>
  <sheetViews>
    <sheetView workbookViewId="0">
      <selection activeCell="T12" sqref="T12"/>
    </sheetView>
  </sheetViews>
  <sheetFormatPr defaultRowHeight="15" x14ac:dyDescent="0.25"/>
  <cols>
    <col min="1" max="1" width="12.42578125" customWidth="1"/>
    <col min="17" max="17" width="14.42578125" customWidth="1"/>
  </cols>
  <sheetData>
    <row r="1" spans="1:17" x14ac:dyDescent="0.25">
      <c r="A1" s="1" t="s">
        <v>456</v>
      </c>
      <c r="B1" s="1" t="s">
        <v>768</v>
      </c>
      <c r="E1" s="1" t="s">
        <v>765</v>
      </c>
      <c r="F1" s="1" t="s">
        <v>770</v>
      </c>
      <c r="J1" s="1" t="s">
        <v>767</v>
      </c>
      <c r="K1" s="1" t="s">
        <v>769</v>
      </c>
      <c r="P1" s="1" t="s">
        <v>766</v>
      </c>
      <c r="Q1" s="1" t="s">
        <v>598</v>
      </c>
    </row>
    <row r="2" spans="1:17" x14ac:dyDescent="0.25">
      <c r="A2">
        <v>0</v>
      </c>
      <c r="B2" s="2">
        <v>588</v>
      </c>
      <c r="E2" s="2">
        <v>82</v>
      </c>
      <c r="F2">
        <v>0</v>
      </c>
      <c r="J2" s="2">
        <v>65</v>
      </c>
      <c r="K2" s="2">
        <v>102</v>
      </c>
      <c r="P2" s="2">
        <v>13</v>
      </c>
      <c r="Q2">
        <v>0</v>
      </c>
    </row>
    <row r="3" spans="1:17" x14ac:dyDescent="0.25">
      <c r="A3">
        <v>0</v>
      </c>
      <c r="B3">
        <v>289</v>
      </c>
      <c r="E3">
        <v>0</v>
      </c>
      <c r="F3">
        <v>0</v>
      </c>
      <c r="J3">
        <v>0</v>
      </c>
      <c r="K3">
        <v>0</v>
      </c>
      <c r="P3">
        <v>0</v>
      </c>
      <c r="Q3">
        <v>0</v>
      </c>
    </row>
    <row r="4" spans="1:17" x14ac:dyDescent="0.25">
      <c r="A4">
        <v>0</v>
      </c>
      <c r="B4">
        <v>0</v>
      </c>
      <c r="E4">
        <v>0</v>
      </c>
      <c r="F4">
        <v>0</v>
      </c>
      <c r="J4">
        <v>0</v>
      </c>
      <c r="K4">
        <v>0</v>
      </c>
      <c r="P4">
        <v>0</v>
      </c>
      <c r="Q4">
        <v>0</v>
      </c>
    </row>
    <row r="5" spans="1:17" x14ac:dyDescent="0.25">
      <c r="A5">
        <v>0</v>
      </c>
      <c r="B5">
        <v>177</v>
      </c>
      <c r="E5">
        <v>0</v>
      </c>
      <c r="F5">
        <v>0</v>
      </c>
      <c r="J5">
        <v>0</v>
      </c>
      <c r="K5">
        <v>0</v>
      </c>
      <c r="P5">
        <v>0</v>
      </c>
      <c r="Q5">
        <v>0</v>
      </c>
    </row>
    <row r="6" spans="1:17" x14ac:dyDescent="0.25">
      <c r="A6">
        <v>0</v>
      </c>
      <c r="B6">
        <v>0</v>
      </c>
      <c r="E6">
        <v>134083</v>
      </c>
      <c r="F6">
        <v>172814</v>
      </c>
      <c r="J6">
        <v>0</v>
      </c>
      <c r="K6">
        <v>0</v>
      </c>
      <c r="P6">
        <v>0</v>
      </c>
      <c r="Q6">
        <v>0</v>
      </c>
    </row>
    <row r="7" spans="1:17" x14ac:dyDescent="0.25">
      <c r="A7">
        <v>0</v>
      </c>
      <c r="B7">
        <v>0</v>
      </c>
      <c r="E7">
        <v>0</v>
      </c>
      <c r="F7">
        <v>0</v>
      </c>
      <c r="J7">
        <v>0</v>
      </c>
      <c r="K7">
        <v>0</v>
      </c>
      <c r="P7">
        <v>0</v>
      </c>
      <c r="Q7">
        <v>0</v>
      </c>
    </row>
    <row r="8" spans="1:17" x14ac:dyDescent="0.25">
      <c r="A8">
        <v>0</v>
      </c>
      <c r="B8">
        <v>0</v>
      </c>
      <c r="E8">
        <v>0</v>
      </c>
      <c r="F8">
        <v>0</v>
      </c>
      <c r="J8">
        <v>117736</v>
      </c>
      <c r="K8">
        <v>55025</v>
      </c>
      <c r="P8">
        <v>0</v>
      </c>
      <c r="Q8">
        <v>0</v>
      </c>
    </row>
    <row r="9" spans="1:17" x14ac:dyDescent="0.25">
      <c r="A9">
        <v>40101</v>
      </c>
      <c r="B9">
        <v>37386</v>
      </c>
      <c r="E9">
        <v>0</v>
      </c>
      <c r="F9">
        <v>0</v>
      </c>
      <c r="J9">
        <v>0</v>
      </c>
      <c r="K9">
        <v>0</v>
      </c>
      <c r="P9">
        <v>0</v>
      </c>
      <c r="Q9">
        <v>0</v>
      </c>
    </row>
    <row r="10" spans="1:17" x14ac:dyDescent="0.25">
      <c r="A10">
        <v>87000</v>
      </c>
      <c r="B10">
        <v>75682</v>
      </c>
      <c r="E10">
        <v>0</v>
      </c>
      <c r="F10">
        <v>0</v>
      </c>
      <c r="J10">
        <v>0</v>
      </c>
      <c r="K10">
        <v>0</v>
      </c>
      <c r="P10">
        <v>0</v>
      </c>
      <c r="Q10">
        <v>0</v>
      </c>
    </row>
    <row r="11" spans="1:17" x14ac:dyDescent="0.25">
      <c r="A11">
        <v>0</v>
      </c>
      <c r="B11">
        <v>0</v>
      </c>
      <c r="E11">
        <v>0</v>
      </c>
      <c r="F11">
        <v>0</v>
      </c>
      <c r="J11">
        <v>0</v>
      </c>
      <c r="K11">
        <v>0</v>
      </c>
      <c r="P11">
        <v>0</v>
      </c>
      <c r="Q11">
        <v>0</v>
      </c>
    </row>
    <row r="12" spans="1:17" x14ac:dyDescent="0.25">
      <c r="A12">
        <v>0</v>
      </c>
      <c r="B12">
        <v>0</v>
      </c>
      <c r="E12">
        <v>0</v>
      </c>
      <c r="F12">
        <v>0</v>
      </c>
      <c r="J12">
        <v>0</v>
      </c>
      <c r="K12">
        <v>0</v>
      </c>
      <c r="P12">
        <v>0</v>
      </c>
      <c r="Q12">
        <v>0</v>
      </c>
    </row>
    <row r="13" spans="1:17" x14ac:dyDescent="0.25">
      <c r="A13">
        <v>0</v>
      </c>
      <c r="B13">
        <v>0</v>
      </c>
      <c r="E13">
        <v>0</v>
      </c>
      <c r="F13">
        <v>0</v>
      </c>
      <c r="J13">
        <v>0</v>
      </c>
      <c r="K13">
        <v>0</v>
      </c>
      <c r="P13">
        <v>0</v>
      </c>
      <c r="Q13">
        <v>0</v>
      </c>
    </row>
    <row r="14" spans="1:17" x14ac:dyDescent="0.25">
      <c r="A14">
        <v>0</v>
      </c>
      <c r="B14">
        <v>0</v>
      </c>
      <c r="E14">
        <v>0</v>
      </c>
      <c r="F14">
        <v>0</v>
      </c>
      <c r="J14">
        <v>0</v>
      </c>
      <c r="K14">
        <v>0</v>
      </c>
      <c r="P14">
        <v>0</v>
      </c>
      <c r="Q14">
        <v>0</v>
      </c>
    </row>
    <row r="15" spans="1:17" x14ac:dyDescent="0.25">
      <c r="A15">
        <v>0</v>
      </c>
      <c r="B15">
        <v>0</v>
      </c>
      <c r="E15">
        <v>0</v>
      </c>
      <c r="F15">
        <v>0</v>
      </c>
      <c r="J15">
        <v>69766</v>
      </c>
      <c r="K15">
        <v>9036</v>
      </c>
      <c r="P15">
        <v>2411</v>
      </c>
      <c r="Q15">
        <v>253</v>
      </c>
    </row>
    <row r="16" spans="1:17" x14ac:dyDescent="0.25">
      <c r="A16">
        <v>0</v>
      </c>
      <c r="B16">
        <v>0</v>
      </c>
      <c r="E16">
        <v>0</v>
      </c>
      <c r="F16">
        <v>0</v>
      </c>
      <c r="J16">
        <v>0</v>
      </c>
      <c r="K16">
        <v>0</v>
      </c>
      <c r="P16">
        <v>0</v>
      </c>
      <c r="Q16">
        <v>0</v>
      </c>
    </row>
    <row r="17" spans="1:17" x14ac:dyDescent="0.25">
      <c r="A17">
        <v>0</v>
      </c>
      <c r="B17">
        <v>0</v>
      </c>
      <c r="E17">
        <v>0</v>
      </c>
      <c r="F17">
        <v>0</v>
      </c>
      <c r="J17">
        <v>0</v>
      </c>
      <c r="K17">
        <v>0</v>
      </c>
      <c r="P17">
        <v>0</v>
      </c>
      <c r="Q17">
        <v>0</v>
      </c>
    </row>
    <row r="18" spans="1:17" x14ac:dyDescent="0.25">
      <c r="A18">
        <v>0</v>
      </c>
      <c r="B18">
        <v>0</v>
      </c>
      <c r="E18">
        <v>0</v>
      </c>
      <c r="F18">
        <v>0</v>
      </c>
      <c r="J18">
        <v>0</v>
      </c>
      <c r="K18">
        <v>0</v>
      </c>
      <c r="P18">
        <v>0</v>
      </c>
      <c r="Q18">
        <v>0</v>
      </c>
    </row>
    <row r="19" spans="1:17" x14ac:dyDescent="0.25">
      <c r="A19">
        <v>0</v>
      </c>
      <c r="B19">
        <v>0</v>
      </c>
      <c r="E19">
        <v>0</v>
      </c>
      <c r="F19">
        <v>0</v>
      </c>
      <c r="J19">
        <v>0</v>
      </c>
      <c r="K19">
        <v>0</v>
      </c>
      <c r="P19">
        <v>0</v>
      </c>
      <c r="Q19">
        <v>0</v>
      </c>
    </row>
    <row r="20" spans="1:17" x14ac:dyDescent="0.25">
      <c r="A20">
        <v>0</v>
      </c>
      <c r="B20">
        <v>0</v>
      </c>
      <c r="E20">
        <v>0</v>
      </c>
      <c r="F20">
        <v>116</v>
      </c>
      <c r="J20">
        <v>25947</v>
      </c>
      <c r="K20">
        <v>3845</v>
      </c>
      <c r="P20">
        <v>0</v>
      </c>
      <c r="Q20">
        <v>0</v>
      </c>
    </row>
    <row r="21" spans="1:17" x14ac:dyDescent="0.25">
      <c r="A21">
        <v>0</v>
      </c>
      <c r="B21">
        <v>0</v>
      </c>
      <c r="E21">
        <v>0</v>
      </c>
      <c r="F21">
        <v>0</v>
      </c>
      <c r="J21">
        <v>0</v>
      </c>
      <c r="K21">
        <v>0</v>
      </c>
      <c r="P21">
        <v>0</v>
      </c>
      <c r="Q21">
        <v>0</v>
      </c>
    </row>
    <row r="22" spans="1:17" x14ac:dyDescent="0.25">
      <c r="A22">
        <v>0</v>
      </c>
      <c r="B22">
        <v>0</v>
      </c>
      <c r="E22">
        <v>0</v>
      </c>
      <c r="F22">
        <v>0</v>
      </c>
      <c r="J22">
        <v>0</v>
      </c>
      <c r="K22">
        <v>0</v>
      </c>
      <c r="P22">
        <v>0</v>
      </c>
      <c r="Q22">
        <v>0</v>
      </c>
    </row>
    <row r="23" spans="1:17" x14ac:dyDescent="0.25">
      <c r="A23">
        <v>28653</v>
      </c>
      <c r="B23">
        <v>25001</v>
      </c>
      <c r="E23">
        <v>0</v>
      </c>
      <c r="F23">
        <v>0</v>
      </c>
      <c r="J23">
        <v>0</v>
      </c>
      <c r="K23">
        <v>0</v>
      </c>
      <c r="P23">
        <v>0</v>
      </c>
      <c r="Q23">
        <v>0</v>
      </c>
    </row>
    <row r="24" spans="1:17" x14ac:dyDescent="0.25">
      <c r="A24">
        <v>0</v>
      </c>
      <c r="B24">
        <v>0</v>
      </c>
      <c r="E24">
        <v>0</v>
      </c>
      <c r="F24">
        <v>0</v>
      </c>
      <c r="J24">
        <v>0</v>
      </c>
      <c r="K24">
        <v>0</v>
      </c>
      <c r="P24">
        <v>41605</v>
      </c>
      <c r="Q24">
        <v>23678</v>
      </c>
    </row>
    <row r="25" spans="1:17" x14ac:dyDescent="0.25">
      <c r="A25">
        <v>0</v>
      </c>
      <c r="B25">
        <v>0</v>
      </c>
      <c r="E25">
        <v>0</v>
      </c>
      <c r="F25">
        <v>0</v>
      </c>
      <c r="J25">
        <v>0</v>
      </c>
      <c r="K25">
        <v>0</v>
      </c>
      <c r="P25">
        <v>0</v>
      </c>
      <c r="Q25">
        <v>0</v>
      </c>
    </row>
    <row r="26" spans="1:17" x14ac:dyDescent="0.25">
      <c r="A26">
        <v>0</v>
      </c>
      <c r="B26">
        <v>0</v>
      </c>
      <c r="E26">
        <v>0</v>
      </c>
      <c r="F26">
        <v>0</v>
      </c>
      <c r="J26">
        <v>0</v>
      </c>
      <c r="K26">
        <v>0</v>
      </c>
      <c r="P26">
        <v>33797</v>
      </c>
      <c r="Q26">
        <v>23833</v>
      </c>
    </row>
    <row r="27" spans="1:17" x14ac:dyDescent="0.25">
      <c r="A27">
        <v>0</v>
      </c>
      <c r="B27">
        <v>0</v>
      </c>
      <c r="E27">
        <v>35180</v>
      </c>
      <c r="F27">
        <v>15254</v>
      </c>
      <c r="J27">
        <v>0</v>
      </c>
      <c r="K27">
        <v>0</v>
      </c>
      <c r="P27">
        <v>0</v>
      </c>
      <c r="Q27">
        <v>0</v>
      </c>
    </row>
    <row r="28" spans="1:17" x14ac:dyDescent="0.25">
      <c r="A28">
        <v>0</v>
      </c>
      <c r="B28">
        <v>0</v>
      </c>
      <c r="E28">
        <v>17121</v>
      </c>
      <c r="F28">
        <v>33182</v>
      </c>
      <c r="J28">
        <v>0</v>
      </c>
      <c r="K28">
        <v>0</v>
      </c>
      <c r="P28">
        <v>0</v>
      </c>
      <c r="Q28">
        <v>0</v>
      </c>
    </row>
    <row r="29" spans="1:17" x14ac:dyDescent="0.25">
      <c r="A29">
        <v>0</v>
      </c>
      <c r="B29">
        <v>0</v>
      </c>
      <c r="E29">
        <v>0</v>
      </c>
      <c r="F29">
        <v>0</v>
      </c>
      <c r="J29">
        <v>0</v>
      </c>
      <c r="K29">
        <v>0</v>
      </c>
      <c r="P29">
        <v>0</v>
      </c>
      <c r="Q29">
        <v>0</v>
      </c>
    </row>
    <row r="30" spans="1:17" x14ac:dyDescent="0.25">
      <c r="A30">
        <v>0</v>
      </c>
      <c r="B30">
        <v>0</v>
      </c>
      <c r="E30">
        <v>0</v>
      </c>
      <c r="F30">
        <v>0</v>
      </c>
      <c r="J30">
        <v>0</v>
      </c>
      <c r="K30">
        <v>0</v>
      </c>
      <c r="P30">
        <v>0</v>
      </c>
      <c r="Q30">
        <v>0</v>
      </c>
    </row>
    <row r="31" spans="1:17" x14ac:dyDescent="0.25">
      <c r="A31">
        <v>0</v>
      </c>
      <c r="B31">
        <v>0</v>
      </c>
      <c r="E31">
        <v>0</v>
      </c>
      <c r="F31">
        <v>0</v>
      </c>
      <c r="J31">
        <v>17460</v>
      </c>
      <c r="K31">
        <v>27978</v>
      </c>
      <c r="P31">
        <v>0</v>
      </c>
      <c r="Q31">
        <v>0</v>
      </c>
    </row>
    <row r="32" spans="1:17" x14ac:dyDescent="0.25">
      <c r="A32">
        <v>0</v>
      </c>
      <c r="B32">
        <v>0</v>
      </c>
      <c r="E32">
        <v>0</v>
      </c>
      <c r="F32">
        <v>0</v>
      </c>
      <c r="J32">
        <v>0</v>
      </c>
      <c r="K32">
        <v>0</v>
      </c>
      <c r="P32">
        <v>0</v>
      </c>
      <c r="Q32">
        <v>0</v>
      </c>
    </row>
    <row r="33" spans="1:17" x14ac:dyDescent="0.25">
      <c r="A33">
        <v>0</v>
      </c>
      <c r="B33">
        <v>0</v>
      </c>
      <c r="E33">
        <v>0</v>
      </c>
      <c r="F33">
        <v>0</v>
      </c>
      <c r="J33">
        <v>0</v>
      </c>
      <c r="K33">
        <v>0</v>
      </c>
      <c r="P33">
        <v>0</v>
      </c>
      <c r="Q33">
        <v>0</v>
      </c>
    </row>
    <row r="34" spans="1:17" x14ac:dyDescent="0.25">
      <c r="A34">
        <v>0</v>
      </c>
      <c r="B34">
        <v>0</v>
      </c>
      <c r="E34">
        <v>0</v>
      </c>
      <c r="F34">
        <v>0</v>
      </c>
      <c r="J34">
        <v>0</v>
      </c>
      <c r="K34">
        <v>0</v>
      </c>
      <c r="P34">
        <v>20400</v>
      </c>
      <c r="Q34">
        <v>4086</v>
      </c>
    </row>
    <row r="35" spans="1:17" x14ac:dyDescent="0.25">
      <c r="A35">
        <v>0</v>
      </c>
      <c r="B35">
        <v>0</v>
      </c>
      <c r="E35">
        <v>0</v>
      </c>
      <c r="F35">
        <v>0</v>
      </c>
      <c r="J35">
        <v>4591</v>
      </c>
      <c r="K35">
        <v>2210</v>
      </c>
      <c r="P35">
        <v>2698</v>
      </c>
      <c r="Q35">
        <v>3191</v>
      </c>
    </row>
    <row r="36" spans="1:17" x14ac:dyDescent="0.25">
      <c r="A36">
        <v>6120</v>
      </c>
      <c r="B36">
        <v>7608</v>
      </c>
      <c r="E36">
        <v>0</v>
      </c>
      <c r="F36">
        <v>0</v>
      </c>
      <c r="J36">
        <v>0</v>
      </c>
      <c r="K36">
        <v>0</v>
      </c>
      <c r="P36">
        <v>0</v>
      </c>
      <c r="Q36">
        <v>0</v>
      </c>
    </row>
    <row r="37" spans="1:17" x14ac:dyDescent="0.25">
      <c r="A37">
        <v>0</v>
      </c>
      <c r="B37">
        <v>0</v>
      </c>
      <c r="E37">
        <v>0</v>
      </c>
      <c r="F37">
        <v>0</v>
      </c>
      <c r="J37">
        <v>0</v>
      </c>
      <c r="K37">
        <v>0</v>
      </c>
      <c r="P37">
        <v>0</v>
      </c>
      <c r="Q37">
        <v>0</v>
      </c>
    </row>
    <row r="38" spans="1:17" x14ac:dyDescent="0.25">
      <c r="A38">
        <v>0</v>
      </c>
      <c r="B38">
        <v>0</v>
      </c>
      <c r="E38">
        <v>0</v>
      </c>
      <c r="F38">
        <v>0</v>
      </c>
      <c r="J38">
        <v>0</v>
      </c>
      <c r="K38">
        <v>0</v>
      </c>
      <c r="P38">
        <v>16571</v>
      </c>
      <c r="Q38">
        <v>9649</v>
      </c>
    </row>
    <row r="39" spans="1:17" x14ac:dyDescent="0.25">
      <c r="A39">
        <v>0</v>
      </c>
      <c r="B39">
        <v>0</v>
      </c>
      <c r="E39">
        <v>0</v>
      </c>
      <c r="F39">
        <v>0</v>
      </c>
      <c r="J39">
        <v>0</v>
      </c>
      <c r="K39">
        <v>0</v>
      </c>
      <c r="P39">
        <v>0</v>
      </c>
      <c r="Q39">
        <v>0</v>
      </c>
    </row>
    <row r="40" spans="1:17" x14ac:dyDescent="0.25">
      <c r="A40">
        <v>0</v>
      </c>
      <c r="B40">
        <v>0</v>
      </c>
      <c r="E40">
        <v>0</v>
      </c>
      <c r="F40">
        <v>0</v>
      </c>
      <c r="J40">
        <v>0</v>
      </c>
      <c r="K40">
        <v>0</v>
      </c>
      <c r="P40">
        <v>0</v>
      </c>
      <c r="Q40">
        <v>0</v>
      </c>
    </row>
    <row r="41" spans="1:17" x14ac:dyDescent="0.25">
      <c r="A41">
        <v>0</v>
      </c>
      <c r="B41">
        <v>0</v>
      </c>
      <c r="E41">
        <v>0</v>
      </c>
      <c r="F41">
        <v>0</v>
      </c>
      <c r="J41">
        <v>0</v>
      </c>
      <c r="K41">
        <v>0</v>
      </c>
      <c r="P41">
        <v>0</v>
      </c>
      <c r="Q41">
        <v>0</v>
      </c>
    </row>
    <row r="42" spans="1:17" x14ac:dyDescent="0.25">
      <c r="A42">
        <v>0</v>
      </c>
      <c r="B42">
        <v>0</v>
      </c>
      <c r="E42">
        <v>0</v>
      </c>
      <c r="F42">
        <v>0</v>
      </c>
      <c r="J42">
        <v>0</v>
      </c>
      <c r="K42">
        <v>0</v>
      </c>
      <c r="P42">
        <v>0</v>
      </c>
      <c r="Q42">
        <v>0</v>
      </c>
    </row>
    <row r="43" spans="1:17" x14ac:dyDescent="0.25">
      <c r="A43">
        <v>0</v>
      </c>
      <c r="B43">
        <v>0</v>
      </c>
      <c r="E43">
        <v>0</v>
      </c>
      <c r="F43">
        <v>0</v>
      </c>
      <c r="J43">
        <v>0</v>
      </c>
      <c r="K43">
        <v>0</v>
      </c>
      <c r="P43">
        <v>0</v>
      </c>
      <c r="Q43">
        <v>0</v>
      </c>
    </row>
    <row r="44" spans="1:17" x14ac:dyDescent="0.25">
      <c r="A44">
        <v>0</v>
      </c>
      <c r="B44">
        <v>0</v>
      </c>
      <c r="E44">
        <v>0</v>
      </c>
      <c r="F44">
        <v>0</v>
      </c>
      <c r="J44">
        <v>0</v>
      </c>
      <c r="K44">
        <v>0</v>
      </c>
      <c r="P44">
        <v>0</v>
      </c>
      <c r="Q44">
        <v>0</v>
      </c>
    </row>
    <row r="45" spans="1:17" x14ac:dyDescent="0.25">
      <c r="A45">
        <v>0</v>
      </c>
      <c r="B45">
        <v>0</v>
      </c>
      <c r="E45">
        <v>0</v>
      </c>
      <c r="F45">
        <v>0</v>
      </c>
      <c r="J45">
        <v>0</v>
      </c>
      <c r="K45">
        <v>0</v>
      </c>
      <c r="P45">
        <v>0</v>
      </c>
      <c r="Q45">
        <v>0</v>
      </c>
    </row>
    <row r="46" spans="1:17" x14ac:dyDescent="0.25">
      <c r="A46">
        <v>0</v>
      </c>
      <c r="B46">
        <v>0</v>
      </c>
      <c r="E46">
        <v>0</v>
      </c>
      <c r="F46">
        <v>0</v>
      </c>
      <c r="J46">
        <v>0</v>
      </c>
      <c r="K46">
        <v>0</v>
      </c>
      <c r="P46">
        <v>16495</v>
      </c>
      <c r="Q46">
        <v>9777</v>
      </c>
    </row>
    <row r="47" spans="1:17" x14ac:dyDescent="0.25">
      <c r="A47">
        <v>0</v>
      </c>
      <c r="B47">
        <v>0</v>
      </c>
      <c r="E47">
        <v>0</v>
      </c>
      <c r="F47">
        <v>0</v>
      </c>
      <c r="J47">
        <v>0</v>
      </c>
      <c r="K47">
        <v>0</v>
      </c>
      <c r="P47">
        <v>21391</v>
      </c>
      <c r="Q47">
        <v>4127</v>
      </c>
    </row>
    <row r="48" spans="1:17" x14ac:dyDescent="0.25">
      <c r="A48">
        <v>0</v>
      </c>
      <c r="B48">
        <v>0</v>
      </c>
      <c r="E48">
        <v>0</v>
      </c>
      <c r="F48">
        <v>0</v>
      </c>
      <c r="J48">
        <v>0</v>
      </c>
      <c r="K48">
        <v>0</v>
      </c>
      <c r="P48">
        <v>0</v>
      </c>
      <c r="Q48">
        <v>0</v>
      </c>
    </row>
    <row r="49" spans="1:17" x14ac:dyDescent="0.25">
      <c r="A49">
        <v>0</v>
      </c>
      <c r="B49">
        <v>0</v>
      </c>
      <c r="E49">
        <v>7071</v>
      </c>
      <c r="F49">
        <v>15740</v>
      </c>
      <c r="J49">
        <v>0</v>
      </c>
      <c r="K49">
        <v>0</v>
      </c>
      <c r="P49">
        <v>0</v>
      </c>
      <c r="Q49">
        <v>0</v>
      </c>
    </row>
    <row r="50" spans="1:17" x14ac:dyDescent="0.25">
      <c r="A50">
        <v>0</v>
      </c>
      <c r="B50">
        <v>0</v>
      </c>
      <c r="E50">
        <v>0</v>
      </c>
      <c r="F50">
        <v>0</v>
      </c>
      <c r="J50">
        <v>11405</v>
      </c>
      <c r="K50">
        <v>9040</v>
      </c>
      <c r="P50">
        <v>0</v>
      </c>
      <c r="Q50">
        <v>0</v>
      </c>
    </row>
    <row r="51" spans="1:17" x14ac:dyDescent="0.25">
      <c r="A51">
        <v>0</v>
      </c>
      <c r="B51">
        <v>0</v>
      </c>
      <c r="E51">
        <v>0</v>
      </c>
      <c r="F51">
        <v>0</v>
      </c>
      <c r="J51">
        <v>0</v>
      </c>
      <c r="K51">
        <v>0</v>
      </c>
      <c r="P51">
        <v>0</v>
      </c>
      <c r="Q51">
        <v>0</v>
      </c>
    </row>
    <row r="52" spans="1:17" x14ac:dyDescent="0.25">
      <c r="A52">
        <v>0</v>
      </c>
      <c r="B52">
        <v>0</v>
      </c>
      <c r="E52">
        <v>0</v>
      </c>
      <c r="F52">
        <v>0</v>
      </c>
      <c r="J52">
        <v>0</v>
      </c>
      <c r="K52">
        <v>0</v>
      </c>
      <c r="P52">
        <v>0</v>
      </c>
      <c r="Q52">
        <v>0</v>
      </c>
    </row>
    <row r="53" spans="1:17" x14ac:dyDescent="0.25">
      <c r="A53">
        <v>0</v>
      </c>
      <c r="B53">
        <v>0</v>
      </c>
      <c r="E53">
        <v>0</v>
      </c>
      <c r="F53">
        <v>0</v>
      </c>
      <c r="J53">
        <v>11908</v>
      </c>
      <c r="K53">
        <v>3736</v>
      </c>
      <c r="P53">
        <v>0</v>
      </c>
      <c r="Q53">
        <v>0</v>
      </c>
    </row>
    <row r="54" spans="1:17" x14ac:dyDescent="0.25">
      <c r="A54">
        <v>0</v>
      </c>
      <c r="B54">
        <v>0</v>
      </c>
      <c r="E54">
        <v>0</v>
      </c>
      <c r="F54">
        <v>0</v>
      </c>
      <c r="J54">
        <v>10362</v>
      </c>
      <c r="K54">
        <v>3575</v>
      </c>
      <c r="P54">
        <v>0</v>
      </c>
      <c r="Q54">
        <v>0</v>
      </c>
    </row>
    <row r="55" spans="1:17" x14ac:dyDescent="0.25">
      <c r="A55">
        <v>0</v>
      </c>
      <c r="B55">
        <v>0</v>
      </c>
      <c r="E55">
        <v>0</v>
      </c>
      <c r="F55">
        <v>0</v>
      </c>
      <c r="J55">
        <v>0</v>
      </c>
      <c r="K55">
        <v>0</v>
      </c>
      <c r="P55">
        <v>11687</v>
      </c>
      <c r="Q55">
        <v>1692</v>
      </c>
    </row>
    <row r="56" spans="1:17" x14ac:dyDescent="0.25">
      <c r="A56">
        <v>0</v>
      </c>
      <c r="B56">
        <v>0</v>
      </c>
      <c r="E56">
        <v>0</v>
      </c>
      <c r="F56">
        <v>0</v>
      </c>
      <c r="J56">
        <v>0</v>
      </c>
      <c r="K56">
        <v>0</v>
      </c>
      <c r="P56">
        <v>0</v>
      </c>
      <c r="Q56">
        <v>0</v>
      </c>
    </row>
    <row r="57" spans="1:17" x14ac:dyDescent="0.25">
      <c r="A57">
        <v>0</v>
      </c>
      <c r="B57">
        <v>0</v>
      </c>
      <c r="E57">
        <v>0</v>
      </c>
      <c r="F57">
        <v>0</v>
      </c>
      <c r="J57">
        <v>0</v>
      </c>
      <c r="K57">
        <v>0</v>
      </c>
      <c r="P57">
        <v>0</v>
      </c>
      <c r="Q57">
        <v>0</v>
      </c>
    </row>
    <row r="58" spans="1:17" x14ac:dyDescent="0.25">
      <c r="A58">
        <v>0</v>
      </c>
      <c r="B58">
        <v>0</v>
      </c>
      <c r="E58">
        <v>0</v>
      </c>
      <c r="F58">
        <v>0</v>
      </c>
      <c r="J58">
        <v>0</v>
      </c>
      <c r="K58">
        <v>0</v>
      </c>
      <c r="P58">
        <v>0</v>
      </c>
      <c r="Q58">
        <v>0</v>
      </c>
    </row>
    <row r="59" spans="1:17" x14ac:dyDescent="0.25">
      <c r="A59" s="3">
        <v>230</v>
      </c>
      <c r="B59" s="3">
        <v>939</v>
      </c>
      <c r="E59">
        <v>0</v>
      </c>
      <c r="F59">
        <v>0</v>
      </c>
      <c r="J59" s="3">
        <v>187</v>
      </c>
      <c r="K59">
        <v>0</v>
      </c>
      <c r="P59" s="3">
        <v>81</v>
      </c>
      <c r="Q59">
        <v>0</v>
      </c>
    </row>
    <row r="60" spans="1:17" x14ac:dyDescent="0.25">
      <c r="A60">
        <v>0</v>
      </c>
      <c r="B60">
        <v>0</v>
      </c>
      <c r="E60">
        <v>0</v>
      </c>
      <c r="F60">
        <v>0</v>
      </c>
      <c r="J60">
        <v>0</v>
      </c>
      <c r="K60">
        <v>0</v>
      </c>
      <c r="P60">
        <v>0</v>
      </c>
      <c r="Q60">
        <v>0</v>
      </c>
    </row>
    <row r="61" spans="1:17" x14ac:dyDescent="0.25">
      <c r="A61">
        <v>0</v>
      </c>
      <c r="B61">
        <v>0</v>
      </c>
      <c r="E61">
        <v>0</v>
      </c>
      <c r="F61">
        <v>0</v>
      </c>
      <c r="J61">
        <v>0</v>
      </c>
      <c r="K61">
        <v>0</v>
      </c>
      <c r="P61">
        <v>0</v>
      </c>
      <c r="Q61">
        <v>0</v>
      </c>
    </row>
    <row r="62" spans="1:17" x14ac:dyDescent="0.25">
      <c r="A62">
        <v>8322</v>
      </c>
      <c r="B62">
        <v>494</v>
      </c>
      <c r="E62">
        <v>0</v>
      </c>
      <c r="F62">
        <v>0</v>
      </c>
      <c r="J62">
        <v>0</v>
      </c>
      <c r="K62">
        <v>0</v>
      </c>
      <c r="P62">
        <v>0</v>
      </c>
      <c r="Q62">
        <v>0</v>
      </c>
    </row>
    <row r="63" spans="1:17" x14ac:dyDescent="0.25">
      <c r="A63">
        <v>0</v>
      </c>
      <c r="B63">
        <v>0</v>
      </c>
      <c r="E63">
        <v>0</v>
      </c>
      <c r="F63">
        <v>0</v>
      </c>
      <c r="J63">
        <v>0</v>
      </c>
      <c r="K63">
        <v>0</v>
      </c>
      <c r="P63">
        <v>9432</v>
      </c>
      <c r="Q63">
        <v>1718</v>
      </c>
    </row>
    <row r="64" spans="1:17" x14ac:dyDescent="0.25">
      <c r="A64">
        <v>0</v>
      </c>
      <c r="B64">
        <v>0</v>
      </c>
      <c r="E64">
        <v>0</v>
      </c>
      <c r="F64">
        <v>0</v>
      </c>
      <c r="J64">
        <v>0</v>
      </c>
      <c r="K64">
        <v>0</v>
      </c>
      <c r="P64">
        <v>0</v>
      </c>
      <c r="Q64">
        <v>0</v>
      </c>
    </row>
    <row r="65" spans="1:17" x14ac:dyDescent="0.25">
      <c r="A65">
        <v>0</v>
      </c>
      <c r="B65">
        <v>0</v>
      </c>
      <c r="E65">
        <v>6174</v>
      </c>
      <c r="F65">
        <v>4836</v>
      </c>
      <c r="J65">
        <v>0</v>
      </c>
      <c r="K65">
        <v>0</v>
      </c>
      <c r="P65">
        <v>0</v>
      </c>
      <c r="Q65">
        <v>0</v>
      </c>
    </row>
    <row r="66" spans="1:17" x14ac:dyDescent="0.25">
      <c r="A66">
        <v>0</v>
      </c>
      <c r="B66">
        <v>0</v>
      </c>
      <c r="E66">
        <v>0</v>
      </c>
      <c r="F66">
        <v>0</v>
      </c>
      <c r="J66">
        <v>0</v>
      </c>
      <c r="K66">
        <v>0</v>
      </c>
      <c r="P66">
        <v>0</v>
      </c>
      <c r="Q66">
        <v>0</v>
      </c>
    </row>
    <row r="67" spans="1:17" x14ac:dyDescent="0.25">
      <c r="A67">
        <v>0</v>
      </c>
      <c r="B67">
        <v>0</v>
      </c>
      <c r="E67">
        <v>0</v>
      </c>
      <c r="F67">
        <v>0</v>
      </c>
      <c r="J67">
        <v>0</v>
      </c>
      <c r="K67">
        <v>0</v>
      </c>
      <c r="P67">
        <v>5481</v>
      </c>
      <c r="Q67">
        <v>4404</v>
      </c>
    </row>
    <row r="68" spans="1:17" x14ac:dyDescent="0.25">
      <c r="A68">
        <v>0</v>
      </c>
      <c r="B68">
        <v>0</v>
      </c>
      <c r="E68">
        <v>0</v>
      </c>
      <c r="F68">
        <v>0</v>
      </c>
      <c r="J68">
        <v>2979</v>
      </c>
      <c r="K68">
        <v>5181</v>
      </c>
      <c r="P68">
        <v>0</v>
      </c>
      <c r="Q68">
        <v>0</v>
      </c>
    </row>
    <row r="69" spans="1:17" x14ac:dyDescent="0.25">
      <c r="A69">
        <v>0</v>
      </c>
      <c r="B69">
        <v>0</v>
      </c>
      <c r="E69">
        <v>2865</v>
      </c>
      <c r="F69">
        <v>5206</v>
      </c>
      <c r="J69">
        <v>0</v>
      </c>
      <c r="K69">
        <v>0</v>
      </c>
      <c r="P69">
        <v>0</v>
      </c>
      <c r="Q69">
        <v>0</v>
      </c>
    </row>
    <row r="70" spans="1:17" x14ac:dyDescent="0.25">
      <c r="A70">
        <v>0</v>
      </c>
      <c r="B70">
        <v>0</v>
      </c>
      <c r="E70">
        <v>0</v>
      </c>
      <c r="F70">
        <v>0</v>
      </c>
      <c r="J70">
        <v>0</v>
      </c>
      <c r="K70">
        <v>0</v>
      </c>
      <c r="P70">
        <v>0</v>
      </c>
      <c r="Q70">
        <v>0</v>
      </c>
    </row>
    <row r="71" spans="1:17" x14ac:dyDescent="0.25">
      <c r="A71">
        <v>0</v>
      </c>
      <c r="B71">
        <v>0</v>
      </c>
      <c r="E71">
        <v>0</v>
      </c>
      <c r="F71">
        <v>0</v>
      </c>
      <c r="J71">
        <v>0</v>
      </c>
      <c r="K71">
        <v>0</v>
      </c>
      <c r="P71">
        <v>5452</v>
      </c>
      <c r="Q71">
        <v>2081</v>
      </c>
    </row>
    <row r="72" spans="1:17" x14ac:dyDescent="0.25">
      <c r="A72">
        <v>0</v>
      </c>
      <c r="B72">
        <v>0</v>
      </c>
      <c r="E72">
        <v>0</v>
      </c>
      <c r="F72">
        <v>0</v>
      </c>
      <c r="J72">
        <v>0</v>
      </c>
      <c r="K72">
        <v>0</v>
      </c>
      <c r="P72">
        <v>0</v>
      </c>
      <c r="Q72">
        <v>0</v>
      </c>
    </row>
    <row r="73" spans="1:17" x14ac:dyDescent="0.25">
      <c r="A73">
        <v>0</v>
      </c>
      <c r="B73">
        <v>0</v>
      </c>
      <c r="E73">
        <v>0</v>
      </c>
      <c r="F73">
        <v>0</v>
      </c>
      <c r="J73">
        <v>0</v>
      </c>
      <c r="K73">
        <v>0</v>
      </c>
      <c r="P73">
        <v>0</v>
      </c>
      <c r="Q73">
        <v>0</v>
      </c>
    </row>
    <row r="74" spans="1:17" x14ac:dyDescent="0.25">
      <c r="A74">
        <v>0</v>
      </c>
      <c r="B74">
        <v>0</v>
      </c>
      <c r="E74">
        <v>0</v>
      </c>
      <c r="F74">
        <v>0</v>
      </c>
      <c r="J74">
        <v>0</v>
      </c>
      <c r="K74">
        <v>0</v>
      </c>
      <c r="P74">
        <v>4994</v>
      </c>
      <c r="Q74">
        <v>1326</v>
      </c>
    </row>
    <row r="75" spans="1:17" x14ac:dyDescent="0.25">
      <c r="A75">
        <v>0</v>
      </c>
      <c r="B75">
        <v>0</v>
      </c>
      <c r="E75">
        <v>0</v>
      </c>
      <c r="F75">
        <v>0</v>
      </c>
      <c r="J75">
        <v>0</v>
      </c>
      <c r="K75">
        <v>0</v>
      </c>
      <c r="P75">
        <v>0</v>
      </c>
      <c r="Q75">
        <v>0</v>
      </c>
    </row>
    <row r="76" spans="1:17" x14ac:dyDescent="0.25">
      <c r="A76">
        <v>0</v>
      </c>
      <c r="B76">
        <v>0</v>
      </c>
      <c r="E76">
        <v>0</v>
      </c>
      <c r="F76">
        <v>0</v>
      </c>
      <c r="J76">
        <v>0</v>
      </c>
      <c r="K76">
        <v>0</v>
      </c>
      <c r="P76">
        <v>0</v>
      </c>
      <c r="Q76">
        <v>0</v>
      </c>
    </row>
    <row r="77" spans="1:17" x14ac:dyDescent="0.25">
      <c r="A77">
        <v>0</v>
      </c>
      <c r="B77">
        <v>0</v>
      </c>
      <c r="E77">
        <v>0</v>
      </c>
      <c r="F77">
        <v>0</v>
      </c>
      <c r="J77">
        <v>0</v>
      </c>
      <c r="K77">
        <v>0</v>
      </c>
      <c r="P77">
        <v>0</v>
      </c>
      <c r="Q77">
        <v>128</v>
      </c>
    </row>
    <row r="78" spans="1:17" x14ac:dyDescent="0.25">
      <c r="A78">
        <v>0</v>
      </c>
      <c r="B78">
        <v>0</v>
      </c>
      <c r="E78">
        <v>0</v>
      </c>
      <c r="F78">
        <v>0</v>
      </c>
      <c r="J78">
        <v>0</v>
      </c>
      <c r="K78">
        <v>0</v>
      </c>
      <c r="P78">
        <v>0</v>
      </c>
      <c r="Q78">
        <v>0</v>
      </c>
    </row>
    <row r="79" spans="1:17" x14ac:dyDescent="0.25">
      <c r="A79">
        <v>0</v>
      </c>
      <c r="B79">
        <v>0</v>
      </c>
      <c r="E79">
        <v>0</v>
      </c>
      <c r="F79">
        <v>0</v>
      </c>
      <c r="J79">
        <v>0</v>
      </c>
      <c r="K79">
        <v>0</v>
      </c>
      <c r="P79">
        <v>3411</v>
      </c>
      <c r="Q79">
        <v>948</v>
      </c>
    </row>
    <row r="80" spans="1:17" x14ac:dyDescent="0.25">
      <c r="A80">
        <v>0</v>
      </c>
      <c r="B80">
        <v>0</v>
      </c>
      <c r="E80">
        <v>0</v>
      </c>
      <c r="F80">
        <v>0</v>
      </c>
      <c r="J80">
        <v>0</v>
      </c>
      <c r="K80">
        <v>0</v>
      </c>
      <c r="P80">
        <v>3238</v>
      </c>
      <c r="Q80">
        <v>842</v>
      </c>
    </row>
    <row r="81" spans="1:17" x14ac:dyDescent="0.25">
      <c r="A81">
        <v>0</v>
      </c>
      <c r="B81">
        <v>0</v>
      </c>
      <c r="E81">
        <v>0</v>
      </c>
      <c r="F81">
        <v>0</v>
      </c>
      <c r="J81">
        <v>0</v>
      </c>
      <c r="K81">
        <v>0</v>
      </c>
      <c r="P81">
        <v>0</v>
      </c>
      <c r="Q81">
        <v>0</v>
      </c>
    </row>
    <row r="82" spans="1:17" x14ac:dyDescent="0.25">
      <c r="A82">
        <v>0</v>
      </c>
      <c r="B82">
        <v>0</v>
      </c>
      <c r="E82">
        <v>0</v>
      </c>
      <c r="F82">
        <v>0</v>
      </c>
      <c r="J82">
        <v>0</v>
      </c>
      <c r="K82">
        <v>0</v>
      </c>
      <c r="P82">
        <v>725</v>
      </c>
      <c r="Q82">
        <v>2047</v>
      </c>
    </row>
    <row r="83" spans="1:17" x14ac:dyDescent="0.25">
      <c r="A83">
        <v>0</v>
      </c>
      <c r="B83">
        <v>0</v>
      </c>
      <c r="E83">
        <v>0</v>
      </c>
      <c r="F83">
        <v>0</v>
      </c>
      <c r="J83">
        <v>0</v>
      </c>
      <c r="K83">
        <v>0</v>
      </c>
      <c r="P83">
        <v>0</v>
      </c>
      <c r="Q83">
        <v>2477</v>
      </c>
    </row>
    <row r="84" spans="1:17" x14ac:dyDescent="0.25">
      <c r="A84">
        <v>0</v>
      </c>
      <c r="B84">
        <v>0</v>
      </c>
      <c r="E84">
        <v>0</v>
      </c>
      <c r="F84">
        <v>0</v>
      </c>
      <c r="J84">
        <v>0</v>
      </c>
      <c r="K84">
        <v>0</v>
      </c>
      <c r="P84">
        <v>895</v>
      </c>
      <c r="Q84">
        <v>691</v>
      </c>
    </row>
    <row r="85" spans="1:17" x14ac:dyDescent="0.25">
      <c r="A85">
        <v>1581</v>
      </c>
      <c r="B85">
        <v>477</v>
      </c>
      <c r="E85">
        <v>0</v>
      </c>
      <c r="F85">
        <v>0</v>
      </c>
      <c r="J85">
        <v>0</v>
      </c>
      <c r="K85">
        <v>0</v>
      </c>
      <c r="P85">
        <v>0</v>
      </c>
      <c r="Q85">
        <v>0</v>
      </c>
    </row>
    <row r="86" spans="1:17" x14ac:dyDescent="0.25">
      <c r="A86">
        <v>0</v>
      </c>
      <c r="B86">
        <v>0</v>
      </c>
      <c r="E86">
        <v>0</v>
      </c>
      <c r="F86">
        <v>0</v>
      </c>
      <c r="J86">
        <v>0</v>
      </c>
      <c r="K86">
        <v>0</v>
      </c>
      <c r="P86">
        <v>1574</v>
      </c>
      <c r="Q86">
        <v>421</v>
      </c>
    </row>
    <row r="87" spans="1:17" x14ac:dyDescent="0.25">
      <c r="A87">
        <v>0</v>
      </c>
      <c r="B87">
        <v>0</v>
      </c>
      <c r="E87">
        <v>880</v>
      </c>
      <c r="F87">
        <v>1152</v>
      </c>
      <c r="J87">
        <v>0</v>
      </c>
      <c r="K87">
        <v>0</v>
      </c>
      <c r="P87">
        <v>0</v>
      </c>
      <c r="Q87">
        <v>0</v>
      </c>
    </row>
    <row r="88" spans="1:17" x14ac:dyDescent="0.25">
      <c r="A88">
        <v>0</v>
      </c>
      <c r="B88">
        <v>0</v>
      </c>
      <c r="E88">
        <v>0</v>
      </c>
      <c r="F88">
        <v>0</v>
      </c>
      <c r="J88">
        <v>0</v>
      </c>
      <c r="K88">
        <v>0</v>
      </c>
      <c r="P88">
        <v>0</v>
      </c>
      <c r="Q88">
        <v>0</v>
      </c>
    </row>
    <row r="89" spans="1:17" x14ac:dyDescent="0.25">
      <c r="A89">
        <v>0</v>
      </c>
      <c r="B89">
        <v>0</v>
      </c>
      <c r="E89">
        <v>0</v>
      </c>
      <c r="F89">
        <v>0</v>
      </c>
      <c r="J89">
        <v>0</v>
      </c>
      <c r="K89">
        <v>0</v>
      </c>
      <c r="P89">
        <v>0</v>
      </c>
      <c r="Q89">
        <v>0</v>
      </c>
    </row>
    <row r="90" spans="1:17" x14ac:dyDescent="0.25">
      <c r="A90">
        <v>0</v>
      </c>
      <c r="B90">
        <v>0</v>
      </c>
      <c r="E90">
        <v>0</v>
      </c>
      <c r="F90">
        <v>0</v>
      </c>
      <c r="J90">
        <v>0</v>
      </c>
      <c r="K90">
        <v>0</v>
      </c>
      <c r="P90">
        <v>0</v>
      </c>
      <c r="Q90">
        <v>0</v>
      </c>
    </row>
    <row r="91" spans="1:17" x14ac:dyDescent="0.25">
      <c r="A91">
        <v>0</v>
      </c>
      <c r="B91">
        <v>0</v>
      </c>
      <c r="E91">
        <v>0</v>
      </c>
      <c r="F91">
        <v>0</v>
      </c>
      <c r="J91">
        <v>0</v>
      </c>
      <c r="K91">
        <v>0</v>
      </c>
      <c r="P91">
        <v>0</v>
      </c>
      <c r="Q91">
        <v>0</v>
      </c>
    </row>
    <row r="92" spans="1:17" x14ac:dyDescent="0.25">
      <c r="A92">
        <v>0</v>
      </c>
      <c r="B92">
        <v>0</v>
      </c>
      <c r="E92">
        <v>0</v>
      </c>
      <c r="F92">
        <v>0</v>
      </c>
      <c r="J92">
        <v>0</v>
      </c>
      <c r="K92">
        <v>0</v>
      </c>
      <c r="P92">
        <v>0</v>
      </c>
      <c r="Q92">
        <v>0</v>
      </c>
    </row>
    <row r="93" spans="1:17" x14ac:dyDescent="0.25">
      <c r="A93">
        <v>0</v>
      </c>
      <c r="B93">
        <v>0</v>
      </c>
      <c r="E93">
        <v>0</v>
      </c>
      <c r="F93">
        <v>0</v>
      </c>
      <c r="J93">
        <v>0</v>
      </c>
      <c r="K93">
        <v>0</v>
      </c>
      <c r="P93">
        <v>0</v>
      </c>
      <c r="Q93">
        <v>0</v>
      </c>
    </row>
    <row r="94" spans="1:17" x14ac:dyDescent="0.25">
      <c r="A94">
        <v>0</v>
      </c>
      <c r="B94">
        <v>0</v>
      </c>
      <c r="E94">
        <v>0</v>
      </c>
      <c r="F94">
        <v>0</v>
      </c>
      <c r="J94">
        <v>0</v>
      </c>
      <c r="K94">
        <v>0</v>
      </c>
      <c r="P94">
        <v>0</v>
      </c>
      <c r="Q94">
        <v>0</v>
      </c>
    </row>
    <row r="95" spans="1:17" x14ac:dyDescent="0.25">
      <c r="A95">
        <v>0</v>
      </c>
      <c r="B95">
        <v>0</v>
      </c>
      <c r="E95">
        <v>0</v>
      </c>
      <c r="F95">
        <v>0</v>
      </c>
      <c r="J95">
        <v>0</v>
      </c>
      <c r="K95">
        <v>0</v>
      </c>
      <c r="P95">
        <v>0</v>
      </c>
      <c r="Q95">
        <v>0</v>
      </c>
    </row>
    <row r="96" spans="1:17" x14ac:dyDescent="0.25">
      <c r="A96">
        <v>0</v>
      </c>
      <c r="B96">
        <v>0</v>
      </c>
      <c r="E96">
        <v>0</v>
      </c>
      <c r="F96">
        <v>0</v>
      </c>
      <c r="J96">
        <v>0</v>
      </c>
      <c r="K96">
        <v>0</v>
      </c>
      <c r="P96">
        <v>0</v>
      </c>
      <c r="Q96">
        <v>0</v>
      </c>
    </row>
    <row r="97" spans="1:17" x14ac:dyDescent="0.25">
      <c r="A97">
        <v>671</v>
      </c>
      <c r="B97">
        <v>685</v>
      </c>
      <c r="E97">
        <v>0</v>
      </c>
      <c r="F97">
        <v>0</v>
      </c>
      <c r="J97">
        <v>0</v>
      </c>
      <c r="K97">
        <v>0</v>
      </c>
      <c r="P97">
        <v>0</v>
      </c>
      <c r="Q97">
        <v>0</v>
      </c>
    </row>
    <row r="98" spans="1:17" x14ac:dyDescent="0.25">
      <c r="A98">
        <v>0</v>
      </c>
      <c r="B98">
        <v>0</v>
      </c>
      <c r="E98">
        <v>0</v>
      </c>
      <c r="F98">
        <v>0</v>
      </c>
      <c r="J98">
        <v>0</v>
      </c>
      <c r="K98">
        <v>0</v>
      </c>
      <c r="P98">
        <v>0</v>
      </c>
      <c r="Q98">
        <v>0</v>
      </c>
    </row>
    <row r="99" spans="1:17" x14ac:dyDescent="0.25">
      <c r="A99">
        <v>0</v>
      </c>
      <c r="B99">
        <v>0</v>
      </c>
      <c r="E99">
        <v>0</v>
      </c>
      <c r="F99">
        <v>0</v>
      </c>
      <c r="J99">
        <v>1067</v>
      </c>
      <c r="K99">
        <v>244</v>
      </c>
      <c r="P99">
        <v>0</v>
      </c>
      <c r="Q99">
        <v>0</v>
      </c>
    </row>
    <row r="100" spans="1:17" x14ac:dyDescent="0.25">
      <c r="A100">
        <v>0</v>
      </c>
      <c r="B100">
        <v>0</v>
      </c>
      <c r="E100">
        <v>495</v>
      </c>
      <c r="F100">
        <v>797</v>
      </c>
      <c r="J100">
        <v>0</v>
      </c>
      <c r="K100">
        <v>0</v>
      </c>
      <c r="P100">
        <v>0</v>
      </c>
      <c r="Q100">
        <v>0</v>
      </c>
    </row>
    <row r="101" spans="1:17" x14ac:dyDescent="0.25">
      <c r="A101">
        <v>0</v>
      </c>
      <c r="B101">
        <v>0</v>
      </c>
      <c r="E101">
        <v>0</v>
      </c>
      <c r="F101">
        <v>0</v>
      </c>
      <c r="J101">
        <v>0</v>
      </c>
      <c r="K101">
        <v>0</v>
      </c>
      <c r="P101">
        <v>0</v>
      </c>
      <c r="Q101">
        <v>0</v>
      </c>
    </row>
    <row r="102" spans="1:17" x14ac:dyDescent="0.25">
      <c r="A102">
        <v>0</v>
      </c>
      <c r="B102">
        <v>0</v>
      </c>
      <c r="E102">
        <v>0</v>
      </c>
      <c r="F102">
        <v>0</v>
      </c>
      <c r="J102">
        <v>0</v>
      </c>
      <c r="K102">
        <v>0</v>
      </c>
      <c r="P102">
        <v>0</v>
      </c>
      <c r="Q102">
        <v>0</v>
      </c>
    </row>
    <row r="103" spans="1:17" x14ac:dyDescent="0.25">
      <c r="A103">
        <v>0</v>
      </c>
      <c r="B103">
        <v>0</v>
      </c>
      <c r="E103">
        <v>0</v>
      </c>
      <c r="F103">
        <v>0</v>
      </c>
      <c r="J103">
        <v>0</v>
      </c>
      <c r="K103">
        <v>0</v>
      </c>
      <c r="P103">
        <v>0</v>
      </c>
      <c r="Q103">
        <v>0</v>
      </c>
    </row>
    <row r="104" spans="1:17" x14ac:dyDescent="0.25">
      <c r="A104">
        <v>0</v>
      </c>
      <c r="B104">
        <v>0</v>
      </c>
      <c r="E104">
        <v>0</v>
      </c>
      <c r="F104">
        <v>0</v>
      </c>
      <c r="J104">
        <v>0</v>
      </c>
      <c r="K104">
        <v>0</v>
      </c>
      <c r="P104">
        <v>0</v>
      </c>
      <c r="Q104">
        <v>0</v>
      </c>
    </row>
    <row r="105" spans="1:17" x14ac:dyDescent="0.25">
      <c r="A105">
        <v>0</v>
      </c>
      <c r="B105">
        <v>0</v>
      </c>
      <c r="E105">
        <v>0</v>
      </c>
      <c r="F105">
        <v>0</v>
      </c>
      <c r="J105">
        <v>0</v>
      </c>
      <c r="K105">
        <v>0</v>
      </c>
      <c r="P105">
        <v>0</v>
      </c>
      <c r="Q105">
        <v>0</v>
      </c>
    </row>
    <row r="106" spans="1:17" x14ac:dyDescent="0.25">
      <c r="A106">
        <v>0</v>
      </c>
      <c r="B106">
        <v>0</v>
      </c>
      <c r="E106">
        <v>0</v>
      </c>
      <c r="F106">
        <v>0</v>
      </c>
      <c r="J106">
        <v>0</v>
      </c>
      <c r="K106">
        <v>0</v>
      </c>
      <c r="P106">
        <v>0</v>
      </c>
      <c r="Q106">
        <v>0</v>
      </c>
    </row>
    <row r="107" spans="1:17" x14ac:dyDescent="0.25">
      <c r="A107">
        <v>0</v>
      </c>
      <c r="B107">
        <v>0</v>
      </c>
      <c r="E107">
        <v>0</v>
      </c>
      <c r="F107">
        <v>0</v>
      </c>
      <c r="J107">
        <v>0</v>
      </c>
      <c r="K107">
        <v>0</v>
      </c>
      <c r="P107">
        <v>0</v>
      </c>
      <c r="Q107">
        <v>0</v>
      </c>
    </row>
    <row r="108" spans="1:17" x14ac:dyDescent="0.25">
      <c r="A108">
        <v>0</v>
      </c>
      <c r="B108">
        <v>0</v>
      </c>
      <c r="E108">
        <v>0</v>
      </c>
      <c r="F108">
        <v>0</v>
      </c>
      <c r="J108">
        <v>0</v>
      </c>
      <c r="K108">
        <v>0</v>
      </c>
      <c r="P108">
        <v>0</v>
      </c>
      <c r="Q108">
        <v>0</v>
      </c>
    </row>
    <row r="109" spans="1:17" x14ac:dyDescent="0.25">
      <c r="A109">
        <v>0</v>
      </c>
      <c r="B109">
        <v>0</v>
      </c>
      <c r="E109">
        <v>0</v>
      </c>
      <c r="F109">
        <v>0</v>
      </c>
      <c r="J109">
        <v>712</v>
      </c>
      <c r="K109">
        <v>343</v>
      </c>
      <c r="P109">
        <v>0</v>
      </c>
      <c r="Q109">
        <v>0</v>
      </c>
    </row>
    <row r="110" spans="1:17" x14ac:dyDescent="0.25">
      <c r="A110">
        <v>0</v>
      </c>
      <c r="B110">
        <v>0</v>
      </c>
      <c r="E110">
        <v>0</v>
      </c>
      <c r="F110">
        <v>0</v>
      </c>
      <c r="J110">
        <v>0</v>
      </c>
      <c r="K110">
        <v>0</v>
      </c>
      <c r="P110">
        <v>0</v>
      </c>
      <c r="Q110">
        <v>0</v>
      </c>
    </row>
    <row r="111" spans="1:17" x14ac:dyDescent="0.25">
      <c r="A111">
        <v>0</v>
      </c>
      <c r="B111">
        <v>0</v>
      </c>
      <c r="E111">
        <v>0</v>
      </c>
      <c r="F111">
        <v>0</v>
      </c>
      <c r="J111">
        <v>0</v>
      </c>
      <c r="K111">
        <v>0</v>
      </c>
      <c r="P111">
        <v>0</v>
      </c>
      <c r="Q111">
        <v>0</v>
      </c>
    </row>
    <row r="112" spans="1:17" x14ac:dyDescent="0.25">
      <c r="A112">
        <v>0</v>
      </c>
      <c r="B112">
        <v>0</v>
      </c>
      <c r="E112">
        <v>0</v>
      </c>
      <c r="F112">
        <v>0</v>
      </c>
      <c r="J112">
        <v>0</v>
      </c>
      <c r="K112">
        <v>0</v>
      </c>
      <c r="P112">
        <v>0</v>
      </c>
      <c r="Q112">
        <v>0</v>
      </c>
    </row>
    <row r="113" spans="1:17" x14ac:dyDescent="0.25">
      <c r="A113">
        <v>0</v>
      </c>
      <c r="B113">
        <v>0</v>
      </c>
      <c r="E113">
        <v>377</v>
      </c>
      <c r="F113">
        <v>606</v>
      </c>
      <c r="J113">
        <v>0</v>
      </c>
      <c r="K113">
        <v>0</v>
      </c>
      <c r="P113">
        <v>0</v>
      </c>
      <c r="Q113">
        <v>0</v>
      </c>
    </row>
    <row r="114" spans="1:17" x14ac:dyDescent="0.25">
      <c r="A114">
        <v>0</v>
      </c>
      <c r="B114">
        <v>0</v>
      </c>
      <c r="E114">
        <v>0</v>
      </c>
      <c r="F114">
        <v>0</v>
      </c>
      <c r="J114">
        <v>0</v>
      </c>
      <c r="K114">
        <v>0</v>
      </c>
      <c r="P114">
        <v>0</v>
      </c>
      <c r="Q114">
        <v>0</v>
      </c>
    </row>
    <row r="115" spans="1:17" x14ac:dyDescent="0.25">
      <c r="A115">
        <v>0</v>
      </c>
      <c r="B115">
        <v>0</v>
      </c>
      <c r="E115">
        <v>0</v>
      </c>
      <c r="F115">
        <v>0</v>
      </c>
      <c r="J115">
        <v>0</v>
      </c>
      <c r="K115">
        <v>0</v>
      </c>
      <c r="P115">
        <v>0</v>
      </c>
      <c r="Q115">
        <v>0</v>
      </c>
    </row>
    <row r="116" spans="1:17" x14ac:dyDescent="0.25">
      <c r="A116">
        <v>0</v>
      </c>
      <c r="B116">
        <v>0</v>
      </c>
      <c r="E116">
        <v>0</v>
      </c>
      <c r="F116">
        <v>0</v>
      </c>
      <c r="J116">
        <v>0</v>
      </c>
      <c r="K116">
        <v>0</v>
      </c>
      <c r="P116">
        <v>0</v>
      </c>
      <c r="Q116">
        <v>0</v>
      </c>
    </row>
    <row r="117" spans="1:17" x14ac:dyDescent="0.25">
      <c r="A117">
        <v>0</v>
      </c>
      <c r="B117">
        <v>0</v>
      </c>
      <c r="E117">
        <v>0</v>
      </c>
      <c r="F117">
        <v>0</v>
      </c>
      <c r="J117">
        <v>0</v>
      </c>
      <c r="K117">
        <v>0</v>
      </c>
      <c r="P117">
        <v>0</v>
      </c>
      <c r="Q117">
        <v>0</v>
      </c>
    </row>
    <row r="118" spans="1:17" x14ac:dyDescent="0.25">
      <c r="A118">
        <v>0</v>
      </c>
      <c r="B118">
        <v>0</v>
      </c>
      <c r="E118">
        <v>0</v>
      </c>
      <c r="F118">
        <v>0</v>
      </c>
      <c r="J118">
        <v>0</v>
      </c>
      <c r="K118">
        <v>0</v>
      </c>
      <c r="P118">
        <v>0</v>
      </c>
      <c r="Q118">
        <v>0</v>
      </c>
    </row>
    <row r="119" spans="1:17" x14ac:dyDescent="0.25">
      <c r="A119">
        <v>0</v>
      </c>
      <c r="B119">
        <v>0</v>
      </c>
      <c r="E119">
        <v>0</v>
      </c>
      <c r="F119">
        <v>0</v>
      </c>
      <c r="J119">
        <v>0</v>
      </c>
      <c r="K119">
        <v>0</v>
      </c>
      <c r="P119">
        <v>0</v>
      </c>
      <c r="Q119">
        <v>0</v>
      </c>
    </row>
    <row r="120" spans="1:17" x14ac:dyDescent="0.25">
      <c r="A120">
        <v>0</v>
      </c>
      <c r="B120">
        <v>0</v>
      </c>
      <c r="E120">
        <v>72</v>
      </c>
      <c r="F120">
        <v>0</v>
      </c>
      <c r="J120">
        <v>0</v>
      </c>
      <c r="K120">
        <v>0</v>
      </c>
      <c r="P120">
        <v>0</v>
      </c>
      <c r="Q120">
        <v>0</v>
      </c>
    </row>
    <row r="121" spans="1:17" x14ac:dyDescent="0.25">
      <c r="A121">
        <v>0</v>
      </c>
      <c r="B121">
        <v>0</v>
      </c>
      <c r="E121">
        <v>0</v>
      </c>
      <c r="F121">
        <v>0</v>
      </c>
      <c r="J121">
        <v>767</v>
      </c>
      <c r="K121">
        <v>30</v>
      </c>
      <c r="P121">
        <v>0</v>
      </c>
      <c r="Q121">
        <v>0</v>
      </c>
    </row>
    <row r="122" spans="1:17" x14ac:dyDescent="0.25">
      <c r="A122">
        <v>0</v>
      </c>
      <c r="B122">
        <v>0</v>
      </c>
      <c r="E122">
        <v>345</v>
      </c>
      <c r="F122">
        <v>443</v>
      </c>
      <c r="J122">
        <v>0</v>
      </c>
      <c r="K122">
        <v>0</v>
      </c>
      <c r="P122">
        <v>0</v>
      </c>
      <c r="Q122">
        <v>0</v>
      </c>
    </row>
    <row r="123" spans="1:17" x14ac:dyDescent="0.25">
      <c r="A123">
        <v>0</v>
      </c>
      <c r="B123">
        <v>0</v>
      </c>
      <c r="E123">
        <v>0</v>
      </c>
      <c r="F123">
        <v>0</v>
      </c>
      <c r="J123">
        <v>0</v>
      </c>
      <c r="K123">
        <v>0</v>
      </c>
      <c r="P123">
        <v>0</v>
      </c>
      <c r="Q123">
        <v>0</v>
      </c>
    </row>
    <row r="124" spans="1:17" x14ac:dyDescent="0.25">
      <c r="A124">
        <v>0</v>
      </c>
      <c r="B124">
        <v>0</v>
      </c>
      <c r="E124">
        <v>357</v>
      </c>
      <c r="F124">
        <v>416</v>
      </c>
      <c r="J124">
        <v>0</v>
      </c>
      <c r="K124">
        <v>0</v>
      </c>
      <c r="P124">
        <v>0</v>
      </c>
      <c r="Q124">
        <v>0</v>
      </c>
    </row>
    <row r="125" spans="1:17" x14ac:dyDescent="0.25">
      <c r="A125">
        <v>0</v>
      </c>
      <c r="B125">
        <v>0</v>
      </c>
      <c r="E125">
        <v>327</v>
      </c>
      <c r="F125">
        <v>437</v>
      </c>
      <c r="J125">
        <v>0</v>
      </c>
      <c r="K125">
        <v>0</v>
      </c>
      <c r="P125">
        <v>0</v>
      </c>
      <c r="Q125">
        <v>0</v>
      </c>
    </row>
    <row r="126" spans="1:17" x14ac:dyDescent="0.25">
      <c r="A126">
        <v>0</v>
      </c>
      <c r="B126">
        <v>0</v>
      </c>
      <c r="E126">
        <v>0</v>
      </c>
      <c r="F126">
        <v>0</v>
      </c>
      <c r="J126">
        <v>0</v>
      </c>
      <c r="K126">
        <v>0</v>
      </c>
      <c r="P126">
        <v>0</v>
      </c>
      <c r="Q126">
        <v>0</v>
      </c>
    </row>
    <row r="127" spans="1:17" x14ac:dyDescent="0.25">
      <c r="A127">
        <v>0</v>
      </c>
      <c r="B127">
        <v>0</v>
      </c>
      <c r="E127">
        <v>0</v>
      </c>
      <c r="F127">
        <v>0</v>
      </c>
      <c r="J127">
        <v>0</v>
      </c>
      <c r="K127">
        <v>0</v>
      </c>
      <c r="P127">
        <v>0</v>
      </c>
      <c r="Q127">
        <v>0</v>
      </c>
    </row>
    <row r="128" spans="1:17" x14ac:dyDescent="0.25">
      <c r="A128">
        <v>0</v>
      </c>
      <c r="B128">
        <v>0</v>
      </c>
      <c r="E128">
        <v>0</v>
      </c>
      <c r="F128">
        <v>0</v>
      </c>
      <c r="J128">
        <v>0</v>
      </c>
      <c r="K128">
        <v>0</v>
      </c>
      <c r="P128">
        <v>0</v>
      </c>
      <c r="Q128">
        <v>0</v>
      </c>
    </row>
    <row r="129" spans="1:17" x14ac:dyDescent="0.25">
      <c r="A129">
        <v>0</v>
      </c>
      <c r="B129">
        <v>0</v>
      </c>
      <c r="E129">
        <v>0</v>
      </c>
      <c r="F129">
        <v>0</v>
      </c>
      <c r="J129">
        <v>532</v>
      </c>
      <c r="K129">
        <v>0</v>
      </c>
      <c r="P129">
        <v>0</v>
      </c>
      <c r="Q129">
        <v>0</v>
      </c>
    </row>
    <row r="130" spans="1:17" x14ac:dyDescent="0.25">
      <c r="A130">
        <v>0</v>
      </c>
      <c r="B130">
        <v>0</v>
      </c>
      <c r="E130">
        <v>0</v>
      </c>
      <c r="F130">
        <v>0</v>
      </c>
      <c r="J130">
        <v>0</v>
      </c>
      <c r="K130">
        <v>0</v>
      </c>
      <c r="P130">
        <v>0</v>
      </c>
      <c r="Q130">
        <v>0</v>
      </c>
    </row>
    <row r="131" spans="1:17" x14ac:dyDescent="0.25">
      <c r="A131">
        <v>0</v>
      </c>
      <c r="B131">
        <v>0</v>
      </c>
      <c r="E131">
        <v>0</v>
      </c>
      <c r="F131">
        <v>0</v>
      </c>
      <c r="J131">
        <v>0</v>
      </c>
      <c r="K131">
        <v>0</v>
      </c>
      <c r="P131">
        <v>0</v>
      </c>
      <c r="Q131">
        <v>0</v>
      </c>
    </row>
    <row r="132" spans="1:17" x14ac:dyDescent="0.25">
      <c r="A132">
        <v>0</v>
      </c>
      <c r="B132">
        <v>0</v>
      </c>
      <c r="E132">
        <v>0</v>
      </c>
      <c r="F132">
        <v>0</v>
      </c>
      <c r="J132">
        <v>0</v>
      </c>
      <c r="K132">
        <v>0</v>
      </c>
      <c r="P132">
        <v>0</v>
      </c>
      <c r="Q132">
        <v>0</v>
      </c>
    </row>
    <row r="133" spans="1:17" x14ac:dyDescent="0.25">
      <c r="A133">
        <v>0</v>
      </c>
      <c r="B133">
        <v>0</v>
      </c>
      <c r="E133">
        <v>290</v>
      </c>
      <c r="F133">
        <v>327</v>
      </c>
      <c r="J133">
        <v>0</v>
      </c>
      <c r="K133">
        <v>0</v>
      </c>
      <c r="P133">
        <v>0</v>
      </c>
      <c r="Q133">
        <v>0</v>
      </c>
    </row>
    <row r="134" spans="1:17" x14ac:dyDescent="0.25">
      <c r="A134">
        <v>0</v>
      </c>
      <c r="B134">
        <v>0</v>
      </c>
      <c r="E134">
        <v>0</v>
      </c>
      <c r="F134">
        <v>0</v>
      </c>
      <c r="J134">
        <v>0</v>
      </c>
      <c r="K134">
        <v>0</v>
      </c>
      <c r="P134">
        <v>0</v>
      </c>
      <c r="Q134">
        <v>0</v>
      </c>
    </row>
    <row r="135" spans="1:17" x14ac:dyDescent="0.25">
      <c r="A135">
        <v>0</v>
      </c>
      <c r="B135">
        <v>0</v>
      </c>
      <c r="E135">
        <v>0</v>
      </c>
      <c r="F135">
        <v>0</v>
      </c>
      <c r="J135">
        <v>0</v>
      </c>
      <c r="K135">
        <v>0</v>
      </c>
      <c r="P135">
        <v>0</v>
      </c>
      <c r="Q135">
        <v>0</v>
      </c>
    </row>
    <row r="136" spans="1:17" x14ac:dyDescent="0.25">
      <c r="A136">
        <v>0</v>
      </c>
      <c r="B136">
        <v>0</v>
      </c>
      <c r="E136">
        <v>0</v>
      </c>
      <c r="F136">
        <v>0</v>
      </c>
      <c r="J136">
        <v>0</v>
      </c>
      <c r="K136">
        <v>0</v>
      </c>
      <c r="P136">
        <v>0</v>
      </c>
      <c r="Q136">
        <v>0</v>
      </c>
    </row>
    <row r="137" spans="1:17" x14ac:dyDescent="0.25">
      <c r="A137">
        <v>0</v>
      </c>
      <c r="B137">
        <v>597</v>
      </c>
      <c r="E137">
        <v>0</v>
      </c>
      <c r="F137">
        <v>0</v>
      </c>
      <c r="J137">
        <v>0</v>
      </c>
      <c r="K137">
        <v>0</v>
      </c>
      <c r="P137">
        <v>0</v>
      </c>
      <c r="Q137">
        <v>0</v>
      </c>
    </row>
    <row r="138" spans="1:17" x14ac:dyDescent="0.25">
      <c r="A138">
        <v>0</v>
      </c>
      <c r="B138">
        <v>0</v>
      </c>
      <c r="E138">
        <v>0</v>
      </c>
      <c r="F138">
        <v>0</v>
      </c>
      <c r="J138">
        <v>0</v>
      </c>
      <c r="K138">
        <v>0</v>
      </c>
      <c r="P138">
        <v>0</v>
      </c>
      <c r="Q138">
        <v>0</v>
      </c>
    </row>
    <row r="139" spans="1:17" x14ac:dyDescent="0.25">
      <c r="A139">
        <v>0</v>
      </c>
      <c r="B139">
        <v>0</v>
      </c>
      <c r="E139">
        <v>0</v>
      </c>
      <c r="F139">
        <v>0</v>
      </c>
      <c r="J139">
        <v>0</v>
      </c>
      <c r="K139">
        <v>0</v>
      </c>
      <c r="P139">
        <v>0</v>
      </c>
      <c r="Q139">
        <v>0</v>
      </c>
    </row>
    <row r="140" spans="1:17" x14ac:dyDescent="0.25">
      <c r="A140">
        <v>0</v>
      </c>
      <c r="B140">
        <v>0</v>
      </c>
      <c r="E140">
        <v>0</v>
      </c>
      <c r="F140">
        <v>0</v>
      </c>
      <c r="J140">
        <v>0</v>
      </c>
      <c r="K140">
        <v>0</v>
      </c>
      <c r="P140">
        <v>0</v>
      </c>
      <c r="Q140">
        <v>0</v>
      </c>
    </row>
    <row r="141" spans="1:17" x14ac:dyDescent="0.25">
      <c r="A141">
        <v>0</v>
      </c>
      <c r="B141">
        <v>0</v>
      </c>
      <c r="E141">
        <v>0</v>
      </c>
      <c r="F141">
        <v>0</v>
      </c>
      <c r="J141">
        <v>519</v>
      </c>
      <c r="K141">
        <v>20</v>
      </c>
      <c r="P141">
        <v>0</v>
      </c>
      <c r="Q141">
        <v>0</v>
      </c>
    </row>
    <row r="142" spans="1:17" x14ac:dyDescent="0.25">
      <c r="A142">
        <v>0</v>
      </c>
      <c r="B142">
        <v>0</v>
      </c>
      <c r="E142">
        <v>0</v>
      </c>
      <c r="F142">
        <v>0</v>
      </c>
      <c r="J142">
        <v>0</v>
      </c>
      <c r="K142">
        <v>0</v>
      </c>
      <c r="P142">
        <v>0</v>
      </c>
      <c r="Q142">
        <v>0</v>
      </c>
    </row>
    <row r="143" spans="1:17" x14ac:dyDescent="0.25">
      <c r="A143">
        <v>0</v>
      </c>
      <c r="B143">
        <v>0</v>
      </c>
      <c r="E143">
        <v>0</v>
      </c>
      <c r="F143">
        <v>0</v>
      </c>
      <c r="J143">
        <v>0</v>
      </c>
      <c r="K143">
        <v>0</v>
      </c>
      <c r="P143">
        <v>0</v>
      </c>
      <c r="Q143">
        <v>0</v>
      </c>
    </row>
    <row r="144" spans="1:17" x14ac:dyDescent="0.25">
      <c r="A144">
        <v>0</v>
      </c>
      <c r="B144">
        <v>0</v>
      </c>
      <c r="E144">
        <v>241</v>
      </c>
      <c r="F144">
        <v>267</v>
      </c>
      <c r="J144">
        <v>0</v>
      </c>
      <c r="K144">
        <v>0</v>
      </c>
      <c r="P144">
        <v>0</v>
      </c>
      <c r="Q144">
        <v>0</v>
      </c>
    </row>
    <row r="145" spans="1:17" x14ac:dyDescent="0.25">
      <c r="A145">
        <v>241</v>
      </c>
      <c r="B145">
        <v>266</v>
      </c>
      <c r="E145">
        <v>0</v>
      </c>
      <c r="F145">
        <v>0</v>
      </c>
      <c r="J145">
        <v>0</v>
      </c>
      <c r="K145">
        <v>0</v>
      </c>
      <c r="P145">
        <v>0</v>
      </c>
      <c r="Q145">
        <v>0</v>
      </c>
    </row>
    <row r="146" spans="1:17" x14ac:dyDescent="0.25">
      <c r="A146">
        <v>0</v>
      </c>
      <c r="B146">
        <v>0</v>
      </c>
      <c r="E146">
        <v>0</v>
      </c>
      <c r="F146">
        <v>0</v>
      </c>
      <c r="J146">
        <v>0</v>
      </c>
      <c r="K146">
        <v>0</v>
      </c>
      <c r="P146">
        <v>0</v>
      </c>
      <c r="Q146">
        <v>0</v>
      </c>
    </row>
    <row r="147" spans="1:17" x14ac:dyDescent="0.25">
      <c r="A147">
        <v>0</v>
      </c>
      <c r="B147">
        <v>0</v>
      </c>
      <c r="E147">
        <v>0</v>
      </c>
      <c r="F147">
        <v>0</v>
      </c>
      <c r="J147">
        <v>0</v>
      </c>
      <c r="K147">
        <v>0</v>
      </c>
      <c r="P147">
        <v>0</v>
      </c>
      <c r="Q147">
        <v>0</v>
      </c>
    </row>
    <row r="148" spans="1:17" x14ac:dyDescent="0.25">
      <c r="A148">
        <v>0</v>
      </c>
      <c r="B148">
        <v>0</v>
      </c>
      <c r="E148">
        <v>0</v>
      </c>
      <c r="F148">
        <v>0</v>
      </c>
      <c r="J148">
        <v>0</v>
      </c>
      <c r="K148">
        <v>0</v>
      </c>
      <c r="P148">
        <v>0</v>
      </c>
      <c r="Q148">
        <v>0</v>
      </c>
    </row>
    <row r="149" spans="1:17" x14ac:dyDescent="0.25">
      <c r="A149">
        <v>0</v>
      </c>
      <c r="B149">
        <v>0</v>
      </c>
      <c r="E149">
        <v>0</v>
      </c>
      <c r="F149">
        <v>0</v>
      </c>
      <c r="J149">
        <v>0</v>
      </c>
      <c r="K149">
        <v>0</v>
      </c>
      <c r="P149">
        <v>0</v>
      </c>
      <c r="Q149">
        <v>0</v>
      </c>
    </row>
    <row r="150" spans="1:17" x14ac:dyDescent="0.25">
      <c r="A150">
        <v>0</v>
      </c>
      <c r="B150">
        <v>0</v>
      </c>
      <c r="E150">
        <v>0</v>
      </c>
      <c r="F150">
        <v>0</v>
      </c>
      <c r="J150">
        <v>0</v>
      </c>
      <c r="K150">
        <v>0</v>
      </c>
      <c r="P150">
        <v>0</v>
      </c>
      <c r="Q150">
        <v>0</v>
      </c>
    </row>
    <row r="151" spans="1:17" x14ac:dyDescent="0.25">
      <c r="A151">
        <v>229</v>
      </c>
      <c r="B151">
        <v>219</v>
      </c>
      <c r="E151">
        <v>0</v>
      </c>
      <c r="F151">
        <v>0</v>
      </c>
      <c r="J151">
        <v>0</v>
      </c>
      <c r="K151">
        <v>0</v>
      </c>
      <c r="P151">
        <v>0</v>
      </c>
      <c r="Q151">
        <v>0</v>
      </c>
    </row>
    <row r="152" spans="1:17" x14ac:dyDescent="0.25">
      <c r="A152">
        <v>251</v>
      </c>
      <c r="B152">
        <v>196</v>
      </c>
      <c r="E152">
        <v>0</v>
      </c>
      <c r="F152">
        <v>0</v>
      </c>
      <c r="J152">
        <v>0</v>
      </c>
      <c r="K152">
        <v>0</v>
      </c>
      <c r="P152">
        <v>0</v>
      </c>
      <c r="Q152">
        <v>0</v>
      </c>
    </row>
    <row r="153" spans="1:17" x14ac:dyDescent="0.25">
      <c r="A153">
        <v>0</v>
      </c>
      <c r="B153">
        <v>0</v>
      </c>
      <c r="E153">
        <v>0</v>
      </c>
      <c r="F153">
        <v>0</v>
      </c>
      <c r="J153">
        <v>0</v>
      </c>
      <c r="K153">
        <v>0</v>
      </c>
      <c r="P153">
        <v>0</v>
      </c>
      <c r="Q153">
        <v>0</v>
      </c>
    </row>
    <row r="154" spans="1:17" x14ac:dyDescent="0.25">
      <c r="A154">
        <v>0</v>
      </c>
      <c r="B154">
        <v>0</v>
      </c>
      <c r="E154">
        <v>0</v>
      </c>
      <c r="F154">
        <v>0</v>
      </c>
      <c r="J154">
        <v>0</v>
      </c>
      <c r="K154">
        <v>0</v>
      </c>
      <c r="P154">
        <v>0</v>
      </c>
      <c r="Q154">
        <v>435</v>
      </c>
    </row>
    <row r="155" spans="1:17" x14ac:dyDescent="0.25">
      <c r="A155">
        <v>147</v>
      </c>
      <c r="B155">
        <v>110</v>
      </c>
      <c r="E155">
        <v>0</v>
      </c>
      <c r="F155">
        <v>0</v>
      </c>
      <c r="J155">
        <v>0</v>
      </c>
      <c r="K155">
        <v>0</v>
      </c>
      <c r="P155">
        <v>0</v>
      </c>
      <c r="Q155">
        <v>0</v>
      </c>
    </row>
    <row r="156" spans="1:17" x14ac:dyDescent="0.25">
      <c r="A156">
        <v>0</v>
      </c>
      <c r="B156">
        <v>0</v>
      </c>
      <c r="E156">
        <v>0</v>
      </c>
      <c r="F156">
        <v>0</v>
      </c>
      <c r="J156">
        <v>0</v>
      </c>
      <c r="K156">
        <v>0</v>
      </c>
      <c r="P156">
        <v>0</v>
      </c>
      <c r="Q156">
        <v>0</v>
      </c>
    </row>
    <row r="157" spans="1:17" x14ac:dyDescent="0.25">
      <c r="A157">
        <v>0</v>
      </c>
      <c r="B157">
        <v>0</v>
      </c>
      <c r="E157">
        <v>0</v>
      </c>
      <c r="F157">
        <v>0</v>
      </c>
      <c r="J157">
        <v>398</v>
      </c>
      <c r="K157">
        <v>0</v>
      </c>
      <c r="P157">
        <v>0</v>
      </c>
      <c r="Q157">
        <v>0</v>
      </c>
    </row>
    <row r="158" spans="1:17" x14ac:dyDescent="0.25">
      <c r="A158">
        <v>0</v>
      </c>
      <c r="B158">
        <v>0</v>
      </c>
      <c r="E158">
        <v>0</v>
      </c>
      <c r="F158">
        <v>0</v>
      </c>
      <c r="J158">
        <v>0</v>
      </c>
      <c r="K158">
        <v>0</v>
      </c>
      <c r="P158">
        <v>0</v>
      </c>
      <c r="Q158">
        <v>0</v>
      </c>
    </row>
    <row r="159" spans="1:17" x14ac:dyDescent="0.25">
      <c r="A159">
        <v>0</v>
      </c>
      <c r="B159">
        <v>0</v>
      </c>
      <c r="E159">
        <v>0</v>
      </c>
      <c r="F159">
        <v>0</v>
      </c>
      <c r="J159">
        <v>296</v>
      </c>
      <c r="K159">
        <v>99</v>
      </c>
      <c r="P159">
        <v>0</v>
      </c>
      <c r="Q159">
        <v>0</v>
      </c>
    </row>
    <row r="160" spans="1:17" x14ac:dyDescent="0.25">
      <c r="A160">
        <v>0</v>
      </c>
      <c r="B160">
        <v>0</v>
      </c>
      <c r="E160">
        <v>0</v>
      </c>
      <c r="F160">
        <v>0</v>
      </c>
      <c r="J160">
        <v>0</v>
      </c>
      <c r="K160">
        <v>0</v>
      </c>
      <c r="P160">
        <v>0</v>
      </c>
      <c r="Q160">
        <v>0</v>
      </c>
    </row>
    <row r="161" spans="1:17" x14ac:dyDescent="0.25">
      <c r="A161">
        <v>0</v>
      </c>
      <c r="B161">
        <v>0</v>
      </c>
      <c r="E161">
        <v>0</v>
      </c>
      <c r="F161">
        <v>0</v>
      </c>
      <c r="J161">
        <v>0</v>
      </c>
      <c r="K161">
        <v>0</v>
      </c>
      <c r="P161">
        <v>0</v>
      </c>
      <c r="Q161">
        <v>0</v>
      </c>
    </row>
    <row r="162" spans="1:17" x14ac:dyDescent="0.25">
      <c r="A162">
        <v>0</v>
      </c>
      <c r="B162">
        <v>0</v>
      </c>
      <c r="E162">
        <v>0</v>
      </c>
      <c r="F162">
        <v>0</v>
      </c>
      <c r="J162">
        <v>0</v>
      </c>
      <c r="K162">
        <v>0</v>
      </c>
      <c r="P162">
        <v>0</v>
      </c>
      <c r="Q162">
        <v>0</v>
      </c>
    </row>
    <row r="163" spans="1:17" x14ac:dyDescent="0.25">
      <c r="A163">
        <v>191</v>
      </c>
      <c r="B163">
        <v>187</v>
      </c>
      <c r="E163">
        <v>0</v>
      </c>
      <c r="F163">
        <v>0</v>
      </c>
      <c r="J163">
        <v>0</v>
      </c>
      <c r="K163">
        <v>0</v>
      </c>
      <c r="P163">
        <v>0</v>
      </c>
      <c r="Q163">
        <v>0</v>
      </c>
    </row>
    <row r="164" spans="1:17" x14ac:dyDescent="0.25">
      <c r="A164">
        <v>0</v>
      </c>
      <c r="B164">
        <v>0</v>
      </c>
      <c r="E164">
        <v>0</v>
      </c>
      <c r="F164">
        <v>0</v>
      </c>
      <c r="J164">
        <v>0</v>
      </c>
      <c r="K164">
        <v>0</v>
      </c>
      <c r="P164">
        <v>0</v>
      </c>
      <c r="Q164">
        <v>0</v>
      </c>
    </row>
    <row r="165" spans="1:17" x14ac:dyDescent="0.25">
      <c r="A165">
        <v>0</v>
      </c>
      <c r="B165">
        <v>0</v>
      </c>
      <c r="E165">
        <v>0</v>
      </c>
      <c r="F165">
        <v>0</v>
      </c>
      <c r="J165">
        <v>0</v>
      </c>
      <c r="K165">
        <v>0</v>
      </c>
      <c r="P165">
        <v>0</v>
      </c>
      <c r="Q165">
        <v>0</v>
      </c>
    </row>
    <row r="166" spans="1:17" x14ac:dyDescent="0.25">
      <c r="A166">
        <v>0</v>
      </c>
      <c r="B166">
        <v>0</v>
      </c>
      <c r="E166">
        <v>0</v>
      </c>
      <c r="F166">
        <v>0</v>
      </c>
      <c r="J166">
        <v>0</v>
      </c>
      <c r="K166">
        <v>0</v>
      </c>
      <c r="P166">
        <v>0</v>
      </c>
      <c r="Q166">
        <v>0</v>
      </c>
    </row>
    <row r="167" spans="1:17" x14ac:dyDescent="0.25">
      <c r="A167">
        <v>0</v>
      </c>
      <c r="B167">
        <v>0</v>
      </c>
      <c r="E167">
        <v>0</v>
      </c>
      <c r="F167">
        <v>0</v>
      </c>
      <c r="J167">
        <v>0</v>
      </c>
      <c r="K167">
        <v>0</v>
      </c>
      <c r="P167">
        <v>0</v>
      </c>
      <c r="Q167">
        <v>0</v>
      </c>
    </row>
    <row r="168" spans="1:17" x14ac:dyDescent="0.25">
      <c r="A168">
        <v>0</v>
      </c>
      <c r="B168">
        <v>0</v>
      </c>
      <c r="E168">
        <v>0</v>
      </c>
      <c r="F168">
        <v>0</v>
      </c>
      <c r="J168">
        <v>182</v>
      </c>
      <c r="K168">
        <v>27</v>
      </c>
      <c r="P168">
        <v>0</v>
      </c>
      <c r="Q168">
        <v>0</v>
      </c>
    </row>
    <row r="169" spans="1:17" x14ac:dyDescent="0.25">
      <c r="A169">
        <v>0</v>
      </c>
      <c r="B169">
        <v>0</v>
      </c>
      <c r="E169">
        <v>0</v>
      </c>
      <c r="F169">
        <v>0</v>
      </c>
      <c r="J169">
        <v>0</v>
      </c>
      <c r="K169">
        <v>0</v>
      </c>
      <c r="P169">
        <v>0</v>
      </c>
      <c r="Q169">
        <v>0</v>
      </c>
    </row>
    <row r="170" spans="1:17" x14ac:dyDescent="0.25">
      <c r="A170">
        <v>0</v>
      </c>
      <c r="B170">
        <v>0</v>
      </c>
      <c r="E170">
        <v>0</v>
      </c>
      <c r="F170">
        <v>0</v>
      </c>
      <c r="J170">
        <v>0</v>
      </c>
      <c r="K170">
        <v>0</v>
      </c>
      <c r="P170">
        <v>0</v>
      </c>
      <c r="Q170">
        <v>0</v>
      </c>
    </row>
    <row r="171" spans="1:17" x14ac:dyDescent="0.25">
      <c r="A171">
        <v>0</v>
      </c>
      <c r="B171">
        <v>0</v>
      </c>
      <c r="E171">
        <v>0</v>
      </c>
      <c r="F171">
        <v>0</v>
      </c>
      <c r="J171">
        <v>0</v>
      </c>
      <c r="K171">
        <v>0</v>
      </c>
      <c r="P171">
        <v>0</v>
      </c>
      <c r="Q171">
        <v>0</v>
      </c>
    </row>
    <row r="172" spans="1:17" x14ac:dyDescent="0.25">
      <c r="A172">
        <v>0</v>
      </c>
      <c r="B172">
        <v>0</v>
      </c>
      <c r="E172">
        <v>0</v>
      </c>
      <c r="F172">
        <v>0</v>
      </c>
      <c r="J172">
        <v>0</v>
      </c>
      <c r="K172">
        <v>0</v>
      </c>
      <c r="P172">
        <v>0</v>
      </c>
      <c r="Q172">
        <v>0</v>
      </c>
    </row>
    <row r="173" spans="1:17" x14ac:dyDescent="0.25">
      <c r="A173">
        <v>0</v>
      </c>
      <c r="B173">
        <v>0</v>
      </c>
      <c r="E173">
        <v>0</v>
      </c>
      <c r="F173">
        <v>0</v>
      </c>
      <c r="J173">
        <v>0</v>
      </c>
      <c r="K173">
        <v>0</v>
      </c>
      <c r="P173">
        <v>0</v>
      </c>
      <c r="Q173">
        <v>0</v>
      </c>
    </row>
    <row r="174" spans="1:17" x14ac:dyDescent="0.25">
      <c r="A174">
        <v>0</v>
      </c>
      <c r="B174">
        <v>0</v>
      </c>
      <c r="E174">
        <v>0</v>
      </c>
      <c r="F174">
        <v>0</v>
      </c>
      <c r="J174">
        <v>0</v>
      </c>
      <c r="K174">
        <v>0</v>
      </c>
      <c r="P174">
        <v>0</v>
      </c>
      <c r="Q174">
        <v>0</v>
      </c>
    </row>
    <row r="175" spans="1:17" x14ac:dyDescent="0.25">
      <c r="A175">
        <v>199</v>
      </c>
      <c r="B175">
        <v>133</v>
      </c>
      <c r="E175">
        <v>0</v>
      </c>
      <c r="F175">
        <v>0</v>
      </c>
      <c r="J175">
        <v>0</v>
      </c>
      <c r="K175">
        <v>0</v>
      </c>
      <c r="P175">
        <v>0</v>
      </c>
      <c r="Q175">
        <v>0</v>
      </c>
    </row>
    <row r="176" spans="1:17" x14ac:dyDescent="0.25">
      <c r="A176">
        <v>0</v>
      </c>
      <c r="B176">
        <v>0</v>
      </c>
      <c r="E176">
        <v>0</v>
      </c>
      <c r="F176">
        <v>0</v>
      </c>
      <c r="J176">
        <v>230</v>
      </c>
      <c r="K176">
        <v>101</v>
      </c>
      <c r="P176">
        <v>0</v>
      </c>
      <c r="Q176">
        <v>0</v>
      </c>
    </row>
    <row r="177" spans="1:17" x14ac:dyDescent="0.25">
      <c r="A177">
        <v>144</v>
      </c>
      <c r="B177">
        <v>100</v>
      </c>
      <c r="E177">
        <v>0</v>
      </c>
      <c r="F177">
        <v>0</v>
      </c>
      <c r="J177">
        <v>0</v>
      </c>
      <c r="K177">
        <v>0</v>
      </c>
      <c r="P177">
        <v>0</v>
      </c>
      <c r="Q177">
        <v>0</v>
      </c>
    </row>
    <row r="178" spans="1:17" x14ac:dyDescent="0.25">
      <c r="A178">
        <v>0</v>
      </c>
      <c r="B178">
        <v>0</v>
      </c>
      <c r="E178">
        <v>0</v>
      </c>
      <c r="F178">
        <v>0</v>
      </c>
      <c r="J178">
        <v>0</v>
      </c>
      <c r="K178">
        <v>0</v>
      </c>
      <c r="P178">
        <v>0</v>
      </c>
      <c r="Q178">
        <v>0</v>
      </c>
    </row>
    <row r="179" spans="1:17" x14ac:dyDescent="0.25">
      <c r="A179">
        <v>0</v>
      </c>
      <c r="B179">
        <v>0</v>
      </c>
      <c r="E179">
        <v>0</v>
      </c>
      <c r="F179">
        <v>0</v>
      </c>
      <c r="J179">
        <v>103</v>
      </c>
      <c r="K179">
        <v>13</v>
      </c>
      <c r="P179">
        <v>0</v>
      </c>
      <c r="Q179">
        <v>0</v>
      </c>
    </row>
    <row r="180" spans="1:17" x14ac:dyDescent="0.25">
      <c r="A180">
        <v>0</v>
      </c>
      <c r="B180">
        <v>0</v>
      </c>
      <c r="E180">
        <v>0</v>
      </c>
      <c r="F180">
        <v>0</v>
      </c>
      <c r="J180">
        <v>0</v>
      </c>
      <c r="K180">
        <v>0</v>
      </c>
      <c r="P180">
        <v>0</v>
      </c>
      <c r="Q180">
        <v>0</v>
      </c>
    </row>
    <row r="181" spans="1:17" x14ac:dyDescent="0.25">
      <c r="A181">
        <v>128</v>
      </c>
      <c r="B181">
        <v>142</v>
      </c>
      <c r="E181">
        <v>0</v>
      </c>
      <c r="F181">
        <v>0</v>
      </c>
      <c r="J181">
        <v>0</v>
      </c>
      <c r="K181">
        <v>0</v>
      </c>
      <c r="P181">
        <v>0</v>
      </c>
      <c r="Q181">
        <v>0</v>
      </c>
    </row>
    <row r="182" spans="1:17" x14ac:dyDescent="0.25">
      <c r="A182">
        <v>0</v>
      </c>
      <c r="B182">
        <v>0</v>
      </c>
      <c r="E182">
        <v>0</v>
      </c>
      <c r="F182">
        <v>0</v>
      </c>
      <c r="J182">
        <v>0</v>
      </c>
      <c r="K182">
        <v>0</v>
      </c>
      <c r="P182">
        <v>0</v>
      </c>
      <c r="Q182">
        <v>0</v>
      </c>
    </row>
    <row r="183" spans="1:17" x14ac:dyDescent="0.25">
      <c r="A183">
        <v>0</v>
      </c>
      <c r="B183">
        <v>0</v>
      </c>
      <c r="E183">
        <v>0</v>
      </c>
      <c r="F183">
        <v>0</v>
      </c>
      <c r="J183">
        <v>154</v>
      </c>
      <c r="K183">
        <v>0</v>
      </c>
      <c r="P183">
        <v>0</v>
      </c>
      <c r="Q183">
        <v>0</v>
      </c>
    </row>
    <row r="184" spans="1:17" x14ac:dyDescent="0.25">
      <c r="A184">
        <v>0</v>
      </c>
      <c r="B184">
        <v>0</v>
      </c>
      <c r="E184">
        <v>143</v>
      </c>
      <c r="F184">
        <v>169</v>
      </c>
      <c r="J184">
        <v>0</v>
      </c>
      <c r="K184">
        <v>0</v>
      </c>
      <c r="P184">
        <v>0</v>
      </c>
      <c r="Q184">
        <v>0</v>
      </c>
    </row>
    <row r="185" spans="1:17" x14ac:dyDescent="0.25">
      <c r="A185">
        <v>0</v>
      </c>
      <c r="B185">
        <v>0</v>
      </c>
      <c r="E185">
        <v>0</v>
      </c>
      <c r="F185">
        <v>0</v>
      </c>
      <c r="J185">
        <v>0</v>
      </c>
      <c r="K185">
        <v>0</v>
      </c>
      <c r="P185">
        <v>311</v>
      </c>
      <c r="Q185">
        <v>0</v>
      </c>
    </row>
    <row r="186" spans="1:17" x14ac:dyDescent="0.25">
      <c r="A186">
        <v>0</v>
      </c>
      <c r="B186">
        <v>0</v>
      </c>
      <c r="E186">
        <v>0</v>
      </c>
      <c r="F186">
        <v>0</v>
      </c>
      <c r="J186">
        <v>0</v>
      </c>
      <c r="K186">
        <v>0</v>
      </c>
      <c r="P186">
        <v>0</v>
      </c>
      <c r="Q186">
        <v>0</v>
      </c>
    </row>
    <row r="187" spans="1:17" x14ac:dyDescent="0.25">
      <c r="A187">
        <v>0</v>
      </c>
      <c r="B187">
        <v>0</v>
      </c>
      <c r="E187">
        <v>0</v>
      </c>
      <c r="F187">
        <v>0</v>
      </c>
      <c r="J187">
        <v>0</v>
      </c>
      <c r="K187">
        <v>0</v>
      </c>
      <c r="P187">
        <v>0</v>
      </c>
      <c r="Q187">
        <v>0</v>
      </c>
    </row>
    <row r="188" spans="1:17" x14ac:dyDescent="0.25">
      <c r="A188">
        <v>0</v>
      </c>
      <c r="B188">
        <v>0</v>
      </c>
      <c r="E188">
        <v>0</v>
      </c>
      <c r="F188">
        <v>0</v>
      </c>
      <c r="J188">
        <v>0</v>
      </c>
      <c r="K188">
        <v>0</v>
      </c>
      <c r="P188">
        <v>0</v>
      </c>
      <c r="Q188">
        <v>0</v>
      </c>
    </row>
    <row r="189" spans="1:17" x14ac:dyDescent="0.25">
      <c r="A189">
        <v>0</v>
      </c>
      <c r="B189">
        <v>0</v>
      </c>
      <c r="E189">
        <v>0</v>
      </c>
      <c r="F189">
        <v>0</v>
      </c>
      <c r="J189">
        <v>0</v>
      </c>
      <c r="K189">
        <v>0</v>
      </c>
      <c r="P189">
        <v>0</v>
      </c>
      <c r="Q189">
        <v>0</v>
      </c>
    </row>
    <row r="190" spans="1:17" x14ac:dyDescent="0.25">
      <c r="A190">
        <v>0</v>
      </c>
      <c r="B190">
        <v>0</v>
      </c>
      <c r="E190">
        <v>0</v>
      </c>
      <c r="F190">
        <v>0</v>
      </c>
      <c r="J190">
        <v>0</v>
      </c>
      <c r="K190">
        <v>0</v>
      </c>
      <c r="P190">
        <v>0</v>
      </c>
      <c r="Q190">
        <v>0</v>
      </c>
    </row>
    <row r="191" spans="1:17" x14ac:dyDescent="0.25">
      <c r="A191">
        <v>0</v>
      </c>
      <c r="B191">
        <v>0</v>
      </c>
      <c r="E191">
        <v>0</v>
      </c>
      <c r="F191">
        <v>0</v>
      </c>
      <c r="J191">
        <v>0</v>
      </c>
      <c r="K191">
        <v>0</v>
      </c>
      <c r="P191">
        <v>0</v>
      </c>
      <c r="Q191">
        <v>0</v>
      </c>
    </row>
    <row r="192" spans="1:17" x14ac:dyDescent="0.25">
      <c r="A192">
        <v>0</v>
      </c>
      <c r="B192">
        <v>0</v>
      </c>
      <c r="E192">
        <v>0</v>
      </c>
      <c r="F192">
        <v>0</v>
      </c>
      <c r="J192">
        <v>0</v>
      </c>
      <c r="K192">
        <v>0</v>
      </c>
      <c r="P192">
        <v>0</v>
      </c>
      <c r="Q192">
        <v>0</v>
      </c>
    </row>
    <row r="193" spans="1:17" x14ac:dyDescent="0.25">
      <c r="A193">
        <v>0</v>
      </c>
      <c r="B193">
        <v>0</v>
      </c>
      <c r="E193">
        <v>0</v>
      </c>
      <c r="F193">
        <v>0</v>
      </c>
      <c r="J193">
        <v>0</v>
      </c>
      <c r="K193">
        <v>0</v>
      </c>
      <c r="P193">
        <v>0</v>
      </c>
      <c r="Q193">
        <v>0</v>
      </c>
    </row>
    <row r="194" spans="1:17" x14ac:dyDescent="0.25">
      <c r="A194">
        <v>0</v>
      </c>
      <c r="B194">
        <v>0</v>
      </c>
      <c r="E194">
        <v>0</v>
      </c>
      <c r="F194">
        <v>0</v>
      </c>
      <c r="J194">
        <v>0</v>
      </c>
      <c r="K194">
        <v>0</v>
      </c>
      <c r="P194">
        <v>0</v>
      </c>
      <c r="Q194">
        <v>0</v>
      </c>
    </row>
    <row r="195" spans="1:17" x14ac:dyDescent="0.25">
      <c r="A195">
        <v>0</v>
      </c>
      <c r="B195">
        <v>0</v>
      </c>
      <c r="E195">
        <v>0</v>
      </c>
      <c r="F195">
        <v>0</v>
      </c>
      <c r="J195">
        <v>0</v>
      </c>
      <c r="K195">
        <v>0</v>
      </c>
      <c r="P195">
        <v>0</v>
      </c>
      <c r="Q195">
        <v>0</v>
      </c>
    </row>
    <row r="196" spans="1:17" x14ac:dyDescent="0.25">
      <c r="A196">
        <v>0</v>
      </c>
      <c r="B196">
        <v>0</v>
      </c>
      <c r="E196">
        <v>0</v>
      </c>
      <c r="F196">
        <v>0</v>
      </c>
      <c r="J196">
        <v>0</v>
      </c>
      <c r="K196">
        <v>0</v>
      </c>
      <c r="P196">
        <v>0</v>
      </c>
      <c r="Q196">
        <v>0</v>
      </c>
    </row>
    <row r="197" spans="1:17" x14ac:dyDescent="0.25">
      <c r="A197">
        <v>0</v>
      </c>
      <c r="B197">
        <v>0</v>
      </c>
      <c r="E197">
        <v>0</v>
      </c>
      <c r="F197">
        <v>0</v>
      </c>
      <c r="J197">
        <v>0</v>
      </c>
      <c r="K197">
        <v>0</v>
      </c>
      <c r="P197">
        <v>0</v>
      </c>
      <c r="Q197">
        <v>0</v>
      </c>
    </row>
    <row r="198" spans="1:17" x14ac:dyDescent="0.25">
      <c r="A198">
        <v>0</v>
      </c>
      <c r="B198">
        <v>0</v>
      </c>
      <c r="E198">
        <v>0</v>
      </c>
      <c r="F198">
        <v>0</v>
      </c>
      <c r="J198">
        <v>0</v>
      </c>
      <c r="K198">
        <v>0</v>
      </c>
      <c r="P198">
        <v>0</v>
      </c>
      <c r="Q198">
        <v>0</v>
      </c>
    </row>
    <row r="199" spans="1:17" x14ac:dyDescent="0.25">
      <c r="A199">
        <v>0</v>
      </c>
      <c r="B199">
        <v>0</v>
      </c>
      <c r="E199">
        <v>0</v>
      </c>
      <c r="F199">
        <v>0</v>
      </c>
      <c r="J199">
        <v>93</v>
      </c>
      <c r="K199">
        <v>144</v>
      </c>
      <c r="P199">
        <v>0</v>
      </c>
      <c r="Q199">
        <v>0</v>
      </c>
    </row>
    <row r="200" spans="1:17" x14ac:dyDescent="0.25">
      <c r="A200">
        <v>234</v>
      </c>
      <c r="B200">
        <v>0</v>
      </c>
      <c r="E200">
        <v>0</v>
      </c>
      <c r="F200">
        <v>0</v>
      </c>
      <c r="J200">
        <v>0</v>
      </c>
      <c r="K200">
        <v>0</v>
      </c>
      <c r="P200">
        <v>0</v>
      </c>
      <c r="Q200">
        <v>0</v>
      </c>
    </row>
    <row r="201" spans="1:17" x14ac:dyDescent="0.25">
      <c r="A201">
        <v>0</v>
      </c>
      <c r="B201">
        <v>0</v>
      </c>
      <c r="E201">
        <v>0</v>
      </c>
      <c r="F201">
        <v>0</v>
      </c>
      <c r="J201">
        <v>0</v>
      </c>
      <c r="K201">
        <v>0</v>
      </c>
      <c r="P201">
        <v>0</v>
      </c>
      <c r="Q201">
        <v>0</v>
      </c>
    </row>
    <row r="202" spans="1:17" x14ac:dyDescent="0.25">
      <c r="A202">
        <v>0</v>
      </c>
      <c r="B202">
        <v>0</v>
      </c>
      <c r="E202">
        <v>0</v>
      </c>
      <c r="F202">
        <v>0</v>
      </c>
      <c r="J202">
        <v>0</v>
      </c>
      <c r="K202">
        <v>0</v>
      </c>
      <c r="P202">
        <v>0</v>
      </c>
      <c r="Q202">
        <v>0</v>
      </c>
    </row>
    <row r="203" spans="1:17" x14ac:dyDescent="0.25">
      <c r="A203">
        <v>97</v>
      </c>
      <c r="B203">
        <v>71</v>
      </c>
      <c r="E203">
        <v>0</v>
      </c>
      <c r="F203">
        <v>0</v>
      </c>
      <c r="J203">
        <v>0</v>
      </c>
      <c r="K203">
        <v>0</v>
      </c>
      <c r="P203">
        <v>0</v>
      </c>
      <c r="Q203">
        <v>0</v>
      </c>
    </row>
    <row r="204" spans="1:17" x14ac:dyDescent="0.25">
      <c r="A204">
        <v>0</v>
      </c>
      <c r="B204">
        <v>0</v>
      </c>
      <c r="E204">
        <v>0</v>
      </c>
      <c r="F204">
        <v>0</v>
      </c>
      <c r="J204">
        <v>0</v>
      </c>
      <c r="K204">
        <v>0</v>
      </c>
      <c r="P204">
        <v>0</v>
      </c>
      <c r="Q204">
        <v>0</v>
      </c>
    </row>
    <row r="205" spans="1:17" x14ac:dyDescent="0.25">
      <c r="A205">
        <v>0</v>
      </c>
      <c r="B205">
        <v>0</v>
      </c>
      <c r="E205">
        <v>0</v>
      </c>
      <c r="F205">
        <v>0</v>
      </c>
      <c r="J205">
        <v>0</v>
      </c>
      <c r="K205">
        <v>0</v>
      </c>
      <c r="P205">
        <v>0</v>
      </c>
      <c r="Q205">
        <v>0</v>
      </c>
    </row>
    <row r="206" spans="1:17" x14ac:dyDescent="0.25">
      <c r="A206">
        <v>0</v>
      </c>
      <c r="B206">
        <v>0</v>
      </c>
      <c r="E206">
        <v>0</v>
      </c>
      <c r="F206">
        <v>0</v>
      </c>
      <c r="J206">
        <v>0</v>
      </c>
      <c r="K206">
        <v>0</v>
      </c>
      <c r="P206">
        <v>0</v>
      </c>
      <c r="Q206">
        <v>0</v>
      </c>
    </row>
    <row r="207" spans="1:17" x14ac:dyDescent="0.25">
      <c r="A207">
        <v>0</v>
      </c>
      <c r="B207">
        <v>0</v>
      </c>
      <c r="E207">
        <v>0</v>
      </c>
      <c r="F207">
        <v>0</v>
      </c>
      <c r="J207">
        <v>0</v>
      </c>
      <c r="K207">
        <v>0</v>
      </c>
      <c r="P207">
        <v>0</v>
      </c>
      <c r="Q207">
        <v>0</v>
      </c>
    </row>
    <row r="208" spans="1:17" x14ac:dyDescent="0.25">
      <c r="A208">
        <v>0</v>
      </c>
      <c r="B208">
        <v>0</v>
      </c>
      <c r="E208">
        <v>0</v>
      </c>
      <c r="F208">
        <v>0</v>
      </c>
      <c r="J208">
        <v>0</v>
      </c>
      <c r="K208">
        <v>0</v>
      </c>
      <c r="P208">
        <v>0</v>
      </c>
      <c r="Q208">
        <v>0</v>
      </c>
    </row>
    <row r="209" spans="1:17" x14ac:dyDescent="0.25">
      <c r="A209">
        <v>0</v>
      </c>
      <c r="B209">
        <v>0</v>
      </c>
      <c r="E209">
        <v>0</v>
      </c>
      <c r="F209">
        <v>0</v>
      </c>
      <c r="J209">
        <v>0</v>
      </c>
      <c r="K209">
        <v>0</v>
      </c>
      <c r="P209">
        <v>0</v>
      </c>
      <c r="Q209">
        <v>0</v>
      </c>
    </row>
    <row r="210" spans="1:17" x14ac:dyDescent="0.25">
      <c r="A210">
        <v>0</v>
      </c>
      <c r="B210">
        <v>0</v>
      </c>
      <c r="E210">
        <v>0</v>
      </c>
      <c r="F210">
        <v>0</v>
      </c>
      <c r="J210">
        <v>0</v>
      </c>
      <c r="K210">
        <v>0</v>
      </c>
      <c r="P210">
        <v>0</v>
      </c>
      <c r="Q210">
        <v>0</v>
      </c>
    </row>
    <row r="211" spans="1:17" x14ac:dyDescent="0.25">
      <c r="A211">
        <v>0</v>
      </c>
      <c r="B211">
        <v>0</v>
      </c>
      <c r="E211">
        <v>0</v>
      </c>
      <c r="F211">
        <v>0</v>
      </c>
      <c r="J211">
        <v>0</v>
      </c>
      <c r="K211">
        <v>0</v>
      </c>
      <c r="P211">
        <v>0</v>
      </c>
      <c r="Q211">
        <v>0</v>
      </c>
    </row>
    <row r="212" spans="1:17" x14ac:dyDescent="0.25">
      <c r="A212">
        <v>0</v>
      </c>
      <c r="B212">
        <v>0</v>
      </c>
      <c r="E212">
        <v>0</v>
      </c>
      <c r="F212">
        <v>0</v>
      </c>
      <c r="J212">
        <v>0</v>
      </c>
      <c r="K212">
        <v>0</v>
      </c>
      <c r="P212">
        <v>0</v>
      </c>
      <c r="Q212">
        <v>0</v>
      </c>
    </row>
    <row r="213" spans="1:17" x14ac:dyDescent="0.25">
      <c r="A213">
        <v>0</v>
      </c>
      <c r="B213">
        <v>0</v>
      </c>
      <c r="E213">
        <v>0</v>
      </c>
      <c r="F213">
        <v>0</v>
      </c>
      <c r="J213">
        <v>0</v>
      </c>
      <c r="K213">
        <v>0</v>
      </c>
      <c r="P213">
        <v>0</v>
      </c>
      <c r="Q213">
        <v>0</v>
      </c>
    </row>
    <row r="214" spans="1:17" x14ac:dyDescent="0.25">
      <c r="A214">
        <v>0</v>
      </c>
      <c r="B214">
        <v>0</v>
      </c>
      <c r="E214">
        <v>0</v>
      </c>
      <c r="F214">
        <v>0</v>
      </c>
      <c r="J214">
        <v>0</v>
      </c>
      <c r="K214">
        <v>0</v>
      </c>
      <c r="P214">
        <v>0</v>
      </c>
      <c r="Q214">
        <v>0</v>
      </c>
    </row>
    <row r="215" spans="1:17" x14ac:dyDescent="0.25">
      <c r="A215">
        <v>77</v>
      </c>
      <c r="B215">
        <v>62</v>
      </c>
      <c r="E215">
        <v>0</v>
      </c>
      <c r="F215">
        <v>0</v>
      </c>
      <c r="J215">
        <v>0</v>
      </c>
      <c r="K215">
        <v>0</v>
      </c>
      <c r="P215">
        <v>0</v>
      </c>
      <c r="Q215">
        <v>0</v>
      </c>
    </row>
    <row r="216" spans="1:17" x14ac:dyDescent="0.25">
      <c r="A216">
        <v>0</v>
      </c>
      <c r="B216">
        <v>0</v>
      </c>
      <c r="E216">
        <v>0</v>
      </c>
      <c r="F216">
        <v>0</v>
      </c>
      <c r="J216">
        <v>0</v>
      </c>
      <c r="K216">
        <v>0</v>
      </c>
      <c r="P216">
        <v>0</v>
      </c>
      <c r="Q216">
        <v>0</v>
      </c>
    </row>
    <row r="217" spans="1:17" x14ac:dyDescent="0.25">
      <c r="A217">
        <v>0</v>
      </c>
      <c r="B217">
        <v>0</v>
      </c>
      <c r="E217">
        <v>0</v>
      </c>
      <c r="F217">
        <v>0</v>
      </c>
      <c r="J217">
        <v>0</v>
      </c>
      <c r="K217">
        <v>0</v>
      </c>
      <c r="P217">
        <v>0</v>
      </c>
      <c r="Q217">
        <v>0</v>
      </c>
    </row>
    <row r="218" spans="1:17" x14ac:dyDescent="0.25">
      <c r="A218">
        <v>0</v>
      </c>
      <c r="B218">
        <v>0</v>
      </c>
      <c r="E218">
        <v>0</v>
      </c>
      <c r="F218">
        <v>0</v>
      </c>
      <c r="J218">
        <v>0</v>
      </c>
      <c r="K218">
        <v>0</v>
      </c>
      <c r="P218">
        <v>0</v>
      </c>
      <c r="Q218">
        <v>0</v>
      </c>
    </row>
    <row r="219" spans="1:17" x14ac:dyDescent="0.25">
      <c r="A219">
        <v>84</v>
      </c>
      <c r="B219">
        <v>54</v>
      </c>
      <c r="E219">
        <v>0</v>
      </c>
      <c r="F219">
        <v>0</v>
      </c>
      <c r="J219">
        <v>0</v>
      </c>
      <c r="K219">
        <v>0</v>
      </c>
      <c r="P219">
        <v>0</v>
      </c>
      <c r="Q219">
        <v>0</v>
      </c>
    </row>
    <row r="220" spans="1:17" x14ac:dyDescent="0.25">
      <c r="A220">
        <v>0</v>
      </c>
      <c r="B220">
        <v>0</v>
      </c>
      <c r="E220">
        <v>0</v>
      </c>
      <c r="F220">
        <v>0</v>
      </c>
      <c r="J220">
        <v>0</v>
      </c>
      <c r="K220">
        <v>0</v>
      </c>
      <c r="P220">
        <v>0</v>
      </c>
      <c r="Q220">
        <v>0</v>
      </c>
    </row>
    <row r="221" spans="1:17" x14ac:dyDescent="0.25">
      <c r="A221">
        <v>0</v>
      </c>
      <c r="B221">
        <v>0</v>
      </c>
      <c r="E221">
        <v>0</v>
      </c>
      <c r="F221">
        <v>0</v>
      </c>
      <c r="J221">
        <v>0</v>
      </c>
      <c r="K221">
        <v>0</v>
      </c>
      <c r="P221">
        <v>0</v>
      </c>
      <c r="Q221">
        <v>0</v>
      </c>
    </row>
    <row r="222" spans="1:17" x14ac:dyDescent="0.25">
      <c r="A222">
        <v>0</v>
      </c>
      <c r="B222">
        <v>0</v>
      </c>
      <c r="E222">
        <v>0</v>
      </c>
      <c r="F222">
        <v>0</v>
      </c>
      <c r="J222">
        <v>182</v>
      </c>
      <c r="K222">
        <v>0</v>
      </c>
      <c r="P222">
        <v>0</v>
      </c>
      <c r="Q222">
        <v>0</v>
      </c>
    </row>
    <row r="223" spans="1:17" x14ac:dyDescent="0.25">
      <c r="A223">
        <v>0</v>
      </c>
      <c r="B223">
        <v>0</v>
      </c>
      <c r="E223">
        <v>0</v>
      </c>
      <c r="F223">
        <v>0</v>
      </c>
      <c r="J223">
        <v>0</v>
      </c>
      <c r="K223">
        <v>0</v>
      </c>
      <c r="P223">
        <v>0</v>
      </c>
      <c r="Q223">
        <v>0</v>
      </c>
    </row>
    <row r="224" spans="1:17" x14ac:dyDescent="0.25">
      <c r="A224">
        <v>0</v>
      </c>
      <c r="B224">
        <v>0</v>
      </c>
      <c r="E224">
        <v>82</v>
      </c>
      <c r="F224">
        <v>94</v>
      </c>
      <c r="J224">
        <v>0</v>
      </c>
      <c r="K224">
        <v>0</v>
      </c>
      <c r="P224">
        <v>0</v>
      </c>
      <c r="Q224">
        <v>0</v>
      </c>
    </row>
    <row r="225" spans="1:17" x14ac:dyDescent="0.25">
      <c r="A225">
        <v>0</v>
      </c>
      <c r="B225">
        <v>0</v>
      </c>
      <c r="E225">
        <v>0</v>
      </c>
      <c r="F225">
        <v>176</v>
      </c>
      <c r="J225">
        <v>0</v>
      </c>
      <c r="K225">
        <v>0</v>
      </c>
      <c r="P225">
        <v>0</v>
      </c>
      <c r="Q225">
        <v>0</v>
      </c>
    </row>
    <row r="226" spans="1:17" x14ac:dyDescent="0.25">
      <c r="A226">
        <v>0</v>
      </c>
      <c r="B226">
        <v>0</v>
      </c>
      <c r="E226">
        <v>0</v>
      </c>
      <c r="F226">
        <v>0</v>
      </c>
      <c r="J226">
        <v>0</v>
      </c>
      <c r="K226">
        <v>0</v>
      </c>
      <c r="P226">
        <v>0</v>
      </c>
      <c r="Q226">
        <v>0</v>
      </c>
    </row>
    <row r="227" spans="1:17" x14ac:dyDescent="0.25">
      <c r="A227">
        <v>0</v>
      </c>
      <c r="B227">
        <v>0</v>
      </c>
      <c r="E227">
        <v>0</v>
      </c>
      <c r="F227">
        <v>0</v>
      </c>
      <c r="J227">
        <v>0</v>
      </c>
      <c r="K227">
        <v>0</v>
      </c>
      <c r="P227">
        <v>0</v>
      </c>
      <c r="Q227">
        <v>0</v>
      </c>
    </row>
    <row r="228" spans="1:17" x14ac:dyDescent="0.25">
      <c r="A228">
        <v>0</v>
      </c>
      <c r="B228">
        <v>0</v>
      </c>
      <c r="E228">
        <v>0</v>
      </c>
      <c r="F228">
        <v>0</v>
      </c>
      <c r="J228">
        <v>0</v>
      </c>
      <c r="K228">
        <v>0</v>
      </c>
      <c r="P228">
        <v>0</v>
      </c>
      <c r="Q228">
        <v>0</v>
      </c>
    </row>
    <row r="229" spans="1:17" x14ac:dyDescent="0.25">
      <c r="A229">
        <v>0</v>
      </c>
      <c r="B229">
        <v>169</v>
      </c>
      <c r="E229">
        <v>0</v>
      </c>
      <c r="F229">
        <v>0</v>
      </c>
      <c r="J229">
        <v>0</v>
      </c>
      <c r="K229">
        <v>0</v>
      </c>
      <c r="P229">
        <v>0</v>
      </c>
      <c r="Q229">
        <v>0</v>
      </c>
    </row>
    <row r="230" spans="1:17" x14ac:dyDescent="0.25">
      <c r="A230">
        <v>61</v>
      </c>
      <c r="B230">
        <v>68</v>
      </c>
      <c r="E230">
        <v>0</v>
      </c>
      <c r="F230">
        <v>0</v>
      </c>
      <c r="J230">
        <v>0</v>
      </c>
      <c r="K230">
        <v>0</v>
      </c>
      <c r="P230">
        <v>0</v>
      </c>
      <c r="Q230">
        <v>0</v>
      </c>
    </row>
    <row r="231" spans="1:17" x14ac:dyDescent="0.25">
      <c r="A231">
        <v>0</v>
      </c>
      <c r="B231">
        <v>161</v>
      </c>
      <c r="E231">
        <v>0</v>
      </c>
      <c r="F231">
        <v>0</v>
      </c>
      <c r="J231">
        <v>0</v>
      </c>
      <c r="K231">
        <v>0</v>
      </c>
      <c r="P231">
        <v>0</v>
      </c>
      <c r="Q231">
        <v>0</v>
      </c>
    </row>
    <row r="232" spans="1:17" x14ac:dyDescent="0.25">
      <c r="A232">
        <v>0</v>
      </c>
      <c r="B232">
        <v>0</v>
      </c>
      <c r="E232">
        <v>0</v>
      </c>
      <c r="F232">
        <v>0</v>
      </c>
      <c r="J232">
        <v>0</v>
      </c>
      <c r="K232">
        <v>0</v>
      </c>
      <c r="P232">
        <v>0</v>
      </c>
      <c r="Q232">
        <v>0</v>
      </c>
    </row>
    <row r="233" spans="1:17" x14ac:dyDescent="0.25">
      <c r="A233">
        <v>0</v>
      </c>
      <c r="B233">
        <v>0</v>
      </c>
      <c r="E233">
        <v>0</v>
      </c>
      <c r="F233">
        <v>0</v>
      </c>
      <c r="J233">
        <v>0</v>
      </c>
      <c r="K233">
        <v>0</v>
      </c>
      <c r="P233">
        <v>0</v>
      </c>
      <c r="Q233">
        <v>0</v>
      </c>
    </row>
    <row r="234" spans="1:17" x14ac:dyDescent="0.25">
      <c r="A234">
        <v>0</v>
      </c>
      <c r="B234">
        <v>0</v>
      </c>
      <c r="E234">
        <v>0</v>
      </c>
      <c r="F234">
        <v>0</v>
      </c>
      <c r="J234">
        <v>0</v>
      </c>
      <c r="K234">
        <v>0</v>
      </c>
      <c r="P234">
        <v>0</v>
      </c>
      <c r="Q234">
        <v>0</v>
      </c>
    </row>
    <row r="235" spans="1:17" x14ac:dyDescent="0.25">
      <c r="A235">
        <v>0</v>
      </c>
      <c r="B235">
        <v>0</v>
      </c>
      <c r="E235">
        <v>0</v>
      </c>
      <c r="F235">
        <v>0</v>
      </c>
      <c r="J235">
        <v>0</v>
      </c>
      <c r="K235">
        <v>0</v>
      </c>
      <c r="P235">
        <v>0</v>
      </c>
      <c r="Q235">
        <v>0</v>
      </c>
    </row>
    <row r="236" spans="1:17" x14ac:dyDescent="0.25">
      <c r="A236">
        <v>0</v>
      </c>
      <c r="B236">
        <v>154</v>
      </c>
      <c r="E236">
        <v>0</v>
      </c>
      <c r="F236">
        <v>0</v>
      </c>
      <c r="J236">
        <v>0</v>
      </c>
      <c r="K236">
        <v>0</v>
      </c>
      <c r="P236">
        <v>0</v>
      </c>
      <c r="Q236">
        <v>0</v>
      </c>
    </row>
    <row r="237" spans="1:17" x14ac:dyDescent="0.25">
      <c r="A237">
        <v>0</v>
      </c>
      <c r="B237">
        <v>0</v>
      </c>
      <c r="E237">
        <v>0</v>
      </c>
      <c r="F237">
        <v>0</v>
      </c>
      <c r="J237">
        <v>0</v>
      </c>
      <c r="K237">
        <v>0</v>
      </c>
      <c r="P237">
        <v>0</v>
      </c>
      <c r="Q237">
        <v>0</v>
      </c>
    </row>
    <row r="238" spans="1:17" x14ac:dyDescent="0.25">
      <c r="A238">
        <v>0</v>
      </c>
      <c r="B238">
        <v>0</v>
      </c>
      <c r="E238">
        <v>0</v>
      </c>
      <c r="F238">
        <v>0</v>
      </c>
      <c r="J238">
        <v>0</v>
      </c>
      <c r="K238">
        <v>0</v>
      </c>
      <c r="P238">
        <v>0</v>
      </c>
      <c r="Q238">
        <v>0</v>
      </c>
    </row>
    <row r="239" spans="1:17" x14ac:dyDescent="0.25">
      <c r="A239">
        <v>0</v>
      </c>
      <c r="B239">
        <v>0</v>
      </c>
      <c r="E239">
        <v>0</v>
      </c>
      <c r="F239">
        <v>0</v>
      </c>
      <c r="J239">
        <v>0</v>
      </c>
      <c r="K239">
        <v>0</v>
      </c>
      <c r="P239">
        <v>0</v>
      </c>
      <c r="Q239">
        <v>0</v>
      </c>
    </row>
    <row r="240" spans="1:17" x14ac:dyDescent="0.25">
      <c r="A240">
        <v>0</v>
      </c>
      <c r="B240">
        <v>0</v>
      </c>
      <c r="E240">
        <v>0</v>
      </c>
      <c r="F240">
        <v>0</v>
      </c>
      <c r="J240">
        <v>0</v>
      </c>
      <c r="K240">
        <v>0</v>
      </c>
      <c r="P240">
        <v>0</v>
      </c>
      <c r="Q240">
        <v>0</v>
      </c>
    </row>
    <row r="241" spans="1:17" x14ac:dyDescent="0.25">
      <c r="A241">
        <v>0</v>
      </c>
      <c r="B241">
        <v>0</v>
      </c>
      <c r="E241">
        <v>0</v>
      </c>
      <c r="F241">
        <v>0</v>
      </c>
      <c r="J241">
        <v>141</v>
      </c>
      <c r="K241">
        <v>0</v>
      </c>
      <c r="P241">
        <v>0</v>
      </c>
      <c r="Q241">
        <v>0</v>
      </c>
    </row>
    <row r="242" spans="1:17" x14ac:dyDescent="0.25">
      <c r="A242">
        <v>0</v>
      </c>
      <c r="B242">
        <v>0</v>
      </c>
      <c r="E242">
        <v>0</v>
      </c>
      <c r="F242">
        <v>0</v>
      </c>
      <c r="J242">
        <v>0</v>
      </c>
      <c r="K242">
        <v>0</v>
      </c>
      <c r="P242">
        <v>0</v>
      </c>
      <c r="Q242">
        <v>0</v>
      </c>
    </row>
    <row r="243" spans="1:17" x14ac:dyDescent="0.25">
      <c r="A243">
        <v>0</v>
      </c>
      <c r="B243">
        <v>0</v>
      </c>
      <c r="E243">
        <v>0</v>
      </c>
      <c r="F243">
        <v>0</v>
      </c>
      <c r="J243">
        <v>0</v>
      </c>
      <c r="K243">
        <v>0</v>
      </c>
      <c r="P243">
        <v>0</v>
      </c>
      <c r="Q243">
        <v>0</v>
      </c>
    </row>
    <row r="244" spans="1:17" x14ac:dyDescent="0.25">
      <c r="A244">
        <v>0</v>
      </c>
      <c r="B244">
        <v>0</v>
      </c>
      <c r="E244">
        <v>0</v>
      </c>
      <c r="F244">
        <v>0</v>
      </c>
      <c r="J244">
        <v>0</v>
      </c>
      <c r="K244">
        <v>0</v>
      </c>
      <c r="P244">
        <v>0</v>
      </c>
      <c r="Q244">
        <v>0</v>
      </c>
    </row>
    <row r="245" spans="1:17" x14ac:dyDescent="0.25">
      <c r="A245">
        <v>96</v>
      </c>
      <c r="B245">
        <v>41</v>
      </c>
      <c r="E245">
        <v>0</v>
      </c>
      <c r="F245">
        <v>0</v>
      </c>
      <c r="J245">
        <v>0</v>
      </c>
      <c r="K245">
        <v>0</v>
      </c>
      <c r="P245">
        <v>0</v>
      </c>
      <c r="Q245">
        <v>0</v>
      </c>
    </row>
    <row r="246" spans="1:17" x14ac:dyDescent="0.25">
      <c r="A246">
        <v>0</v>
      </c>
      <c r="B246">
        <v>0</v>
      </c>
      <c r="E246">
        <v>0</v>
      </c>
      <c r="F246">
        <v>0</v>
      </c>
      <c r="J246">
        <v>0</v>
      </c>
      <c r="K246">
        <v>0</v>
      </c>
      <c r="P246">
        <v>0</v>
      </c>
      <c r="Q246">
        <v>0</v>
      </c>
    </row>
    <row r="247" spans="1:17" x14ac:dyDescent="0.25">
      <c r="A247">
        <v>0</v>
      </c>
      <c r="B247">
        <v>0</v>
      </c>
      <c r="E247">
        <v>0</v>
      </c>
      <c r="F247">
        <v>0</v>
      </c>
      <c r="J247">
        <v>0</v>
      </c>
      <c r="K247">
        <v>0</v>
      </c>
      <c r="P247">
        <v>0</v>
      </c>
      <c r="Q247">
        <v>0</v>
      </c>
    </row>
    <row r="248" spans="1:17" x14ac:dyDescent="0.25">
      <c r="A248">
        <v>0</v>
      </c>
      <c r="B248">
        <v>0</v>
      </c>
      <c r="E248">
        <v>0</v>
      </c>
      <c r="F248">
        <v>0</v>
      </c>
      <c r="J248">
        <v>0</v>
      </c>
      <c r="K248">
        <v>0</v>
      </c>
      <c r="P248">
        <v>0</v>
      </c>
      <c r="Q248">
        <v>0</v>
      </c>
    </row>
    <row r="249" spans="1:17" x14ac:dyDescent="0.25">
      <c r="A249">
        <v>0</v>
      </c>
      <c r="B249">
        <v>0</v>
      </c>
      <c r="E249">
        <v>0</v>
      </c>
      <c r="F249">
        <v>0</v>
      </c>
      <c r="J249">
        <v>0</v>
      </c>
      <c r="K249">
        <v>0</v>
      </c>
      <c r="P249">
        <v>0</v>
      </c>
      <c r="Q249">
        <v>0</v>
      </c>
    </row>
    <row r="250" spans="1:17" x14ac:dyDescent="0.25">
      <c r="A250">
        <v>0</v>
      </c>
      <c r="B250">
        <v>0</v>
      </c>
      <c r="E250">
        <v>0</v>
      </c>
      <c r="F250">
        <v>0</v>
      </c>
      <c r="J250">
        <v>0</v>
      </c>
      <c r="K250">
        <v>0</v>
      </c>
      <c r="P250">
        <v>0</v>
      </c>
      <c r="Q250">
        <v>0</v>
      </c>
    </row>
    <row r="251" spans="1:17" x14ac:dyDescent="0.25">
      <c r="A251">
        <v>0</v>
      </c>
      <c r="B251">
        <v>0</v>
      </c>
      <c r="E251">
        <v>0</v>
      </c>
      <c r="F251">
        <v>0</v>
      </c>
      <c r="J251">
        <v>0</v>
      </c>
      <c r="K251">
        <v>0</v>
      </c>
      <c r="P251">
        <v>0</v>
      </c>
      <c r="Q251">
        <v>0</v>
      </c>
    </row>
    <row r="252" spans="1:17" x14ac:dyDescent="0.25">
      <c r="A252">
        <v>0</v>
      </c>
      <c r="B252">
        <v>0</v>
      </c>
      <c r="E252">
        <v>0</v>
      </c>
      <c r="F252">
        <v>0</v>
      </c>
      <c r="J252">
        <v>0</v>
      </c>
      <c r="K252">
        <v>0</v>
      </c>
      <c r="P252">
        <v>0</v>
      </c>
      <c r="Q252">
        <v>0</v>
      </c>
    </row>
    <row r="253" spans="1:17" x14ac:dyDescent="0.25">
      <c r="A253">
        <v>0</v>
      </c>
      <c r="B253">
        <v>0</v>
      </c>
      <c r="E253">
        <v>0</v>
      </c>
      <c r="F253">
        <v>0</v>
      </c>
      <c r="J253">
        <v>0</v>
      </c>
      <c r="K253">
        <v>0</v>
      </c>
      <c r="P253">
        <v>0</v>
      </c>
      <c r="Q253">
        <v>0</v>
      </c>
    </row>
    <row r="254" spans="1:17" x14ac:dyDescent="0.25">
      <c r="A254">
        <v>0</v>
      </c>
      <c r="B254">
        <v>0</v>
      </c>
      <c r="E254">
        <v>0</v>
      </c>
      <c r="F254">
        <v>0</v>
      </c>
      <c r="J254">
        <v>0</v>
      </c>
      <c r="K254">
        <v>0</v>
      </c>
      <c r="P254">
        <v>0</v>
      </c>
      <c r="Q254">
        <v>0</v>
      </c>
    </row>
    <row r="255" spans="1:17" x14ac:dyDescent="0.25">
      <c r="A255">
        <v>0</v>
      </c>
      <c r="B255">
        <v>0</v>
      </c>
      <c r="E255">
        <v>0</v>
      </c>
      <c r="F255">
        <v>0</v>
      </c>
      <c r="J255">
        <v>0</v>
      </c>
      <c r="K255">
        <v>0</v>
      </c>
      <c r="P255">
        <v>0</v>
      </c>
      <c r="Q255">
        <v>0</v>
      </c>
    </row>
    <row r="256" spans="1:17" x14ac:dyDescent="0.25">
      <c r="A256">
        <v>0</v>
      </c>
      <c r="B256">
        <v>0</v>
      </c>
      <c r="E256">
        <v>0</v>
      </c>
      <c r="F256">
        <v>0</v>
      </c>
      <c r="J256">
        <v>0</v>
      </c>
      <c r="K256">
        <v>0</v>
      </c>
      <c r="P256">
        <v>0</v>
      </c>
      <c r="Q256">
        <v>0</v>
      </c>
    </row>
    <row r="257" spans="1:17" x14ac:dyDescent="0.25">
      <c r="A257">
        <v>0</v>
      </c>
      <c r="B257">
        <v>0</v>
      </c>
      <c r="E257">
        <v>0</v>
      </c>
      <c r="F257">
        <v>114</v>
      </c>
      <c r="J257">
        <v>0</v>
      </c>
      <c r="K257">
        <v>0</v>
      </c>
      <c r="P257">
        <v>0</v>
      </c>
      <c r="Q257">
        <v>0</v>
      </c>
    </row>
    <row r="258" spans="1:17" x14ac:dyDescent="0.25">
      <c r="A258">
        <v>53</v>
      </c>
      <c r="B258">
        <v>60</v>
      </c>
      <c r="E258">
        <v>0</v>
      </c>
      <c r="F258">
        <v>0</v>
      </c>
      <c r="J258">
        <v>0</v>
      </c>
      <c r="K258">
        <v>0</v>
      </c>
      <c r="P258">
        <v>0</v>
      </c>
      <c r="Q258">
        <v>0</v>
      </c>
    </row>
    <row r="259" spans="1:17" x14ac:dyDescent="0.25">
      <c r="A259">
        <v>0</v>
      </c>
      <c r="B259">
        <v>113</v>
      </c>
      <c r="E259">
        <v>0</v>
      </c>
      <c r="F259">
        <v>0</v>
      </c>
      <c r="J259">
        <v>0</v>
      </c>
      <c r="K259">
        <v>0</v>
      </c>
      <c r="P259">
        <v>0</v>
      </c>
      <c r="Q259">
        <v>0</v>
      </c>
    </row>
    <row r="260" spans="1:17" x14ac:dyDescent="0.25">
      <c r="A260">
        <v>0</v>
      </c>
      <c r="B260">
        <v>112</v>
      </c>
      <c r="E260">
        <v>0</v>
      </c>
      <c r="F260">
        <v>0</v>
      </c>
      <c r="J260">
        <v>0</v>
      </c>
      <c r="K260">
        <v>0</v>
      </c>
      <c r="P260">
        <v>0</v>
      </c>
      <c r="Q260">
        <v>0</v>
      </c>
    </row>
    <row r="261" spans="1:17" x14ac:dyDescent="0.25">
      <c r="A261">
        <v>0</v>
      </c>
      <c r="B261">
        <v>0</v>
      </c>
      <c r="E261">
        <v>0</v>
      </c>
      <c r="F261">
        <v>111</v>
      </c>
      <c r="J261">
        <v>0</v>
      </c>
      <c r="K261">
        <v>0</v>
      </c>
      <c r="P261">
        <v>0</v>
      </c>
      <c r="Q261">
        <v>0</v>
      </c>
    </row>
    <row r="262" spans="1:17" x14ac:dyDescent="0.25">
      <c r="A262">
        <v>0</v>
      </c>
      <c r="B262">
        <v>0</v>
      </c>
      <c r="E262">
        <v>0</v>
      </c>
      <c r="F262">
        <v>0</v>
      </c>
      <c r="J262">
        <v>109</v>
      </c>
      <c r="K262">
        <v>0</v>
      </c>
      <c r="P262">
        <v>0</v>
      </c>
      <c r="Q262">
        <v>0</v>
      </c>
    </row>
    <row r="263" spans="1:17" x14ac:dyDescent="0.25">
      <c r="A263">
        <v>0</v>
      </c>
      <c r="B263">
        <v>0</v>
      </c>
      <c r="E263">
        <v>0</v>
      </c>
      <c r="F263">
        <v>0</v>
      </c>
      <c r="J263">
        <v>0</v>
      </c>
      <c r="K263">
        <v>0</v>
      </c>
      <c r="P263">
        <v>0</v>
      </c>
      <c r="Q263">
        <v>0</v>
      </c>
    </row>
    <row r="264" spans="1:17" x14ac:dyDescent="0.25">
      <c r="A264">
        <v>0</v>
      </c>
      <c r="B264">
        <v>0</v>
      </c>
      <c r="E264">
        <v>0</v>
      </c>
      <c r="F264">
        <v>0</v>
      </c>
      <c r="J264">
        <v>0</v>
      </c>
      <c r="K264">
        <v>0</v>
      </c>
      <c r="P264">
        <v>107</v>
      </c>
      <c r="Q264">
        <v>0</v>
      </c>
    </row>
    <row r="265" spans="1:17" x14ac:dyDescent="0.25">
      <c r="A265">
        <v>0</v>
      </c>
      <c r="B265">
        <v>0</v>
      </c>
      <c r="E265">
        <v>0</v>
      </c>
      <c r="F265">
        <v>0</v>
      </c>
      <c r="J265">
        <v>0</v>
      </c>
      <c r="K265">
        <v>0</v>
      </c>
      <c r="P265">
        <v>0</v>
      </c>
      <c r="Q265">
        <v>0</v>
      </c>
    </row>
    <row r="266" spans="1:17" x14ac:dyDescent="0.25">
      <c r="A266">
        <v>104</v>
      </c>
      <c r="B266">
        <v>0</v>
      </c>
      <c r="E266">
        <v>0</v>
      </c>
      <c r="F266">
        <v>0</v>
      </c>
      <c r="J266">
        <v>0</v>
      </c>
      <c r="K266">
        <v>0</v>
      </c>
      <c r="P266">
        <v>0</v>
      </c>
      <c r="Q266">
        <v>0</v>
      </c>
    </row>
    <row r="267" spans="1:17" x14ac:dyDescent="0.25">
      <c r="A267">
        <v>0</v>
      </c>
      <c r="B267">
        <v>102</v>
      </c>
      <c r="E267">
        <v>0</v>
      </c>
      <c r="F267">
        <v>0</v>
      </c>
      <c r="J267">
        <v>0</v>
      </c>
      <c r="K267">
        <v>0</v>
      </c>
      <c r="P267">
        <v>0</v>
      </c>
      <c r="Q267">
        <v>0</v>
      </c>
    </row>
    <row r="268" spans="1:17" x14ac:dyDescent="0.25">
      <c r="A268">
        <v>0</v>
      </c>
      <c r="B268">
        <v>0</v>
      </c>
      <c r="E268">
        <v>0</v>
      </c>
      <c r="F268">
        <v>0</v>
      </c>
      <c r="J268">
        <v>0</v>
      </c>
      <c r="K268">
        <v>0</v>
      </c>
      <c r="P268">
        <v>101</v>
      </c>
      <c r="Q268">
        <v>0</v>
      </c>
    </row>
    <row r="269" spans="1:17" x14ac:dyDescent="0.25">
      <c r="A269">
        <v>0</v>
      </c>
      <c r="B269">
        <v>0</v>
      </c>
      <c r="E269">
        <v>0</v>
      </c>
      <c r="F269">
        <v>0</v>
      </c>
      <c r="J269">
        <v>0</v>
      </c>
      <c r="K269">
        <v>0</v>
      </c>
      <c r="P269">
        <v>0</v>
      </c>
      <c r="Q269">
        <v>0</v>
      </c>
    </row>
    <row r="270" spans="1:17" x14ac:dyDescent="0.25">
      <c r="A270">
        <v>0</v>
      </c>
      <c r="B270">
        <v>0</v>
      </c>
      <c r="E270">
        <v>0</v>
      </c>
      <c r="F270">
        <v>0</v>
      </c>
      <c r="J270">
        <v>0</v>
      </c>
      <c r="K270">
        <v>0</v>
      </c>
      <c r="P270">
        <v>0</v>
      </c>
      <c r="Q270">
        <v>0</v>
      </c>
    </row>
    <row r="271" spans="1:17" x14ac:dyDescent="0.25">
      <c r="A271">
        <v>52</v>
      </c>
      <c r="B271">
        <v>44</v>
      </c>
      <c r="E271">
        <v>0</v>
      </c>
      <c r="F271">
        <v>0</v>
      </c>
      <c r="J271">
        <v>0</v>
      </c>
      <c r="K271">
        <v>0</v>
      </c>
      <c r="P271">
        <v>0</v>
      </c>
      <c r="Q271">
        <v>0</v>
      </c>
    </row>
    <row r="272" spans="1:17" x14ac:dyDescent="0.25">
      <c r="A272">
        <v>92</v>
      </c>
      <c r="B272">
        <v>0</v>
      </c>
      <c r="E272">
        <v>0</v>
      </c>
      <c r="F272">
        <v>0</v>
      </c>
      <c r="J272">
        <v>0</v>
      </c>
      <c r="K272">
        <v>0</v>
      </c>
      <c r="P272">
        <v>0</v>
      </c>
      <c r="Q272">
        <v>0</v>
      </c>
    </row>
    <row r="273" spans="1:17" x14ac:dyDescent="0.25">
      <c r="A273">
        <v>0</v>
      </c>
      <c r="B273">
        <v>0</v>
      </c>
      <c r="E273">
        <v>0</v>
      </c>
      <c r="F273">
        <v>0</v>
      </c>
      <c r="J273">
        <v>0</v>
      </c>
      <c r="K273">
        <v>0</v>
      </c>
      <c r="P273">
        <v>0</v>
      </c>
      <c r="Q273">
        <v>0</v>
      </c>
    </row>
    <row r="274" spans="1:17" x14ac:dyDescent="0.25">
      <c r="A274">
        <v>0</v>
      </c>
      <c r="B274">
        <v>0</v>
      </c>
      <c r="E274">
        <v>0</v>
      </c>
      <c r="F274">
        <v>0</v>
      </c>
      <c r="J274">
        <v>0</v>
      </c>
      <c r="K274">
        <v>0</v>
      </c>
      <c r="P274">
        <v>0</v>
      </c>
      <c r="Q274">
        <v>0</v>
      </c>
    </row>
    <row r="275" spans="1:17" x14ac:dyDescent="0.25">
      <c r="A275">
        <v>0</v>
      </c>
      <c r="B275">
        <v>0</v>
      </c>
      <c r="E275">
        <v>0</v>
      </c>
      <c r="F275">
        <v>90</v>
      </c>
      <c r="J275">
        <v>0</v>
      </c>
      <c r="K275">
        <v>0</v>
      </c>
      <c r="P275">
        <v>0</v>
      </c>
      <c r="Q275">
        <v>0</v>
      </c>
    </row>
    <row r="276" spans="1:17" x14ac:dyDescent="0.25">
      <c r="A276">
        <v>0</v>
      </c>
      <c r="B276">
        <v>0</v>
      </c>
      <c r="E276">
        <v>0</v>
      </c>
      <c r="F276">
        <v>0</v>
      </c>
      <c r="J276">
        <v>0</v>
      </c>
      <c r="K276">
        <v>0</v>
      </c>
      <c r="P276">
        <v>0</v>
      </c>
      <c r="Q276">
        <v>0</v>
      </c>
    </row>
    <row r="277" spans="1:17" x14ac:dyDescent="0.25">
      <c r="A277">
        <v>0</v>
      </c>
      <c r="B277">
        <v>0</v>
      </c>
      <c r="E277">
        <v>0</v>
      </c>
      <c r="F277">
        <v>0</v>
      </c>
      <c r="J277">
        <v>0</v>
      </c>
      <c r="K277">
        <v>0</v>
      </c>
      <c r="P277">
        <v>0</v>
      </c>
      <c r="Q277">
        <v>0</v>
      </c>
    </row>
    <row r="278" spans="1:17" x14ac:dyDescent="0.25">
      <c r="A278">
        <v>0</v>
      </c>
      <c r="B278">
        <v>0</v>
      </c>
      <c r="E278">
        <v>0</v>
      </c>
      <c r="F278">
        <v>0</v>
      </c>
      <c r="J278">
        <v>0</v>
      </c>
      <c r="K278">
        <v>0</v>
      </c>
      <c r="P278">
        <v>0</v>
      </c>
      <c r="Q278">
        <v>0</v>
      </c>
    </row>
    <row r="279" spans="1:17" x14ac:dyDescent="0.25">
      <c r="A279">
        <v>0</v>
      </c>
      <c r="B279">
        <v>0</v>
      </c>
      <c r="E279">
        <v>0</v>
      </c>
      <c r="F279">
        <v>0</v>
      </c>
      <c r="J279">
        <v>0</v>
      </c>
      <c r="K279">
        <v>0</v>
      </c>
      <c r="P279">
        <v>0</v>
      </c>
      <c r="Q279">
        <v>0</v>
      </c>
    </row>
    <row r="280" spans="1:17" x14ac:dyDescent="0.25">
      <c r="A280">
        <v>0</v>
      </c>
      <c r="B280">
        <v>0</v>
      </c>
      <c r="E280">
        <v>0</v>
      </c>
      <c r="F280">
        <v>0</v>
      </c>
      <c r="J280">
        <v>0</v>
      </c>
      <c r="K280">
        <v>0</v>
      </c>
      <c r="P280">
        <v>85</v>
      </c>
      <c r="Q280">
        <v>0</v>
      </c>
    </row>
    <row r="281" spans="1:17" x14ac:dyDescent="0.25">
      <c r="A281">
        <v>0</v>
      </c>
      <c r="B281">
        <v>0</v>
      </c>
      <c r="E281">
        <v>0</v>
      </c>
      <c r="F281">
        <v>0</v>
      </c>
      <c r="J281">
        <v>0</v>
      </c>
      <c r="K281">
        <v>0</v>
      </c>
      <c r="P281">
        <v>0</v>
      </c>
      <c r="Q281">
        <v>0</v>
      </c>
    </row>
    <row r="282" spans="1:17" x14ac:dyDescent="0.25">
      <c r="A282">
        <v>0</v>
      </c>
      <c r="B282">
        <v>0</v>
      </c>
      <c r="E282">
        <v>0</v>
      </c>
      <c r="F282">
        <v>0</v>
      </c>
      <c r="J282">
        <v>0</v>
      </c>
      <c r="K282">
        <v>0</v>
      </c>
      <c r="P282">
        <v>0</v>
      </c>
      <c r="Q282">
        <v>0</v>
      </c>
    </row>
    <row r="283" spans="1:17" x14ac:dyDescent="0.25">
      <c r="A283">
        <v>0</v>
      </c>
      <c r="B283">
        <v>0</v>
      </c>
      <c r="E283">
        <v>0</v>
      </c>
      <c r="F283">
        <v>0</v>
      </c>
      <c r="J283">
        <v>0</v>
      </c>
      <c r="K283">
        <v>0</v>
      </c>
      <c r="P283">
        <v>0</v>
      </c>
      <c r="Q283">
        <v>0</v>
      </c>
    </row>
    <row r="284" spans="1:17" x14ac:dyDescent="0.25">
      <c r="A284">
        <v>0</v>
      </c>
      <c r="B284">
        <v>0</v>
      </c>
      <c r="E284">
        <v>0</v>
      </c>
      <c r="F284">
        <v>0</v>
      </c>
      <c r="J284">
        <v>0</v>
      </c>
      <c r="K284">
        <v>0</v>
      </c>
      <c r="P284">
        <v>0</v>
      </c>
      <c r="Q284">
        <v>0</v>
      </c>
    </row>
    <row r="285" spans="1:17" x14ac:dyDescent="0.25">
      <c r="A285">
        <v>0</v>
      </c>
      <c r="B285">
        <v>0</v>
      </c>
      <c r="E285">
        <v>0</v>
      </c>
      <c r="F285">
        <v>0</v>
      </c>
      <c r="J285">
        <v>0</v>
      </c>
      <c r="K285">
        <v>0</v>
      </c>
      <c r="P285">
        <v>0</v>
      </c>
      <c r="Q285">
        <v>0</v>
      </c>
    </row>
    <row r="286" spans="1:17" x14ac:dyDescent="0.25">
      <c r="A286">
        <v>0</v>
      </c>
      <c r="B286">
        <v>0</v>
      </c>
      <c r="E286">
        <v>0</v>
      </c>
      <c r="F286">
        <v>0</v>
      </c>
      <c r="J286">
        <v>0</v>
      </c>
      <c r="K286">
        <v>0</v>
      </c>
      <c r="P286">
        <v>74</v>
      </c>
      <c r="Q286">
        <v>0</v>
      </c>
    </row>
    <row r="287" spans="1:17" x14ac:dyDescent="0.25">
      <c r="A287">
        <v>0</v>
      </c>
      <c r="B287">
        <v>73</v>
      </c>
      <c r="E287">
        <v>0</v>
      </c>
      <c r="F287">
        <v>0</v>
      </c>
      <c r="J287">
        <v>0</v>
      </c>
      <c r="K287">
        <v>0</v>
      </c>
      <c r="P287">
        <v>0</v>
      </c>
      <c r="Q287">
        <v>0</v>
      </c>
    </row>
    <row r="288" spans="1:17" x14ac:dyDescent="0.25">
      <c r="A288">
        <v>0</v>
      </c>
      <c r="B288">
        <v>0</v>
      </c>
      <c r="E288">
        <v>0</v>
      </c>
      <c r="F288">
        <v>0</v>
      </c>
      <c r="J288">
        <v>0</v>
      </c>
      <c r="K288">
        <v>0</v>
      </c>
      <c r="P288">
        <v>0</v>
      </c>
      <c r="Q288">
        <v>0</v>
      </c>
    </row>
    <row r="289" spans="1:17" x14ac:dyDescent="0.25">
      <c r="A289">
        <v>0</v>
      </c>
      <c r="B289">
        <v>0</v>
      </c>
      <c r="E289">
        <v>72</v>
      </c>
      <c r="F289">
        <v>0</v>
      </c>
      <c r="J289">
        <v>0</v>
      </c>
      <c r="K289">
        <v>0</v>
      </c>
      <c r="P289">
        <v>0</v>
      </c>
      <c r="Q289">
        <v>0</v>
      </c>
    </row>
    <row r="290" spans="1:17" x14ac:dyDescent="0.25">
      <c r="A290">
        <v>0</v>
      </c>
      <c r="B290">
        <v>0</v>
      </c>
      <c r="E290">
        <v>0</v>
      </c>
      <c r="F290">
        <v>0</v>
      </c>
      <c r="J290">
        <v>0</v>
      </c>
      <c r="K290">
        <v>0</v>
      </c>
      <c r="P290">
        <v>0</v>
      </c>
      <c r="Q290">
        <v>0</v>
      </c>
    </row>
    <row r="291" spans="1:17" x14ac:dyDescent="0.25">
      <c r="A291">
        <v>0</v>
      </c>
      <c r="B291">
        <v>0</v>
      </c>
      <c r="E291">
        <v>0</v>
      </c>
      <c r="F291">
        <v>0</v>
      </c>
      <c r="J291">
        <v>0</v>
      </c>
      <c r="K291">
        <v>0</v>
      </c>
      <c r="P291">
        <v>0</v>
      </c>
      <c r="Q291">
        <v>0</v>
      </c>
    </row>
    <row r="292" spans="1:17" x14ac:dyDescent="0.25">
      <c r="A292">
        <v>0</v>
      </c>
      <c r="B292">
        <v>0</v>
      </c>
      <c r="E292">
        <v>0</v>
      </c>
      <c r="F292">
        <v>0</v>
      </c>
      <c r="J292">
        <v>71</v>
      </c>
      <c r="K292">
        <v>0</v>
      </c>
      <c r="P292">
        <v>0</v>
      </c>
      <c r="Q292">
        <v>0</v>
      </c>
    </row>
    <row r="293" spans="1:17" x14ac:dyDescent="0.25">
      <c r="A293">
        <v>0</v>
      </c>
      <c r="B293">
        <v>0</v>
      </c>
      <c r="E293">
        <v>0</v>
      </c>
      <c r="F293">
        <v>0</v>
      </c>
      <c r="J293">
        <v>0</v>
      </c>
      <c r="K293">
        <v>0</v>
      </c>
      <c r="P293">
        <v>0</v>
      </c>
      <c r="Q293">
        <v>0</v>
      </c>
    </row>
    <row r="294" spans="1:17" x14ac:dyDescent="0.25">
      <c r="A294">
        <v>0</v>
      </c>
      <c r="B294">
        <v>0</v>
      </c>
      <c r="E294">
        <v>0</v>
      </c>
      <c r="F294">
        <v>0</v>
      </c>
      <c r="J294">
        <v>0</v>
      </c>
      <c r="K294">
        <v>0</v>
      </c>
      <c r="P294">
        <v>0</v>
      </c>
      <c r="Q294">
        <v>0</v>
      </c>
    </row>
    <row r="295" spans="1:17" x14ac:dyDescent="0.25">
      <c r="A295">
        <v>0</v>
      </c>
      <c r="B295">
        <v>0</v>
      </c>
      <c r="E295">
        <v>0</v>
      </c>
      <c r="F295">
        <v>0</v>
      </c>
      <c r="J295">
        <v>0</v>
      </c>
      <c r="K295">
        <v>0</v>
      </c>
      <c r="P295">
        <v>35</v>
      </c>
      <c r="Q295">
        <v>33</v>
      </c>
    </row>
    <row r="296" spans="1:17" x14ac:dyDescent="0.25">
      <c r="A296">
        <v>0</v>
      </c>
      <c r="B296">
        <v>0</v>
      </c>
      <c r="E296">
        <v>0</v>
      </c>
      <c r="F296">
        <v>0</v>
      </c>
      <c r="J296">
        <v>0</v>
      </c>
      <c r="K296">
        <v>0</v>
      </c>
      <c r="P296">
        <v>0</v>
      </c>
      <c r="Q296">
        <v>0</v>
      </c>
    </row>
    <row r="297" spans="1:17" x14ac:dyDescent="0.25">
      <c r="A297">
        <v>0</v>
      </c>
      <c r="B297">
        <v>0</v>
      </c>
      <c r="E297">
        <v>0</v>
      </c>
      <c r="F297">
        <v>0</v>
      </c>
      <c r="J297">
        <v>0</v>
      </c>
      <c r="K297">
        <v>0</v>
      </c>
      <c r="P297">
        <v>0</v>
      </c>
      <c r="Q297">
        <v>0</v>
      </c>
    </row>
    <row r="298" spans="1:17" x14ac:dyDescent="0.25">
      <c r="A298">
        <v>0</v>
      </c>
      <c r="B298">
        <v>0</v>
      </c>
      <c r="E298">
        <v>0</v>
      </c>
      <c r="F298">
        <v>0</v>
      </c>
      <c r="J298">
        <v>0</v>
      </c>
      <c r="K298">
        <v>0</v>
      </c>
      <c r="P298">
        <v>0</v>
      </c>
      <c r="Q298">
        <v>0</v>
      </c>
    </row>
    <row r="299" spans="1:17" x14ac:dyDescent="0.25">
      <c r="A299">
        <v>0</v>
      </c>
      <c r="B299">
        <v>0</v>
      </c>
      <c r="E299">
        <v>0</v>
      </c>
      <c r="F299">
        <v>0</v>
      </c>
      <c r="J299">
        <v>27</v>
      </c>
      <c r="K299">
        <v>37</v>
      </c>
      <c r="P299">
        <v>0</v>
      </c>
      <c r="Q299">
        <v>0</v>
      </c>
    </row>
    <row r="300" spans="1:17" x14ac:dyDescent="0.25">
      <c r="A300">
        <v>0</v>
      </c>
      <c r="B300">
        <v>0</v>
      </c>
      <c r="E300">
        <v>0</v>
      </c>
      <c r="F300">
        <v>0</v>
      </c>
      <c r="J300">
        <v>0</v>
      </c>
      <c r="K300">
        <v>0</v>
      </c>
      <c r="P300">
        <v>0</v>
      </c>
      <c r="Q300">
        <v>0</v>
      </c>
    </row>
    <row r="301" spans="1:17" x14ac:dyDescent="0.25">
      <c r="A301">
        <v>0</v>
      </c>
      <c r="B301">
        <v>0</v>
      </c>
      <c r="E301">
        <v>0</v>
      </c>
      <c r="F301">
        <v>0</v>
      </c>
      <c r="J301">
        <v>63</v>
      </c>
      <c r="K301">
        <v>0</v>
      </c>
      <c r="P301">
        <v>0</v>
      </c>
      <c r="Q301">
        <v>0</v>
      </c>
    </row>
    <row r="302" spans="1:17" x14ac:dyDescent="0.25">
      <c r="A302">
        <v>0</v>
      </c>
      <c r="B302">
        <v>0</v>
      </c>
      <c r="E302">
        <v>0</v>
      </c>
      <c r="F302">
        <v>0</v>
      </c>
      <c r="J302">
        <v>24</v>
      </c>
      <c r="K302">
        <v>36</v>
      </c>
      <c r="P302">
        <v>0</v>
      </c>
      <c r="Q302">
        <v>0</v>
      </c>
    </row>
    <row r="303" spans="1:17" x14ac:dyDescent="0.25">
      <c r="A303">
        <v>0</v>
      </c>
      <c r="B303">
        <v>0</v>
      </c>
      <c r="E303">
        <v>0</v>
      </c>
      <c r="F303">
        <v>0</v>
      </c>
      <c r="J303">
        <v>0</v>
      </c>
      <c r="K303">
        <v>0</v>
      </c>
      <c r="P303">
        <v>0</v>
      </c>
      <c r="Q303">
        <v>0</v>
      </c>
    </row>
    <row r="304" spans="1:17" x14ac:dyDescent="0.25">
      <c r="A304">
        <v>0</v>
      </c>
      <c r="B304">
        <v>0</v>
      </c>
      <c r="E304">
        <v>0</v>
      </c>
      <c r="F304">
        <v>0</v>
      </c>
      <c r="J304">
        <v>0</v>
      </c>
      <c r="K304">
        <v>0</v>
      </c>
      <c r="P304">
        <v>0</v>
      </c>
      <c r="Q304">
        <v>0</v>
      </c>
    </row>
    <row r="305" spans="1:17" x14ac:dyDescent="0.25">
      <c r="A305">
        <v>0</v>
      </c>
      <c r="B305">
        <v>0</v>
      </c>
      <c r="E305">
        <v>0</v>
      </c>
      <c r="F305">
        <v>0</v>
      </c>
      <c r="J305">
        <v>0</v>
      </c>
      <c r="K305">
        <v>0</v>
      </c>
      <c r="P305">
        <v>0</v>
      </c>
      <c r="Q305">
        <v>0</v>
      </c>
    </row>
    <row r="306" spans="1:17" x14ac:dyDescent="0.25">
      <c r="A306">
        <v>0</v>
      </c>
      <c r="B306">
        <v>0</v>
      </c>
      <c r="E306">
        <v>0</v>
      </c>
      <c r="F306">
        <v>0</v>
      </c>
      <c r="J306">
        <v>0</v>
      </c>
      <c r="K306">
        <v>0</v>
      </c>
      <c r="P306">
        <v>0</v>
      </c>
      <c r="Q306">
        <v>0</v>
      </c>
    </row>
    <row r="307" spans="1:17" x14ac:dyDescent="0.25">
      <c r="A307">
        <v>0</v>
      </c>
      <c r="B307">
        <v>0</v>
      </c>
      <c r="E307">
        <v>0</v>
      </c>
      <c r="F307">
        <v>0</v>
      </c>
      <c r="J307">
        <v>0</v>
      </c>
      <c r="K307">
        <v>0</v>
      </c>
      <c r="P307">
        <v>0</v>
      </c>
      <c r="Q307">
        <v>0</v>
      </c>
    </row>
    <row r="308" spans="1:17" x14ac:dyDescent="0.25">
      <c r="A308">
        <v>0</v>
      </c>
      <c r="B308">
        <v>0</v>
      </c>
      <c r="E308">
        <v>0</v>
      </c>
      <c r="F308">
        <v>0</v>
      </c>
      <c r="J308">
        <v>0</v>
      </c>
      <c r="K308">
        <v>0</v>
      </c>
      <c r="P308">
        <v>0</v>
      </c>
      <c r="Q308">
        <v>0</v>
      </c>
    </row>
    <row r="309" spans="1:17" x14ac:dyDescent="0.25">
      <c r="A309">
        <v>0</v>
      </c>
      <c r="B309">
        <v>0</v>
      </c>
      <c r="E309">
        <v>0</v>
      </c>
      <c r="F309">
        <v>0</v>
      </c>
      <c r="J309">
        <v>0</v>
      </c>
      <c r="K309">
        <v>0</v>
      </c>
      <c r="P309">
        <v>0</v>
      </c>
      <c r="Q309">
        <v>0</v>
      </c>
    </row>
    <row r="310" spans="1:17" x14ac:dyDescent="0.25">
      <c r="A310">
        <v>0</v>
      </c>
      <c r="B310">
        <v>0</v>
      </c>
      <c r="E310">
        <v>0</v>
      </c>
      <c r="F310">
        <v>0</v>
      </c>
      <c r="J310">
        <v>0</v>
      </c>
      <c r="K310">
        <v>0</v>
      </c>
      <c r="P310">
        <v>0</v>
      </c>
      <c r="Q310">
        <v>0</v>
      </c>
    </row>
    <row r="311" spans="1:17" x14ac:dyDescent="0.25">
      <c r="A311">
        <v>0</v>
      </c>
      <c r="B311">
        <v>0</v>
      </c>
      <c r="E311">
        <v>0</v>
      </c>
      <c r="F311">
        <v>0</v>
      </c>
      <c r="J311">
        <v>0</v>
      </c>
      <c r="K311">
        <v>0</v>
      </c>
      <c r="P311">
        <v>0</v>
      </c>
      <c r="Q311">
        <v>0</v>
      </c>
    </row>
    <row r="312" spans="1:17" x14ac:dyDescent="0.25">
      <c r="A312">
        <v>0</v>
      </c>
      <c r="B312">
        <v>0</v>
      </c>
      <c r="E312">
        <v>0</v>
      </c>
      <c r="F312">
        <v>0</v>
      </c>
      <c r="J312">
        <v>0</v>
      </c>
      <c r="K312">
        <v>0</v>
      </c>
      <c r="P312">
        <v>0</v>
      </c>
      <c r="Q312">
        <v>0</v>
      </c>
    </row>
    <row r="313" spans="1:17" x14ac:dyDescent="0.25">
      <c r="A313">
        <v>0</v>
      </c>
      <c r="B313">
        <v>0</v>
      </c>
      <c r="E313">
        <v>0</v>
      </c>
      <c r="F313">
        <v>0</v>
      </c>
      <c r="J313">
        <v>0</v>
      </c>
      <c r="K313">
        <v>0</v>
      </c>
      <c r="P313">
        <v>0</v>
      </c>
      <c r="Q313">
        <v>0</v>
      </c>
    </row>
    <row r="314" spans="1:17" x14ac:dyDescent="0.25">
      <c r="A314">
        <v>0</v>
      </c>
      <c r="B314">
        <v>0</v>
      </c>
      <c r="E314">
        <v>0</v>
      </c>
      <c r="F314">
        <v>0</v>
      </c>
      <c r="J314">
        <v>0</v>
      </c>
      <c r="K314">
        <v>0</v>
      </c>
      <c r="P314">
        <v>0</v>
      </c>
      <c r="Q314">
        <v>0</v>
      </c>
    </row>
    <row r="315" spans="1:17" x14ac:dyDescent="0.25">
      <c r="A315">
        <v>0</v>
      </c>
      <c r="B315">
        <v>0</v>
      </c>
      <c r="E315">
        <v>0</v>
      </c>
      <c r="F315">
        <v>0</v>
      </c>
      <c r="J315">
        <v>0</v>
      </c>
      <c r="K315">
        <v>0</v>
      </c>
      <c r="P315">
        <v>0</v>
      </c>
      <c r="Q315">
        <v>0</v>
      </c>
    </row>
    <row r="316" spans="1:17" x14ac:dyDescent="0.25">
      <c r="A316">
        <v>0</v>
      </c>
      <c r="B316">
        <v>0</v>
      </c>
      <c r="E316">
        <v>0</v>
      </c>
      <c r="F316">
        <v>0</v>
      </c>
      <c r="J316">
        <v>0</v>
      </c>
      <c r="K316">
        <v>0</v>
      </c>
      <c r="P316">
        <v>0</v>
      </c>
      <c r="Q316">
        <v>0</v>
      </c>
    </row>
    <row r="317" spans="1:17" x14ac:dyDescent="0.25">
      <c r="A317">
        <v>0</v>
      </c>
      <c r="B317">
        <v>0</v>
      </c>
      <c r="E317">
        <v>0</v>
      </c>
      <c r="F317">
        <v>0</v>
      </c>
      <c r="J317">
        <v>0</v>
      </c>
      <c r="K317">
        <v>0</v>
      </c>
      <c r="P317">
        <v>0</v>
      </c>
      <c r="Q317">
        <v>0</v>
      </c>
    </row>
    <row r="318" spans="1:17" x14ac:dyDescent="0.25">
      <c r="A318">
        <v>0</v>
      </c>
      <c r="B318">
        <v>0</v>
      </c>
      <c r="E318">
        <v>0</v>
      </c>
      <c r="F318">
        <v>0</v>
      </c>
      <c r="J318">
        <v>0</v>
      </c>
      <c r="K318">
        <v>0</v>
      </c>
      <c r="P318">
        <v>0</v>
      </c>
      <c r="Q318">
        <v>0</v>
      </c>
    </row>
    <row r="319" spans="1:17" x14ac:dyDescent="0.25">
      <c r="A319">
        <v>0</v>
      </c>
      <c r="B319">
        <v>0</v>
      </c>
      <c r="E319">
        <v>0</v>
      </c>
      <c r="F319">
        <v>0</v>
      </c>
      <c r="J319">
        <v>0</v>
      </c>
      <c r="K319">
        <v>0</v>
      </c>
      <c r="P319">
        <v>47</v>
      </c>
      <c r="Q319">
        <v>0</v>
      </c>
    </row>
    <row r="320" spans="1:17" x14ac:dyDescent="0.25">
      <c r="A320">
        <v>0</v>
      </c>
      <c r="B320">
        <v>0</v>
      </c>
      <c r="E320">
        <v>0</v>
      </c>
      <c r="F320">
        <v>0</v>
      </c>
      <c r="J320">
        <v>0</v>
      </c>
      <c r="K320">
        <v>0</v>
      </c>
      <c r="P320">
        <v>0</v>
      </c>
      <c r="Q320">
        <v>0</v>
      </c>
    </row>
    <row r="321" spans="1:17" x14ac:dyDescent="0.25">
      <c r="A321">
        <v>0</v>
      </c>
      <c r="B321">
        <v>0</v>
      </c>
      <c r="E321">
        <v>0</v>
      </c>
      <c r="F321">
        <v>0</v>
      </c>
      <c r="J321">
        <v>0</v>
      </c>
      <c r="K321">
        <v>0</v>
      </c>
      <c r="P321">
        <v>0</v>
      </c>
      <c r="Q321">
        <v>0</v>
      </c>
    </row>
    <row r="322" spans="1:17" x14ac:dyDescent="0.25">
      <c r="A322">
        <v>0</v>
      </c>
      <c r="B322">
        <v>0</v>
      </c>
      <c r="E322">
        <v>0</v>
      </c>
      <c r="F322">
        <v>0</v>
      </c>
      <c r="J322">
        <v>0</v>
      </c>
      <c r="K322">
        <v>0</v>
      </c>
      <c r="P322">
        <v>0</v>
      </c>
      <c r="Q322">
        <v>0</v>
      </c>
    </row>
    <row r="323" spans="1:17" x14ac:dyDescent="0.25">
      <c r="A323">
        <v>0</v>
      </c>
      <c r="B323">
        <v>0</v>
      </c>
      <c r="E323">
        <v>0</v>
      </c>
      <c r="F323">
        <v>0</v>
      </c>
      <c r="J323">
        <v>0</v>
      </c>
      <c r="K323">
        <v>0</v>
      </c>
      <c r="P323">
        <v>0</v>
      </c>
      <c r="Q323">
        <v>0</v>
      </c>
    </row>
    <row r="324" spans="1:17" x14ac:dyDescent="0.25">
      <c r="A324">
        <v>0</v>
      </c>
      <c r="B324">
        <v>0</v>
      </c>
      <c r="E324">
        <v>0</v>
      </c>
      <c r="F324">
        <v>0</v>
      </c>
      <c r="J324">
        <v>0</v>
      </c>
      <c r="K324">
        <v>0</v>
      </c>
      <c r="P324">
        <v>0</v>
      </c>
      <c r="Q324">
        <v>0</v>
      </c>
    </row>
    <row r="325" spans="1:17" x14ac:dyDescent="0.25">
      <c r="A325">
        <v>0</v>
      </c>
      <c r="B325">
        <v>0</v>
      </c>
      <c r="E325">
        <v>0</v>
      </c>
      <c r="F325">
        <v>0</v>
      </c>
      <c r="J325">
        <v>0</v>
      </c>
      <c r="K325">
        <v>0</v>
      </c>
      <c r="P325">
        <v>0</v>
      </c>
      <c r="Q325">
        <v>0</v>
      </c>
    </row>
    <row r="326" spans="1:17" x14ac:dyDescent="0.25">
      <c r="A326">
        <v>0</v>
      </c>
      <c r="B326">
        <v>0</v>
      </c>
      <c r="E326">
        <v>0</v>
      </c>
      <c r="F326">
        <v>0</v>
      </c>
      <c r="J326">
        <v>27</v>
      </c>
      <c r="K326">
        <v>17</v>
      </c>
      <c r="P326">
        <v>0</v>
      </c>
      <c r="Q326">
        <v>0</v>
      </c>
    </row>
    <row r="327" spans="1:17" x14ac:dyDescent="0.25">
      <c r="A327">
        <v>0</v>
      </c>
      <c r="B327">
        <v>0</v>
      </c>
      <c r="E327">
        <v>0</v>
      </c>
      <c r="F327">
        <v>0</v>
      </c>
      <c r="J327">
        <v>0</v>
      </c>
      <c r="K327">
        <v>0</v>
      </c>
      <c r="P327">
        <v>0</v>
      </c>
      <c r="Q327">
        <v>0</v>
      </c>
    </row>
    <row r="328" spans="1:17" x14ac:dyDescent="0.25">
      <c r="A328">
        <v>0</v>
      </c>
      <c r="B328">
        <v>0</v>
      </c>
      <c r="E328">
        <v>0</v>
      </c>
      <c r="F328">
        <v>0</v>
      </c>
      <c r="J328">
        <v>0</v>
      </c>
      <c r="K328">
        <v>0</v>
      </c>
      <c r="P328">
        <v>0</v>
      </c>
      <c r="Q328">
        <v>0</v>
      </c>
    </row>
    <row r="329" spans="1:17" x14ac:dyDescent="0.25">
      <c r="A329">
        <v>0</v>
      </c>
      <c r="B329">
        <v>0</v>
      </c>
      <c r="E329">
        <v>0</v>
      </c>
      <c r="F329">
        <v>0</v>
      </c>
      <c r="J329">
        <v>0</v>
      </c>
      <c r="K329">
        <v>0</v>
      </c>
      <c r="P329">
        <v>0</v>
      </c>
      <c r="Q329">
        <v>0</v>
      </c>
    </row>
    <row r="330" spans="1:17" x14ac:dyDescent="0.25">
      <c r="A330">
        <v>0</v>
      </c>
      <c r="B330">
        <v>0</v>
      </c>
      <c r="E330">
        <v>0</v>
      </c>
      <c r="F330">
        <v>0</v>
      </c>
      <c r="J330">
        <v>0</v>
      </c>
      <c r="K330">
        <v>0</v>
      </c>
      <c r="P330">
        <v>0</v>
      </c>
      <c r="Q330">
        <v>0</v>
      </c>
    </row>
    <row r="331" spans="1:17" x14ac:dyDescent="0.25">
      <c r="A331">
        <v>0</v>
      </c>
      <c r="B331">
        <v>0</v>
      </c>
      <c r="E331">
        <v>0</v>
      </c>
      <c r="F331">
        <v>0</v>
      </c>
      <c r="J331">
        <v>0</v>
      </c>
      <c r="K331">
        <v>0</v>
      </c>
      <c r="P331">
        <v>40</v>
      </c>
      <c r="Q331">
        <v>0</v>
      </c>
    </row>
    <row r="332" spans="1:17" x14ac:dyDescent="0.25">
      <c r="A332">
        <v>0</v>
      </c>
      <c r="B332">
        <v>40</v>
      </c>
      <c r="E332">
        <v>0</v>
      </c>
      <c r="F332">
        <v>0</v>
      </c>
      <c r="J332">
        <v>0</v>
      </c>
      <c r="K332">
        <v>0</v>
      </c>
      <c r="P332">
        <v>0</v>
      </c>
      <c r="Q332">
        <v>0</v>
      </c>
    </row>
    <row r="333" spans="1:17" x14ac:dyDescent="0.25">
      <c r="A333">
        <v>0</v>
      </c>
      <c r="B333">
        <v>39</v>
      </c>
      <c r="E333">
        <v>0</v>
      </c>
      <c r="F333">
        <v>0</v>
      </c>
      <c r="J333">
        <v>0</v>
      </c>
      <c r="K333">
        <v>0</v>
      </c>
      <c r="P333">
        <v>0</v>
      </c>
      <c r="Q333">
        <v>0</v>
      </c>
    </row>
    <row r="334" spans="1:17" x14ac:dyDescent="0.25">
      <c r="A334">
        <v>0</v>
      </c>
      <c r="B334">
        <v>0</v>
      </c>
      <c r="E334">
        <v>0</v>
      </c>
      <c r="F334">
        <v>0</v>
      </c>
      <c r="J334">
        <v>0</v>
      </c>
      <c r="K334">
        <v>0</v>
      </c>
      <c r="P334">
        <v>0</v>
      </c>
      <c r="Q334">
        <v>0</v>
      </c>
    </row>
    <row r="335" spans="1:17" x14ac:dyDescent="0.25">
      <c r="A335">
        <v>0</v>
      </c>
      <c r="B335">
        <v>0</v>
      </c>
      <c r="E335">
        <v>0</v>
      </c>
      <c r="F335">
        <v>0</v>
      </c>
      <c r="J335">
        <v>0</v>
      </c>
      <c r="K335">
        <v>0</v>
      </c>
      <c r="P335">
        <v>0</v>
      </c>
      <c r="Q335">
        <v>0</v>
      </c>
    </row>
    <row r="336" spans="1:17" x14ac:dyDescent="0.25">
      <c r="A336">
        <v>0</v>
      </c>
      <c r="B336">
        <v>0</v>
      </c>
      <c r="E336">
        <v>0</v>
      </c>
      <c r="F336">
        <v>0</v>
      </c>
      <c r="J336">
        <v>0</v>
      </c>
      <c r="K336">
        <v>0</v>
      </c>
      <c r="P336">
        <v>0</v>
      </c>
      <c r="Q336">
        <v>0</v>
      </c>
    </row>
    <row r="337" spans="1:17" x14ac:dyDescent="0.25">
      <c r="A337">
        <v>0</v>
      </c>
      <c r="B337">
        <v>0</v>
      </c>
      <c r="E337">
        <v>0</v>
      </c>
      <c r="F337">
        <v>0</v>
      </c>
      <c r="J337">
        <v>0</v>
      </c>
      <c r="K337">
        <v>0</v>
      </c>
      <c r="P337">
        <v>0</v>
      </c>
      <c r="Q337">
        <v>0</v>
      </c>
    </row>
    <row r="338" spans="1:17" x14ac:dyDescent="0.25">
      <c r="A338">
        <v>0</v>
      </c>
      <c r="B338">
        <v>0</v>
      </c>
      <c r="E338">
        <v>0</v>
      </c>
      <c r="F338">
        <v>0</v>
      </c>
      <c r="J338">
        <v>0</v>
      </c>
      <c r="K338">
        <v>0</v>
      </c>
      <c r="P338">
        <v>0</v>
      </c>
      <c r="Q338">
        <v>0</v>
      </c>
    </row>
    <row r="339" spans="1:17" x14ac:dyDescent="0.25">
      <c r="A339">
        <v>0</v>
      </c>
      <c r="B339">
        <v>0</v>
      </c>
      <c r="E339">
        <v>0</v>
      </c>
      <c r="F339">
        <v>0</v>
      </c>
      <c r="J339">
        <v>0</v>
      </c>
      <c r="K339">
        <v>0</v>
      </c>
      <c r="P339">
        <v>38</v>
      </c>
      <c r="Q339">
        <v>0</v>
      </c>
    </row>
    <row r="340" spans="1:17" x14ac:dyDescent="0.25">
      <c r="A340">
        <v>0</v>
      </c>
      <c r="B340">
        <v>0</v>
      </c>
      <c r="E340">
        <v>0</v>
      </c>
      <c r="F340">
        <v>38</v>
      </c>
      <c r="J340">
        <v>0</v>
      </c>
      <c r="K340">
        <v>0</v>
      </c>
      <c r="P340">
        <v>0</v>
      </c>
      <c r="Q340">
        <v>0</v>
      </c>
    </row>
    <row r="341" spans="1:17" x14ac:dyDescent="0.25">
      <c r="A341">
        <v>0</v>
      </c>
      <c r="B341">
        <v>0</v>
      </c>
      <c r="E341">
        <v>0</v>
      </c>
      <c r="F341">
        <v>0</v>
      </c>
      <c r="J341">
        <v>0</v>
      </c>
      <c r="K341">
        <v>0</v>
      </c>
      <c r="P341">
        <v>0</v>
      </c>
      <c r="Q341">
        <v>0</v>
      </c>
    </row>
    <row r="342" spans="1:17" x14ac:dyDescent="0.25">
      <c r="A342">
        <v>37</v>
      </c>
      <c r="B342">
        <v>0</v>
      </c>
      <c r="E342">
        <v>0</v>
      </c>
      <c r="F342">
        <v>0</v>
      </c>
      <c r="J342">
        <v>0</v>
      </c>
      <c r="K342">
        <v>0</v>
      </c>
      <c r="P342">
        <v>0</v>
      </c>
      <c r="Q342">
        <v>0</v>
      </c>
    </row>
    <row r="343" spans="1:17" x14ac:dyDescent="0.25">
      <c r="A343">
        <v>0</v>
      </c>
      <c r="B343">
        <v>0</v>
      </c>
      <c r="E343">
        <v>0</v>
      </c>
      <c r="F343">
        <v>0</v>
      </c>
      <c r="J343">
        <v>0</v>
      </c>
      <c r="K343">
        <v>0</v>
      </c>
      <c r="P343">
        <v>0</v>
      </c>
      <c r="Q343">
        <v>0</v>
      </c>
    </row>
    <row r="344" spans="1:17" x14ac:dyDescent="0.25">
      <c r="A344">
        <v>0</v>
      </c>
      <c r="B344">
        <v>0</v>
      </c>
      <c r="E344">
        <v>0</v>
      </c>
      <c r="F344">
        <v>0</v>
      </c>
      <c r="J344">
        <v>0</v>
      </c>
      <c r="K344">
        <v>0</v>
      </c>
      <c r="P344">
        <v>0</v>
      </c>
      <c r="Q344">
        <v>0</v>
      </c>
    </row>
    <row r="345" spans="1:17" x14ac:dyDescent="0.25">
      <c r="A345">
        <v>0</v>
      </c>
      <c r="B345">
        <v>0</v>
      </c>
      <c r="E345">
        <v>0</v>
      </c>
      <c r="F345">
        <v>0</v>
      </c>
      <c r="J345">
        <v>0</v>
      </c>
      <c r="K345">
        <v>0</v>
      </c>
      <c r="P345">
        <v>0</v>
      </c>
      <c r="Q345">
        <v>0</v>
      </c>
    </row>
    <row r="346" spans="1:17" x14ac:dyDescent="0.25">
      <c r="A346">
        <v>0</v>
      </c>
      <c r="B346">
        <v>0</v>
      </c>
      <c r="E346">
        <v>0</v>
      </c>
      <c r="F346">
        <v>0</v>
      </c>
      <c r="J346">
        <v>0</v>
      </c>
      <c r="K346">
        <v>0</v>
      </c>
      <c r="P346">
        <v>0</v>
      </c>
      <c r="Q346">
        <v>0</v>
      </c>
    </row>
    <row r="347" spans="1:17" x14ac:dyDescent="0.25">
      <c r="A347">
        <v>0</v>
      </c>
      <c r="B347">
        <v>0</v>
      </c>
      <c r="E347">
        <v>0</v>
      </c>
      <c r="F347">
        <v>0</v>
      </c>
      <c r="J347">
        <v>0</v>
      </c>
      <c r="K347">
        <v>0</v>
      </c>
      <c r="P347">
        <v>0</v>
      </c>
      <c r="Q347">
        <v>0</v>
      </c>
    </row>
    <row r="348" spans="1:17" x14ac:dyDescent="0.25">
      <c r="A348">
        <v>0</v>
      </c>
      <c r="B348">
        <v>0</v>
      </c>
      <c r="E348">
        <v>0</v>
      </c>
      <c r="F348">
        <v>0</v>
      </c>
      <c r="J348">
        <v>0</v>
      </c>
      <c r="K348">
        <v>0</v>
      </c>
      <c r="P348">
        <v>0</v>
      </c>
      <c r="Q348">
        <v>0</v>
      </c>
    </row>
    <row r="349" spans="1:17" x14ac:dyDescent="0.25">
      <c r="A349">
        <v>0</v>
      </c>
      <c r="B349">
        <v>0</v>
      </c>
      <c r="E349">
        <v>0</v>
      </c>
      <c r="F349">
        <v>0</v>
      </c>
      <c r="J349">
        <v>32</v>
      </c>
      <c r="K349">
        <v>0</v>
      </c>
      <c r="P349">
        <v>0</v>
      </c>
      <c r="Q349">
        <v>0</v>
      </c>
    </row>
    <row r="350" spans="1:17" x14ac:dyDescent="0.25">
      <c r="A350">
        <v>30</v>
      </c>
      <c r="B350">
        <v>0</v>
      </c>
      <c r="E350">
        <v>0</v>
      </c>
      <c r="F350">
        <v>0</v>
      </c>
      <c r="J350">
        <v>0</v>
      </c>
      <c r="K350">
        <v>0</v>
      </c>
      <c r="P350">
        <v>0</v>
      </c>
      <c r="Q350">
        <v>0</v>
      </c>
    </row>
    <row r="351" spans="1:17" x14ac:dyDescent="0.25">
      <c r="A351">
        <v>0</v>
      </c>
      <c r="B351">
        <v>0</v>
      </c>
      <c r="E351">
        <v>0</v>
      </c>
      <c r="F351">
        <v>0</v>
      </c>
      <c r="J351">
        <v>0</v>
      </c>
      <c r="K351">
        <v>0</v>
      </c>
      <c r="P351">
        <v>0</v>
      </c>
      <c r="Q351">
        <v>0</v>
      </c>
    </row>
    <row r="352" spans="1:17" x14ac:dyDescent="0.25">
      <c r="A352">
        <v>0</v>
      </c>
      <c r="B352">
        <v>0</v>
      </c>
      <c r="E352">
        <v>0</v>
      </c>
      <c r="F352">
        <v>0</v>
      </c>
      <c r="J352">
        <v>0</v>
      </c>
      <c r="K352">
        <v>0</v>
      </c>
      <c r="P352">
        <v>0</v>
      </c>
      <c r="Q352">
        <v>0</v>
      </c>
    </row>
    <row r="353" spans="1:17" x14ac:dyDescent="0.25">
      <c r="A353">
        <v>0</v>
      </c>
      <c r="B353">
        <v>0</v>
      </c>
      <c r="E353">
        <v>0</v>
      </c>
      <c r="F353">
        <v>0</v>
      </c>
      <c r="J353">
        <v>0</v>
      </c>
      <c r="K353">
        <v>0</v>
      </c>
      <c r="P353" s="3">
        <v>22</v>
      </c>
      <c r="Q353">
        <v>0</v>
      </c>
    </row>
    <row r="354" spans="1:17" x14ac:dyDescent="0.25">
      <c r="A354">
        <v>0</v>
      </c>
      <c r="B354">
        <v>0</v>
      </c>
      <c r="E354">
        <v>0</v>
      </c>
      <c r="F354">
        <v>0</v>
      </c>
      <c r="J354">
        <v>0</v>
      </c>
      <c r="K354">
        <v>0</v>
      </c>
      <c r="P354">
        <v>0</v>
      </c>
      <c r="Q354">
        <v>0</v>
      </c>
    </row>
    <row r="355" spans="1:17" x14ac:dyDescent="0.25">
      <c r="A355">
        <v>0</v>
      </c>
      <c r="B355">
        <v>0</v>
      </c>
      <c r="E355">
        <v>0</v>
      </c>
      <c r="F355">
        <v>0</v>
      </c>
      <c r="J355">
        <v>0</v>
      </c>
      <c r="K355">
        <v>0</v>
      </c>
      <c r="P355">
        <v>0</v>
      </c>
      <c r="Q355">
        <v>0</v>
      </c>
    </row>
    <row r="356" spans="1:17" x14ac:dyDescent="0.25">
      <c r="A356">
        <v>0</v>
      </c>
      <c r="B356">
        <v>0</v>
      </c>
      <c r="E356">
        <v>0</v>
      </c>
      <c r="F356">
        <v>0</v>
      </c>
      <c r="J356">
        <v>0</v>
      </c>
      <c r="K356">
        <v>0</v>
      </c>
      <c r="P356">
        <v>0</v>
      </c>
      <c r="Q356">
        <v>0</v>
      </c>
    </row>
    <row r="357" spans="1:17" x14ac:dyDescent="0.25">
      <c r="A357">
        <v>27</v>
      </c>
      <c r="B357">
        <v>0</v>
      </c>
      <c r="E357">
        <v>0</v>
      </c>
      <c r="F357">
        <v>0</v>
      </c>
      <c r="J357">
        <v>0</v>
      </c>
      <c r="K357">
        <v>0</v>
      </c>
      <c r="P357">
        <v>0</v>
      </c>
      <c r="Q357">
        <v>0</v>
      </c>
    </row>
    <row r="358" spans="1:17" x14ac:dyDescent="0.25">
      <c r="A358">
        <v>0</v>
      </c>
      <c r="B358">
        <v>11</v>
      </c>
      <c r="E358">
        <v>0</v>
      </c>
      <c r="F358">
        <v>0</v>
      </c>
      <c r="J358">
        <v>0</v>
      </c>
      <c r="K358">
        <v>0</v>
      </c>
      <c r="P358">
        <v>0</v>
      </c>
      <c r="Q358">
        <v>0</v>
      </c>
    </row>
    <row r="359" spans="1:17" x14ac:dyDescent="0.25">
      <c r="A359">
        <v>0</v>
      </c>
      <c r="B359">
        <v>0</v>
      </c>
      <c r="E359">
        <v>0</v>
      </c>
      <c r="F359">
        <v>0</v>
      </c>
      <c r="J359">
        <v>0</v>
      </c>
      <c r="K359">
        <v>0</v>
      </c>
      <c r="P359">
        <v>0</v>
      </c>
      <c r="Q359">
        <v>0</v>
      </c>
    </row>
    <row r="360" spans="1:17" x14ac:dyDescent="0.25">
      <c r="A360">
        <v>0</v>
      </c>
      <c r="B360">
        <v>0</v>
      </c>
      <c r="E360">
        <v>0</v>
      </c>
      <c r="F360">
        <v>0</v>
      </c>
      <c r="J360">
        <v>0</v>
      </c>
      <c r="K360">
        <v>0</v>
      </c>
      <c r="P360">
        <v>0</v>
      </c>
      <c r="Q360">
        <v>0</v>
      </c>
    </row>
    <row r="361" spans="1:17" x14ac:dyDescent="0.25">
      <c r="A361">
        <v>0</v>
      </c>
      <c r="B361">
        <v>0</v>
      </c>
      <c r="E361">
        <v>0</v>
      </c>
      <c r="F361">
        <v>0</v>
      </c>
      <c r="J361">
        <v>26</v>
      </c>
      <c r="K361">
        <v>0</v>
      </c>
      <c r="P361">
        <v>0</v>
      </c>
      <c r="Q361">
        <v>0</v>
      </c>
    </row>
    <row r="362" spans="1:17" x14ac:dyDescent="0.25">
      <c r="A362">
        <v>0</v>
      </c>
      <c r="B362">
        <v>0</v>
      </c>
      <c r="E362">
        <v>0</v>
      </c>
      <c r="F362">
        <v>0</v>
      </c>
      <c r="J362">
        <v>0</v>
      </c>
      <c r="K362">
        <v>0</v>
      </c>
      <c r="P362">
        <v>0</v>
      </c>
      <c r="Q362">
        <v>0</v>
      </c>
    </row>
    <row r="363" spans="1:17" x14ac:dyDescent="0.25">
      <c r="A363">
        <v>0</v>
      </c>
      <c r="B363">
        <v>0</v>
      </c>
      <c r="E363">
        <v>0</v>
      </c>
      <c r="F363">
        <v>0</v>
      </c>
      <c r="J363">
        <v>0</v>
      </c>
      <c r="K363">
        <v>0</v>
      </c>
      <c r="P363">
        <v>0</v>
      </c>
      <c r="Q363">
        <v>0</v>
      </c>
    </row>
    <row r="364" spans="1:17" x14ac:dyDescent="0.25">
      <c r="A364">
        <v>0</v>
      </c>
      <c r="B364">
        <v>0</v>
      </c>
      <c r="E364">
        <v>0</v>
      </c>
      <c r="F364">
        <v>0</v>
      </c>
      <c r="J364">
        <v>0</v>
      </c>
      <c r="K364">
        <v>0</v>
      </c>
      <c r="P364">
        <v>0</v>
      </c>
      <c r="Q364">
        <v>0</v>
      </c>
    </row>
    <row r="365" spans="1:17" x14ac:dyDescent="0.25">
      <c r="A365">
        <v>0</v>
      </c>
      <c r="B365">
        <v>0</v>
      </c>
      <c r="E365">
        <v>0</v>
      </c>
      <c r="F365">
        <v>0</v>
      </c>
      <c r="J365">
        <v>0</v>
      </c>
      <c r="K365">
        <v>0</v>
      </c>
      <c r="P365">
        <v>0</v>
      </c>
      <c r="Q365">
        <v>0</v>
      </c>
    </row>
    <row r="366" spans="1:17" x14ac:dyDescent="0.25">
      <c r="A366">
        <v>0</v>
      </c>
      <c r="B366">
        <v>0</v>
      </c>
      <c r="E366">
        <v>0</v>
      </c>
      <c r="F366">
        <v>0</v>
      </c>
      <c r="J366">
        <v>0</v>
      </c>
      <c r="K366">
        <v>0</v>
      </c>
      <c r="P366">
        <v>0</v>
      </c>
      <c r="Q366">
        <v>0</v>
      </c>
    </row>
    <row r="367" spans="1:17" x14ac:dyDescent="0.25">
      <c r="A367">
        <v>0</v>
      </c>
      <c r="B367">
        <v>0</v>
      </c>
      <c r="E367">
        <v>0</v>
      </c>
      <c r="F367">
        <v>0</v>
      </c>
      <c r="J367">
        <v>0</v>
      </c>
      <c r="K367">
        <v>0</v>
      </c>
      <c r="P367">
        <v>24</v>
      </c>
      <c r="Q367">
        <v>0</v>
      </c>
    </row>
    <row r="368" spans="1:17" x14ac:dyDescent="0.25">
      <c r="A368">
        <v>0</v>
      </c>
      <c r="B368">
        <v>0</v>
      </c>
      <c r="E368">
        <v>0</v>
      </c>
      <c r="F368">
        <v>0</v>
      </c>
      <c r="J368">
        <v>0</v>
      </c>
      <c r="K368">
        <v>0</v>
      </c>
      <c r="P368">
        <v>24</v>
      </c>
      <c r="Q368">
        <v>0</v>
      </c>
    </row>
    <row r="369" spans="1:17" x14ac:dyDescent="0.25">
      <c r="A369">
        <v>0</v>
      </c>
      <c r="B369">
        <v>0</v>
      </c>
      <c r="E369">
        <v>0</v>
      </c>
      <c r="F369">
        <v>0</v>
      </c>
      <c r="J369">
        <v>0</v>
      </c>
      <c r="K369">
        <v>0</v>
      </c>
      <c r="P369">
        <v>0</v>
      </c>
      <c r="Q369">
        <v>0</v>
      </c>
    </row>
    <row r="370" spans="1:17" x14ac:dyDescent="0.25">
      <c r="A370">
        <v>0</v>
      </c>
      <c r="B370">
        <v>0</v>
      </c>
      <c r="E370">
        <v>0</v>
      </c>
      <c r="F370">
        <v>0</v>
      </c>
      <c r="J370">
        <v>0</v>
      </c>
      <c r="K370">
        <v>0</v>
      </c>
      <c r="P370">
        <v>0</v>
      </c>
      <c r="Q370">
        <v>0</v>
      </c>
    </row>
    <row r="371" spans="1:17" x14ac:dyDescent="0.25">
      <c r="A371">
        <v>0</v>
      </c>
      <c r="B371">
        <v>0</v>
      </c>
      <c r="E371">
        <v>0</v>
      </c>
      <c r="F371">
        <v>0</v>
      </c>
      <c r="J371">
        <v>0</v>
      </c>
      <c r="K371">
        <v>0</v>
      </c>
      <c r="P371">
        <v>0</v>
      </c>
      <c r="Q371">
        <v>0</v>
      </c>
    </row>
    <row r="372" spans="1:17" x14ac:dyDescent="0.25">
      <c r="A372">
        <v>0</v>
      </c>
      <c r="B372">
        <v>0</v>
      </c>
      <c r="E372">
        <v>0</v>
      </c>
      <c r="F372">
        <v>0</v>
      </c>
      <c r="J372">
        <v>0</v>
      </c>
      <c r="K372">
        <v>0</v>
      </c>
      <c r="P372">
        <v>0</v>
      </c>
      <c r="Q372">
        <v>0</v>
      </c>
    </row>
    <row r="373" spans="1:17" x14ac:dyDescent="0.25">
      <c r="A373">
        <v>0</v>
      </c>
      <c r="B373">
        <v>0</v>
      </c>
      <c r="E373">
        <v>0</v>
      </c>
      <c r="F373">
        <v>0</v>
      </c>
      <c r="J373">
        <v>0</v>
      </c>
      <c r="K373">
        <v>0</v>
      </c>
      <c r="P373">
        <v>0</v>
      </c>
      <c r="Q373">
        <v>0</v>
      </c>
    </row>
    <row r="374" spans="1:17" x14ac:dyDescent="0.25">
      <c r="A374">
        <v>0</v>
      </c>
      <c r="B374">
        <v>0</v>
      </c>
      <c r="E374">
        <v>0</v>
      </c>
      <c r="F374">
        <v>0</v>
      </c>
      <c r="J374">
        <v>0</v>
      </c>
      <c r="K374">
        <v>0</v>
      </c>
      <c r="P374">
        <v>0</v>
      </c>
      <c r="Q374">
        <v>0</v>
      </c>
    </row>
    <row r="375" spans="1:17" x14ac:dyDescent="0.25">
      <c r="A375">
        <v>0</v>
      </c>
      <c r="B375">
        <v>0</v>
      </c>
      <c r="E375">
        <v>0</v>
      </c>
      <c r="F375">
        <v>0</v>
      </c>
      <c r="J375">
        <v>0</v>
      </c>
      <c r="K375">
        <v>0</v>
      </c>
      <c r="P375">
        <v>0</v>
      </c>
      <c r="Q375">
        <v>0</v>
      </c>
    </row>
    <row r="376" spans="1:17" x14ac:dyDescent="0.25">
      <c r="A376">
        <v>0</v>
      </c>
      <c r="B376">
        <v>0</v>
      </c>
      <c r="E376">
        <v>0</v>
      </c>
      <c r="F376">
        <v>0</v>
      </c>
      <c r="J376">
        <v>0</v>
      </c>
      <c r="K376">
        <v>0</v>
      </c>
      <c r="P376">
        <v>0</v>
      </c>
      <c r="Q376">
        <v>0</v>
      </c>
    </row>
    <row r="377" spans="1:17" x14ac:dyDescent="0.25">
      <c r="A377">
        <v>0</v>
      </c>
      <c r="B377">
        <v>0</v>
      </c>
      <c r="E377">
        <v>0</v>
      </c>
      <c r="F377">
        <v>0</v>
      </c>
      <c r="J377">
        <v>0</v>
      </c>
      <c r="K377">
        <v>0</v>
      </c>
      <c r="P377">
        <v>0</v>
      </c>
      <c r="Q377">
        <v>0</v>
      </c>
    </row>
    <row r="378" spans="1:17" x14ac:dyDescent="0.25">
      <c r="A378">
        <v>0</v>
      </c>
      <c r="B378">
        <v>0</v>
      </c>
      <c r="E378">
        <v>0</v>
      </c>
      <c r="F378">
        <v>0</v>
      </c>
      <c r="J378">
        <v>0</v>
      </c>
      <c r="K378">
        <v>0</v>
      </c>
      <c r="P378">
        <v>0</v>
      </c>
      <c r="Q378">
        <v>0</v>
      </c>
    </row>
    <row r="379" spans="1:17" x14ac:dyDescent="0.25">
      <c r="A379">
        <v>0</v>
      </c>
      <c r="B379">
        <v>0</v>
      </c>
      <c r="E379">
        <v>0</v>
      </c>
      <c r="F379">
        <v>0</v>
      </c>
      <c r="J379">
        <v>0</v>
      </c>
      <c r="K379">
        <v>0</v>
      </c>
      <c r="P379">
        <v>0</v>
      </c>
      <c r="Q379">
        <v>0</v>
      </c>
    </row>
    <row r="380" spans="1:17" x14ac:dyDescent="0.25">
      <c r="A380">
        <v>0</v>
      </c>
      <c r="B380">
        <v>0</v>
      </c>
      <c r="E380">
        <v>0</v>
      </c>
      <c r="F380">
        <v>0</v>
      </c>
      <c r="J380">
        <v>0</v>
      </c>
      <c r="K380">
        <v>0</v>
      </c>
      <c r="P380">
        <v>0</v>
      </c>
      <c r="Q380">
        <v>0</v>
      </c>
    </row>
    <row r="381" spans="1:17" x14ac:dyDescent="0.25">
      <c r="A381">
        <v>0</v>
      </c>
      <c r="B381">
        <v>0</v>
      </c>
      <c r="E381">
        <v>0</v>
      </c>
      <c r="F381">
        <v>0</v>
      </c>
      <c r="J381">
        <v>0</v>
      </c>
      <c r="K381">
        <v>0</v>
      </c>
      <c r="P381">
        <v>0</v>
      </c>
      <c r="Q381">
        <v>0</v>
      </c>
    </row>
    <row r="382" spans="1:17" x14ac:dyDescent="0.25">
      <c r="A382">
        <v>0</v>
      </c>
      <c r="B382">
        <v>0</v>
      </c>
      <c r="E382">
        <v>0</v>
      </c>
      <c r="F382">
        <v>0</v>
      </c>
      <c r="J382">
        <v>0</v>
      </c>
      <c r="K382">
        <v>0</v>
      </c>
      <c r="P382">
        <v>0</v>
      </c>
      <c r="Q382">
        <v>0</v>
      </c>
    </row>
    <row r="383" spans="1:17" x14ac:dyDescent="0.25">
      <c r="A383">
        <v>0</v>
      </c>
      <c r="B383">
        <v>10</v>
      </c>
      <c r="E383">
        <v>0</v>
      </c>
      <c r="F383">
        <v>0</v>
      </c>
      <c r="J383">
        <v>0</v>
      </c>
      <c r="K383">
        <v>0</v>
      </c>
      <c r="P383">
        <v>0</v>
      </c>
      <c r="Q383">
        <v>0</v>
      </c>
    </row>
    <row r="384" spans="1:17" x14ac:dyDescent="0.25">
      <c r="A384">
        <v>0</v>
      </c>
      <c r="B384">
        <v>0</v>
      </c>
      <c r="E384">
        <v>0</v>
      </c>
      <c r="F384">
        <v>0</v>
      </c>
      <c r="J384">
        <v>0</v>
      </c>
      <c r="K384">
        <v>0</v>
      </c>
      <c r="P384">
        <v>0</v>
      </c>
      <c r="Q384">
        <v>0</v>
      </c>
    </row>
    <row r="385" spans="1:17" x14ac:dyDescent="0.25">
      <c r="A385">
        <v>0</v>
      </c>
      <c r="B385">
        <v>0</v>
      </c>
      <c r="E385">
        <v>0</v>
      </c>
      <c r="F385">
        <v>0</v>
      </c>
      <c r="J385">
        <v>0</v>
      </c>
      <c r="K385">
        <v>0</v>
      </c>
      <c r="P385">
        <v>0</v>
      </c>
      <c r="Q385">
        <v>0</v>
      </c>
    </row>
    <row r="386" spans="1:17" x14ac:dyDescent="0.25">
      <c r="A386">
        <v>0</v>
      </c>
      <c r="B386">
        <v>0</v>
      </c>
      <c r="E386">
        <v>0</v>
      </c>
      <c r="F386">
        <v>0</v>
      </c>
      <c r="J386">
        <v>0</v>
      </c>
      <c r="K386">
        <v>0</v>
      </c>
      <c r="P386">
        <v>0</v>
      </c>
      <c r="Q386">
        <v>0</v>
      </c>
    </row>
    <row r="387" spans="1:17" x14ac:dyDescent="0.25">
      <c r="A387">
        <v>2</v>
      </c>
      <c r="B387">
        <v>3</v>
      </c>
      <c r="E387">
        <v>0</v>
      </c>
      <c r="F387">
        <v>0</v>
      </c>
      <c r="J387">
        <v>0</v>
      </c>
      <c r="K387">
        <v>0</v>
      </c>
      <c r="P387">
        <v>0</v>
      </c>
      <c r="Q387">
        <v>0</v>
      </c>
    </row>
    <row r="388" spans="1:17" x14ac:dyDescent="0.25">
      <c r="A388">
        <v>0</v>
      </c>
      <c r="B388">
        <v>0</v>
      </c>
      <c r="E388">
        <v>0</v>
      </c>
      <c r="F388">
        <v>0</v>
      </c>
      <c r="J388">
        <v>0</v>
      </c>
      <c r="K388">
        <v>0</v>
      </c>
      <c r="P388">
        <v>0</v>
      </c>
      <c r="Q388">
        <v>0</v>
      </c>
    </row>
    <row r="389" spans="1:17" x14ac:dyDescent="0.25">
      <c r="A389">
        <v>0</v>
      </c>
      <c r="B389">
        <v>0</v>
      </c>
      <c r="E389">
        <v>0</v>
      </c>
      <c r="F389">
        <v>0</v>
      </c>
      <c r="J389">
        <v>0</v>
      </c>
      <c r="K389">
        <v>0</v>
      </c>
      <c r="P389">
        <v>0</v>
      </c>
      <c r="Q389">
        <v>0</v>
      </c>
    </row>
    <row r="390" spans="1:17" x14ac:dyDescent="0.25">
      <c r="A390">
        <v>0</v>
      </c>
      <c r="B390">
        <v>0</v>
      </c>
      <c r="E390">
        <v>0</v>
      </c>
      <c r="F390">
        <v>0</v>
      </c>
      <c r="J390">
        <v>0</v>
      </c>
      <c r="K390">
        <v>0</v>
      </c>
      <c r="P390">
        <v>0</v>
      </c>
      <c r="Q390">
        <v>0</v>
      </c>
    </row>
    <row r="391" spans="1:17" x14ac:dyDescent="0.25">
      <c r="A391">
        <v>0</v>
      </c>
      <c r="B391">
        <v>0</v>
      </c>
      <c r="E391">
        <v>0</v>
      </c>
      <c r="F391">
        <v>0</v>
      </c>
      <c r="J391">
        <v>0</v>
      </c>
      <c r="K391">
        <v>0</v>
      </c>
      <c r="P391">
        <v>0</v>
      </c>
      <c r="Q391">
        <v>0</v>
      </c>
    </row>
    <row r="392" spans="1:17" x14ac:dyDescent="0.25">
      <c r="A392">
        <v>0</v>
      </c>
      <c r="B392">
        <v>0</v>
      </c>
      <c r="E392">
        <v>0</v>
      </c>
      <c r="F392">
        <v>0</v>
      </c>
      <c r="J392">
        <v>0</v>
      </c>
      <c r="K392">
        <v>0</v>
      </c>
      <c r="P392">
        <v>0</v>
      </c>
      <c r="Q392">
        <v>0</v>
      </c>
    </row>
    <row r="393" spans="1:17" x14ac:dyDescent="0.25">
      <c r="A393">
        <v>0</v>
      </c>
      <c r="B393">
        <v>0</v>
      </c>
      <c r="E393">
        <v>0</v>
      </c>
      <c r="F393">
        <v>0</v>
      </c>
      <c r="J393">
        <v>0</v>
      </c>
      <c r="K393">
        <v>0</v>
      </c>
      <c r="P393">
        <v>0</v>
      </c>
      <c r="Q393">
        <v>0</v>
      </c>
    </row>
    <row r="394" spans="1:17" x14ac:dyDescent="0.25">
      <c r="A394">
        <v>0</v>
      </c>
      <c r="B394">
        <v>0</v>
      </c>
      <c r="E394">
        <v>0</v>
      </c>
      <c r="F394">
        <v>0</v>
      </c>
      <c r="J394">
        <v>0</v>
      </c>
      <c r="K394">
        <v>0</v>
      </c>
      <c r="P394">
        <v>0</v>
      </c>
      <c r="Q394">
        <v>0</v>
      </c>
    </row>
    <row r="395" spans="1:17" x14ac:dyDescent="0.25">
      <c r="A395">
        <v>0</v>
      </c>
      <c r="B395">
        <v>0</v>
      </c>
      <c r="E395">
        <v>0</v>
      </c>
      <c r="F395">
        <v>0</v>
      </c>
      <c r="J395">
        <v>0</v>
      </c>
      <c r="K395">
        <v>0</v>
      </c>
      <c r="P395">
        <v>0</v>
      </c>
      <c r="Q395">
        <v>0</v>
      </c>
    </row>
    <row r="396" spans="1:17" x14ac:dyDescent="0.25">
      <c r="A396">
        <v>0</v>
      </c>
      <c r="B396">
        <v>0</v>
      </c>
      <c r="E396">
        <v>0</v>
      </c>
      <c r="F396">
        <v>0</v>
      </c>
      <c r="J396">
        <v>0</v>
      </c>
      <c r="K396">
        <v>0</v>
      </c>
      <c r="P396">
        <v>0</v>
      </c>
      <c r="Q396">
        <v>0</v>
      </c>
    </row>
    <row r="397" spans="1:17" x14ac:dyDescent="0.25">
      <c r="A397">
        <v>0</v>
      </c>
      <c r="B397">
        <v>0</v>
      </c>
      <c r="E397">
        <v>0</v>
      </c>
      <c r="F397">
        <v>3</v>
      </c>
      <c r="J397">
        <v>0</v>
      </c>
      <c r="K397">
        <v>0</v>
      </c>
      <c r="P397">
        <v>0</v>
      </c>
      <c r="Q397">
        <v>0</v>
      </c>
    </row>
    <row r="398" spans="1:17" x14ac:dyDescent="0.25">
      <c r="A398">
        <v>0</v>
      </c>
      <c r="B398">
        <v>0</v>
      </c>
      <c r="E398">
        <v>0</v>
      </c>
      <c r="F398">
        <v>0</v>
      </c>
      <c r="J398">
        <v>0</v>
      </c>
      <c r="K398">
        <v>0</v>
      </c>
      <c r="P398">
        <v>0</v>
      </c>
      <c r="Q398">
        <v>0</v>
      </c>
    </row>
    <row r="399" spans="1:17" x14ac:dyDescent="0.25">
      <c r="A399">
        <v>0</v>
      </c>
      <c r="B399">
        <v>0</v>
      </c>
      <c r="E399">
        <v>0</v>
      </c>
      <c r="F399">
        <v>0</v>
      </c>
      <c r="J399">
        <v>0</v>
      </c>
      <c r="K399">
        <v>0</v>
      </c>
      <c r="P399">
        <v>0</v>
      </c>
      <c r="Q399">
        <v>0</v>
      </c>
    </row>
    <row r="400" spans="1:17" x14ac:dyDescent="0.25">
      <c r="A400">
        <v>0</v>
      </c>
      <c r="B400">
        <v>0</v>
      </c>
      <c r="E400">
        <v>0</v>
      </c>
      <c r="F400">
        <v>0</v>
      </c>
      <c r="J400">
        <v>0</v>
      </c>
      <c r="K400">
        <v>0</v>
      </c>
      <c r="P400">
        <v>0</v>
      </c>
      <c r="Q400">
        <v>0</v>
      </c>
    </row>
    <row r="401" spans="1:17" x14ac:dyDescent="0.25">
      <c r="A401">
        <v>0</v>
      </c>
      <c r="B401">
        <v>0</v>
      </c>
      <c r="E401">
        <v>0</v>
      </c>
      <c r="F401">
        <v>0</v>
      </c>
      <c r="J401">
        <v>0</v>
      </c>
      <c r="K401">
        <v>0</v>
      </c>
      <c r="P401">
        <v>0</v>
      </c>
      <c r="Q401">
        <v>0</v>
      </c>
    </row>
    <row r="402" spans="1:17" x14ac:dyDescent="0.25">
      <c r="A402">
        <v>0</v>
      </c>
      <c r="B402">
        <v>0</v>
      </c>
      <c r="E402">
        <v>0</v>
      </c>
      <c r="F402">
        <v>0</v>
      </c>
      <c r="J402">
        <v>0</v>
      </c>
      <c r="K402">
        <v>0</v>
      </c>
      <c r="P402">
        <v>0</v>
      </c>
      <c r="Q402">
        <v>0</v>
      </c>
    </row>
    <row r="403" spans="1:17" x14ac:dyDescent="0.25">
      <c r="A403">
        <v>0</v>
      </c>
      <c r="B403">
        <v>0</v>
      </c>
      <c r="E403">
        <v>0</v>
      </c>
      <c r="F403">
        <v>0</v>
      </c>
      <c r="J403">
        <v>0</v>
      </c>
      <c r="K403">
        <v>0</v>
      </c>
      <c r="P403">
        <v>0</v>
      </c>
      <c r="Q403">
        <v>0</v>
      </c>
    </row>
    <row r="404" spans="1:17" x14ac:dyDescent="0.25">
      <c r="A404">
        <v>0</v>
      </c>
      <c r="B404">
        <v>0</v>
      </c>
      <c r="E404">
        <v>0</v>
      </c>
      <c r="F404">
        <v>0</v>
      </c>
      <c r="J404">
        <v>0</v>
      </c>
      <c r="K404">
        <v>0</v>
      </c>
      <c r="P404">
        <v>1</v>
      </c>
      <c r="Q404">
        <v>0</v>
      </c>
    </row>
    <row r="405" spans="1:17" x14ac:dyDescent="0.25">
      <c r="A405">
        <v>0</v>
      </c>
      <c r="B405">
        <v>0</v>
      </c>
      <c r="E405">
        <v>0</v>
      </c>
      <c r="F405">
        <v>0</v>
      </c>
      <c r="J405">
        <v>0</v>
      </c>
      <c r="K405">
        <v>0</v>
      </c>
      <c r="P405">
        <v>0</v>
      </c>
      <c r="Q405">
        <v>0</v>
      </c>
    </row>
    <row r="406" spans="1:17" x14ac:dyDescent="0.25">
      <c r="A406">
        <v>0</v>
      </c>
      <c r="B406">
        <v>0</v>
      </c>
      <c r="E406">
        <v>2</v>
      </c>
      <c r="F406">
        <v>0</v>
      </c>
      <c r="J406">
        <v>0</v>
      </c>
      <c r="K406">
        <v>0</v>
      </c>
      <c r="P406">
        <v>0</v>
      </c>
      <c r="Q406">
        <v>0</v>
      </c>
    </row>
    <row r="407" spans="1:17" x14ac:dyDescent="0.25">
      <c r="A407">
        <v>0</v>
      </c>
      <c r="B407">
        <v>0</v>
      </c>
      <c r="E407">
        <v>0</v>
      </c>
      <c r="F407">
        <v>0</v>
      </c>
      <c r="J407">
        <v>0</v>
      </c>
      <c r="K407">
        <v>0</v>
      </c>
      <c r="P407">
        <v>0</v>
      </c>
      <c r="Q407">
        <v>0</v>
      </c>
    </row>
    <row r="408" spans="1:17" x14ac:dyDescent="0.25">
      <c r="A408">
        <v>0</v>
      </c>
      <c r="B408">
        <v>1</v>
      </c>
      <c r="E408">
        <v>0</v>
      </c>
      <c r="F408">
        <v>0</v>
      </c>
      <c r="J408">
        <v>0</v>
      </c>
      <c r="K408">
        <v>0</v>
      </c>
      <c r="P408">
        <v>0</v>
      </c>
      <c r="Q408">
        <v>0</v>
      </c>
    </row>
    <row r="409" spans="1:17" x14ac:dyDescent="0.25">
      <c r="A409">
        <v>0</v>
      </c>
      <c r="B409">
        <v>0</v>
      </c>
      <c r="E409">
        <v>0</v>
      </c>
      <c r="F409">
        <v>0</v>
      </c>
      <c r="J409">
        <v>0</v>
      </c>
      <c r="K409">
        <v>0</v>
      </c>
      <c r="P409">
        <v>0</v>
      </c>
      <c r="Q409">
        <v>0</v>
      </c>
    </row>
    <row r="410" spans="1:17" x14ac:dyDescent="0.25">
      <c r="A410">
        <v>0</v>
      </c>
      <c r="B410">
        <v>0</v>
      </c>
      <c r="E410">
        <v>0</v>
      </c>
      <c r="F410">
        <v>0</v>
      </c>
      <c r="J410">
        <v>0</v>
      </c>
      <c r="K410">
        <v>0</v>
      </c>
      <c r="P410">
        <v>0</v>
      </c>
      <c r="Q410">
        <v>0</v>
      </c>
    </row>
    <row r="411" spans="1:17" x14ac:dyDescent="0.25">
      <c r="A411">
        <v>0</v>
      </c>
      <c r="B411">
        <v>0</v>
      </c>
      <c r="E411">
        <v>0</v>
      </c>
      <c r="F411">
        <v>0</v>
      </c>
      <c r="J411">
        <v>0</v>
      </c>
      <c r="K411">
        <v>0</v>
      </c>
      <c r="P411">
        <v>0</v>
      </c>
      <c r="Q411">
        <v>0</v>
      </c>
    </row>
    <row r="412" spans="1:17" x14ac:dyDescent="0.25">
      <c r="A412">
        <v>0</v>
      </c>
      <c r="B412">
        <v>0</v>
      </c>
      <c r="E412">
        <v>0</v>
      </c>
      <c r="F412">
        <v>0</v>
      </c>
      <c r="J412">
        <v>0</v>
      </c>
      <c r="K412">
        <v>0</v>
      </c>
      <c r="P412">
        <v>0</v>
      </c>
      <c r="Q412">
        <v>0</v>
      </c>
    </row>
    <row r="413" spans="1:17" x14ac:dyDescent="0.25">
      <c r="A413">
        <v>0</v>
      </c>
      <c r="B413">
        <v>0</v>
      </c>
      <c r="E413">
        <v>0</v>
      </c>
      <c r="F413">
        <v>0</v>
      </c>
      <c r="J413">
        <v>0</v>
      </c>
      <c r="K413">
        <v>0</v>
      </c>
      <c r="P413">
        <v>0</v>
      </c>
      <c r="Q413">
        <v>0</v>
      </c>
    </row>
    <row r="414" spans="1:17" x14ac:dyDescent="0.25">
      <c r="A414">
        <v>0</v>
      </c>
      <c r="B414">
        <v>0</v>
      </c>
      <c r="E414">
        <v>0</v>
      </c>
      <c r="F414">
        <v>0</v>
      </c>
      <c r="J414">
        <v>0</v>
      </c>
      <c r="K414">
        <v>0</v>
      </c>
      <c r="P414">
        <v>0</v>
      </c>
      <c r="Q414">
        <v>0</v>
      </c>
    </row>
    <row r="415" spans="1:17" x14ac:dyDescent="0.25">
      <c r="A415">
        <v>0</v>
      </c>
      <c r="B415">
        <v>0</v>
      </c>
      <c r="E415">
        <v>0</v>
      </c>
      <c r="F415">
        <v>0</v>
      </c>
      <c r="J415">
        <v>0</v>
      </c>
      <c r="K415">
        <v>0</v>
      </c>
      <c r="P415">
        <v>0</v>
      </c>
      <c r="Q415">
        <v>0</v>
      </c>
    </row>
    <row r="416" spans="1:17" x14ac:dyDescent="0.25">
      <c r="A416">
        <v>0</v>
      </c>
      <c r="B416">
        <v>0</v>
      </c>
      <c r="E416">
        <v>0</v>
      </c>
      <c r="F416">
        <v>0</v>
      </c>
      <c r="J416">
        <v>0</v>
      </c>
      <c r="K416">
        <v>0</v>
      </c>
      <c r="P416">
        <v>0</v>
      </c>
      <c r="Q416">
        <v>0</v>
      </c>
    </row>
    <row r="417" spans="1:17" x14ac:dyDescent="0.25">
      <c r="A417">
        <v>0</v>
      </c>
      <c r="B417">
        <v>0</v>
      </c>
      <c r="E417">
        <v>0</v>
      </c>
      <c r="F417">
        <v>0</v>
      </c>
      <c r="J417">
        <v>0</v>
      </c>
      <c r="K417">
        <v>0</v>
      </c>
      <c r="P417">
        <v>0</v>
      </c>
      <c r="Q417">
        <v>0</v>
      </c>
    </row>
    <row r="418" spans="1:17" x14ac:dyDescent="0.25">
      <c r="A418">
        <v>0</v>
      </c>
      <c r="B418">
        <v>0</v>
      </c>
      <c r="E418">
        <v>0</v>
      </c>
      <c r="F418">
        <v>0</v>
      </c>
      <c r="J418">
        <v>0</v>
      </c>
      <c r="K418">
        <v>0</v>
      </c>
      <c r="P418">
        <v>0</v>
      </c>
      <c r="Q418">
        <v>0</v>
      </c>
    </row>
    <row r="419" spans="1:17" x14ac:dyDescent="0.25">
      <c r="A419">
        <v>0</v>
      </c>
      <c r="B419">
        <v>0</v>
      </c>
      <c r="E419">
        <v>0</v>
      </c>
      <c r="F419">
        <v>0</v>
      </c>
      <c r="J419">
        <v>0</v>
      </c>
      <c r="K419">
        <v>0</v>
      </c>
      <c r="P419">
        <v>0</v>
      </c>
      <c r="Q419">
        <v>0</v>
      </c>
    </row>
    <row r="420" spans="1:17" x14ac:dyDescent="0.25">
      <c r="A420">
        <v>0</v>
      </c>
      <c r="B420">
        <v>0</v>
      </c>
      <c r="E420">
        <v>0</v>
      </c>
      <c r="F420">
        <v>0</v>
      </c>
      <c r="J420">
        <v>0</v>
      </c>
      <c r="K420">
        <v>0</v>
      </c>
      <c r="P420">
        <v>0</v>
      </c>
      <c r="Q420">
        <v>0</v>
      </c>
    </row>
    <row r="421" spans="1:17" x14ac:dyDescent="0.25">
      <c r="A421">
        <v>0</v>
      </c>
      <c r="B421">
        <v>0</v>
      </c>
      <c r="E421">
        <v>0</v>
      </c>
      <c r="F421">
        <v>0</v>
      </c>
      <c r="J421">
        <v>0</v>
      </c>
      <c r="K421">
        <v>0</v>
      </c>
      <c r="P421">
        <v>0</v>
      </c>
      <c r="Q421">
        <v>0</v>
      </c>
    </row>
    <row r="422" spans="1:17" x14ac:dyDescent="0.25">
      <c r="A422">
        <v>0</v>
      </c>
      <c r="B422">
        <v>0</v>
      </c>
      <c r="E422">
        <v>0</v>
      </c>
      <c r="F422">
        <v>0</v>
      </c>
      <c r="J422">
        <v>0</v>
      </c>
      <c r="K422">
        <v>0</v>
      </c>
      <c r="P422">
        <v>0</v>
      </c>
      <c r="Q422">
        <v>0</v>
      </c>
    </row>
    <row r="423" spans="1:17" x14ac:dyDescent="0.25">
      <c r="A423">
        <v>0</v>
      </c>
      <c r="B423">
        <v>0</v>
      </c>
      <c r="E423">
        <v>0</v>
      </c>
      <c r="F423">
        <v>0</v>
      </c>
      <c r="J423">
        <v>0</v>
      </c>
      <c r="K423">
        <v>0</v>
      </c>
      <c r="P423">
        <v>0</v>
      </c>
      <c r="Q423">
        <v>0</v>
      </c>
    </row>
    <row r="424" spans="1:17" x14ac:dyDescent="0.25">
      <c r="A424">
        <v>0</v>
      </c>
      <c r="B424">
        <v>0</v>
      </c>
      <c r="E424">
        <v>0</v>
      </c>
      <c r="F424">
        <v>0</v>
      </c>
      <c r="J424">
        <v>0</v>
      </c>
      <c r="K424">
        <v>0</v>
      </c>
      <c r="P424">
        <v>0</v>
      </c>
      <c r="Q424">
        <v>0</v>
      </c>
    </row>
    <row r="425" spans="1:17" x14ac:dyDescent="0.25">
      <c r="A425">
        <v>0</v>
      </c>
      <c r="B425">
        <v>0</v>
      </c>
      <c r="E425">
        <v>0</v>
      </c>
      <c r="F425">
        <v>0</v>
      </c>
      <c r="J425">
        <v>0</v>
      </c>
      <c r="K425">
        <v>0</v>
      </c>
      <c r="P425">
        <v>0</v>
      </c>
      <c r="Q425">
        <v>0</v>
      </c>
    </row>
    <row r="426" spans="1:17" x14ac:dyDescent="0.25">
      <c r="A426">
        <v>0</v>
      </c>
      <c r="B426">
        <v>0</v>
      </c>
      <c r="E426">
        <v>0</v>
      </c>
      <c r="F426">
        <v>0</v>
      </c>
      <c r="J426">
        <v>0</v>
      </c>
      <c r="K426">
        <v>0</v>
      </c>
      <c r="P426">
        <v>0</v>
      </c>
      <c r="Q426">
        <v>0</v>
      </c>
    </row>
    <row r="427" spans="1:17" x14ac:dyDescent="0.25">
      <c r="A427">
        <v>0</v>
      </c>
      <c r="B427">
        <v>0</v>
      </c>
      <c r="E427">
        <v>0</v>
      </c>
      <c r="F427">
        <v>0</v>
      </c>
      <c r="J427">
        <v>0</v>
      </c>
      <c r="K427">
        <v>0</v>
      </c>
      <c r="P427">
        <v>0</v>
      </c>
      <c r="Q427">
        <v>0</v>
      </c>
    </row>
    <row r="428" spans="1:17" x14ac:dyDescent="0.25">
      <c r="A428">
        <v>0</v>
      </c>
      <c r="B428">
        <v>0</v>
      </c>
      <c r="E428">
        <v>0</v>
      </c>
      <c r="F428">
        <v>0</v>
      </c>
      <c r="J428">
        <v>0</v>
      </c>
      <c r="K428">
        <v>0</v>
      </c>
      <c r="P428">
        <v>0</v>
      </c>
      <c r="Q428">
        <v>0</v>
      </c>
    </row>
    <row r="429" spans="1:17" x14ac:dyDescent="0.25">
      <c r="A429">
        <v>0</v>
      </c>
      <c r="B429">
        <v>0</v>
      </c>
      <c r="E429">
        <v>0</v>
      </c>
      <c r="F429">
        <v>0</v>
      </c>
      <c r="J429">
        <v>0</v>
      </c>
      <c r="K429">
        <v>0</v>
      </c>
      <c r="P429">
        <v>0</v>
      </c>
      <c r="Q429">
        <v>0</v>
      </c>
    </row>
    <row r="430" spans="1:17" x14ac:dyDescent="0.25">
      <c r="A430">
        <v>0</v>
      </c>
      <c r="B430">
        <v>0</v>
      </c>
      <c r="E430">
        <v>0</v>
      </c>
      <c r="F430">
        <v>0</v>
      </c>
      <c r="J430">
        <v>0</v>
      </c>
      <c r="K430">
        <v>0</v>
      </c>
      <c r="P430">
        <v>0</v>
      </c>
      <c r="Q430">
        <v>0</v>
      </c>
    </row>
    <row r="431" spans="1:17" x14ac:dyDescent="0.25">
      <c r="A431">
        <v>0</v>
      </c>
      <c r="B431">
        <v>0</v>
      </c>
      <c r="E431">
        <v>0</v>
      </c>
      <c r="F431">
        <v>0</v>
      </c>
      <c r="J431">
        <v>0</v>
      </c>
      <c r="K431">
        <v>0</v>
      </c>
      <c r="P431">
        <v>0</v>
      </c>
      <c r="Q431">
        <v>0</v>
      </c>
    </row>
    <row r="432" spans="1:17" x14ac:dyDescent="0.25">
      <c r="A432">
        <v>0</v>
      </c>
      <c r="B432">
        <v>0</v>
      </c>
      <c r="E432">
        <v>0</v>
      </c>
      <c r="F432">
        <v>0</v>
      </c>
      <c r="J432">
        <v>0</v>
      </c>
      <c r="K432">
        <v>0</v>
      </c>
      <c r="P432">
        <v>0</v>
      </c>
      <c r="Q432">
        <v>0</v>
      </c>
    </row>
    <row r="433" spans="1:17" x14ac:dyDescent="0.25">
      <c r="A433">
        <v>0</v>
      </c>
      <c r="B433">
        <v>0</v>
      </c>
      <c r="E433">
        <v>0</v>
      </c>
      <c r="F433">
        <v>0</v>
      </c>
      <c r="J433">
        <v>0</v>
      </c>
      <c r="K433">
        <v>0</v>
      </c>
      <c r="P433">
        <v>0</v>
      </c>
      <c r="Q433">
        <v>0</v>
      </c>
    </row>
    <row r="434" spans="1:17" x14ac:dyDescent="0.25">
      <c r="A434">
        <v>0</v>
      </c>
      <c r="B434">
        <v>0</v>
      </c>
      <c r="E434">
        <v>0</v>
      </c>
      <c r="F434">
        <v>0</v>
      </c>
      <c r="J434">
        <v>0</v>
      </c>
      <c r="K434">
        <v>0</v>
      </c>
      <c r="P434">
        <v>0</v>
      </c>
      <c r="Q434">
        <v>0</v>
      </c>
    </row>
    <row r="435" spans="1:17" x14ac:dyDescent="0.25">
      <c r="A435">
        <v>0</v>
      </c>
      <c r="B435">
        <v>0</v>
      </c>
      <c r="E435">
        <v>0</v>
      </c>
      <c r="F435">
        <v>0</v>
      </c>
      <c r="J435">
        <v>0</v>
      </c>
      <c r="K435">
        <v>0</v>
      </c>
      <c r="P435">
        <v>0</v>
      </c>
      <c r="Q435">
        <v>0</v>
      </c>
    </row>
    <row r="436" spans="1:17" x14ac:dyDescent="0.25">
      <c r="A436">
        <v>0</v>
      </c>
      <c r="B436">
        <v>0</v>
      </c>
      <c r="E436">
        <v>0</v>
      </c>
      <c r="F436">
        <v>0</v>
      </c>
      <c r="J436">
        <v>0</v>
      </c>
      <c r="K436">
        <v>0</v>
      </c>
      <c r="P436">
        <v>0</v>
      </c>
      <c r="Q436">
        <v>0</v>
      </c>
    </row>
    <row r="437" spans="1:17" x14ac:dyDescent="0.25">
      <c r="A437">
        <v>0</v>
      </c>
      <c r="B437">
        <v>0</v>
      </c>
      <c r="E437">
        <v>0</v>
      </c>
      <c r="F437">
        <v>0</v>
      </c>
      <c r="J437">
        <v>0</v>
      </c>
      <c r="K437">
        <v>0</v>
      </c>
      <c r="P437">
        <v>0</v>
      </c>
      <c r="Q437">
        <v>0</v>
      </c>
    </row>
    <row r="438" spans="1:17" x14ac:dyDescent="0.25">
      <c r="A438">
        <v>0</v>
      </c>
      <c r="B438">
        <v>0</v>
      </c>
      <c r="E438">
        <v>1</v>
      </c>
      <c r="F438">
        <v>0</v>
      </c>
      <c r="J438">
        <v>0</v>
      </c>
      <c r="K438">
        <v>0</v>
      </c>
      <c r="P438">
        <v>0</v>
      </c>
      <c r="Q438">
        <v>0</v>
      </c>
    </row>
    <row r="439" spans="1:17" x14ac:dyDescent="0.25">
      <c r="A439">
        <v>0</v>
      </c>
      <c r="B439">
        <v>0</v>
      </c>
      <c r="E439">
        <v>0</v>
      </c>
      <c r="F439">
        <v>0</v>
      </c>
      <c r="J439">
        <v>0</v>
      </c>
      <c r="K439">
        <v>0</v>
      </c>
      <c r="P439">
        <v>1</v>
      </c>
      <c r="Q439">
        <v>0</v>
      </c>
    </row>
    <row r="440" spans="1:17" x14ac:dyDescent="0.25">
      <c r="A440">
        <v>0</v>
      </c>
      <c r="B440">
        <v>0</v>
      </c>
      <c r="E440">
        <v>0</v>
      </c>
      <c r="F440">
        <v>0</v>
      </c>
      <c r="J440">
        <v>0</v>
      </c>
      <c r="K440">
        <v>0</v>
      </c>
      <c r="P440">
        <v>1</v>
      </c>
      <c r="Q440">
        <v>0</v>
      </c>
    </row>
    <row r="441" spans="1:17" x14ac:dyDescent="0.25">
      <c r="A441">
        <v>0</v>
      </c>
      <c r="B441">
        <v>0</v>
      </c>
      <c r="E441">
        <v>0</v>
      </c>
      <c r="F441">
        <v>0</v>
      </c>
      <c r="J441">
        <v>0</v>
      </c>
      <c r="K441">
        <v>0</v>
      </c>
      <c r="P441">
        <v>1</v>
      </c>
      <c r="Q441">
        <v>0</v>
      </c>
    </row>
    <row r="442" spans="1:17" x14ac:dyDescent="0.25">
      <c r="A442">
        <v>0</v>
      </c>
      <c r="B442">
        <v>0</v>
      </c>
      <c r="E442">
        <v>0</v>
      </c>
      <c r="F442">
        <v>0</v>
      </c>
      <c r="J442">
        <v>1</v>
      </c>
      <c r="K442">
        <v>0</v>
      </c>
      <c r="P442">
        <v>0</v>
      </c>
      <c r="Q442">
        <v>0</v>
      </c>
    </row>
    <row r="443" spans="1:17" x14ac:dyDescent="0.25">
      <c r="A443">
        <v>0</v>
      </c>
      <c r="B443">
        <v>0</v>
      </c>
      <c r="E443">
        <v>0</v>
      </c>
      <c r="F443">
        <v>0</v>
      </c>
      <c r="J443">
        <v>1</v>
      </c>
      <c r="K443">
        <v>0</v>
      </c>
      <c r="P443">
        <v>0</v>
      </c>
      <c r="Q443">
        <v>0</v>
      </c>
    </row>
    <row r="444" spans="1:17" x14ac:dyDescent="0.25">
      <c r="A444">
        <v>0</v>
      </c>
      <c r="B444">
        <v>0</v>
      </c>
      <c r="E444">
        <v>0</v>
      </c>
      <c r="F444">
        <v>0</v>
      </c>
      <c r="J444">
        <v>1</v>
      </c>
      <c r="K444">
        <v>0</v>
      </c>
      <c r="P444">
        <v>0</v>
      </c>
      <c r="Q444">
        <v>0</v>
      </c>
    </row>
    <row r="445" spans="1:17" x14ac:dyDescent="0.25">
      <c r="A445">
        <v>0</v>
      </c>
      <c r="B445">
        <v>0</v>
      </c>
      <c r="E445">
        <v>0</v>
      </c>
      <c r="F445">
        <v>0</v>
      </c>
      <c r="J445">
        <v>0</v>
      </c>
      <c r="K445">
        <v>1</v>
      </c>
      <c r="P445">
        <v>0</v>
      </c>
      <c r="Q445">
        <v>0</v>
      </c>
    </row>
    <row r="446" spans="1:17" x14ac:dyDescent="0.25">
      <c r="A446">
        <v>0</v>
      </c>
      <c r="B446">
        <v>0</v>
      </c>
      <c r="E446">
        <v>0</v>
      </c>
      <c r="F446">
        <v>0</v>
      </c>
      <c r="J446">
        <v>0</v>
      </c>
      <c r="K446">
        <v>1</v>
      </c>
      <c r="P446">
        <v>0</v>
      </c>
      <c r="Q446">
        <v>0</v>
      </c>
    </row>
    <row r="447" spans="1:17" x14ac:dyDescent="0.25">
      <c r="A447">
        <v>0</v>
      </c>
      <c r="B447">
        <v>0</v>
      </c>
      <c r="E447">
        <v>0</v>
      </c>
      <c r="F447">
        <v>0</v>
      </c>
      <c r="J447">
        <v>0</v>
      </c>
      <c r="K447">
        <v>0</v>
      </c>
      <c r="P447">
        <v>0</v>
      </c>
      <c r="Q447">
        <v>1</v>
      </c>
    </row>
    <row r="448" spans="1:17" x14ac:dyDescent="0.25">
      <c r="A448">
        <v>0</v>
      </c>
      <c r="B448">
        <v>0</v>
      </c>
      <c r="E448">
        <v>0</v>
      </c>
      <c r="F448">
        <v>0</v>
      </c>
      <c r="J448">
        <v>0</v>
      </c>
      <c r="K448">
        <v>0</v>
      </c>
      <c r="P448">
        <v>0</v>
      </c>
      <c r="Q44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1"/>
  <sheetViews>
    <sheetView workbookViewId="0">
      <selection activeCell="Q18" sqref="Q18"/>
    </sheetView>
  </sheetViews>
  <sheetFormatPr defaultRowHeight="15" x14ac:dyDescent="0.25"/>
  <cols>
    <col min="1" max="1" width="57.42578125" customWidth="1"/>
    <col min="2" max="9" width="3" bestFit="1" customWidth="1"/>
    <col min="10" max="10" width="6.85546875" customWidth="1"/>
    <col min="11" max="11" width="3.7109375" customWidth="1"/>
    <col min="12" max="13" width="4" bestFit="1" customWidth="1"/>
    <col min="14" max="14" width="8.5703125" customWidth="1"/>
    <col min="15" max="15" width="8.140625" customWidth="1"/>
    <col min="16" max="16" width="4.85546875" customWidth="1"/>
    <col min="17" max="17" width="14" customWidth="1"/>
    <col min="18" max="18" width="22.7109375" customWidth="1"/>
  </cols>
  <sheetData>
    <row r="1" spans="1:18" x14ac:dyDescent="0.25">
      <c r="A1" s="1" t="s">
        <v>773</v>
      </c>
    </row>
    <row r="2" spans="1:18" x14ac:dyDescent="0.25">
      <c r="A2" s="1" t="s">
        <v>775</v>
      </c>
      <c r="B2" s="1" t="str">
        <f>B3</f>
        <v>P1</v>
      </c>
      <c r="C2" s="1" t="str">
        <f t="shared" ref="C2:I2" si="0">C3</f>
        <v>P2</v>
      </c>
      <c r="D2" s="1" t="str">
        <f t="shared" si="0"/>
        <v>P3</v>
      </c>
      <c r="E2" s="1" t="str">
        <f t="shared" si="0"/>
        <v>P4</v>
      </c>
      <c r="F2" s="1" t="str">
        <f t="shared" si="0"/>
        <v>P5</v>
      </c>
      <c r="G2" s="1" t="str">
        <f t="shared" si="0"/>
        <v>P6</v>
      </c>
      <c r="H2" s="1" t="str">
        <f t="shared" si="0"/>
        <v>P7</v>
      </c>
      <c r="I2" s="1" t="str">
        <f t="shared" si="0"/>
        <v>P8</v>
      </c>
      <c r="J2" s="1" t="s">
        <v>616</v>
      </c>
      <c r="K2" s="1" t="s">
        <v>613</v>
      </c>
      <c r="L2" s="1" t="s">
        <v>617</v>
      </c>
      <c r="M2" s="1" t="s">
        <v>614</v>
      </c>
      <c r="N2" s="1" t="s">
        <v>618</v>
      </c>
      <c r="O2" s="1" t="s">
        <v>615</v>
      </c>
      <c r="P2" s="1" t="s">
        <v>619</v>
      </c>
    </row>
    <row r="3" spans="1:18" x14ac:dyDescent="0.25">
      <c r="A3" s="1" t="s">
        <v>771</v>
      </c>
      <c r="B3" s="1" t="s">
        <v>459</v>
      </c>
      <c r="C3" s="1" t="s">
        <v>606</v>
      </c>
      <c r="D3" s="1" t="s">
        <v>607</v>
      </c>
      <c r="E3" s="1" t="s">
        <v>608</v>
      </c>
      <c r="F3" s="1" t="s">
        <v>609</v>
      </c>
      <c r="G3" s="1" t="s">
        <v>610</v>
      </c>
      <c r="H3" s="1" t="s">
        <v>611</v>
      </c>
      <c r="I3" s="1" t="s">
        <v>612</v>
      </c>
      <c r="J3" s="1" t="s">
        <v>613</v>
      </c>
      <c r="K3" s="1" t="s">
        <v>614</v>
      </c>
      <c r="L3" s="1" t="s">
        <v>615</v>
      </c>
      <c r="M3" s="5" t="s">
        <v>616</v>
      </c>
      <c r="N3" s="1" t="s">
        <v>617</v>
      </c>
      <c r="O3" s="1" t="s">
        <v>618</v>
      </c>
      <c r="P3" s="1" t="s">
        <v>619</v>
      </c>
    </row>
    <row r="4" spans="1:18" x14ac:dyDescent="0.25">
      <c r="A4" s="1" t="s">
        <v>772</v>
      </c>
      <c r="B4" s="1" t="s">
        <v>459</v>
      </c>
      <c r="C4" s="1" t="s">
        <v>606</v>
      </c>
      <c r="D4" s="1" t="s">
        <v>607</v>
      </c>
      <c r="E4" s="1" t="s">
        <v>608</v>
      </c>
      <c r="F4" s="1" t="s">
        <v>609</v>
      </c>
      <c r="G4" s="1" t="s">
        <v>610</v>
      </c>
      <c r="H4" s="1" t="s">
        <v>611</v>
      </c>
      <c r="I4" s="1" t="s">
        <v>612</v>
      </c>
      <c r="J4" s="1" t="s">
        <v>763</v>
      </c>
      <c r="K4" s="1" t="s">
        <v>614</v>
      </c>
      <c r="L4" s="8" t="s">
        <v>616</v>
      </c>
      <c r="M4" s="9" t="s">
        <v>618</v>
      </c>
      <c r="N4" s="8" t="s">
        <v>764</v>
      </c>
      <c r="O4" s="8" t="s">
        <v>762</v>
      </c>
      <c r="P4" s="8" t="s">
        <v>761</v>
      </c>
      <c r="R4" s="1" t="s">
        <v>774</v>
      </c>
    </row>
    <row r="5" spans="1:1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8"/>
      <c r="M5" s="5"/>
      <c r="N5" s="8"/>
      <c r="O5" s="1"/>
      <c r="P5" s="8"/>
    </row>
    <row r="6" spans="1:18" x14ac:dyDescent="0.25">
      <c r="A6" s="1" t="s">
        <v>620</v>
      </c>
      <c r="Q6" s="1" t="s">
        <v>777</v>
      </c>
    </row>
    <row r="7" spans="1:18" x14ac:dyDescent="0.25">
      <c r="A7" t="s">
        <v>621</v>
      </c>
      <c r="B7">
        <f>1+1+3+1</f>
        <v>6</v>
      </c>
      <c r="H7" t="s">
        <v>622</v>
      </c>
      <c r="Q7" t="s">
        <v>776</v>
      </c>
    </row>
    <row r="8" spans="1:18" x14ac:dyDescent="0.25">
      <c r="A8" t="s">
        <v>461</v>
      </c>
      <c r="B8" t="s">
        <v>622</v>
      </c>
      <c r="D8" t="s">
        <v>622</v>
      </c>
      <c r="F8">
        <f>1+1+1</f>
        <v>3</v>
      </c>
      <c r="H8">
        <f>1+1+1+1+1+1+1+1+1</f>
        <v>9</v>
      </c>
      <c r="J8" t="s">
        <v>622</v>
      </c>
    </row>
    <row r="9" spans="1:18" x14ac:dyDescent="0.25">
      <c r="A9" t="s">
        <v>462</v>
      </c>
      <c r="B9" t="s">
        <v>622</v>
      </c>
      <c r="D9" t="s">
        <v>622</v>
      </c>
      <c r="I9">
        <f>1+1+1+1+1+2</f>
        <v>7</v>
      </c>
      <c r="J9">
        <f>1+1+1+1+1+1+1+1+1</f>
        <v>9</v>
      </c>
    </row>
    <row r="10" spans="1:18" x14ac:dyDescent="0.25">
      <c r="A10" t="s">
        <v>465</v>
      </c>
      <c r="B10">
        <f>1</f>
        <v>1</v>
      </c>
      <c r="Q10" t="s">
        <v>623</v>
      </c>
    </row>
    <row r="11" spans="1:18" x14ac:dyDescent="0.25">
      <c r="A11" t="s">
        <v>624</v>
      </c>
      <c r="B11">
        <f>1+1</f>
        <v>2</v>
      </c>
      <c r="Q11" t="s">
        <v>625</v>
      </c>
    </row>
    <row r="12" spans="1:18" x14ac:dyDescent="0.25">
      <c r="A12" t="s">
        <v>626</v>
      </c>
      <c r="C12">
        <f>1+1+1+1+1</f>
        <v>5</v>
      </c>
      <c r="D12" t="s">
        <v>622</v>
      </c>
      <c r="E12">
        <f>1+1+1+1</f>
        <v>4</v>
      </c>
      <c r="L12">
        <f>1+1</f>
        <v>2</v>
      </c>
      <c r="M12" t="s">
        <v>622</v>
      </c>
      <c r="O12">
        <f>1+1+1+1</f>
        <v>4</v>
      </c>
      <c r="P12" t="s">
        <v>622</v>
      </c>
      <c r="Q12" t="s">
        <v>778</v>
      </c>
    </row>
    <row r="13" spans="1:18" x14ac:dyDescent="0.25">
      <c r="A13" t="s">
        <v>471</v>
      </c>
      <c r="C13">
        <f>1+1</f>
        <v>2</v>
      </c>
      <c r="D13" t="s">
        <v>622</v>
      </c>
      <c r="F13">
        <f>1+1+1</f>
        <v>3</v>
      </c>
      <c r="L13">
        <f>1+1</f>
        <v>2</v>
      </c>
      <c r="N13" t="s">
        <v>622</v>
      </c>
      <c r="O13">
        <f>1+1</f>
        <v>2</v>
      </c>
    </row>
    <row r="14" spans="1:18" s="10" customFormat="1" x14ac:dyDescent="0.25">
      <c r="A14" s="10" t="s">
        <v>472</v>
      </c>
      <c r="C14" s="10">
        <f>1+2</f>
        <v>3</v>
      </c>
      <c r="E14" s="10">
        <v>1</v>
      </c>
      <c r="L14" s="10">
        <f>1</f>
        <v>1</v>
      </c>
      <c r="M14" s="10">
        <v>1</v>
      </c>
      <c r="O14" s="10">
        <f>1</f>
        <v>1</v>
      </c>
      <c r="P14" s="10">
        <v>1</v>
      </c>
      <c r="Q14" s="10" t="s">
        <v>779</v>
      </c>
    </row>
    <row r="15" spans="1:18" x14ac:dyDescent="0.25">
      <c r="A15" t="s">
        <v>473</v>
      </c>
      <c r="C15">
        <v>1</v>
      </c>
      <c r="E15">
        <v>1</v>
      </c>
      <c r="M15">
        <v>1</v>
      </c>
      <c r="P15">
        <f>1+1</f>
        <v>2</v>
      </c>
      <c r="Q15" t="s">
        <v>627</v>
      </c>
    </row>
    <row r="16" spans="1:18" x14ac:dyDescent="0.25">
      <c r="A16" t="s">
        <v>628</v>
      </c>
      <c r="C16">
        <f>1+1+1</f>
        <v>3</v>
      </c>
      <c r="D16">
        <v>5</v>
      </c>
      <c r="Q16" t="s">
        <v>629</v>
      </c>
    </row>
    <row r="17" spans="1:17" x14ac:dyDescent="0.25">
      <c r="A17" t="s">
        <v>545</v>
      </c>
      <c r="M17">
        <f>1+1</f>
        <v>2</v>
      </c>
      <c r="P17">
        <v>1</v>
      </c>
    </row>
    <row r="18" spans="1:17" x14ac:dyDescent="0.25">
      <c r="A18" t="s">
        <v>630</v>
      </c>
      <c r="C18">
        <f>1+1</f>
        <v>2</v>
      </c>
      <c r="Q18" t="s">
        <v>631</v>
      </c>
    </row>
    <row r="19" spans="1:17" x14ac:dyDescent="0.25">
      <c r="A19" t="s">
        <v>477</v>
      </c>
      <c r="C19">
        <f>1+1</f>
        <v>2</v>
      </c>
      <c r="Q19" t="s">
        <v>632</v>
      </c>
    </row>
    <row r="20" spans="1:17" x14ac:dyDescent="0.25">
      <c r="A20" t="s">
        <v>546</v>
      </c>
      <c r="M20">
        <f>1+2</f>
        <v>3</v>
      </c>
      <c r="P20">
        <v>1</v>
      </c>
      <c r="Q20" t="s">
        <v>631</v>
      </c>
    </row>
    <row r="21" spans="1:17" x14ac:dyDescent="0.25">
      <c r="A21" t="s">
        <v>482</v>
      </c>
      <c r="D21">
        <f>1+1+1+2+2+1+1+1+1</f>
        <v>11</v>
      </c>
      <c r="Q21" t="s">
        <v>633</v>
      </c>
    </row>
    <row r="22" spans="1:17" x14ac:dyDescent="0.25">
      <c r="A22" t="s">
        <v>634</v>
      </c>
      <c r="D22" t="s">
        <v>622</v>
      </c>
      <c r="M22">
        <v>5</v>
      </c>
      <c r="P22">
        <v>1</v>
      </c>
      <c r="Q22" t="s">
        <v>625</v>
      </c>
    </row>
    <row r="23" spans="1:17" x14ac:dyDescent="0.25">
      <c r="A23" t="s">
        <v>484</v>
      </c>
      <c r="D23">
        <f>1+1+1</f>
        <v>3</v>
      </c>
      <c r="M23">
        <f>1+1</f>
        <v>2</v>
      </c>
      <c r="P23">
        <v>1</v>
      </c>
      <c r="Q23" t="s">
        <v>635</v>
      </c>
    </row>
    <row r="24" spans="1:17" x14ac:dyDescent="0.25">
      <c r="A24" t="s">
        <v>485</v>
      </c>
      <c r="D24" t="s">
        <v>622</v>
      </c>
      <c r="E24">
        <v>1</v>
      </c>
      <c r="Q24" t="s">
        <v>636</v>
      </c>
    </row>
    <row r="25" spans="1:17" x14ac:dyDescent="0.25">
      <c r="A25" t="s">
        <v>601</v>
      </c>
      <c r="D25">
        <v>1</v>
      </c>
      <c r="Q25" t="s">
        <v>637</v>
      </c>
    </row>
    <row r="26" spans="1:17" x14ac:dyDescent="0.25">
      <c r="A26" t="s">
        <v>496</v>
      </c>
      <c r="E26">
        <f>1+1+1+1</f>
        <v>4</v>
      </c>
      <c r="Q26" t="s">
        <v>625</v>
      </c>
    </row>
    <row r="27" spans="1:17" x14ac:dyDescent="0.25">
      <c r="A27" t="s">
        <v>498</v>
      </c>
      <c r="E27">
        <f>1+1+1+1+1+1</f>
        <v>6</v>
      </c>
      <c r="Q27" t="s">
        <v>638</v>
      </c>
    </row>
    <row r="28" spans="1:17" x14ac:dyDescent="0.25">
      <c r="A28" t="s">
        <v>499</v>
      </c>
      <c r="E28">
        <v>1</v>
      </c>
      <c r="Q28" t="s">
        <v>639</v>
      </c>
    </row>
    <row r="29" spans="1:17" x14ac:dyDescent="0.25">
      <c r="A29" t="s">
        <v>501</v>
      </c>
      <c r="F29">
        <f>1+1+1+1+1+1+1+1+1+1+1+3</f>
        <v>14</v>
      </c>
      <c r="Q29" t="s">
        <v>640</v>
      </c>
    </row>
    <row r="30" spans="1:17" x14ac:dyDescent="0.25">
      <c r="A30" t="s">
        <v>502</v>
      </c>
      <c r="F30">
        <f>1+1+1+1+1+1+1</f>
        <v>7</v>
      </c>
      <c r="G30" t="s">
        <v>622</v>
      </c>
      <c r="I30">
        <f>1+1+1+1+1+1+1</f>
        <v>7</v>
      </c>
      <c r="J30">
        <f>1+1+1+1+1+2+1+1+1+1</f>
        <v>11</v>
      </c>
      <c r="Q30" t="s">
        <v>641</v>
      </c>
    </row>
    <row r="31" spans="1:17" x14ac:dyDescent="0.25">
      <c r="A31" t="s">
        <v>503</v>
      </c>
      <c r="F31">
        <v>1</v>
      </c>
      <c r="I31">
        <f>1+1+1</f>
        <v>3</v>
      </c>
      <c r="J31">
        <f>1</f>
        <v>1</v>
      </c>
      <c r="Q31" t="s">
        <v>642</v>
      </c>
    </row>
    <row r="32" spans="1:17" x14ac:dyDescent="0.25">
      <c r="A32" t="s">
        <v>643</v>
      </c>
      <c r="F32">
        <v>1</v>
      </c>
      <c r="Q32" t="s">
        <v>644</v>
      </c>
    </row>
    <row r="33" spans="1:17" x14ac:dyDescent="0.25">
      <c r="A33" t="s">
        <v>645</v>
      </c>
      <c r="D33">
        <f>1+1</f>
        <v>2</v>
      </c>
      <c r="Q33" t="s">
        <v>625</v>
      </c>
    </row>
    <row r="34" spans="1:17" x14ac:dyDescent="0.25">
      <c r="A34" t="s">
        <v>600</v>
      </c>
      <c r="D34">
        <f>1+1+1</f>
        <v>3</v>
      </c>
      <c r="Q34" t="s">
        <v>625</v>
      </c>
    </row>
    <row r="35" spans="1:17" x14ac:dyDescent="0.25">
      <c r="A35" t="s">
        <v>646</v>
      </c>
      <c r="G35">
        <f>1+1+1+1+2+1+1+1</f>
        <v>9</v>
      </c>
      <c r="H35" t="s">
        <v>622</v>
      </c>
      <c r="Q35" t="s">
        <v>647</v>
      </c>
    </row>
    <row r="36" spans="1:17" x14ac:dyDescent="0.25">
      <c r="A36" t="s">
        <v>506</v>
      </c>
      <c r="G36">
        <f>1+1+1</f>
        <v>3</v>
      </c>
      <c r="Q36" t="s">
        <v>633</v>
      </c>
    </row>
    <row r="37" spans="1:17" x14ac:dyDescent="0.25">
      <c r="A37" t="s">
        <v>648</v>
      </c>
      <c r="G37">
        <f>1+1</f>
        <v>2</v>
      </c>
      <c r="Q37" t="s">
        <v>625</v>
      </c>
    </row>
    <row r="38" spans="1:17" x14ac:dyDescent="0.25">
      <c r="A38" t="s">
        <v>508</v>
      </c>
      <c r="G38">
        <f>1+1</f>
        <v>2</v>
      </c>
      <c r="Q38" t="s">
        <v>625</v>
      </c>
    </row>
    <row r="39" spans="1:17" x14ac:dyDescent="0.25">
      <c r="A39" t="s">
        <v>578</v>
      </c>
      <c r="G39" t="s">
        <v>622</v>
      </c>
      <c r="L39">
        <f>1+1+1+1+2</f>
        <v>6</v>
      </c>
      <c r="O39">
        <f>1+1+1+1+1+1+1+1+3</f>
        <v>11</v>
      </c>
      <c r="Q39" t="s">
        <v>649</v>
      </c>
    </row>
    <row r="40" spans="1:17" x14ac:dyDescent="0.25">
      <c r="A40" t="s">
        <v>513</v>
      </c>
      <c r="H40">
        <f>1+1+1+1+1+1+1+1+1+1+1+1+1+2</f>
        <v>15</v>
      </c>
      <c r="Q40" t="s">
        <v>638</v>
      </c>
    </row>
    <row r="41" spans="1:17" x14ac:dyDescent="0.25">
      <c r="A41" t="s">
        <v>514</v>
      </c>
      <c r="H41">
        <f>1+1+1</f>
        <v>3</v>
      </c>
      <c r="Q41" t="s">
        <v>638</v>
      </c>
    </row>
    <row r="42" spans="1:17" x14ac:dyDescent="0.25">
      <c r="A42" t="s">
        <v>571</v>
      </c>
      <c r="L42">
        <v>1</v>
      </c>
      <c r="O42">
        <v>1</v>
      </c>
      <c r="Q42" t="s">
        <v>623</v>
      </c>
    </row>
    <row r="43" spans="1:17" x14ac:dyDescent="0.25">
      <c r="A43" t="s">
        <v>523</v>
      </c>
      <c r="I43">
        <f>1+1+1+2+1+1+1+1</f>
        <v>9</v>
      </c>
      <c r="J43">
        <f>1+1+1+2+1+1</f>
        <v>7</v>
      </c>
      <c r="Q43" t="s">
        <v>638</v>
      </c>
    </row>
    <row r="44" spans="1:17" x14ac:dyDescent="0.25">
      <c r="A44" t="s">
        <v>516</v>
      </c>
      <c r="I44">
        <f>1+1</f>
        <v>2</v>
      </c>
      <c r="J44">
        <f>1+1+1+1+1</f>
        <v>5</v>
      </c>
    </row>
    <row r="45" spans="1:17" x14ac:dyDescent="0.25">
      <c r="A45" t="s">
        <v>524</v>
      </c>
      <c r="K45">
        <f>1+1+1+1+2+1+1+1+1</f>
        <v>10</v>
      </c>
      <c r="N45">
        <f>1+1+1+3+1+1+1+1+1</f>
        <v>11</v>
      </c>
      <c r="Q45" t="s">
        <v>638</v>
      </c>
    </row>
    <row r="46" spans="1:17" x14ac:dyDescent="0.25">
      <c r="A46" t="s">
        <v>525</v>
      </c>
      <c r="K46">
        <f>1+1</f>
        <v>2</v>
      </c>
      <c r="N46">
        <f>1+1</f>
        <v>2</v>
      </c>
      <c r="Q46" t="s">
        <v>625</v>
      </c>
    </row>
    <row r="47" spans="1:17" x14ac:dyDescent="0.25">
      <c r="A47" t="s">
        <v>526</v>
      </c>
      <c r="K47">
        <f>1+1+1</f>
        <v>3</v>
      </c>
      <c r="N47">
        <f>1+1</f>
        <v>2</v>
      </c>
      <c r="Q47" t="s">
        <v>625</v>
      </c>
    </row>
    <row r="48" spans="1:17" x14ac:dyDescent="0.25">
      <c r="A48" t="s">
        <v>527</v>
      </c>
      <c r="K48">
        <v>1</v>
      </c>
      <c r="N48">
        <f>1+1</f>
        <v>2</v>
      </c>
      <c r="Q48" t="s">
        <v>625</v>
      </c>
    </row>
    <row r="49" spans="1:17" x14ac:dyDescent="0.25">
      <c r="A49" t="s">
        <v>528</v>
      </c>
      <c r="K49">
        <f>1+1</f>
        <v>2</v>
      </c>
      <c r="N49">
        <f>1+1</f>
        <v>2</v>
      </c>
      <c r="Q49" t="s">
        <v>625</v>
      </c>
    </row>
    <row r="50" spans="1:17" x14ac:dyDescent="0.25">
      <c r="A50" t="s">
        <v>529</v>
      </c>
      <c r="K50">
        <v>1</v>
      </c>
      <c r="N50">
        <f>1+1</f>
        <v>2</v>
      </c>
      <c r="Q50" t="s">
        <v>650</v>
      </c>
    </row>
    <row r="51" spans="1:17" x14ac:dyDescent="0.25">
      <c r="A51" t="s">
        <v>542</v>
      </c>
      <c r="M51">
        <f>1+1</f>
        <v>2</v>
      </c>
      <c r="P51">
        <f>1+1+1+1</f>
        <v>4</v>
      </c>
      <c r="Q51" t="s">
        <v>625</v>
      </c>
    </row>
    <row r="52" spans="1:17" x14ac:dyDescent="0.25">
      <c r="A52" t="s">
        <v>483</v>
      </c>
      <c r="D52" t="s">
        <v>622</v>
      </c>
      <c r="M52">
        <f>1+1+1+1+1</f>
        <v>5</v>
      </c>
      <c r="P52">
        <f>1</f>
        <v>1</v>
      </c>
      <c r="Q52" t="s">
        <v>651</v>
      </c>
    </row>
    <row r="53" spans="1:17" x14ac:dyDescent="0.25">
      <c r="A53" t="s">
        <v>543</v>
      </c>
      <c r="M53">
        <f>1+1+1</f>
        <v>3</v>
      </c>
      <c r="P53">
        <f>1+1</f>
        <v>2</v>
      </c>
      <c r="Q53" t="s">
        <v>625</v>
      </c>
    </row>
    <row r="54" spans="1:17" x14ac:dyDescent="0.25">
      <c r="A54" t="s">
        <v>544</v>
      </c>
      <c r="M54">
        <f>1+1+1+1</f>
        <v>4</v>
      </c>
      <c r="P54">
        <v>1</v>
      </c>
      <c r="Q54" t="s">
        <v>652</v>
      </c>
    </row>
    <row r="55" spans="1:17" x14ac:dyDescent="0.25">
      <c r="A55" t="s">
        <v>547</v>
      </c>
      <c r="M55">
        <v>1</v>
      </c>
      <c r="P55">
        <v>1</v>
      </c>
      <c r="Q55" t="s">
        <v>623</v>
      </c>
    </row>
    <row r="56" spans="1:17" x14ac:dyDescent="0.25">
      <c r="A56" t="s">
        <v>548</v>
      </c>
      <c r="M56">
        <v>1</v>
      </c>
      <c r="P56">
        <v>1</v>
      </c>
      <c r="Q56" t="s">
        <v>623</v>
      </c>
    </row>
    <row r="57" spans="1:17" x14ac:dyDescent="0.25">
      <c r="A57" t="s">
        <v>549</v>
      </c>
      <c r="M57">
        <v>1</v>
      </c>
      <c r="P57">
        <v>1</v>
      </c>
      <c r="Q57" t="s">
        <v>653</v>
      </c>
    </row>
    <row r="58" spans="1:17" x14ac:dyDescent="0.25">
      <c r="A58" t="s">
        <v>550</v>
      </c>
      <c r="M58">
        <v>1</v>
      </c>
      <c r="P58">
        <v>1</v>
      </c>
      <c r="Q58" t="s">
        <v>654</v>
      </c>
    </row>
    <row r="59" spans="1:17" x14ac:dyDescent="0.25">
      <c r="A59" t="s">
        <v>551</v>
      </c>
      <c r="M59">
        <v>1</v>
      </c>
      <c r="P59">
        <v>1</v>
      </c>
      <c r="Q59" t="s">
        <v>655</v>
      </c>
    </row>
    <row r="60" spans="1:17" x14ac:dyDescent="0.25">
      <c r="A60" t="s">
        <v>552</v>
      </c>
      <c r="M60">
        <v>1</v>
      </c>
      <c r="P60">
        <v>1</v>
      </c>
      <c r="Q60" t="s">
        <v>656</v>
      </c>
    </row>
    <row r="61" spans="1:17" x14ac:dyDescent="0.25">
      <c r="A61" t="s">
        <v>657</v>
      </c>
      <c r="L61">
        <f>1+1+1+1</f>
        <v>4</v>
      </c>
      <c r="O61">
        <f>1+1+1+1+1</f>
        <v>5</v>
      </c>
      <c r="Q61" t="s">
        <v>625</v>
      </c>
    </row>
    <row r="62" spans="1:17" x14ac:dyDescent="0.25">
      <c r="A62" t="s">
        <v>569</v>
      </c>
      <c r="L62">
        <f>1+1</f>
        <v>2</v>
      </c>
      <c r="O62">
        <f>1+1+1</f>
        <v>3</v>
      </c>
      <c r="Q62" t="s">
        <v>625</v>
      </c>
    </row>
    <row r="63" spans="1:17" x14ac:dyDescent="0.25">
      <c r="A63" t="s">
        <v>570</v>
      </c>
      <c r="L63">
        <v>1</v>
      </c>
      <c r="O63">
        <f>1</f>
        <v>1</v>
      </c>
      <c r="Q63" t="s">
        <v>658</v>
      </c>
    </row>
    <row r="64" spans="1:17" x14ac:dyDescent="0.25">
      <c r="A64" t="s">
        <v>572</v>
      </c>
      <c r="L64">
        <v>1</v>
      </c>
      <c r="O64">
        <v>1</v>
      </c>
      <c r="Q64" t="s">
        <v>659</v>
      </c>
    </row>
    <row r="65" spans="1:18" x14ac:dyDescent="0.25">
      <c r="A65" t="s">
        <v>573</v>
      </c>
      <c r="L65">
        <v>1</v>
      </c>
      <c r="O65">
        <f>1</f>
        <v>1</v>
      </c>
      <c r="Q65" t="s">
        <v>660</v>
      </c>
    </row>
    <row r="66" spans="1:18" x14ac:dyDescent="0.25">
      <c r="A66" t="s">
        <v>661</v>
      </c>
      <c r="C66">
        <v>1</v>
      </c>
      <c r="Q66" t="s">
        <v>662</v>
      </c>
    </row>
    <row r="67" spans="1:18" x14ac:dyDescent="0.25">
      <c r="A67" t="s">
        <v>517</v>
      </c>
      <c r="I67">
        <v>1</v>
      </c>
      <c r="J67">
        <v>1</v>
      </c>
      <c r="Q67" t="s">
        <v>663</v>
      </c>
    </row>
    <row r="68" spans="1:18" x14ac:dyDescent="0.25">
      <c r="A68" t="s">
        <v>664</v>
      </c>
      <c r="D68">
        <v>1</v>
      </c>
      <c r="Q68" t="s">
        <v>665</v>
      </c>
      <c r="R68" s="12" t="s">
        <v>666</v>
      </c>
    </row>
    <row r="69" spans="1:18" x14ac:dyDescent="0.25">
      <c r="A69" t="s">
        <v>486</v>
      </c>
      <c r="D69">
        <v>1</v>
      </c>
      <c r="Q69" t="s">
        <v>667</v>
      </c>
      <c r="R69" s="12"/>
    </row>
    <row r="70" spans="1:18" x14ac:dyDescent="0.25">
      <c r="A70" t="s">
        <v>668</v>
      </c>
      <c r="D70">
        <v>1</v>
      </c>
      <c r="Q70" t="s">
        <v>669</v>
      </c>
      <c r="R70" s="12"/>
    </row>
    <row r="71" spans="1:18" x14ac:dyDescent="0.25">
      <c r="A71" t="s">
        <v>487</v>
      </c>
      <c r="D71">
        <v>1</v>
      </c>
      <c r="Q71" t="s">
        <v>670</v>
      </c>
      <c r="R71" s="12"/>
    </row>
    <row r="73" spans="1:18" x14ac:dyDescent="0.25">
      <c r="A73" s="1" t="s">
        <v>671</v>
      </c>
    </row>
    <row r="75" spans="1:18" x14ac:dyDescent="0.25">
      <c r="A75" t="s">
        <v>672</v>
      </c>
      <c r="M75" t="s">
        <v>622</v>
      </c>
      <c r="Q75" t="s">
        <v>673</v>
      </c>
    </row>
    <row r="76" spans="1:18" x14ac:dyDescent="0.25">
      <c r="A76" t="s">
        <v>674</v>
      </c>
      <c r="D76" t="s">
        <v>622</v>
      </c>
      <c r="Q76" t="s">
        <v>675</v>
      </c>
      <c r="R76" s="12" t="s">
        <v>676</v>
      </c>
    </row>
    <row r="77" spans="1:18" x14ac:dyDescent="0.25">
      <c r="A77" t="s">
        <v>677</v>
      </c>
      <c r="D77" t="s">
        <v>622</v>
      </c>
      <c r="Q77" t="s">
        <v>678</v>
      </c>
      <c r="R77" s="12"/>
    </row>
    <row r="78" spans="1:18" x14ac:dyDescent="0.25">
      <c r="A78" t="s">
        <v>679</v>
      </c>
      <c r="D78" t="s">
        <v>622</v>
      </c>
      <c r="Q78" t="s">
        <v>680</v>
      </c>
      <c r="R78" s="12"/>
    </row>
    <row r="79" spans="1:18" x14ac:dyDescent="0.25">
      <c r="A79" t="s">
        <v>681</v>
      </c>
      <c r="C79">
        <v>1</v>
      </c>
      <c r="Q79" t="s">
        <v>682</v>
      </c>
    </row>
    <row r="81" spans="1:17" x14ac:dyDescent="0.25">
      <c r="A81" s="1" t="s">
        <v>683</v>
      </c>
    </row>
    <row r="82" spans="1:17" x14ac:dyDescent="0.25">
      <c r="A82" t="s">
        <v>463</v>
      </c>
      <c r="B82" t="s">
        <v>622</v>
      </c>
      <c r="Q82" t="s">
        <v>684</v>
      </c>
    </row>
    <row r="83" spans="1:17" x14ac:dyDescent="0.25">
      <c r="A83" t="s">
        <v>685</v>
      </c>
      <c r="B83">
        <f>1</f>
        <v>1</v>
      </c>
      <c r="Q83" t="s">
        <v>686</v>
      </c>
    </row>
    <row r="84" spans="1:17" x14ac:dyDescent="0.25">
      <c r="A84" t="s">
        <v>588</v>
      </c>
      <c r="J84">
        <v>1</v>
      </c>
      <c r="Q84" t="s">
        <v>687</v>
      </c>
    </row>
    <row r="85" spans="1:17" x14ac:dyDescent="0.25">
      <c r="A85" t="s">
        <v>585</v>
      </c>
      <c r="O85">
        <v>1</v>
      </c>
      <c r="Q85" t="s">
        <v>688</v>
      </c>
    </row>
    <row r="86" spans="1:17" x14ac:dyDescent="0.25">
      <c r="A86" t="s">
        <v>689</v>
      </c>
      <c r="L86" t="s">
        <v>622</v>
      </c>
      <c r="O86" t="s">
        <v>690</v>
      </c>
      <c r="Q86" t="s">
        <v>691</v>
      </c>
    </row>
    <row r="87" spans="1:17" x14ac:dyDescent="0.25">
      <c r="A87" t="s">
        <v>533</v>
      </c>
      <c r="K87">
        <v>1</v>
      </c>
      <c r="Q87" t="s">
        <v>692</v>
      </c>
    </row>
    <row r="88" spans="1:17" x14ac:dyDescent="0.25">
      <c r="A88" t="s">
        <v>693</v>
      </c>
      <c r="B88">
        <f>1+1</f>
        <v>2</v>
      </c>
      <c r="P88">
        <v>1</v>
      </c>
      <c r="Q88" t="s">
        <v>694</v>
      </c>
    </row>
    <row r="89" spans="1:17" x14ac:dyDescent="0.25">
      <c r="A89" t="s">
        <v>695</v>
      </c>
      <c r="B89" t="s">
        <v>622</v>
      </c>
      <c r="Q89" t="s">
        <v>696</v>
      </c>
    </row>
    <row r="90" spans="1:17" x14ac:dyDescent="0.25">
      <c r="A90" t="s">
        <v>697</v>
      </c>
      <c r="B90">
        <f>1+1</f>
        <v>2</v>
      </c>
      <c r="H90">
        <v>1</v>
      </c>
      <c r="Q90" t="s">
        <v>698</v>
      </c>
    </row>
    <row r="91" spans="1:17" x14ac:dyDescent="0.25">
      <c r="A91" t="s">
        <v>554</v>
      </c>
      <c r="E91" t="s">
        <v>699</v>
      </c>
      <c r="M91">
        <v>1</v>
      </c>
      <c r="P91">
        <v>1</v>
      </c>
      <c r="Q91" t="s">
        <v>700</v>
      </c>
    </row>
    <row r="92" spans="1:17" x14ac:dyDescent="0.25">
      <c r="A92" t="s">
        <v>500</v>
      </c>
      <c r="E92">
        <v>1</v>
      </c>
      <c r="M92">
        <v>1</v>
      </c>
      <c r="P92">
        <v>1</v>
      </c>
      <c r="Q92" t="s">
        <v>701</v>
      </c>
    </row>
    <row r="93" spans="1:17" x14ac:dyDescent="0.25">
      <c r="A93" t="s">
        <v>515</v>
      </c>
      <c r="H93" t="s">
        <v>622</v>
      </c>
      <c r="Q93" t="s">
        <v>702</v>
      </c>
    </row>
    <row r="94" spans="1:17" x14ac:dyDescent="0.25">
      <c r="A94" t="s">
        <v>576</v>
      </c>
      <c r="L94" t="s">
        <v>622</v>
      </c>
      <c r="O94" t="s">
        <v>622</v>
      </c>
      <c r="Q94" t="s">
        <v>703</v>
      </c>
    </row>
    <row r="95" spans="1:17" x14ac:dyDescent="0.25">
      <c r="A95" t="s">
        <v>586</v>
      </c>
      <c r="J95" t="s">
        <v>622</v>
      </c>
      <c r="Q95" t="s">
        <v>704</v>
      </c>
    </row>
    <row r="97" spans="1:1" x14ac:dyDescent="0.25">
      <c r="A97" t="s">
        <v>708</v>
      </c>
    </row>
    <row r="98" spans="1:1" x14ac:dyDescent="0.25">
      <c r="A98" t="s">
        <v>781</v>
      </c>
    </row>
    <row r="99" spans="1:1" x14ac:dyDescent="0.25">
      <c r="A99" t="s">
        <v>707</v>
      </c>
    </row>
    <row r="100" spans="1:1" x14ac:dyDescent="0.25">
      <c r="A100" t="s">
        <v>705</v>
      </c>
    </row>
    <row r="101" spans="1:1" x14ac:dyDescent="0.25">
      <c r="A101" t="s">
        <v>706</v>
      </c>
    </row>
  </sheetData>
  <mergeCells count="2">
    <mergeCell ref="R68:R71"/>
    <mergeCell ref="R76:R78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8"/>
  <sheetViews>
    <sheetView workbookViewId="0">
      <selection activeCell="D1" sqref="D1:E25"/>
    </sheetView>
  </sheetViews>
  <sheetFormatPr defaultRowHeight="15" x14ac:dyDescent="0.25"/>
  <cols>
    <col min="2" max="2" width="15.85546875" bestFit="1" customWidth="1"/>
  </cols>
  <sheetData>
    <row r="1" spans="1:5" x14ac:dyDescent="0.25">
      <c r="A1" s="1" t="s">
        <v>457</v>
      </c>
      <c r="B1" s="1" t="s">
        <v>458</v>
      </c>
      <c r="D1" s="1" t="s">
        <v>457</v>
      </c>
      <c r="E1" s="1" t="s">
        <v>458</v>
      </c>
    </row>
    <row r="2" spans="1:5" x14ac:dyDescent="0.25">
      <c r="A2">
        <v>0</v>
      </c>
      <c r="B2">
        <v>0</v>
      </c>
      <c r="D2">
        <v>253</v>
      </c>
      <c r="E2">
        <v>26</v>
      </c>
    </row>
    <row r="3" spans="1:5" x14ac:dyDescent="0.25">
      <c r="A3">
        <v>0</v>
      </c>
      <c r="B3">
        <v>0</v>
      </c>
      <c r="D3">
        <v>23678</v>
      </c>
      <c r="E3">
        <v>1682</v>
      </c>
    </row>
    <row r="4" spans="1:5" x14ac:dyDescent="0.25">
      <c r="A4">
        <v>0</v>
      </c>
      <c r="B4">
        <v>0</v>
      </c>
      <c r="D4">
        <v>23833</v>
      </c>
      <c r="E4">
        <v>1602</v>
      </c>
    </row>
    <row r="5" spans="1:5" x14ac:dyDescent="0.25">
      <c r="A5">
        <v>0</v>
      </c>
      <c r="B5">
        <v>0</v>
      </c>
      <c r="D5">
        <v>4086</v>
      </c>
      <c r="E5">
        <v>532</v>
      </c>
    </row>
    <row r="6" spans="1:5" x14ac:dyDescent="0.25">
      <c r="A6">
        <v>0</v>
      </c>
      <c r="B6">
        <v>0</v>
      </c>
      <c r="D6">
        <v>3191</v>
      </c>
      <c r="E6">
        <v>338</v>
      </c>
    </row>
    <row r="7" spans="1:5" x14ac:dyDescent="0.25">
      <c r="A7">
        <v>0</v>
      </c>
      <c r="B7">
        <v>0</v>
      </c>
      <c r="D7">
        <v>9649</v>
      </c>
      <c r="E7">
        <v>696</v>
      </c>
    </row>
    <row r="8" spans="1:5" x14ac:dyDescent="0.25">
      <c r="A8">
        <v>0</v>
      </c>
      <c r="B8">
        <v>0</v>
      </c>
      <c r="D8">
        <v>9777</v>
      </c>
      <c r="E8">
        <v>988</v>
      </c>
    </row>
    <row r="9" spans="1:5" x14ac:dyDescent="0.25">
      <c r="A9">
        <v>0</v>
      </c>
      <c r="B9">
        <v>0</v>
      </c>
      <c r="D9">
        <v>4127</v>
      </c>
      <c r="E9">
        <v>473</v>
      </c>
    </row>
    <row r="10" spans="1:5" x14ac:dyDescent="0.25">
      <c r="A10">
        <v>0</v>
      </c>
      <c r="B10">
        <v>0</v>
      </c>
      <c r="D10">
        <v>1692</v>
      </c>
      <c r="E10">
        <v>229</v>
      </c>
    </row>
    <row r="11" spans="1:5" x14ac:dyDescent="0.25">
      <c r="A11">
        <v>0</v>
      </c>
      <c r="B11">
        <v>0</v>
      </c>
      <c r="D11">
        <v>1718</v>
      </c>
      <c r="E11">
        <v>255</v>
      </c>
    </row>
    <row r="12" spans="1:5" x14ac:dyDescent="0.25">
      <c r="A12">
        <v>0</v>
      </c>
      <c r="B12">
        <v>0</v>
      </c>
      <c r="D12">
        <v>4404</v>
      </c>
      <c r="E12">
        <v>503</v>
      </c>
    </row>
    <row r="13" spans="1:5" x14ac:dyDescent="0.25">
      <c r="A13">
        <v>0</v>
      </c>
      <c r="B13">
        <v>0</v>
      </c>
      <c r="D13">
        <v>2081</v>
      </c>
      <c r="E13">
        <v>157</v>
      </c>
    </row>
    <row r="14" spans="1:5" x14ac:dyDescent="0.25">
      <c r="A14">
        <v>0</v>
      </c>
      <c r="B14">
        <v>0</v>
      </c>
      <c r="D14">
        <v>1326</v>
      </c>
      <c r="E14">
        <v>221</v>
      </c>
    </row>
    <row r="15" spans="1:5" x14ac:dyDescent="0.25">
      <c r="A15">
        <v>253</v>
      </c>
      <c r="B15">
        <v>26</v>
      </c>
      <c r="D15">
        <v>128</v>
      </c>
      <c r="E15">
        <v>0</v>
      </c>
    </row>
    <row r="16" spans="1:5" x14ac:dyDescent="0.25">
      <c r="A16">
        <v>0</v>
      </c>
      <c r="B16">
        <v>0</v>
      </c>
      <c r="D16">
        <v>948</v>
      </c>
      <c r="E16">
        <v>114</v>
      </c>
    </row>
    <row r="17" spans="1:5" x14ac:dyDescent="0.25">
      <c r="A17">
        <v>0</v>
      </c>
      <c r="B17">
        <v>0</v>
      </c>
      <c r="D17">
        <v>842</v>
      </c>
      <c r="E17">
        <v>104</v>
      </c>
    </row>
    <row r="18" spans="1:5" x14ac:dyDescent="0.25">
      <c r="A18">
        <v>0</v>
      </c>
      <c r="B18">
        <v>0</v>
      </c>
      <c r="D18">
        <v>2047</v>
      </c>
      <c r="E18">
        <v>212</v>
      </c>
    </row>
    <row r="19" spans="1:5" x14ac:dyDescent="0.25">
      <c r="A19">
        <v>0</v>
      </c>
      <c r="B19">
        <v>0</v>
      </c>
      <c r="D19">
        <v>2477</v>
      </c>
      <c r="E19">
        <v>0</v>
      </c>
    </row>
    <row r="20" spans="1:5" x14ac:dyDescent="0.25">
      <c r="A20">
        <v>0</v>
      </c>
      <c r="B20">
        <v>0</v>
      </c>
      <c r="D20">
        <v>691</v>
      </c>
      <c r="E20">
        <v>113</v>
      </c>
    </row>
    <row r="21" spans="1:5" x14ac:dyDescent="0.25">
      <c r="A21">
        <v>0</v>
      </c>
      <c r="B21">
        <v>0</v>
      </c>
      <c r="D21">
        <v>421</v>
      </c>
      <c r="E21">
        <v>97</v>
      </c>
    </row>
    <row r="22" spans="1:5" x14ac:dyDescent="0.25">
      <c r="A22">
        <v>0</v>
      </c>
      <c r="B22">
        <v>0</v>
      </c>
      <c r="D22">
        <v>435</v>
      </c>
      <c r="E22">
        <v>0</v>
      </c>
    </row>
    <row r="23" spans="1:5" x14ac:dyDescent="0.25">
      <c r="A23">
        <v>0</v>
      </c>
      <c r="B23">
        <v>0</v>
      </c>
      <c r="D23">
        <v>33</v>
      </c>
      <c r="E23">
        <v>0</v>
      </c>
    </row>
    <row r="24" spans="1:5" x14ac:dyDescent="0.25">
      <c r="A24">
        <v>23678</v>
      </c>
      <c r="B24">
        <v>1682</v>
      </c>
      <c r="D24">
        <v>1</v>
      </c>
      <c r="E24">
        <v>0</v>
      </c>
    </row>
    <row r="25" spans="1:5" x14ac:dyDescent="0.25">
      <c r="A25">
        <v>0</v>
      </c>
      <c r="B25">
        <v>0</v>
      </c>
      <c r="D25">
        <v>1</v>
      </c>
      <c r="E25">
        <v>0</v>
      </c>
    </row>
    <row r="26" spans="1:5" x14ac:dyDescent="0.25">
      <c r="A26">
        <v>23833</v>
      </c>
      <c r="B26">
        <v>1602</v>
      </c>
    </row>
    <row r="27" spans="1:5" x14ac:dyDescent="0.25">
      <c r="A27">
        <v>0</v>
      </c>
      <c r="B27">
        <v>0</v>
      </c>
    </row>
    <row r="28" spans="1:5" x14ac:dyDescent="0.25">
      <c r="A28">
        <v>0</v>
      </c>
      <c r="B28">
        <v>0</v>
      </c>
    </row>
    <row r="29" spans="1:5" x14ac:dyDescent="0.25">
      <c r="A29">
        <v>0</v>
      </c>
      <c r="B29">
        <v>0</v>
      </c>
    </row>
    <row r="30" spans="1:5" x14ac:dyDescent="0.25">
      <c r="A30">
        <v>0</v>
      </c>
      <c r="B30">
        <v>0</v>
      </c>
    </row>
    <row r="31" spans="1:5" x14ac:dyDescent="0.25">
      <c r="A31">
        <v>0</v>
      </c>
      <c r="B31">
        <v>0</v>
      </c>
    </row>
    <row r="32" spans="1:5" x14ac:dyDescent="0.25">
      <c r="A32">
        <v>0</v>
      </c>
      <c r="B32">
        <v>0</v>
      </c>
    </row>
    <row r="33" spans="1:2" x14ac:dyDescent="0.25">
      <c r="A33">
        <v>0</v>
      </c>
      <c r="B33">
        <v>0</v>
      </c>
    </row>
    <row r="34" spans="1:2" x14ac:dyDescent="0.25">
      <c r="A34">
        <v>4086</v>
      </c>
      <c r="B34">
        <v>532</v>
      </c>
    </row>
    <row r="35" spans="1:2" x14ac:dyDescent="0.25">
      <c r="A35">
        <v>3191</v>
      </c>
      <c r="B35">
        <v>338</v>
      </c>
    </row>
    <row r="36" spans="1:2" x14ac:dyDescent="0.25">
      <c r="A36">
        <v>0</v>
      </c>
      <c r="B36">
        <v>0</v>
      </c>
    </row>
    <row r="37" spans="1:2" x14ac:dyDescent="0.25">
      <c r="A37">
        <v>0</v>
      </c>
      <c r="B37">
        <v>0</v>
      </c>
    </row>
    <row r="38" spans="1:2" x14ac:dyDescent="0.25">
      <c r="A38">
        <v>9649</v>
      </c>
      <c r="B38">
        <v>696</v>
      </c>
    </row>
    <row r="39" spans="1:2" x14ac:dyDescent="0.25">
      <c r="A39">
        <v>0</v>
      </c>
      <c r="B39">
        <v>0</v>
      </c>
    </row>
    <row r="40" spans="1:2" x14ac:dyDescent="0.25">
      <c r="A40">
        <v>0</v>
      </c>
      <c r="B40">
        <v>0</v>
      </c>
    </row>
    <row r="41" spans="1:2" x14ac:dyDescent="0.25">
      <c r="A41">
        <v>0</v>
      </c>
      <c r="B41">
        <v>0</v>
      </c>
    </row>
    <row r="42" spans="1:2" x14ac:dyDescent="0.25">
      <c r="A42">
        <v>0</v>
      </c>
      <c r="B42">
        <v>0</v>
      </c>
    </row>
    <row r="43" spans="1:2" x14ac:dyDescent="0.25">
      <c r="A43">
        <v>0</v>
      </c>
      <c r="B43">
        <v>0</v>
      </c>
    </row>
    <row r="44" spans="1:2" x14ac:dyDescent="0.25">
      <c r="A44">
        <v>0</v>
      </c>
      <c r="B44">
        <v>0</v>
      </c>
    </row>
    <row r="45" spans="1:2" x14ac:dyDescent="0.25">
      <c r="A45">
        <v>0</v>
      </c>
      <c r="B45">
        <v>0</v>
      </c>
    </row>
    <row r="46" spans="1:2" x14ac:dyDescent="0.25">
      <c r="A46">
        <v>9777</v>
      </c>
      <c r="B46">
        <v>988</v>
      </c>
    </row>
    <row r="47" spans="1:2" x14ac:dyDescent="0.25">
      <c r="A47">
        <v>4127</v>
      </c>
      <c r="B47">
        <v>473</v>
      </c>
    </row>
    <row r="48" spans="1:2" x14ac:dyDescent="0.25">
      <c r="A48">
        <v>0</v>
      </c>
      <c r="B48">
        <v>0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0</v>
      </c>
    </row>
    <row r="51" spans="1:2" x14ac:dyDescent="0.25">
      <c r="A51">
        <v>0</v>
      </c>
      <c r="B51">
        <v>0</v>
      </c>
    </row>
    <row r="52" spans="1:2" x14ac:dyDescent="0.25">
      <c r="A52">
        <v>0</v>
      </c>
      <c r="B52">
        <v>0</v>
      </c>
    </row>
    <row r="53" spans="1:2" x14ac:dyDescent="0.25">
      <c r="A53">
        <v>0</v>
      </c>
      <c r="B53">
        <v>0</v>
      </c>
    </row>
    <row r="54" spans="1:2" x14ac:dyDescent="0.25">
      <c r="A54">
        <v>0</v>
      </c>
      <c r="B54">
        <v>0</v>
      </c>
    </row>
    <row r="55" spans="1:2" x14ac:dyDescent="0.25">
      <c r="A55">
        <v>1692</v>
      </c>
      <c r="B55">
        <v>229</v>
      </c>
    </row>
    <row r="56" spans="1:2" x14ac:dyDescent="0.25">
      <c r="A56">
        <v>0</v>
      </c>
      <c r="B56">
        <v>0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0</v>
      </c>
    </row>
    <row r="59" spans="1:2" x14ac:dyDescent="0.25">
      <c r="A59">
        <v>0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0</v>
      </c>
    </row>
    <row r="62" spans="1:2" x14ac:dyDescent="0.25">
      <c r="A62">
        <v>0</v>
      </c>
      <c r="B62">
        <v>0</v>
      </c>
    </row>
    <row r="63" spans="1:2" x14ac:dyDescent="0.25">
      <c r="A63">
        <v>1718</v>
      </c>
      <c r="B63">
        <v>255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0</v>
      </c>
    </row>
    <row r="67" spans="1:2" x14ac:dyDescent="0.25">
      <c r="A67">
        <v>4404</v>
      </c>
      <c r="B67">
        <v>503</v>
      </c>
    </row>
    <row r="68" spans="1:2" x14ac:dyDescent="0.25">
      <c r="A68">
        <v>0</v>
      </c>
      <c r="B68">
        <v>0</v>
      </c>
    </row>
    <row r="69" spans="1:2" x14ac:dyDescent="0.25">
      <c r="A69">
        <v>0</v>
      </c>
      <c r="B69">
        <v>0</v>
      </c>
    </row>
    <row r="70" spans="1:2" x14ac:dyDescent="0.25">
      <c r="A70">
        <v>0</v>
      </c>
      <c r="B70">
        <v>0</v>
      </c>
    </row>
    <row r="71" spans="1:2" x14ac:dyDescent="0.25">
      <c r="A71">
        <v>2081</v>
      </c>
      <c r="B71">
        <v>157</v>
      </c>
    </row>
    <row r="72" spans="1:2" x14ac:dyDescent="0.25">
      <c r="A72">
        <v>0</v>
      </c>
      <c r="B72">
        <v>0</v>
      </c>
    </row>
    <row r="73" spans="1:2" x14ac:dyDescent="0.25">
      <c r="A73">
        <v>0</v>
      </c>
      <c r="B73">
        <v>0</v>
      </c>
    </row>
    <row r="74" spans="1:2" x14ac:dyDescent="0.25">
      <c r="A74">
        <v>1326</v>
      </c>
      <c r="B74">
        <v>221</v>
      </c>
    </row>
    <row r="75" spans="1:2" x14ac:dyDescent="0.25">
      <c r="A75">
        <v>0</v>
      </c>
      <c r="B75">
        <v>0</v>
      </c>
    </row>
    <row r="76" spans="1:2" x14ac:dyDescent="0.25">
      <c r="A76">
        <v>0</v>
      </c>
      <c r="B76">
        <v>0</v>
      </c>
    </row>
    <row r="77" spans="1:2" x14ac:dyDescent="0.25">
      <c r="A77">
        <v>128</v>
      </c>
      <c r="B77">
        <v>0</v>
      </c>
    </row>
    <row r="78" spans="1:2" x14ac:dyDescent="0.25">
      <c r="A78">
        <v>0</v>
      </c>
      <c r="B78">
        <v>0</v>
      </c>
    </row>
    <row r="79" spans="1:2" x14ac:dyDescent="0.25">
      <c r="A79">
        <v>948</v>
      </c>
      <c r="B79">
        <v>114</v>
      </c>
    </row>
    <row r="80" spans="1:2" x14ac:dyDescent="0.25">
      <c r="A80">
        <v>842</v>
      </c>
      <c r="B80">
        <v>104</v>
      </c>
    </row>
    <row r="81" spans="1:2" x14ac:dyDescent="0.25">
      <c r="A81">
        <v>0</v>
      </c>
      <c r="B81">
        <v>0</v>
      </c>
    </row>
    <row r="82" spans="1:2" x14ac:dyDescent="0.25">
      <c r="A82">
        <v>2047</v>
      </c>
      <c r="B82">
        <v>212</v>
      </c>
    </row>
    <row r="83" spans="1:2" x14ac:dyDescent="0.25">
      <c r="A83">
        <v>2477</v>
      </c>
      <c r="B83">
        <v>0</v>
      </c>
    </row>
    <row r="84" spans="1:2" x14ac:dyDescent="0.25">
      <c r="A84">
        <v>691</v>
      </c>
      <c r="B84">
        <v>113</v>
      </c>
    </row>
    <row r="85" spans="1:2" x14ac:dyDescent="0.25">
      <c r="A85">
        <v>0</v>
      </c>
      <c r="B85">
        <v>0</v>
      </c>
    </row>
    <row r="86" spans="1:2" x14ac:dyDescent="0.25">
      <c r="A86">
        <v>421</v>
      </c>
      <c r="B86">
        <v>97</v>
      </c>
    </row>
    <row r="87" spans="1:2" x14ac:dyDescent="0.25">
      <c r="A87">
        <v>0</v>
      </c>
      <c r="B87">
        <v>0</v>
      </c>
    </row>
    <row r="88" spans="1:2" x14ac:dyDescent="0.25">
      <c r="A88">
        <v>0</v>
      </c>
      <c r="B88">
        <v>0</v>
      </c>
    </row>
    <row r="89" spans="1:2" x14ac:dyDescent="0.25">
      <c r="A89">
        <v>0</v>
      </c>
      <c r="B89">
        <v>0</v>
      </c>
    </row>
    <row r="90" spans="1:2" x14ac:dyDescent="0.25">
      <c r="A90">
        <v>0</v>
      </c>
      <c r="B90">
        <v>0</v>
      </c>
    </row>
    <row r="91" spans="1:2" x14ac:dyDescent="0.25">
      <c r="A91">
        <v>0</v>
      </c>
      <c r="B91">
        <v>0</v>
      </c>
    </row>
    <row r="92" spans="1:2" x14ac:dyDescent="0.25">
      <c r="A92">
        <v>0</v>
      </c>
      <c r="B92">
        <v>0</v>
      </c>
    </row>
    <row r="93" spans="1:2" x14ac:dyDescent="0.25">
      <c r="A93">
        <v>0</v>
      </c>
      <c r="B93">
        <v>0</v>
      </c>
    </row>
    <row r="94" spans="1:2" x14ac:dyDescent="0.25">
      <c r="A94">
        <v>0</v>
      </c>
      <c r="B94">
        <v>0</v>
      </c>
    </row>
    <row r="95" spans="1:2" x14ac:dyDescent="0.25">
      <c r="A95">
        <v>0</v>
      </c>
      <c r="B95">
        <v>0</v>
      </c>
    </row>
    <row r="96" spans="1:2" x14ac:dyDescent="0.25">
      <c r="A96">
        <v>0</v>
      </c>
      <c r="B96">
        <v>0</v>
      </c>
    </row>
    <row r="97" spans="1:2" x14ac:dyDescent="0.25">
      <c r="A97">
        <v>0</v>
      </c>
      <c r="B97">
        <v>0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0</v>
      </c>
    </row>
    <row r="100" spans="1:2" x14ac:dyDescent="0.25">
      <c r="A100">
        <v>0</v>
      </c>
      <c r="B100">
        <v>0</v>
      </c>
    </row>
    <row r="101" spans="1:2" x14ac:dyDescent="0.25">
      <c r="A101">
        <v>0</v>
      </c>
      <c r="B101">
        <v>0</v>
      </c>
    </row>
    <row r="102" spans="1:2" x14ac:dyDescent="0.25">
      <c r="A102">
        <v>0</v>
      </c>
      <c r="B102">
        <v>0</v>
      </c>
    </row>
    <row r="103" spans="1:2" x14ac:dyDescent="0.25">
      <c r="A103">
        <v>0</v>
      </c>
      <c r="B103">
        <v>0</v>
      </c>
    </row>
    <row r="104" spans="1:2" x14ac:dyDescent="0.25">
      <c r="A104">
        <v>0</v>
      </c>
      <c r="B104">
        <v>0</v>
      </c>
    </row>
    <row r="105" spans="1:2" x14ac:dyDescent="0.25">
      <c r="A105">
        <v>0</v>
      </c>
      <c r="B105">
        <v>0</v>
      </c>
    </row>
    <row r="106" spans="1:2" x14ac:dyDescent="0.25">
      <c r="A106">
        <v>0</v>
      </c>
      <c r="B106">
        <v>0</v>
      </c>
    </row>
    <row r="107" spans="1:2" x14ac:dyDescent="0.25">
      <c r="A107">
        <v>0</v>
      </c>
      <c r="B107">
        <v>0</v>
      </c>
    </row>
    <row r="108" spans="1:2" x14ac:dyDescent="0.25">
      <c r="A108">
        <v>0</v>
      </c>
      <c r="B108">
        <v>0</v>
      </c>
    </row>
    <row r="109" spans="1:2" x14ac:dyDescent="0.25">
      <c r="A109">
        <v>0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0</v>
      </c>
    </row>
    <row r="112" spans="1:2" x14ac:dyDescent="0.25">
      <c r="A112">
        <v>0</v>
      </c>
      <c r="B112">
        <v>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0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0</v>
      </c>
    </row>
    <row r="120" spans="1:2" x14ac:dyDescent="0.25">
      <c r="A120">
        <v>0</v>
      </c>
      <c r="B120">
        <v>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0</v>
      </c>
    </row>
    <row r="123" spans="1:2" x14ac:dyDescent="0.25">
      <c r="A123">
        <v>0</v>
      </c>
      <c r="B123">
        <v>0</v>
      </c>
    </row>
    <row r="124" spans="1:2" x14ac:dyDescent="0.25">
      <c r="A124">
        <v>0</v>
      </c>
      <c r="B124">
        <v>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0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0</v>
      </c>
    </row>
    <row r="129" spans="1:2" x14ac:dyDescent="0.25">
      <c r="A129">
        <v>0</v>
      </c>
      <c r="B129">
        <v>0</v>
      </c>
    </row>
    <row r="130" spans="1:2" x14ac:dyDescent="0.25">
      <c r="A130">
        <v>0</v>
      </c>
      <c r="B130">
        <v>0</v>
      </c>
    </row>
    <row r="131" spans="1:2" x14ac:dyDescent="0.25">
      <c r="A131">
        <v>0</v>
      </c>
      <c r="B131">
        <v>0</v>
      </c>
    </row>
    <row r="132" spans="1:2" x14ac:dyDescent="0.25">
      <c r="A132">
        <v>0</v>
      </c>
      <c r="B132">
        <v>0</v>
      </c>
    </row>
    <row r="133" spans="1:2" x14ac:dyDescent="0.25">
      <c r="A133">
        <v>0</v>
      </c>
      <c r="B133">
        <v>0</v>
      </c>
    </row>
    <row r="134" spans="1:2" x14ac:dyDescent="0.25">
      <c r="A134">
        <v>0</v>
      </c>
      <c r="B134">
        <v>0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0</v>
      </c>
    </row>
    <row r="138" spans="1:2" x14ac:dyDescent="0.25">
      <c r="A138">
        <v>0</v>
      </c>
      <c r="B138">
        <v>0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0</v>
      </c>
    </row>
    <row r="141" spans="1:2" x14ac:dyDescent="0.25">
      <c r="A141">
        <v>0</v>
      </c>
      <c r="B141">
        <v>0</v>
      </c>
    </row>
    <row r="142" spans="1:2" x14ac:dyDescent="0.25">
      <c r="A142">
        <v>0</v>
      </c>
      <c r="B142">
        <v>0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0</v>
      </c>
    </row>
    <row r="145" spans="1:2" x14ac:dyDescent="0.25">
      <c r="A145">
        <v>0</v>
      </c>
      <c r="B145">
        <v>0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0</v>
      </c>
    </row>
    <row r="150" spans="1:2" x14ac:dyDescent="0.25">
      <c r="A150">
        <v>0</v>
      </c>
      <c r="B150">
        <v>0</v>
      </c>
    </row>
    <row r="151" spans="1:2" x14ac:dyDescent="0.25">
      <c r="A151">
        <v>0</v>
      </c>
      <c r="B151">
        <v>0</v>
      </c>
    </row>
    <row r="152" spans="1:2" x14ac:dyDescent="0.25">
      <c r="A152">
        <v>0</v>
      </c>
      <c r="B152">
        <v>0</v>
      </c>
    </row>
    <row r="153" spans="1:2" x14ac:dyDescent="0.25">
      <c r="A153">
        <v>0</v>
      </c>
      <c r="B153">
        <v>0</v>
      </c>
    </row>
    <row r="154" spans="1:2" x14ac:dyDescent="0.25">
      <c r="A154">
        <v>435</v>
      </c>
      <c r="B154">
        <v>0</v>
      </c>
    </row>
    <row r="155" spans="1:2" x14ac:dyDescent="0.25">
      <c r="A155">
        <v>0</v>
      </c>
      <c r="B155">
        <v>0</v>
      </c>
    </row>
    <row r="156" spans="1:2" x14ac:dyDescent="0.25">
      <c r="A156">
        <v>0</v>
      </c>
      <c r="B156">
        <v>0</v>
      </c>
    </row>
    <row r="157" spans="1:2" x14ac:dyDescent="0.25">
      <c r="A157">
        <v>0</v>
      </c>
      <c r="B157">
        <v>0</v>
      </c>
    </row>
    <row r="158" spans="1:2" x14ac:dyDescent="0.25">
      <c r="A158">
        <v>0</v>
      </c>
      <c r="B158">
        <v>0</v>
      </c>
    </row>
    <row r="159" spans="1:2" x14ac:dyDescent="0.25">
      <c r="A159">
        <v>0</v>
      </c>
      <c r="B159">
        <v>0</v>
      </c>
    </row>
    <row r="160" spans="1:2" x14ac:dyDescent="0.25">
      <c r="A160">
        <v>0</v>
      </c>
      <c r="B160">
        <v>0</v>
      </c>
    </row>
    <row r="161" spans="1:2" x14ac:dyDescent="0.25">
      <c r="A161">
        <v>0</v>
      </c>
      <c r="B161">
        <v>0</v>
      </c>
    </row>
    <row r="162" spans="1:2" x14ac:dyDescent="0.25">
      <c r="A162">
        <v>0</v>
      </c>
      <c r="B162">
        <v>0</v>
      </c>
    </row>
    <row r="163" spans="1:2" x14ac:dyDescent="0.25">
      <c r="A163">
        <v>0</v>
      </c>
      <c r="B163">
        <v>0</v>
      </c>
    </row>
    <row r="164" spans="1:2" x14ac:dyDescent="0.25">
      <c r="A164">
        <v>0</v>
      </c>
      <c r="B164">
        <v>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0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0</v>
      </c>
    </row>
    <row r="170" spans="1:2" x14ac:dyDescent="0.25">
      <c r="A170">
        <v>0</v>
      </c>
      <c r="B170">
        <v>0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0</v>
      </c>
    </row>
    <row r="173" spans="1:2" x14ac:dyDescent="0.25">
      <c r="A173">
        <v>0</v>
      </c>
      <c r="B173">
        <v>0</v>
      </c>
    </row>
    <row r="174" spans="1:2" x14ac:dyDescent="0.25">
      <c r="A174">
        <v>0</v>
      </c>
      <c r="B174">
        <v>0</v>
      </c>
    </row>
    <row r="175" spans="1:2" x14ac:dyDescent="0.25">
      <c r="A175">
        <v>0</v>
      </c>
      <c r="B175">
        <v>0</v>
      </c>
    </row>
    <row r="176" spans="1:2" x14ac:dyDescent="0.25">
      <c r="A176">
        <v>0</v>
      </c>
      <c r="B176">
        <v>0</v>
      </c>
    </row>
    <row r="177" spans="1:2" x14ac:dyDescent="0.25">
      <c r="A177">
        <v>0</v>
      </c>
      <c r="B177">
        <v>0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0</v>
      </c>
    </row>
    <row r="180" spans="1:2" x14ac:dyDescent="0.25">
      <c r="A180">
        <v>0</v>
      </c>
      <c r="B180">
        <v>0</v>
      </c>
    </row>
    <row r="181" spans="1:2" x14ac:dyDescent="0.25">
      <c r="A181">
        <v>0</v>
      </c>
      <c r="B181">
        <v>0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0</v>
      </c>
    </row>
    <row r="184" spans="1:2" x14ac:dyDescent="0.25">
      <c r="A184">
        <v>0</v>
      </c>
      <c r="B184">
        <v>0</v>
      </c>
    </row>
    <row r="185" spans="1:2" x14ac:dyDescent="0.25">
      <c r="A185">
        <v>0</v>
      </c>
      <c r="B185">
        <v>0</v>
      </c>
    </row>
    <row r="186" spans="1:2" x14ac:dyDescent="0.25">
      <c r="A186">
        <v>0</v>
      </c>
      <c r="B186">
        <v>0</v>
      </c>
    </row>
    <row r="187" spans="1:2" x14ac:dyDescent="0.25">
      <c r="A187">
        <v>0</v>
      </c>
      <c r="B187">
        <v>0</v>
      </c>
    </row>
    <row r="188" spans="1:2" x14ac:dyDescent="0.25">
      <c r="A188">
        <v>0</v>
      </c>
      <c r="B188">
        <v>0</v>
      </c>
    </row>
    <row r="189" spans="1:2" x14ac:dyDescent="0.25">
      <c r="A189">
        <v>0</v>
      </c>
      <c r="B189">
        <v>0</v>
      </c>
    </row>
    <row r="190" spans="1:2" x14ac:dyDescent="0.25">
      <c r="A190">
        <v>0</v>
      </c>
      <c r="B190">
        <v>0</v>
      </c>
    </row>
    <row r="191" spans="1:2" x14ac:dyDescent="0.25">
      <c r="A191">
        <v>0</v>
      </c>
      <c r="B191">
        <v>0</v>
      </c>
    </row>
    <row r="192" spans="1:2" x14ac:dyDescent="0.25">
      <c r="A192">
        <v>0</v>
      </c>
      <c r="B192">
        <v>0</v>
      </c>
    </row>
    <row r="193" spans="1:2" x14ac:dyDescent="0.25">
      <c r="A193">
        <v>0</v>
      </c>
      <c r="B193">
        <v>0</v>
      </c>
    </row>
    <row r="194" spans="1:2" x14ac:dyDescent="0.25">
      <c r="A194">
        <v>0</v>
      </c>
      <c r="B194">
        <v>0</v>
      </c>
    </row>
    <row r="195" spans="1:2" x14ac:dyDescent="0.25">
      <c r="A195">
        <v>0</v>
      </c>
      <c r="B195">
        <v>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0</v>
      </c>
    </row>
    <row r="201" spans="1:2" x14ac:dyDescent="0.25">
      <c r="A201">
        <v>0</v>
      </c>
      <c r="B201">
        <v>0</v>
      </c>
    </row>
    <row r="202" spans="1:2" x14ac:dyDescent="0.25">
      <c r="A202">
        <v>0</v>
      </c>
      <c r="B202">
        <v>0</v>
      </c>
    </row>
    <row r="203" spans="1:2" x14ac:dyDescent="0.25">
      <c r="A203">
        <v>0</v>
      </c>
      <c r="B203">
        <v>0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0</v>
      </c>
    </row>
    <row r="207" spans="1:2" x14ac:dyDescent="0.25">
      <c r="A207">
        <v>0</v>
      </c>
      <c r="B207">
        <v>0</v>
      </c>
    </row>
    <row r="208" spans="1:2" x14ac:dyDescent="0.25">
      <c r="A208">
        <v>0</v>
      </c>
      <c r="B208">
        <v>0</v>
      </c>
    </row>
    <row r="209" spans="1:2" x14ac:dyDescent="0.25">
      <c r="A209">
        <v>0</v>
      </c>
      <c r="B209">
        <v>0</v>
      </c>
    </row>
    <row r="210" spans="1:2" x14ac:dyDescent="0.25">
      <c r="A210">
        <v>0</v>
      </c>
      <c r="B210">
        <v>0</v>
      </c>
    </row>
    <row r="211" spans="1:2" x14ac:dyDescent="0.25">
      <c r="A211">
        <v>0</v>
      </c>
      <c r="B211">
        <v>0</v>
      </c>
    </row>
    <row r="212" spans="1:2" x14ac:dyDescent="0.25">
      <c r="A212">
        <v>0</v>
      </c>
      <c r="B212">
        <v>0</v>
      </c>
    </row>
    <row r="213" spans="1:2" x14ac:dyDescent="0.25">
      <c r="A213">
        <v>0</v>
      </c>
      <c r="B213">
        <v>0</v>
      </c>
    </row>
    <row r="214" spans="1:2" x14ac:dyDescent="0.25">
      <c r="A214">
        <v>0</v>
      </c>
      <c r="B214">
        <v>0</v>
      </c>
    </row>
    <row r="215" spans="1:2" x14ac:dyDescent="0.25">
      <c r="A215">
        <v>0</v>
      </c>
      <c r="B215">
        <v>0</v>
      </c>
    </row>
    <row r="216" spans="1:2" x14ac:dyDescent="0.25">
      <c r="A216">
        <v>0</v>
      </c>
      <c r="B216">
        <v>0</v>
      </c>
    </row>
    <row r="217" spans="1:2" x14ac:dyDescent="0.25">
      <c r="A217">
        <v>0</v>
      </c>
      <c r="B217">
        <v>0</v>
      </c>
    </row>
    <row r="218" spans="1:2" x14ac:dyDescent="0.25">
      <c r="A218">
        <v>0</v>
      </c>
      <c r="B218">
        <v>0</v>
      </c>
    </row>
    <row r="219" spans="1:2" x14ac:dyDescent="0.25">
      <c r="A219">
        <v>0</v>
      </c>
      <c r="B219">
        <v>0</v>
      </c>
    </row>
    <row r="220" spans="1:2" x14ac:dyDescent="0.25">
      <c r="A220">
        <v>0</v>
      </c>
      <c r="B220">
        <v>0</v>
      </c>
    </row>
    <row r="221" spans="1:2" x14ac:dyDescent="0.25">
      <c r="A221">
        <v>0</v>
      </c>
      <c r="B221">
        <v>0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0</v>
      </c>
    </row>
    <row r="226" spans="1:2" x14ac:dyDescent="0.25">
      <c r="A226">
        <v>0</v>
      </c>
      <c r="B226">
        <v>0</v>
      </c>
    </row>
    <row r="227" spans="1:2" x14ac:dyDescent="0.25">
      <c r="A227">
        <v>0</v>
      </c>
      <c r="B227">
        <v>0</v>
      </c>
    </row>
    <row r="228" spans="1:2" x14ac:dyDescent="0.25">
      <c r="A228">
        <v>0</v>
      </c>
      <c r="B228">
        <v>0</v>
      </c>
    </row>
    <row r="229" spans="1:2" x14ac:dyDescent="0.25">
      <c r="A229">
        <v>0</v>
      </c>
      <c r="B229">
        <v>0</v>
      </c>
    </row>
    <row r="230" spans="1:2" x14ac:dyDescent="0.25">
      <c r="A230">
        <v>0</v>
      </c>
      <c r="B230">
        <v>0</v>
      </c>
    </row>
    <row r="231" spans="1:2" x14ac:dyDescent="0.25">
      <c r="A231">
        <v>0</v>
      </c>
      <c r="B231">
        <v>0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0</v>
      </c>
    </row>
    <row r="234" spans="1:2" x14ac:dyDescent="0.25">
      <c r="A234">
        <v>0</v>
      </c>
      <c r="B234">
        <v>0</v>
      </c>
    </row>
    <row r="235" spans="1:2" x14ac:dyDescent="0.25">
      <c r="A235">
        <v>0</v>
      </c>
      <c r="B235">
        <v>0</v>
      </c>
    </row>
    <row r="236" spans="1:2" x14ac:dyDescent="0.25">
      <c r="A236">
        <v>0</v>
      </c>
      <c r="B236">
        <v>0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0</v>
      </c>
    </row>
    <row r="239" spans="1:2" x14ac:dyDescent="0.25">
      <c r="A239">
        <v>0</v>
      </c>
      <c r="B239">
        <v>0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0</v>
      </c>
    </row>
    <row r="242" spans="1:2" x14ac:dyDescent="0.25">
      <c r="A242">
        <v>0</v>
      </c>
      <c r="B242">
        <v>0</v>
      </c>
    </row>
    <row r="243" spans="1:2" x14ac:dyDescent="0.25">
      <c r="A243">
        <v>0</v>
      </c>
      <c r="B243">
        <v>0</v>
      </c>
    </row>
    <row r="244" spans="1:2" x14ac:dyDescent="0.25">
      <c r="A244">
        <v>0</v>
      </c>
      <c r="B244">
        <v>0</v>
      </c>
    </row>
    <row r="245" spans="1:2" x14ac:dyDescent="0.25">
      <c r="A245">
        <v>0</v>
      </c>
      <c r="B245">
        <v>0</v>
      </c>
    </row>
    <row r="246" spans="1:2" x14ac:dyDescent="0.25">
      <c r="A246">
        <v>0</v>
      </c>
      <c r="B246">
        <v>0</v>
      </c>
    </row>
    <row r="247" spans="1:2" x14ac:dyDescent="0.25">
      <c r="A247">
        <v>0</v>
      </c>
      <c r="B247">
        <v>0</v>
      </c>
    </row>
    <row r="248" spans="1:2" x14ac:dyDescent="0.25">
      <c r="A248">
        <v>0</v>
      </c>
      <c r="B248">
        <v>0</v>
      </c>
    </row>
    <row r="249" spans="1:2" x14ac:dyDescent="0.25">
      <c r="A249">
        <v>0</v>
      </c>
      <c r="B249">
        <v>0</v>
      </c>
    </row>
    <row r="250" spans="1:2" x14ac:dyDescent="0.25">
      <c r="A250">
        <v>0</v>
      </c>
      <c r="B250">
        <v>0</v>
      </c>
    </row>
    <row r="251" spans="1:2" x14ac:dyDescent="0.25">
      <c r="A251">
        <v>0</v>
      </c>
      <c r="B251">
        <v>0</v>
      </c>
    </row>
    <row r="252" spans="1:2" x14ac:dyDescent="0.25">
      <c r="A252">
        <v>0</v>
      </c>
      <c r="B252">
        <v>0</v>
      </c>
    </row>
    <row r="253" spans="1:2" x14ac:dyDescent="0.25">
      <c r="A253">
        <v>0</v>
      </c>
      <c r="B253">
        <v>0</v>
      </c>
    </row>
    <row r="254" spans="1:2" x14ac:dyDescent="0.25">
      <c r="A254">
        <v>0</v>
      </c>
      <c r="B254">
        <v>0</v>
      </c>
    </row>
    <row r="255" spans="1:2" x14ac:dyDescent="0.25">
      <c r="A255">
        <v>0</v>
      </c>
      <c r="B255">
        <v>0</v>
      </c>
    </row>
    <row r="256" spans="1:2" x14ac:dyDescent="0.25">
      <c r="A256">
        <v>0</v>
      </c>
      <c r="B256">
        <v>0</v>
      </c>
    </row>
    <row r="257" spans="1:2" x14ac:dyDescent="0.25">
      <c r="A257">
        <v>0</v>
      </c>
      <c r="B257">
        <v>0</v>
      </c>
    </row>
    <row r="258" spans="1:2" x14ac:dyDescent="0.25">
      <c r="A258">
        <v>0</v>
      </c>
      <c r="B258">
        <v>0</v>
      </c>
    </row>
    <row r="259" spans="1:2" x14ac:dyDescent="0.25">
      <c r="A259">
        <v>0</v>
      </c>
      <c r="B259">
        <v>0</v>
      </c>
    </row>
    <row r="260" spans="1:2" x14ac:dyDescent="0.25">
      <c r="A260">
        <v>0</v>
      </c>
      <c r="B260">
        <v>0</v>
      </c>
    </row>
    <row r="261" spans="1:2" x14ac:dyDescent="0.25">
      <c r="A261">
        <v>0</v>
      </c>
      <c r="B261">
        <v>0</v>
      </c>
    </row>
    <row r="262" spans="1:2" x14ac:dyDescent="0.25">
      <c r="A262">
        <v>0</v>
      </c>
      <c r="B262">
        <v>0</v>
      </c>
    </row>
    <row r="263" spans="1:2" x14ac:dyDescent="0.25">
      <c r="A263">
        <v>0</v>
      </c>
      <c r="B263">
        <v>0</v>
      </c>
    </row>
    <row r="264" spans="1:2" x14ac:dyDescent="0.25">
      <c r="A264">
        <v>0</v>
      </c>
      <c r="B264">
        <v>0</v>
      </c>
    </row>
    <row r="265" spans="1:2" x14ac:dyDescent="0.25">
      <c r="A265">
        <v>0</v>
      </c>
      <c r="B265">
        <v>0</v>
      </c>
    </row>
    <row r="266" spans="1:2" x14ac:dyDescent="0.25">
      <c r="A266">
        <v>0</v>
      </c>
      <c r="B266">
        <v>0</v>
      </c>
    </row>
    <row r="267" spans="1:2" x14ac:dyDescent="0.25">
      <c r="A267">
        <v>0</v>
      </c>
      <c r="B267">
        <v>0</v>
      </c>
    </row>
    <row r="268" spans="1:2" x14ac:dyDescent="0.25">
      <c r="A268">
        <v>0</v>
      </c>
      <c r="B268">
        <v>0</v>
      </c>
    </row>
    <row r="269" spans="1:2" x14ac:dyDescent="0.25">
      <c r="A269">
        <v>0</v>
      </c>
      <c r="B269">
        <v>0</v>
      </c>
    </row>
    <row r="270" spans="1:2" x14ac:dyDescent="0.25">
      <c r="A270">
        <v>0</v>
      </c>
      <c r="B270">
        <v>0</v>
      </c>
    </row>
    <row r="271" spans="1:2" x14ac:dyDescent="0.25">
      <c r="A271">
        <v>0</v>
      </c>
      <c r="B271">
        <v>0</v>
      </c>
    </row>
    <row r="272" spans="1:2" x14ac:dyDescent="0.25">
      <c r="A272">
        <v>0</v>
      </c>
      <c r="B272">
        <v>0</v>
      </c>
    </row>
    <row r="273" spans="1:2" x14ac:dyDescent="0.25">
      <c r="A273">
        <v>0</v>
      </c>
      <c r="B273">
        <v>0</v>
      </c>
    </row>
    <row r="274" spans="1:2" x14ac:dyDescent="0.25">
      <c r="A274">
        <v>0</v>
      </c>
      <c r="B274">
        <v>0</v>
      </c>
    </row>
    <row r="275" spans="1:2" x14ac:dyDescent="0.25">
      <c r="A275">
        <v>0</v>
      </c>
      <c r="B275">
        <v>0</v>
      </c>
    </row>
    <row r="276" spans="1:2" x14ac:dyDescent="0.25">
      <c r="A276">
        <v>0</v>
      </c>
      <c r="B276">
        <v>0</v>
      </c>
    </row>
    <row r="277" spans="1:2" x14ac:dyDescent="0.25">
      <c r="A277">
        <v>0</v>
      </c>
      <c r="B277">
        <v>0</v>
      </c>
    </row>
    <row r="278" spans="1:2" x14ac:dyDescent="0.25">
      <c r="A278">
        <v>0</v>
      </c>
      <c r="B278">
        <v>0</v>
      </c>
    </row>
    <row r="279" spans="1:2" x14ac:dyDescent="0.25">
      <c r="A279">
        <v>0</v>
      </c>
      <c r="B279">
        <v>0</v>
      </c>
    </row>
    <row r="280" spans="1:2" x14ac:dyDescent="0.25">
      <c r="A280">
        <v>0</v>
      </c>
      <c r="B280">
        <v>0</v>
      </c>
    </row>
    <row r="281" spans="1:2" x14ac:dyDescent="0.25">
      <c r="A281">
        <v>0</v>
      </c>
      <c r="B281">
        <v>0</v>
      </c>
    </row>
    <row r="282" spans="1:2" x14ac:dyDescent="0.25">
      <c r="A282">
        <v>0</v>
      </c>
      <c r="B282">
        <v>0</v>
      </c>
    </row>
    <row r="283" spans="1:2" x14ac:dyDescent="0.25">
      <c r="A283">
        <v>0</v>
      </c>
      <c r="B283">
        <v>0</v>
      </c>
    </row>
    <row r="284" spans="1:2" x14ac:dyDescent="0.25">
      <c r="A284">
        <v>0</v>
      </c>
      <c r="B284">
        <v>0</v>
      </c>
    </row>
    <row r="285" spans="1:2" x14ac:dyDescent="0.25">
      <c r="A285">
        <v>0</v>
      </c>
      <c r="B285">
        <v>0</v>
      </c>
    </row>
    <row r="286" spans="1:2" x14ac:dyDescent="0.25">
      <c r="A286">
        <v>0</v>
      </c>
      <c r="B286">
        <v>0</v>
      </c>
    </row>
    <row r="287" spans="1:2" x14ac:dyDescent="0.25">
      <c r="A287">
        <v>0</v>
      </c>
      <c r="B287">
        <v>0</v>
      </c>
    </row>
    <row r="288" spans="1:2" x14ac:dyDescent="0.25">
      <c r="A288">
        <v>0</v>
      </c>
      <c r="B288">
        <v>0</v>
      </c>
    </row>
    <row r="289" spans="1:2" x14ac:dyDescent="0.25">
      <c r="A289">
        <v>0</v>
      </c>
      <c r="B289">
        <v>0</v>
      </c>
    </row>
    <row r="290" spans="1:2" x14ac:dyDescent="0.25">
      <c r="A290">
        <v>0</v>
      </c>
      <c r="B290">
        <v>0</v>
      </c>
    </row>
    <row r="291" spans="1:2" x14ac:dyDescent="0.25">
      <c r="A291">
        <v>0</v>
      </c>
      <c r="B291">
        <v>0</v>
      </c>
    </row>
    <row r="292" spans="1:2" x14ac:dyDescent="0.25">
      <c r="A292">
        <v>0</v>
      </c>
      <c r="B292">
        <v>0</v>
      </c>
    </row>
    <row r="293" spans="1:2" x14ac:dyDescent="0.25">
      <c r="A293">
        <v>0</v>
      </c>
      <c r="B293">
        <v>0</v>
      </c>
    </row>
    <row r="294" spans="1:2" x14ac:dyDescent="0.25">
      <c r="A294">
        <v>0</v>
      </c>
      <c r="B294">
        <v>0</v>
      </c>
    </row>
    <row r="295" spans="1:2" x14ac:dyDescent="0.25">
      <c r="A295">
        <v>33</v>
      </c>
      <c r="B295">
        <v>0</v>
      </c>
    </row>
    <row r="296" spans="1:2" x14ac:dyDescent="0.25">
      <c r="A296">
        <v>0</v>
      </c>
      <c r="B296">
        <v>0</v>
      </c>
    </row>
    <row r="297" spans="1:2" x14ac:dyDescent="0.25">
      <c r="A297">
        <v>0</v>
      </c>
      <c r="B297">
        <v>0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0</v>
      </c>
    </row>
    <row r="300" spans="1:2" x14ac:dyDescent="0.25">
      <c r="A300">
        <v>0</v>
      </c>
      <c r="B300">
        <v>0</v>
      </c>
    </row>
    <row r="301" spans="1:2" x14ac:dyDescent="0.25">
      <c r="A301">
        <v>0</v>
      </c>
      <c r="B301">
        <v>0</v>
      </c>
    </row>
    <row r="302" spans="1:2" x14ac:dyDescent="0.25">
      <c r="A302">
        <v>0</v>
      </c>
      <c r="B302">
        <v>0</v>
      </c>
    </row>
    <row r="303" spans="1:2" x14ac:dyDescent="0.25">
      <c r="A303">
        <v>0</v>
      </c>
      <c r="B303">
        <v>0</v>
      </c>
    </row>
    <row r="304" spans="1:2" x14ac:dyDescent="0.25">
      <c r="A304">
        <v>0</v>
      </c>
      <c r="B304">
        <v>0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0</v>
      </c>
    </row>
    <row r="307" spans="1:2" x14ac:dyDescent="0.25">
      <c r="A307">
        <v>0</v>
      </c>
      <c r="B307">
        <v>0</v>
      </c>
    </row>
    <row r="308" spans="1:2" x14ac:dyDescent="0.25">
      <c r="A308">
        <v>0</v>
      </c>
      <c r="B308">
        <v>0</v>
      </c>
    </row>
    <row r="309" spans="1:2" x14ac:dyDescent="0.25">
      <c r="A309">
        <v>0</v>
      </c>
      <c r="B309">
        <v>0</v>
      </c>
    </row>
    <row r="310" spans="1:2" x14ac:dyDescent="0.25">
      <c r="A310">
        <v>0</v>
      </c>
      <c r="B310">
        <v>0</v>
      </c>
    </row>
    <row r="311" spans="1:2" x14ac:dyDescent="0.25">
      <c r="A311">
        <v>0</v>
      </c>
      <c r="B311">
        <v>0</v>
      </c>
    </row>
    <row r="312" spans="1:2" x14ac:dyDescent="0.25">
      <c r="A312">
        <v>0</v>
      </c>
      <c r="B312">
        <v>0</v>
      </c>
    </row>
    <row r="313" spans="1:2" x14ac:dyDescent="0.25">
      <c r="A313">
        <v>0</v>
      </c>
      <c r="B313">
        <v>0</v>
      </c>
    </row>
    <row r="314" spans="1:2" x14ac:dyDescent="0.25">
      <c r="A314">
        <v>0</v>
      </c>
      <c r="B314">
        <v>0</v>
      </c>
    </row>
    <row r="315" spans="1:2" x14ac:dyDescent="0.25">
      <c r="A315">
        <v>0</v>
      </c>
      <c r="B315">
        <v>0</v>
      </c>
    </row>
    <row r="316" spans="1:2" x14ac:dyDescent="0.25">
      <c r="A316">
        <v>0</v>
      </c>
      <c r="B316">
        <v>0</v>
      </c>
    </row>
    <row r="317" spans="1:2" x14ac:dyDescent="0.25">
      <c r="A317">
        <v>0</v>
      </c>
      <c r="B317">
        <v>0</v>
      </c>
    </row>
    <row r="318" spans="1:2" x14ac:dyDescent="0.25">
      <c r="A318">
        <v>0</v>
      </c>
      <c r="B318">
        <v>0</v>
      </c>
    </row>
    <row r="319" spans="1:2" x14ac:dyDescent="0.25">
      <c r="A319">
        <v>0</v>
      </c>
      <c r="B319">
        <v>0</v>
      </c>
    </row>
    <row r="320" spans="1:2" x14ac:dyDescent="0.25">
      <c r="A320">
        <v>0</v>
      </c>
      <c r="B320">
        <v>0</v>
      </c>
    </row>
    <row r="321" spans="1:2" x14ac:dyDescent="0.25">
      <c r="A321">
        <v>0</v>
      </c>
      <c r="B321">
        <v>0</v>
      </c>
    </row>
    <row r="322" spans="1:2" x14ac:dyDescent="0.25">
      <c r="A322">
        <v>0</v>
      </c>
      <c r="B322">
        <v>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0</v>
      </c>
    </row>
    <row r="325" spans="1:2" x14ac:dyDescent="0.25">
      <c r="A325">
        <v>0</v>
      </c>
      <c r="B325">
        <v>0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0</v>
      </c>
    </row>
    <row r="331" spans="1:2" x14ac:dyDescent="0.25">
      <c r="A331">
        <v>0</v>
      </c>
      <c r="B331">
        <v>0</v>
      </c>
    </row>
    <row r="332" spans="1:2" x14ac:dyDescent="0.25">
      <c r="A332">
        <v>0</v>
      </c>
      <c r="B332">
        <v>0</v>
      </c>
    </row>
    <row r="333" spans="1:2" x14ac:dyDescent="0.25">
      <c r="A333">
        <v>0</v>
      </c>
      <c r="B333">
        <v>0</v>
      </c>
    </row>
    <row r="334" spans="1:2" x14ac:dyDescent="0.25">
      <c r="A334">
        <v>0</v>
      </c>
      <c r="B334">
        <v>0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0</v>
      </c>
    </row>
    <row r="337" spans="1:2" x14ac:dyDescent="0.25">
      <c r="A337">
        <v>0</v>
      </c>
      <c r="B337">
        <v>0</v>
      </c>
    </row>
    <row r="338" spans="1:2" x14ac:dyDescent="0.25">
      <c r="A338">
        <v>0</v>
      </c>
      <c r="B338">
        <v>0</v>
      </c>
    </row>
    <row r="339" spans="1:2" x14ac:dyDescent="0.25">
      <c r="A339">
        <v>0</v>
      </c>
      <c r="B339">
        <v>0</v>
      </c>
    </row>
    <row r="340" spans="1:2" x14ac:dyDescent="0.25">
      <c r="A340">
        <v>0</v>
      </c>
      <c r="B340">
        <v>0</v>
      </c>
    </row>
    <row r="341" spans="1:2" x14ac:dyDescent="0.25">
      <c r="A341">
        <v>0</v>
      </c>
      <c r="B341">
        <v>0</v>
      </c>
    </row>
    <row r="342" spans="1:2" x14ac:dyDescent="0.25">
      <c r="A342">
        <v>0</v>
      </c>
      <c r="B342">
        <v>0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0</v>
      </c>
    </row>
    <row r="346" spans="1:2" x14ac:dyDescent="0.25">
      <c r="A346">
        <v>0</v>
      </c>
      <c r="B346">
        <v>0</v>
      </c>
    </row>
    <row r="347" spans="1:2" x14ac:dyDescent="0.25">
      <c r="A347">
        <v>0</v>
      </c>
      <c r="B347">
        <v>0</v>
      </c>
    </row>
    <row r="348" spans="1:2" x14ac:dyDescent="0.25">
      <c r="A348">
        <v>0</v>
      </c>
      <c r="B348">
        <v>0</v>
      </c>
    </row>
    <row r="349" spans="1:2" x14ac:dyDescent="0.25">
      <c r="A349">
        <v>0</v>
      </c>
      <c r="B349">
        <v>0</v>
      </c>
    </row>
    <row r="350" spans="1:2" x14ac:dyDescent="0.25">
      <c r="A350">
        <v>0</v>
      </c>
      <c r="B350">
        <v>0</v>
      </c>
    </row>
    <row r="351" spans="1:2" x14ac:dyDescent="0.25">
      <c r="A351">
        <v>0</v>
      </c>
      <c r="B351">
        <v>0</v>
      </c>
    </row>
    <row r="352" spans="1:2" x14ac:dyDescent="0.25">
      <c r="A352">
        <v>0</v>
      </c>
      <c r="B352">
        <v>0</v>
      </c>
    </row>
    <row r="353" spans="1:2" x14ac:dyDescent="0.25">
      <c r="A353">
        <v>0</v>
      </c>
      <c r="B353">
        <v>0</v>
      </c>
    </row>
    <row r="354" spans="1:2" x14ac:dyDescent="0.25">
      <c r="A354">
        <v>0</v>
      </c>
      <c r="B354">
        <v>0</v>
      </c>
    </row>
    <row r="355" spans="1:2" x14ac:dyDescent="0.25">
      <c r="A355">
        <v>0</v>
      </c>
      <c r="B355">
        <v>0</v>
      </c>
    </row>
    <row r="356" spans="1:2" x14ac:dyDescent="0.25">
      <c r="A356">
        <v>0</v>
      </c>
      <c r="B356">
        <v>0</v>
      </c>
    </row>
    <row r="357" spans="1:2" x14ac:dyDescent="0.25">
      <c r="A357">
        <v>0</v>
      </c>
      <c r="B357">
        <v>0</v>
      </c>
    </row>
    <row r="358" spans="1:2" x14ac:dyDescent="0.25">
      <c r="A358">
        <v>0</v>
      </c>
      <c r="B358">
        <v>0</v>
      </c>
    </row>
    <row r="359" spans="1:2" x14ac:dyDescent="0.25">
      <c r="A359">
        <v>0</v>
      </c>
      <c r="B359">
        <v>0</v>
      </c>
    </row>
    <row r="360" spans="1:2" x14ac:dyDescent="0.25">
      <c r="A360">
        <v>0</v>
      </c>
      <c r="B360">
        <v>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0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0</v>
      </c>
    </row>
    <row r="365" spans="1:2" x14ac:dyDescent="0.25">
      <c r="A365">
        <v>0</v>
      </c>
      <c r="B365">
        <v>0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0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0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0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0</v>
      </c>
    </row>
    <row r="375" spans="1:2" x14ac:dyDescent="0.25">
      <c r="A375">
        <v>0</v>
      </c>
      <c r="B375">
        <v>0</v>
      </c>
    </row>
    <row r="376" spans="1:2" x14ac:dyDescent="0.25">
      <c r="A376">
        <v>0</v>
      </c>
      <c r="B376">
        <v>0</v>
      </c>
    </row>
    <row r="377" spans="1:2" x14ac:dyDescent="0.25">
      <c r="A377">
        <v>0</v>
      </c>
      <c r="B377">
        <v>0</v>
      </c>
    </row>
    <row r="378" spans="1:2" x14ac:dyDescent="0.25">
      <c r="A378">
        <v>0</v>
      </c>
      <c r="B378">
        <v>0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0</v>
      </c>
    </row>
    <row r="381" spans="1:2" x14ac:dyDescent="0.25">
      <c r="A381">
        <v>0</v>
      </c>
      <c r="B381">
        <v>0</v>
      </c>
    </row>
    <row r="382" spans="1:2" x14ac:dyDescent="0.25">
      <c r="A382">
        <v>0</v>
      </c>
      <c r="B382">
        <v>0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0</v>
      </c>
    </row>
    <row r="386" spans="1:2" x14ac:dyDescent="0.25">
      <c r="A386">
        <v>0</v>
      </c>
      <c r="B386">
        <v>0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0</v>
      </c>
    </row>
    <row r="390" spans="1:2" x14ac:dyDescent="0.25">
      <c r="A390">
        <v>0</v>
      </c>
      <c r="B390">
        <v>0</v>
      </c>
    </row>
    <row r="391" spans="1:2" x14ac:dyDescent="0.25">
      <c r="A391">
        <v>0</v>
      </c>
      <c r="B391">
        <v>0</v>
      </c>
    </row>
    <row r="392" spans="1:2" x14ac:dyDescent="0.25">
      <c r="A392">
        <v>0</v>
      </c>
      <c r="B392">
        <v>0</v>
      </c>
    </row>
    <row r="393" spans="1:2" x14ac:dyDescent="0.25">
      <c r="A393">
        <v>0</v>
      </c>
      <c r="B393">
        <v>0</v>
      </c>
    </row>
    <row r="394" spans="1:2" x14ac:dyDescent="0.25">
      <c r="A394">
        <v>0</v>
      </c>
      <c r="B394">
        <v>0</v>
      </c>
    </row>
    <row r="395" spans="1:2" x14ac:dyDescent="0.25">
      <c r="A395">
        <v>0</v>
      </c>
      <c r="B395">
        <v>0</v>
      </c>
    </row>
    <row r="396" spans="1:2" x14ac:dyDescent="0.25">
      <c r="A396">
        <v>0</v>
      </c>
      <c r="B396">
        <v>0</v>
      </c>
    </row>
    <row r="397" spans="1:2" x14ac:dyDescent="0.25">
      <c r="A397">
        <v>0</v>
      </c>
      <c r="B397">
        <v>0</v>
      </c>
    </row>
    <row r="398" spans="1:2" x14ac:dyDescent="0.25">
      <c r="A398">
        <v>0</v>
      </c>
      <c r="B398">
        <v>0</v>
      </c>
    </row>
    <row r="399" spans="1:2" x14ac:dyDescent="0.25">
      <c r="A399">
        <v>0</v>
      </c>
      <c r="B399">
        <v>0</v>
      </c>
    </row>
    <row r="400" spans="1:2" x14ac:dyDescent="0.25">
      <c r="A400">
        <v>0</v>
      </c>
      <c r="B400">
        <v>0</v>
      </c>
    </row>
    <row r="401" spans="1:2" x14ac:dyDescent="0.25">
      <c r="A401">
        <v>0</v>
      </c>
      <c r="B401">
        <v>0</v>
      </c>
    </row>
    <row r="402" spans="1:2" x14ac:dyDescent="0.25">
      <c r="A402">
        <v>0</v>
      </c>
      <c r="B402">
        <v>0</v>
      </c>
    </row>
    <row r="403" spans="1:2" x14ac:dyDescent="0.25">
      <c r="A403">
        <v>0</v>
      </c>
      <c r="B403">
        <v>0</v>
      </c>
    </row>
    <row r="404" spans="1:2" x14ac:dyDescent="0.25">
      <c r="A404">
        <v>0</v>
      </c>
      <c r="B404">
        <v>0</v>
      </c>
    </row>
    <row r="405" spans="1:2" x14ac:dyDescent="0.25">
      <c r="A405">
        <v>0</v>
      </c>
      <c r="B405">
        <v>0</v>
      </c>
    </row>
    <row r="406" spans="1:2" x14ac:dyDescent="0.25">
      <c r="A406">
        <v>0</v>
      </c>
      <c r="B406">
        <v>0</v>
      </c>
    </row>
    <row r="407" spans="1:2" x14ac:dyDescent="0.25">
      <c r="A407">
        <v>0</v>
      </c>
      <c r="B407">
        <v>0</v>
      </c>
    </row>
    <row r="408" spans="1:2" x14ac:dyDescent="0.25">
      <c r="A408">
        <v>0</v>
      </c>
      <c r="B408">
        <v>0</v>
      </c>
    </row>
    <row r="409" spans="1:2" x14ac:dyDescent="0.25">
      <c r="A409">
        <v>0</v>
      </c>
      <c r="B409">
        <v>0</v>
      </c>
    </row>
    <row r="410" spans="1:2" x14ac:dyDescent="0.25">
      <c r="A410">
        <v>0</v>
      </c>
      <c r="B410">
        <v>0</v>
      </c>
    </row>
    <row r="411" spans="1:2" x14ac:dyDescent="0.25">
      <c r="A411">
        <v>0</v>
      </c>
      <c r="B411">
        <v>0</v>
      </c>
    </row>
    <row r="412" spans="1:2" x14ac:dyDescent="0.25">
      <c r="A412">
        <v>0</v>
      </c>
      <c r="B412">
        <v>0</v>
      </c>
    </row>
    <row r="413" spans="1:2" x14ac:dyDescent="0.25">
      <c r="A413">
        <v>0</v>
      </c>
      <c r="B413">
        <v>0</v>
      </c>
    </row>
    <row r="414" spans="1:2" x14ac:dyDescent="0.25">
      <c r="A414">
        <v>0</v>
      </c>
      <c r="B414">
        <v>0</v>
      </c>
    </row>
    <row r="415" spans="1:2" x14ac:dyDescent="0.25">
      <c r="A415">
        <v>0</v>
      </c>
      <c r="B415">
        <v>0</v>
      </c>
    </row>
    <row r="416" spans="1:2" x14ac:dyDescent="0.25">
      <c r="A416">
        <v>0</v>
      </c>
      <c r="B416">
        <v>0</v>
      </c>
    </row>
    <row r="417" spans="1:2" x14ac:dyDescent="0.25">
      <c r="A417">
        <v>0</v>
      </c>
      <c r="B417">
        <v>0</v>
      </c>
    </row>
    <row r="418" spans="1:2" x14ac:dyDescent="0.25">
      <c r="A418">
        <v>0</v>
      </c>
      <c r="B418">
        <v>0</v>
      </c>
    </row>
    <row r="419" spans="1:2" x14ac:dyDescent="0.25">
      <c r="A419">
        <v>0</v>
      </c>
      <c r="B419">
        <v>0</v>
      </c>
    </row>
    <row r="420" spans="1:2" x14ac:dyDescent="0.25">
      <c r="A420">
        <v>0</v>
      </c>
      <c r="B420">
        <v>0</v>
      </c>
    </row>
    <row r="421" spans="1:2" x14ac:dyDescent="0.25">
      <c r="A421">
        <v>0</v>
      </c>
      <c r="B421">
        <v>0</v>
      </c>
    </row>
    <row r="422" spans="1:2" x14ac:dyDescent="0.25">
      <c r="A422">
        <v>0</v>
      </c>
      <c r="B422">
        <v>0</v>
      </c>
    </row>
    <row r="423" spans="1:2" x14ac:dyDescent="0.25">
      <c r="A423">
        <v>0</v>
      </c>
      <c r="B423">
        <v>0</v>
      </c>
    </row>
    <row r="424" spans="1:2" x14ac:dyDescent="0.25">
      <c r="A424">
        <v>0</v>
      </c>
      <c r="B424">
        <v>0</v>
      </c>
    </row>
    <row r="425" spans="1:2" x14ac:dyDescent="0.25">
      <c r="A425">
        <v>0</v>
      </c>
      <c r="B425">
        <v>0</v>
      </c>
    </row>
    <row r="426" spans="1:2" x14ac:dyDescent="0.25">
      <c r="A426">
        <v>0</v>
      </c>
      <c r="B426">
        <v>0</v>
      </c>
    </row>
    <row r="427" spans="1:2" x14ac:dyDescent="0.25">
      <c r="A427">
        <v>0</v>
      </c>
      <c r="B427">
        <v>0</v>
      </c>
    </row>
    <row r="428" spans="1:2" x14ac:dyDescent="0.25">
      <c r="A428">
        <v>0</v>
      </c>
      <c r="B428">
        <v>0</v>
      </c>
    </row>
    <row r="429" spans="1:2" x14ac:dyDescent="0.25">
      <c r="A429">
        <v>0</v>
      </c>
      <c r="B429">
        <v>0</v>
      </c>
    </row>
    <row r="430" spans="1:2" x14ac:dyDescent="0.25">
      <c r="A430">
        <v>0</v>
      </c>
      <c r="B430">
        <v>0</v>
      </c>
    </row>
    <row r="431" spans="1:2" x14ac:dyDescent="0.25">
      <c r="A431">
        <v>0</v>
      </c>
      <c r="B431">
        <v>0</v>
      </c>
    </row>
    <row r="432" spans="1:2" x14ac:dyDescent="0.25">
      <c r="A432">
        <v>0</v>
      </c>
      <c r="B432">
        <v>0</v>
      </c>
    </row>
    <row r="433" spans="1:2" x14ac:dyDescent="0.25">
      <c r="A433">
        <v>0</v>
      </c>
      <c r="B433">
        <v>0</v>
      </c>
    </row>
    <row r="434" spans="1:2" x14ac:dyDescent="0.25">
      <c r="A434">
        <v>0</v>
      </c>
      <c r="B434">
        <v>0</v>
      </c>
    </row>
    <row r="435" spans="1:2" x14ac:dyDescent="0.25">
      <c r="A435">
        <v>0</v>
      </c>
      <c r="B435">
        <v>0</v>
      </c>
    </row>
    <row r="436" spans="1:2" x14ac:dyDescent="0.25">
      <c r="A436">
        <v>0</v>
      </c>
      <c r="B436">
        <v>0</v>
      </c>
    </row>
    <row r="437" spans="1:2" x14ac:dyDescent="0.25">
      <c r="A437">
        <v>0</v>
      </c>
      <c r="B437">
        <v>0</v>
      </c>
    </row>
    <row r="438" spans="1:2" x14ac:dyDescent="0.25">
      <c r="A438">
        <v>0</v>
      </c>
      <c r="B438">
        <v>0</v>
      </c>
    </row>
    <row r="439" spans="1:2" x14ac:dyDescent="0.25">
      <c r="A439">
        <v>0</v>
      </c>
      <c r="B439">
        <v>0</v>
      </c>
    </row>
    <row r="440" spans="1:2" x14ac:dyDescent="0.25">
      <c r="A440">
        <v>0</v>
      </c>
      <c r="B440">
        <v>0</v>
      </c>
    </row>
    <row r="441" spans="1:2" x14ac:dyDescent="0.25">
      <c r="A441">
        <v>0</v>
      </c>
      <c r="B441">
        <v>0</v>
      </c>
    </row>
    <row r="442" spans="1:2" x14ac:dyDescent="0.25">
      <c r="A442">
        <v>0</v>
      </c>
      <c r="B442">
        <v>0</v>
      </c>
    </row>
    <row r="443" spans="1:2" x14ac:dyDescent="0.25">
      <c r="A443">
        <v>0</v>
      </c>
      <c r="B443">
        <v>0</v>
      </c>
    </row>
    <row r="444" spans="1:2" x14ac:dyDescent="0.25">
      <c r="A444">
        <v>0</v>
      </c>
      <c r="B444">
        <v>0</v>
      </c>
    </row>
    <row r="445" spans="1:2" x14ac:dyDescent="0.25">
      <c r="A445">
        <v>0</v>
      </c>
      <c r="B445">
        <v>0</v>
      </c>
    </row>
    <row r="446" spans="1:2" x14ac:dyDescent="0.25">
      <c r="A446">
        <v>0</v>
      </c>
      <c r="B446">
        <v>0</v>
      </c>
    </row>
    <row r="447" spans="1:2" x14ac:dyDescent="0.25">
      <c r="A447">
        <v>1</v>
      </c>
      <c r="B447">
        <v>0</v>
      </c>
    </row>
    <row r="448" spans="1:2" x14ac:dyDescent="0.25">
      <c r="A448">
        <v>1</v>
      </c>
      <c r="B448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11" sqref="A11:XFD11"/>
    </sheetView>
  </sheetViews>
  <sheetFormatPr defaultRowHeight="15" x14ac:dyDescent="0.25"/>
  <cols>
    <col min="1" max="1" width="18.28515625" bestFit="1" customWidth="1"/>
    <col min="2" max="2" width="19.7109375" bestFit="1" customWidth="1"/>
    <col min="3" max="3" width="12.5703125" bestFit="1" customWidth="1"/>
    <col min="4" max="4" width="13.42578125" bestFit="1" customWidth="1"/>
    <col min="5" max="5" width="18.28515625" bestFit="1" customWidth="1"/>
    <col min="6" max="6" width="36.7109375" bestFit="1" customWidth="1"/>
  </cols>
  <sheetData>
    <row r="1" spans="1:8" x14ac:dyDescent="0.25">
      <c r="A1" s="1" t="s">
        <v>751</v>
      </c>
      <c r="B1" s="1" t="s">
        <v>752</v>
      </c>
      <c r="C1" s="1" t="s">
        <v>758</v>
      </c>
      <c r="D1" s="1" t="s">
        <v>755</v>
      </c>
      <c r="E1" s="1" t="s">
        <v>753</v>
      </c>
      <c r="F1" s="1" t="s">
        <v>754</v>
      </c>
      <c r="G1" s="1" t="s">
        <v>756</v>
      </c>
      <c r="H1" s="1"/>
    </row>
    <row r="2" spans="1:8" x14ac:dyDescent="0.25">
      <c r="A2" s="6">
        <v>288</v>
      </c>
      <c r="B2" s="7" t="s">
        <v>710</v>
      </c>
      <c r="C2" s="7"/>
      <c r="D2" t="s">
        <v>709</v>
      </c>
    </row>
    <row r="3" spans="1:8" x14ac:dyDescent="0.25">
      <c r="A3" s="6">
        <v>289</v>
      </c>
      <c r="B3" s="7" t="s">
        <v>712</v>
      </c>
      <c r="C3" s="7"/>
      <c r="D3" t="s">
        <v>711</v>
      </c>
    </row>
    <row r="4" spans="1:8" x14ac:dyDescent="0.25">
      <c r="A4" s="6">
        <v>290</v>
      </c>
      <c r="B4" s="7" t="s">
        <v>714</v>
      </c>
      <c r="C4" s="7"/>
      <c r="D4" t="s">
        <v>713</v>
      </c>
    </row>
    <row r="5" spans="1:8" x14ac:dyDescent="0.25">
      <c r="A5" s="6">
        <v>291</v>
      </c>
      <c r="B5" s="7" t="s">
        <v>716</v>
      </c>
      <c r="C5" s="7"/>
      <c r="D5" t="s">
        <v>715</v>
      </c>
    </row>
    <row r="6" spans="1:8" x14ac:dyDescent="0.25">
      <c r="A6" s="6">
        <v>292</v>
      </c>
      <c r="B6" s="7" t="s">
        <v>718</v>
      </c>
      <c r="C6" s="7"/>
      <c r="D6" t="s">
        <v>717</v>
      </c>
    </row>
    <row r="7" spans="1:8" x14ac:dyDescent="0.25">
      <c r="A7" s="6">
        <v>293</v>
      </c>
      <c r="B7" s="7" t="s">
        <v>720</v>
      </c>
      <c r="C7" s="7"/>
      <c r="D7" t="s">
        <v>719</v>
      </c>
    </row>
    <row r="8" spans="1:8" x14ac:dyDescent="0.25">
      <c r="A8" s="6">
        <v>294</v>
      </c>
      <c r="B8" s="7" t="s">
        <v>722</v>
      </c>
      <c r="C8" s="7"/>
      <c r="D8" t="s">
        <v>721</v>
      </c>
    </row>
    <row r="9" spans="1:8" x14ac:dyDescent="0.25">
      <c r="A9" s="6">
        <v>295</v>
      </c>
      <c r="B9" s="7" t="s">
        <v>724</v>
      </c>
      <c r="C9" s="7" t="s">
        <v>760</v>
      </c>
      <c r="D9" t="s">
        <v>723</v>
      </c>
      <c r="E9" t="s">
        <v>725</v>
      </c>
      <c r="F9" s="7" t="s">
        <v>724</v>
      </c>
      <c r="G9" t="s">
        <v>723</v>
      </c>
    </row>
    <row r="10" spans="1:8" x14ac:dyDescent="0.25">
      <c r="A10" s="6">
        <v>296</v>
      </c>
      <c r="B10" s="7" t="s">
        <v>727</v>
      </c>
      <c r="C10" s="7" t="s">
        <v>760</v>
      </c>
      <c r="D10" t="s">
        <v>726</v>
      </c>
      <c r="E10" t="s">
        <v>728</v>
      </c>
      <c r="F10" s="7" t="s">
        <v>729</v>
      </c>
      <c r="G10" t="s">
        <v>726</v>
      </c>
    </row>
    <row r="11" spans="1:8" x14ac:dyDescent="0.25">
      <c r="A11" s="6">
        <v>297</v>
      </c>
      <c r="B11" s="7" t="s">
        <v>731</v>
      </c>
      <c r="C11" s="7" t="s">
        <v>760</v>
      </c>
      <c r="D11" t="s">
        <v>730</v>
      </c>
      <c r="E11" t="s">
        <v>732</v>
      </c>
      <c r="F11" t="s">
        <v>733</v>
      </c>
      <c r="G11" t="s">
        <v>730</v>
      </c>
    </row>
    <row r="12" spans="1:8" x14ac:dyDescent="0.25">
      <c r="A12" s="6">
        <v>298</v>
      </c>
      <c r="B12" s="7" t="s">
        <v>735</v>
      </c>
      <c r="C12" s="7" t="s">
        <v>760</v>
      </c>
      <c r="D12" t="s">
        <v>734</v>
      </c>
      <c r="E12" t="s">
        <v>736</v>
      </c>
      <c r="F12" t="s">
        <v>737</v>
      </c>
      <c r="G12" t="s">
        <v>734</v>
      </c>
    </row>
    <row r="13" spans="1:8" x14ac:dyDescent="0.25">
      <c r="A13" s="6">
        <v>299</v>
      </c>
      <c r="B13" s="7" t="s">
        <v>739</v>
      </c>
      <c r="C13" s="7" t="s">
        <v>759</v>
      </c>
      <c r="D13" t="s">
        <v>738</v>
      </c>
      <c r="E13" t="s">
        <v>725</v>
      </c>
      <c r="F13" t="s">
        <v>739</v>
      </c>
      <c r="G13" t="s">
        <v>738</v>
      </c>
    </row>
    <row r="14" spans="1:8" x14ac:dyDescent="0.25">
      <c r="A14" s="6">
        <v>300</v>
      </c>
      <c r="B14" s="7" t="s">
        <v>741</v>
      </c>
      <c r="C14" s="7" t="s">
        <v>759</v>
      </c>
      <c r="D14" t="s">
        <v>740</v>
      </c>
      <c r="E14" t="s">
        <v>728</v>
      </c>
      <c r="F14" t="s">
        <v>742</v>
      </c>
      <c r="G14" t="s">
        <v>744</v>
      </c>
      <c r="H14" t="s">
        <v>743</v>
      </c>
    </row>
    <row r="15" spans="1:8" x14ac:dyDescent="0.25">
      <c r="A15" s="6">
        <v>301</v>
      </c>
      <c r="B15" s="7" t="s">
        <v>745</v>
      </c>
      <c r="C15" s="7" t="s">
        <v>759</v>
      </c>
      <c r="D15" t="s">
        <v>744</v>
      </c>
      <c r="E15" t="s">
        <v>732</v>
      </c>
      <c r="F15" t="s">
        <v>746</v>
      </c>
      <c r="G15" t="s">
        <v>757</v>
      </c>
      <c r="H15" t="s">
        <v>743</v>
      </c>
    </row>
    <row r="16" spans="1:8" x14ac:dyDescent="0.25">
      <c r="A16" s="6">
        <v>302</v>
      </c>
      <c r="B16" s="7" t="s">
        <v>748</v>
      </c>
      <c r="C16" s="7" t="s">
        <v>759</v>
      </c>
      <c r="D16" t="s">
        <v>747</v>
      </c>
      <c r="E16" t="s">
        <v>736</v>
      </c>
      <c r="F16" t="s">
        <v>749</v>
      </c>
      <c r="G16" t="s">
        <v>740</v>
      </c>
      <c r="H16" t="s">
        <v>743</v>
      </c>
    </row>
    <row r="17" spans="2:4" x14ac:dyDescent="0.25">
      <c r="B17" s="7" t="s">
        <v>748</v>
      </c>
      <c r="C17" s="7"/>
      <c r="D17" t="s">
        <v>750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Taxonomy list</vt:lpstr>
      <vt:lpstr>Delete 0s</vt:lpstr>
      <vt:lpstr>Sheet1</vt:lpstr>
      <vt:lpstr>Taxonomy summary</vt:lpstr>
      <vt:lpstr>Miseq vs Nextseq</vt:lpstr>
      <vt:lpstr>Labeling confusion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Liu</dc:creator>
  <cp:lastModifiedBy>Yuan Liu</cp:lastModifiedBy>
  <dcterms:created xsi:type="dcterms:W3CDTF">2022-01-13T16:47:34Z</dcterms:created>
  <dcterms:modified xsi:type="dcterms:W3CDTF">2022-02-10T17:24:59Z</dcterms:modified>
</cp:coreProperties>
</file>