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corei\OneDrive\Documents\ASEN_classes\ASEN 3300 Elec and Comm\"/>
    </mc:Choice>
  </mc:AlternateContent>
  <xr:revisionPtr revIDLastSave="0" documentId="13_ncr:1_{3226DF16-5165-4A12-A9EE-254933AADE44}" xr6:coauthVersionLast="46" xr6:coauthVersionMax="46" xr10:uidLastSave="{00000000-0000-0000-0000-000000000000}"/>
  <bookViews>
    <workbookView showHorizontalScroll="0" showVerticalScroll="0" showSheetTabs="0" xWindow="-108" yWindow="-108" windowWidth="23256" windowHeight="131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4" i="1" l="1"/>
  <c r="B70" i="1"/>
  <c r="B67" i="1"/>
  <c r="B73" i="1"/>
  <c r="C72" i="1"/>
  <c r="B72" i="1"/>
  <c r="C71" i="1"/>
  <c r="C74" i="1" s="1"/>
  <c r="B71" i="1"/>
  <c r="C73" i="1"/>
  <c r="C70" i="1"/>
  <c r="C67" i="1"/>
  <c r="B66" i="1"/>
  <c r="B46" i="1"/>
  <c r="B36" i="1"/>
  <c r="C36" i="1"/>
  <c r="C54" i="1"/>
  <c r="B54" i="1"/>
  <c r="C53" i="1"/>
  <c r="B53" i="1"/>
  <c r="C52" i="1"/>
  <c r="B52" i="1"/>
  <c r="B69" i="1"/>
  <c r="C69" i="1"/>
  <c r="B68" i="1"/>
  <c r="C68" i="1"/>
  <c r="C66" i="1"/>
  <c r="C14" i="1" l="1"/>
</calcChain>
</file>

<file path=xl/sharedStrings.xml><?xml version="1.0" encoding="utf-8"?>
<sst xmlns="http://schemas.openxmlformats.org/spreadsheetml/2006/main" count="277" uniqueCount="191">
  <si>
    <t>PARAMETER</t>
  </si>
  <si>
    <t>UNITS</t>
  </si>
  <si>
    <t>Symbol</t>
  </si>
  <si>
    <t>Reference</t>
  </si>
  <si>
    <t>Speed of Light</t>
  </si>
  <si>
    <t>m/s</t>
  </si>
  <si>
    <t>constant</t>
  </si>
  <si>
    <t>Frequency</t>
  </si>
  <si>
    <t>GHz</t>
  </si>
  <si>
    <t>f</t>
  </si>
  <si>
    <t>Input: system choice, X-band mil.com.sat.</t>
  </si>
  <si>
    <t>Wavelength</t>
  </si>
  <si>
    <t>m</t>
  </si>
  <si>
    <t>Range</t>
  </si>
  <si>
    <t>km</t>
  </si>
  <si>
    <t>R</t>
  </si>
  <si>
    <t>Input: Geostationary Satellite</t>
  </si>
  <si>
    <t>Boltzman's Constant</t>
  </si>
  <si>
    <t>W/(Hz-K)</t>
  </si>
  <si>
    <t>k</t>
  </si>
  <si>
    <t>Data Parameters</t>
  </si>
  <si>
    <t>Uplink</t>
  </si>
  <si>
    <t>Downlink</t>
  </si>
  <si>
    <t>Units</t>
  </si>
  <si>
    <t>Bit Error Rate / Probablility of Bit Error</t>
  </si>
  <si>
    <t>10-7</t>
  </si>
  <si>
    <t>10-5</t>
  </si>
  <si>
    <t>[-]</t>
  </si>
  <si>
    <t>BER</t>
  </si>
  <si>
    <t>Input: design requirement</t>
  </si>
  <si>
    <t>Data Coding Scheme</t>
  </si>
  <si>
    <t>QPSK</t>
  </si>
  <si>
    <t>Input: chosen modulation (SMAD Tab.13-10)</t>
  </si>
  <si>
    <t>Required Bit Energy to Noise Ratio</t>
  </si>
  <si>
    <t>dB</t>
  </si>
  <si>
    <t>Eb/No</t>
  </si>
  <si>
    <t>Data Rate</t>
  </si>
  <si>
    <t>bps (Hz)</t>
  </si>
  <si>
    <t>Input: based on mission / objective</t>
  </si>
  <si>
    <t>dB-Hz</t>
  </si>
  <si>
    <t>Required Design Margin</t>
  </si>
  <si>
    <t>Input: design rule        (Hoffmann chap. 9.4.4)</t>
  </si>
  <si>
    <t>Noise (applies to receiving elements)</t>
  </si>
  <si>
    <t>K</t>
  </si>
  <si>
    <t>Receiver Cable Loss</t>
  </si>
  <si>
    <t>Lc</t>
  </si>
  <si>
    <t>SMAD Table 13-10</t>
  </si>
  <si>
    <t>NF</t>
  </si>
  <si>
    <t>Receiver Noise Factor</t>
  </si>
  <si>
    <t>F</t>
  </si>
  <si>
    <t>Receiver Noise Temperature</t>
  </si>
  <si>
    <t>Tr</t>
  </si>
  <si>
    <t>Reference Temperature</t>
  </si>
  <si>
    <t>To</t>
  </si>
  <si>
    <t>SMAD Eqn13-24</t>
  </si>
  <si>
    <t>Receiver System Noise Temperature</t>
  </si>
  <si>
    <t>Ts</t>
  </si>
  <si>
    <t>Receiver System Noise Power</t>
  </si>
  <si>
    <t>dBW-Hz</t>
  </si>
  <si>
    <t>Receiver Parameters:</t>
  </si>
  <si>
    <t>Receive Antenna Diameter</t>
  </si>
  <si>
    <t>D</t>
  </si>
  <si>
    <t>Input: given geometry from spacecraft</t>
  </si>
  <si>
    <t>Receive Antenna Area</t>
  </si>
  <si>
    <t>m^2</t>
  </si>
  <si>
    <t>A</t>
  </si>
  <si>
    <t>Receive Antenna Efficiency</t>
  </si>
  <si>
    <t>h</t>
  </si>
  <si>
    <t>Input: typical value</t>
  </si>
  <si>
    <t>Receive Antenna Effective Area</t>
  </si>
  <si>
    <t>Ae</t>
  </si>
  <si>
    <t>Receive Antenna Gain</t>
  </si>
  <si>
    <t>Gr</t>
  </si>
  <si>
    <t>Receive Antenna Beamwidth</t>
  </si>
  <si>
    <t>Receive Antenna Pointing Accuracy</t>
  </si>
  <si>
    <t>degrees</t>
  </si>
  <si>
    <t>er</t>
  </si>
  <si>
    <t>Input: pointing error e for chosen system</t>
  </si>
  <si>
    <t>Receive Antenna Pointing Loss</t>
  </si>
  <si>
    <t>Lpr</t>
  </si>
  <si>
    <t>Receiver Cable Loss (see noise)</t>
  </si>
  <si>
    <t>Receiver Figure of Merit</t>
  </si>
  <si>
    <t>dB/K</t>
  </si>
  <si>
    <t>FOM</t>
  </si>
  <si>
    <t>Propagation Parameters:</t>
  </si>
  <si>
    <t>Space Loss</t>
  </si>
  <si>
    <t>Ls</t>
  </si>
  <si>
    <t>Atmospheric Attenuation (clear air)</t>
  </si>
  <si>
    <t>La</t>
  </si>
  <si>
    <t>Polarization Loss</t>
  </si>
  <si>
    <t>Lp</t>
  </si>
  <si>
    <t>Transmitter Parameters:</t>
  </si>
  <si>
    <t>Transmit Antenna Diameter</t>
  </si>
  <si>
    <t>Transmit Antenna Area</t>
  </si>
  <si>
    <t>Transmit Antenna Efficiency</t>
  </si>
  <si>
    <t>Transmit Antenna Effective Area</t>
  </si>
  <si>
    <t>m2</t>
  </si>
  <si>
    <t>Transmit Antenna Gain</t>
  </si>
  <si>
    <t>dBi</t>
  </si>
  <si>
    <t>Gt</t>
  </si>
  <si>
    <t>Transmit Antenna Beamwidth</t>
  </si>
  <si>
    <t>Transmit Antenna Pointing Accuracy</t>
  </si>
  <si>
    <t>et</t>
  </si>
  <si>
    <t>Transmit Antenna Pointing Loss</t>
  </si>
  <si>
    <t>Lpt</t>
  </si>
  <si>
    <t>Transmit Line Loss</t>
  </si>
  <si>
    <t>Lt</t>
  </si>
  <si>
    <t>Input: based on chosen cable/geometry</t>
  </si>
  <si>
    <t>Transmit Power</t>
  </si>
  <si>
    <t>dBW</t>
  </si>
  <si>
    <t>Pt</t>
  </si>
  <si>
    <t>W</t>
  </si>
  <si>
    <t>Input: chosen transmitter</t>
  </si>
  <si>
    <t>Effective Isotropic Radiated Power</t>
  </si>
  <si>
    <t>EIRP</t>
  </si>
  <si>
    <t>Link Budget:</t>
  </si>
  <si>
    <t>Propagation Losses</t>
  </si>
  <si>
    <t>L</t>
  </si>
  <si>
    <t>Received Power</t>
  </si>
  <si>
    <t>Pr</t>
  </si>
  <si>
    <t>No</t>
  </si>
  <si>
    <t>Link Margin</t>
  </si>
  <si>
    <t>The given data in the link budget suggest that you are designing a geostationary satellite, communicating in the X-band. The satellite features a small, high gain antenna, and communicates to/from a large, medium-gain gain antenna on Earth. Uplink to the satellite (command) has a low data rate, when compared to the downnlinked data/telemetry to Earth. The more critical uplink commands require a lower bit error rate than the large quantity downlink data. The satellite uses QPSK data coding. Carefully reference your design choices and list your equations. Use additional  sheets to elaboarte on your design choices.</t>
  </si>
  <si>
    <t>Lab 11 Link Budget</t>
  </si>
  <si>
    <t>UPLINK
(Commands)</t>
  </si>
  <si>
    <t>DOWNLINK
(Telemetry and Data)</t>
  </si>
  <si>
    <t>Tramsmit Power, Linear</t>
  </si>
  <si>
    <t>lambda</t>
  </si>
  <si>
    <t>C/No</t>
  </si>
  <si>
    <t>Required Carrier to Noise Ratio</t>
  </si>
  <si>
    <t>Minimum C/No</t>
  </si>
  <si>
    <t>Receive Antenna Physical Temperature</t>
  </si>
  <si>
    <t>External "scene" Noise Temperature</t>
  </si>
  <si>
    <t>Antenna Noise Temperature</t>
  </si>
  <si>
    <t>Text</t>
  </si>
  <si>
    <t>Tant</t>
  </si>
  <si>
    <t>Tphys</t>
  </si>
  <si>
    <t>Uplink: Receiver on the S/C looks at Earth which is 260K | Downlink: Receiver looks at Space which is 25K</t>
  </si>
  <si>
    <t>Pointing Losses</t>
  </si>
  <si>
    <t>Received Carrier to Noise Ratio</t>
  </si>
  <si>
    <t>(yellow highlight / italics = given data / requirements; blue cells - to be completed)</t>
  </si>
  <si>
    <t>Date</t>
  </si>
  <si>
    <t>Effective Isotropic Radiated Power (61)</t>
  </si>
  <si>
    <t>Propagation Losses (47)</t>
  </si>
  <si>
    <t>linked to row 61</t>
  </si>
  <si>
    <t>linked to row 47</t>
  </si>
  <si>
    <t>Receive Antenna Gain (36)</t>
  </si>
  <si>
    <t>linked to row 36</t>
  </si>
  <si>
    <t>Receiver System Noise Power (30)</t>
  </si>
  <si>
    <t>Minimum C/No (17)</t>
  </si>
  <si>
    <t>linked to row 17</t>
  </si>
  <si>
    <t>linked to row 30</t>
  </si>
  <si>
    <r>
      <t>C=</t>
    </r>
    <r>
      <rPr>
        <i/>
        <sz val="10"/>
        <rFont val="Symbol"/>
        <family val="1"/>
        <charset val="2"/>
      </rPr>
      <t>l*</t>
    </r>
    <r>
      <rPr>
        <i/>
        <sz val="10"/>
        <rFont val="Arial"/>
        <family val="2"/>
      </rPr>
      <t>f</t>
    </r>
  </si>
  <si>
    <t>Receiver Noise Figure (based on receiver)</t>
  </si>
  <si>
    <r>
      <t>q</t>
    </r>
    <r>
      <rPr>
        <sz val="10"/>
        <rFont val="Arial"/>
        <family val="2"/>
      </rPr>
      <t>r</t>
    </r>
  </si>
  <si>
    <r>
      <t>q</t>
    </r>
    <r>
      <rPr>
        <sz val="10"/>
        <rFont val="Arial"/>
        <family val="2"/>
      </rPr>
      <t>t</t>
    </r>
  </si>
  <si>
    <t>Linked to row 21</t>
  </si>
  <si>
    <t>reciprocity Tx is Rx and Rx is Tx: Linked to row 33 but swapped</t>
  </si>
  <si>
    <t>reciprocity Tx is Rx and Rx is Tx: Linked to row 34 but swapped</t>
  </si>
  <si>
    <t>reciprocity Tx is Rx and Rx is Tx: Linked to row 21 but swapped</t>
  </si>
  <si>
    <t>Linear</t>
  </si>
  <si>
    <t>Spring 2021</t>
  </si>
  <si>
    <t xml:space="preserve">Lecture slides: slide 27 Absorbition loss v Frequency Graph approximation </t>
  </si>
  <si>
    <t xml:space="preserve">Linked to row 1 C and row 2 f, </t>
  </si>
  <si>
    <t>Supplemental notes page 8 , matlab qinv fucntion used, lines 37 - 40 in provided code</t>
  </si>
  <si>
    <t xml:space="preserve">Supplemental notes page 8, RDM = line 16, </t>
  </si>
  <si>
    <t xml:space="preserve">Lecture Slides: Slide 38, rows 21, 22, 23 </t>
  </si>
  <si>
    <t>Related to row 27: F = 10^(NF/10)</t>
  </si>
  <si>
    <t xml:space="preserve">Lecture Slides: Slide 41, rows 20, 26, 28 </t>
  </si>
  <si>
    <t xml:space="preserve">Lecture slides: slide 39 + 40 , related to rows 24,26 ,29 </t>
  </si>
  <si>
    <t xml:space="preserve">Lecture Slides: slide 35, related to row 30, 14, 8 </t>
  </si>
  <si>
    <t xml:space="preserve">Assuming simple circular aperature, linked to row 34, </t>
  </si>
  <si>
    <t xml:space="preserve">Lecture Slides: slide 14, linked to row 35 , 36, </t>
  </si>
  <si>
    <t xml:space="preserve">Lecutre Slides: slide 14, linked to rows 37, 36, 6 </t>
  </si>
  <si>
    <t xml:space="preserve">Lecutre Slides: slide 16, linked to rows 37, 36 , </t>
  </si>
  <si>
    <t xml:space="preserve">lecture slides: slide 30, linked to rows 39,40, </t>
  </si>
  <si>
    <t xml:space="preserve">Lecture Slides: slide 46, linked to rows 30, 38, </t>
  </si>
  <si>
    <t xml:space="preserve">Lecture slides: slide 24, related to row 6, row 7, </t>
  </si>
  <si>
    <t xml:space="preserve">Related to rows 46,47,48 </t>
  </si>
  <si>
    <t xml:space="preserve">Related to rows 52, 53, 54, </t>
  </si>
  <si>
    <t xml:space="preserve">Related to rows 56, 6, </t>
  </si>
  <si>
    <t xml:space="preserve">Related to rows 56, 54, </t>
  </si>
  <si>
    <t>Lecture slides: slide 20, linked to rows 56,60,62</t>
  </si>
  <si>
    <t xml:space="preserve">Conversion from linear to dB, linked to row 61, </t>
  </si>
  <si>
    <t xml:space="preserve">Reciprocity, linked to row 40 but swapped. </t>
  </si>
  <si>
    <t xml:space="preserve">lecture slides: slide 30, linked to rows 57,58, </t>
  </si>
  <si>
    <t>Sum of pointing loss for reciever and transmitter, linked to rows 41 and 59</t>
  </si>
  <si>
    <t>pr = sum(rows 66-&gt;69)</t>
  </si>
  <si>
    <t>pr/no  row70-row71</t>
  </si>
  <si>
    <t>row72-row73</t>
  </si>
  <si>
    <t>Related to row 25, RL_linear = 10^(-RL_dB/10)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</si>
</sst>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E+00"/>
    <numFmt numFmtId="165" formatCode="0.0"/>
    <numFmt numFmtId="166" formatCode="0.000"/>
    <numFmt numFmtId="167" formatCode="0.000E+00"/>
  </numFmts>
  <fonts count="8">
    <font>
      <sz val="10"/>
      <color rgb="FF000000"/>
      <name val="Arial"/>
    </font>
    <font>
      <sz val="10"/>
      <name val="Noto Sans Symbols"/>
    </font>
    <font>
      <i/>
      <sz val="10"/>
      <name val="Arial"/>
      <family val="2"/>
    </font>
    <font>
      <i/>
      <sz val="10"/>
      <name val="Symbol"/>
      <family val="1"/>
      <charset val="2"/>
    </font>
    <font>
      <sz val="10"/>
      <name val="Arial"/>
      <family val="2"/>
    </font>
    <font>
      <b/>
      <sz val="10"/>
      <color rgb="FFFF0000"/>
      <name val="Arial"/>
      <family val="2"/>
    </font>
    <font>
      <sz val="10"/>
      <color rgb="FF000000"/>
      <name val="Arial"/>
      <family val="2"/>
    </font>
    <font>
      <b/>
      <sz val="10"/>
      <name val="Arial"/>
      <family val="2"/>
    </font>
  </fonts>
  <fills count="9">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00B0F0"/>
        <bgColor indexed="64"/>
      </patternFill>
    </fill>
    <fill>
      <patternFill patternType="solid">
        <fgColor rgb="FFFFFF99"/>
        <bgColor indexed="64"/>
      </patternFill>
    </fill>
    <fill>
      <patternFill patternType="solid">
        <fgColor theme="0"/>
        <bgColor indexed="64"/>
      </patternFill>
    </fill>
    <fill>
      <patternFill patternType="solid">
        <fgColor theme="0"/>
        <bgColor rgb="FFFFFF99"/>
      </patternFill>
    </fill>
    <fill>
      <patternFill patternType="solid">
        <fgColor rgb="FF00B0F0"/>
        <bgColor rgb="FFFFFF99"/>
      </patternFill>
    </fill>
  </fills>
  <borders count="31">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bottom/>
      <diagonal/>
    </border>
    <border>
      <left/>
      <right style="thin">
        <color rgb="FF000000"/>
      </right>
      <top style="medium">
        <color rgb="FF000000"/>
      </top>
      <bottom/>
      <diagonal/>
    </border>
    <border>
      <left style="medium">
        <color rgb="FF000000"/>
      </left>
      <right style="thin">
        <color rgb="FF000000"/>
      </right>
      <top/>
      <bottom/>
      <diagonal/>
    </border>
    <border>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right style="medium">
        <color rgb="FF000000"/>
      </right>
      <top/>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double">
        <color rgb="FF000000"/>
      </bottom>
      <diagonal/>
    </border>
    <border>
      <left style="thin">
        <color rgb="FF000000"/>
      </left>
      <right style="thin">
        <color rgb="FF000000"/>
      </right>
      <top/>
      <bottom style="double">
        <color rgb="FF000000"/>
      </bottom>
      <diagonal/>
    </border>
    <border>
      <left/>
      <right style="thin">
        <color rgb="FF000000"/>
      </right>
      <top/>
      <bottom style="double">
        <color rgb="FF000000"/>
      </bottom>
      <diagonal/>
    </border>
    <border>
      <left style="medium">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style="medium">
        <color rgb="FF000000"/>
      </right>
      <top style="double">
        <color rgb="FF000000"/>
      </top>
      <bottom style="thin">
        <color rgb="FF000000"/>
      </bottom>
      <diagonal/>
    </border>
  </borders>
  <cellStyleXfs count="1">
    <xf numFmtId="0" fontId="0" fillId="0" borderId="0"/>
  </cellStyleXfs>
  <cellXfs count="104">
    <xf numFmtId="0" fontId="0" fillId="0" borderId="0" xfId="0" applyFont="1" applyAlignment="1"/>
    <xf numFmtId="0" fontId="1" fillId="0" borderId="11" xfId="0" applyFont="1" applyBorder="1" applyAlignment="1">
      <alignment horizontal="center"/>
    </xf>
    <xf numFmtId="0" fontId="2" fillId="3" borderId="6" xfId="0" applyFont="1" applyFill="1" applyBorder="1" applyAlignment="1"/>
    <xf numFmtId="0" fontId="3" fillId="3" borderId="4" xfId="0" applyFont="1" applyFill="1" applyBorder="1" applyAlignment="1">
      <alignment horizontal="center"/>
    </xf>
    <xf numFmtId="0" fontId="4" fillId="0" borderId="11" xfId="0" applyFont="1" applyBorder="1" applyAlignment="1">
      <alignment horizontal="center"/>
    </xf>
    <xf numFmtId="0" fontId="4" fillId="0" borderId="9" xfId="0" applyFont="1" applyBorder="1" applyAlignment="1"/>
    <xf numFmtId="0" fontId="4" fillId="0" borderId="25" xfId="0" applyFont="1" applyBorder="1" applyAlignment="1"/>
    <xf numFmtId="0" fontId="4" fillId="0" borderId="26" xfId="0" applyFont="1" applyBorder="1" applyAlignment="1">
      <alignment horizontal="center"/>
    </xf>
    <xf numFmtId="0" fontId="2" fillId="0" borderId="0" xfId="0" applyFont="1" applyAlignment="1"/>
    <xf numFmtId="0" fontId="5" fillId="0" borderId="0" xfId="0" applyFont="1" applyAlignment="1">
      <alignment horizontal="right"/>
    </xf>
    <xf numFmtId="0" fontId="7" fillId="0" borderId="0" xfId="0" applyFont="1" applyAlignment="1"/>
    <xf numFmtId="0" fontId="4" fillId="0" borderId="0" xfId="0" applyFont="1" applyAlignment="1"/>
    <xf numFmtId="0" fontId="7" fillId="2" borderId="1" xfId="0" applyFont="1" applyFill="1" applyBorder="1" applyAlignment="1">
      <alignment horizontal="left"/>
    </xf>
    <xf numFmtId="0" fontId="2" fillId="2" borderId="2" xfId="0" applyFont="1" applyFill="1" applyBorder="1" applyAlignment="1">
      <alignment horizontal="center"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3" borderId="1" xfId="0" applyFont="1" applyFill="1" applyBorder="1" applyAlignment="1"/>
    <xf numFmtId="164" fontId="2" fillId="3" borderId="5" xfId="0" applyNumberFormat="1" applyFont="1" applyFill="1" applyBorder="1" applyAlignment="1"/>
    <xf numFmtId="0" fontId="2" fillId="3" borderId="5" xfId="0" applyFont="1" applyFill="1" applyBorder="1" applyAlignment="1">
      <alignment horizontal="right"/>
    </xf>
    <xf numFmtId="0" fontId="2" fillId="3" borderId="2" xfId="0" applyFont="1" applyFill="1" applyBorder="1" applyAlignment="1">
      <alignment horizontal="center"/>
    </xf>
    <xf numFmtId="0" fontId="2" fillId="3" borderId="3" xfId="0" applyFont="1" applyFill="1" applyBorder="1" applyAlignment="1"/>
    <xf numFmtId="165" fontId="2" fillId="3" borderId="7" xfId="0" applyNumberFormat="1" applyFont="1" applyFill="1" applyBorder="1" applyAlignment="1"/>
    <xf numFmtId="0" fontId="2" fillId="3" borderId="7" xfId="0" applyFont="1" applyFill="1" applyBorder="1" applyAlignment="1">
      <alignment horizontal="right"/>
    </xf>
    <xf numFmtId="0" fontId="2" fillId="3" borderId="4" xfId="0" applyFont="1" applyFill="1" applyBorder="1" applyAlignment="1">
      <alignment horizontal="center"/>
    </xf>
    <xf numFmtId="0" fontId="2" fillId="3" borderId="8" xfId="0" applyFont="1" applyFill="1" applyBorder="1" applyAlignment="1"/>
    <xf numFmtId="0" fontId="4" fillId="0" borderId="10" xfId="0" applyFont="1" applyBorder="1" applyAlignment="1">
      <alignment horizontal="right"/>
    </xf>
    <xf numFmtId="0" fontId="4" fillId="0" borderId="12" xfId="0" applyFont="1" applyBorder="1" applyAlignment="1"/>
    <xf numFmtId="1" fontId="2" fillId="3" borderId="7" xfId="0" applyNumberFormat="1" applyFont="1" applyFill="1" applyBorder="1" applyAlignment="1"/>
    <xf numFmtId="167" fontId="2" fillId="3" borderId="7" xfId="0" applyNumberFormat="1" applyFont="1" applyFill="1" applyBorder="1" applyAlignment="1"/>
    <xf numFmtId="0" fontId="4" fillId="0" borderId="13" xfId="0" applyFont="1" applyBorder="1" applyAlignment="1"/>
    <xf numFmtId="0" fontId="4" fillId="0" borderId="14" xfId="0" applyFont="1" applyBorder="1" applyAlignment="1"/>
    <xf numFmtId="0" fontId="4" fillId="0" borderId="15" xfId="0" applyFont="1" applyBorder="1" applyAlignment="1"/>
    <xf numFmtId="0" fontId="4" fillId="0" borderId="16" xfId="0" applyFont="1" applyBorder="1" applyAlignment="1"/>
    <xf numFmtId="0" fontId="7" fillId="2" borderId="17" xfId="0" applyFont="1" applyFill="1" applyBorder="1" applyAlignment="1"/>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49" fontId="2" fillId="3" borderId="7" xfId="0" applyNumberFormat="1" applyFont="1" applyFill="1" applyBorder="1" applyAlignment="1">
      <alignment horizontal="right"/>
    </xf>
    <xf numFmtId="0" fontId="2" fillId="3" borderId="7" xfId="0" applyFont="1" applyFill="1" applyBorder="1" applyAlignment="1"/>
    <xf numFmtId="0" fontId="4" fillId="0" borderId="21" xfId="0" applyFont="1" applyBorder="1" applyAlignment="1"/>
    <xf numFmtId="3" fontId="2" fillId="3" borderId="7" xfId="0" applyNumberFormat="1" applyFont="1" applyFill="1" applyBorder="1" applyAlignment="1"/>
    <xf numFmtId="0" fontId="4" fillId="0" borderId="11" xfId="0" applyFont="1" applyBorder="1" applyAlignment="1">
      <alignment horizontal="right"/>
    </xf>
    <xf numFmtId="2" fontId="2" fillId="3" borderId="7" xfId="0" applyNumberFormat="1" applyFont="1" applyFill="1" applyBorder="1" applyAlignment="1"/>
    <xf numFmtId="0" fontId="2" fillId="3" borderId="4" xfId="0" applyFont="1" applyFill="1" applyBorder="1" applyAlignment="1"/>
    <xf numFmtId="0" fontId="7" fillId="0" borderId="9" xfId="0" applyFont="1" applyBorder="1" applyAlignment="1"/>
    <xf numFmtId="0" fontId="7" fillId="0" borderId="10" xfId="0" applyFont="1" applyBorder="1" applyAlignment="1">
      <alignment horizontal="right"/>
    </xf>
    <xf numFmtId="0" fontId="7" fillId="0" borderId="11" xfId="0" applyFont="1" applyBorder="1" applyAlignment="1"/>
    <xf numFmtId="2" fontId="4" fillId="0" borderId="14" xfId="0" applyNumberFormat="1" applyFont="1" applyBorder="1" applyAlignment="1"/>
    <xf numFmtId="0" fontId="4" fillId="0" borderId="14" xfId="0" applyFont="1" applyBorder="1" applyAlignment="1">
      <alignment horizontal="right"/>
    </xf>
    <xf numFmtId="0" fontId="6" fillId="0" borderId="0" xfId="0" applyFont="1" applyFill="1" applyAlignment="1"/>
    <xf numFmtId="0" fontId="4" fillId="5" borderId="9" xfId="0" applyFont="1" applyFill="1" applyBorder="1" applyAlignment="1"/>
    <xf numFmtId="0" fontId="4" fillId="5" borderId="10" xfId="0" applyFont="1" applyFill="1" applyBorder="1" applyAlignment="1"/>
    <xf numFmtId="0" fontId="4" fillId="5" borderId="10" xfId="0" applyFont="1" applyFill="1" applyBorder="1" applyAlignment="1">
      <alignment horizontal="right"/>
    </xf>
    <xf numFmtId="0" fontId="4" fillId="5" borderId="11" xfId="0" applyFont="1" applyFill="1" applyBorder="1" applyAlignment="1">
      <alignment horizontal="center"/>
    </xf>
    <xf numFmtId="0" fontId="4" fillId="5" borderId="21" xfId="0" applyFont="1" applyFill="1" applyBorder="1" applyAlignment="1"/>
    <xf numFmtId="0" fontId="4" fillId="0" borderId="9" xfId="0" applyFont="1" applyFill="1" applyBorder="1" applyAlignment="1"/>
    <xf numFmtId="0" fontId="4" fillId="0" borderId="10" xfId="0" applyFont="1" applyFill="1" applyBorder="1" applyAlignment="1">
      <alignment horizontal="right"/>
    </xf>
    <xf numFmtId="0" fontId="4" fillId="0" borderId="11" xfId="0" applyFont="1" applyFill="1" applyBorder="1" applyAlignment="1">
      <alignment horizontal="center"/>
    </xf>
    <xf numFmtId="0" fontId="4" fillId="0" borderId="21" xfId="0" applyFont="1" applyFill="1" applyBorder="1" applyAlignment="1"/>
    <xf numFmtId="0" fontId="2" fillId="3" borderId="23" xfId="0" applyFont="1" applyFill="1" applyBorder="1" applyAlignment="1"/>
    <xf numFmtId="0" fontId="2" fillId="3" borderId="24" xfId="0" applyFont="1" applyFill="1" applyBorder="1" applyAlignment="1"/>
    <xf numFmtId="0" fontId="2" fillId="3" borderId="24" xfId="0" applyFont="1" applyFill="1" applyBorder="1" applyAlignment="1">
      <alignment horizontal="right"/>
    </xf>
    <xf numFmtId="0" fontId="2" fillId="3" borderId="24" xfId="0" applyFont="1" applyFill="1" applyBorder="1" applyAlignment="1">
      <alignment horizontal="center"/>
    </xf>
    <xf numFmtId="49" fontId="4" fillId="0" borderId="10" xfId="0" applyNumberFormat="1" applyFont="1" applyBorder="1" applyAlignment="1">
      <alignment horizontal="right"/>
    </xf>
    <xf numFmtId="0" fontId="1" fillId="0" borderId="21" xfId="0" applyFont="1" applyBorder="1" applyAlignment="1">
      <alignment horizontal="left"/>
    </xf>
    <xf numFmtId="0" fontId="4" fillId="0" borderId="21" xfId="0" applyFont="1" applyBorder="1" applyAlignment="1">
      <alignment horizontal="left"/>
    </xf>
    <xf numFmtId="0" fontId="2" fillId="0" borderId="9" xfId="0" applyFont="1" applyFill="1" applyBorder="1" applyAlignment="1"/>
    <xf numFmtId="0" fontId="2" fillId="0" borderId="10" xfId="0" applyFont="1" applyFill="1" applyBorder="1" applyAlignment="1">
      <alignment horizontal="right"/>
    </xf>
    <xf numFmtId="0" fontId="2" fillId="0" borderId="11" xfId="0" applyFont="1" applyFill="1" applyBorder="1" applyAlignment="1">
      <alignment horizontal="center"/>
    </xf>
    <xf numFmtId="0" fontId="4" fillId="3" borderId="7" xfId="0" applyFont="1" applyFill="1" applyBorder="1" applyAlignment="1">
      <alignment horizontal="right"/>
    </xf>
    <xf numFmtId="0" fontId="4" fillId="3" borderId="4" xfId="0" applyFont="1" applyFill="1" applyBorder="1" applyAlignment="1"/>
    <xf numFmtId="2" fontId="4" fillId="6" borderId="10" xfId="0" applyNumberFormat="1" applyFont="1" applyFill="1" applyBorder="1" applyAlignment="1"/>
    <xf numFmtId="2" fontId="4" fillId="6" borderId="26" xfId="0" applyNumberFormat="1" applyFont="1" applyFill="1" applyBorder="1" applyAlignment="1"/>
    <xf numFmtId="0" fontId="4" fillId="0" borderId="27" xfId="0" applyFont="1" applyBorder="1" applyAlignment="1">
      <alignment horizontal="right"/>
    </xf>
    <xf numFmtId="0" fontId="7" fillId="0" borderId="28" xfId="0" applyFont="1" applyBorder="1" applyAlignment="1"/>
    <xf numFmtId="0" fontId="7" fillId="0" borderId="29" xfId="0" applyFont="1" applyBorder="1" applyAlignment="1">
      <alignment horizontal="right"/>
    </xf>
    <xf numFmtId="0" fontId="4" fillId="0" borderId="29" xfId="0" applyFont="1" applyBorder="1" applyAlignment="1"/>
    <xf numFmtId="0" fontId="4" fillId="0" borderId="30" xfId="0" applyFont="1" applyBorder="1" applyAlignment="1"/>
    <xf numFmtId="0" fontId="6" fillId="0" borderId="0" xfId="0" applyFont="1" applyAlignment="1"/>
    <xf numFmtId="0" fontId="2" fillId="5" borderId="22" xfId="0" applyFont="1" applyFill="1" applyBorder="1" applyAlignment="1"/>
    <xf numFmtId="2" fontId="2" fillId="5" borderId="10" xfId="0" applyNumberFormat="1" applyFont="1" applyFill="1" applyBorder="1" applyAlignment="1">
      <alignment horizontal="right"/>
    </xf>
    <xf numFmtId="166" fontId="2" fillId="5" borderId="10" xfId="0" applyNumberFormat="1" applyFont="1" applyFill="1" applyBorder="1" applyAlignment="1">
      <alignment horizontal="right"/>
    </xf>
    <xf numFmtId="49" fontId="4" fillId="5" borderId="10" xfId="0" applyNumberFormat="1" applyFont="1" applyFill="1" applyBorder="1" applyAlignment="1">
      <alignment horizontal="right"/>
    </xf>
    <xf numFmtId="0" fontId="2" fillId="5" borderId="10" xfId="0" applyFont="1" applyFill="1" applyBorder="1" applyAlignment="1"/>
    <xf numFmtId="0" fontId="1" fillId="5" borderId="11" xfId="0" applyFont="1" applyFill="1" applyBorder="1" applyAlignment="1">
      <alignment horizontal="center"/>
    </xf>
    <xf numFmtId="0" fontId="6" fillId="5" borderId="0" xfId="0" applyFont="1" applyFill="1" applyAlignment="1"/>
    <xf numFmtId="0" fontId="6" fillId="0" borderId="0" xfId="0" applyFont="1" applyAlignment="1"/>
    <xf numFmtId="166" fontId="4" fillId="4" borderId="10" xfId="0" applyNumberFormat="1" applyFont="1" applyFill="1" applyBorder="1" applyAlignment="1" applyProtection="1">
      <protection locked="0"/>
    </xf>
    <xf numFmtId="0" fontId="4" fillId="4" borderId="10" xfId="0" applyFont="1" applyFill="1" applyBorder="1" applyAlignment="1" applyProtection="1">
      <protection locked="0"/>
    </xf>
    <xf numFmtId="2" fontId="4" fillId="4" borderId="11" xfId="0" applyNumberFormat="1" applyFont="1" applyFill="1" applyBorder="1" applyAlignment="1" applyProtection="1">
      <protection locked="0"/>
    </xf>
    <xf numFmtId="2" fontId="7" fillId="4" borderId="10" xfId="0" applyNumberFormat="1" applyFont="1" applyFill="1" applyBorder="1" applyAlignment="1" applyProtection="1">
      <protection locked="0"/>
    </xf>
    <xf numFmtId="166" fontId="2" fillId="4" borderId="10" xfId="0" applyNumberFormat="1" applyFont="1" applyFill="1" applyBorder="1" applyAlignment="1" applyProtection="1">
      <protection locked="0"/>
    </xf>
    <xf numFmtId="165" fontId="2" fillId="4" borderId="10" xfId="0" applyNumberFormat="1" applyFont="1" applyFill="1" applyBorder="1" applyAlignment="1" applyProtection="1">
      <protection locked="0"/>
    </xf>
    <xf numFmtId="2" fontId="4" fillId="4" borderId="10" xfId="0" applyNumberFormat="1" applyFont="1" applyFill="1" applyBorder="1" applyAlignment="1" applyProtection="1">
      <protection locked="0"/>
    </xf>
    <xf numFmtId="2" fontId="2" fillId="4" borderId="10" xfId="0" applyNumberFormat="1" applyFont="1" applyFill="1" applyBorder="1" applyAlignment="1" applyProtection="1">
      <protection locked="0"/>
    </xf>
    <xf numFmtId="2" fontId="7" fillId="4" borderId="29" xfId="0" applyNumberFormat="1" applyFont="1" applyFill="1" applyBorder="1" applyAlignment="1" applyProtection="1">
      <protection locked="0"/>
    </xf>
    <xf numFmtId="0" fontId="2" fillId="7" borderId="9" xfId="0" applyFont="1" applyFill="1" applyBorder="1" applyAlignment="1"/>
    <xf numFmtId="0" fontId="4" fillId="7" borderId="10" xfId="0" applyFont="1" applyFill="1" applyBorder="1" applyAlignment="1">
      <alignment horizontal="right"/>
    </xf>
    <xf numFmtId="0" fontId="2" fillId="7" borderId="11" xfId="0" applyFont="1" applyFill="1" applyBorder="1" applyAlignment="1">
      <alignment horizontal="center"/>
    </xf>
    <xf numFmtId="0" fontId="2" fillId="7" borderId="21" xfId="0" applyFont="1" applyFill="1" applyBorder="1" applyAlignment="1"/>
    <xf numFmtId="2" fontId="2" fillId="8" borderId="10" xfId="0" applyNumberFormat="1" applyFont="1" applyFill="1" applyBorder="1" applyAlignment="1"/>
    <xf numFmtId="14" fontId="5" fillId="0" borderId="0" xfId="0" applyNumberFormat="1" applyFont="1" applyAlignment="1">
      <alignment horizontal="right"/>
    </xf>
    <xf numFmtId="0" fontId="4" fillId="0" borderId="0" xfId="0" applyFont="1" applyAlignment="1">
      <alignment wrapText="1"/>
    </xf>
    <xf numFmtId="0" fontId="6" fillId="0" borderId="0" xfId="0" applyFont="1" applyAlignment="1"/>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5</xdr:col>
      <xdr:colOff>1805568</xdr:colOff>
      <xdr:row>5</xdr:row>
      <xdr:rowOff>12079</xdr:rowOff>
    </xdr:from>
    <xdr:ext cx="532390" cy="172227"/>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97B524C9-B5CE-4EA8-B16C-3A9233C57778}"/>
                </a:ext>
              </a:extLst>
            </xdr:cNvPr>
            <xdr:cNvSpPr txBox="1"/>
          </xdr:nvSpPr>
          <xdr:spPr>
            <a:xfrm>
              <a:off x="7827227" y="1248006"/>
              <a:ext cx="532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𝜆</m:t>
                    </m:r>
                    <m:r>
                      <a:rPr lang="en-US" sz="1100" b="0" i="1">
                        <a:latin typeface="Cambria Math" panose="02040503050406030204" pitchFamily="18" charset="0"/>
                      </a:rPr>
                      <m:t>=</m:t>
                    </m:r>
                    <m:r>
                      <a:rPr lang="en-US" sz="1100" b="0" i="1">
                        <a:latin typeface="Cambria Math" panose="02040503050406030204" pitchFamily="18" charset="0"/>
                      </a:rPr>
                      <m:t>𝐶</m:t>
                    </m:r>
                    <m:r>
                      <a:rPr lang="en-US" sz="1100" b="0" i="1">
                        <a:latin typeface="Cambria Math" panose="02040503050406030204" pitchFamily="18" charset="0"/>
                      </a:rPr>
                      <m:t>/</m:t>
                    </m:r>
                    <m:r>
                      <a:rPr lang="en-US" sz="1100" b="0" i="1">
                        <a:latin typeface="Cambria Math" panose="02040503050406030204" pitchFamily="18" charset="0"/>
                      </a:rPr>
                      <m:t>𝑓</m:t>
                    </m:r>
                  </m:oMath>
                </m:oMathPara>
              </a14:m>
              <a:endParaRPr lang="en-US" sz="1100"/>
            </a:p>
          </xdr:txBody>
        </xdr:sp>
      </mc:Choice>
      <mc:Fallback xmlns="">
        <xdr:sp macro="" textlink="">
          <xdr:nvSpPr>
            <xdr:cNvPr id="2" name="TextBox 1">
              <a:extLst>
                <a:ext uri="{FF2B5EF4-FFF2-40B4-BE49-F238E27FC236}">
                  <a16:creationId xmlns:a16="http://schemas.microsoft.com/office/drawing/2014/main" id="{97B524C9-B5CE-4EA8-B16C-3A9233C57778}"/>
                </a:ext>
              </a:extLst>
            </xdr:cNvPr>
            <xdr:cNvSpPr txBox="1"/>
          </xdr:nvSpPr>
          <xdr:spPr>
            <a:xfrm>
              <a:off x="7827227" y="1248006"/>
              <a:ext cx="53239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𝜆=𝐶/𝑓</a:t>
              </a:r>
              <a:endParaRPr lang="en-US" sz="1100"/>
            </a:p>
          </xdr:txBody>
        </xdr:sp>
      </mc:Fallback>
    </mc:AlternateContent>
    <xdr:clientData/>
  </xdr:oneCellAnchor>
  <xdr:oneCellAnchor>
    <xdr:from>
      <xdr:col>5</xdr:col>
      <xdr:colOff>1914291</xdr:colOff>
      <xdr:row>14</xdr:row>
      <xdr:rowOff>170057</xdr:rowOff>
    </xdr:from>
    <xdr:ext cx="3103756" cy="34657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BC654034-7A7A-4C9D-A620-A0B1A8D1FAA0}"/>
                </a:ext>
              </a:extLst>
            </xdr:cNvPr>
            <xdr:cNvSpPr txBox="1"/>
          </xdr:nvSpPr>
          <xdr:spPr>
            <a:xfrm>
              <a:off x="7935950" y="2744130"/>
              <a:ext cx="310375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r>
                          <a:rPr lang="en-US" sz="1100" b="0" i="1">
                            <a:latin typeface="Cambria Math" panose="02040503050406030204" pitchFamily="18" charset="0"/>
                          </a:rPr>
                          <m:t>𝐶</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𝑁</m:t>
                            </m:r>
                          </m:e>
                          <m:sub>
                            <m:r>
                              <a:rPr lang="en-US" sz="1100" b="0" i="1">
                                <a:latin typeface="Cambria Math" panose="02040503050406030204" pitchFamily="18" charset="0"/>
                              </a:rPr>
                              <m:t>𝑜</m:t>
                            </m:r>
                          </m:sub>
                        </m:sSub>
                      </m:den>
                    </m:f>
                    <m:r>
                      <a:rPr lang="en-US" sz="1100" b="0" i="0">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m:rPr>
                                <m:sty m:val="p"/>
                              </m:rPr>
                              <a:rPr lang="en-US" sz="1100" b="0" i="0">
                                <a:latin typeface="Cambria Math" panose="02040503050406030204" pitchFamily="18" charset="0"/>
                              </a:rPr>
                              <m:t>E</m:t>
                            </m:r>
                          </m:e>
                          <m:sub>
                            <m:r>
                              <m:rPr>
                                <m:sty m:val="p"/>
                              </m:rPr>
                              <a:rPr lang="en-US" sz="1100" b="0" i="0">
                                <a:latin typeface="Cambria Math" panose="02040503050406030204" pitchFamily="18" charset="0"/>
                              </a:rPr>
                              <m:t>b</m:t>
                            </m:r>
                          </m:sub>
                        </m:sSub>
                      </m:num>
                      <m:den>
                        <m:sSub>
                          <m:sSubPr>
                            <m:ctrlPr>
                              <a:rPr lang="en-US" sz="1100" b="0" i="1">
                                <a:latin typeface="Cambria Math" panose="02040503050406030204" pitchFamily="18" charset="0"/>
                              </a:rPr>
                            </m:ctrlPr>
                          </m:sSubPr>
                          <m:e>
                            <m:r>
                              <m:rPr>
                                <m:sty m:val="p"/>
                              </m:rPr>
                              <a:rPr lang="en-US" sz="1100" b="0" i="0">
                                <a:latin typeface="Cambria Math" panose="02040503050406030204" pitchFamily="18" charset="0"/>
                              </a:rPr>
                              <m:t>N</m:t>
                            </m:r>
                          </m:e>
                          <m:sub>
                            <m:r>
                              <m:rPr>
                                <m:sty m:val="p"/>
                              </m:rPr>
                              <a:rPr lang="en-US" sz="1100" b="0" i="0">
                                <a:latin typeface="Cambria Math" panose="02040503050406030204" pitchFamily="18" charset="0"/>
                              </a:rPr>
                              <m:t>o</m:t>
                            </m:r>
                          </m:sub>
                        </m:sSub>
                      </m:den>
                    </m:f>
                    <m:r>
                      <a:rPr lang="en-US" sz="1100" b="0" i="0">
                        <a:latin typeface="Cambria Math" panose="02040503050406030204" pitchFamily="18" charset="0"/>
                      </a:rPr>
                      <m:t>+10</m:t>
                    </m:r>
                    <m:r>
                      <m:rPr>
                        <m:sty m:val="p"/>
                      </m:rPr>
                      <a:rPr lang="en-US" sz="1100" b="0" i="0">
                        <a:latin typeface="Cambria Math" panose="02040503050406030204" pitchFamily="18" charset="0"/>
                      </a:rPr>
                      <m:t>log</m:t>
                    </m:r>
                    <m:d>
                      <m:dPr>
                        <m:ctrlPr>
                          <a:rPr lang="en-US" sz="1100" b="0" i="1">
                            <a:latin typeface="Cambria Math" panose="02040503050406030204" pitchFamily="18" charset="0"/>
                          </a:rPr>
                        </m:ctrlPr>
                      </m:dPr>
                      <m:e>
                        <m:r>
                          <m:rPr>
                            <m:sty m:val="p"/>
                          </m:rPr>
                          <a:rPr lang="en-US" sz="1100" b="0" i="0">
                            <a:latin typeface="Cambria Math" panose="02040503050406030204" pitchFamily="18" charset="0"/>
                          </a:rPr>
                          <m:t>R</m:t>
                        </m:r>
                      </m:e>
                    </m:d>
                    <m:r>
                      <a:rPr lang="en-US" sz="1100" b="0" i="0">
                        <a:latin typeface="Cambria Math" panose="02040503050406030204" pitchFamily="18" charset="0"/>
                      </a:rPr>
                      <m:t>+</m:t>
                    </m:r>
                    <m:r>
                      <m:rPr>
                        <m:sty m:val="p"/>
                      </m:rPr>
                      <a:rPr lang="en-US" sz="1100" b="0" i="0">
                        <a:latin typeface="Cambria Math" panose="02040503050406030204" pitchFamily="18" charset="0"/>
                      </a:rPr>
                      <m:t>RDM</m:t>
                    </m:r>
                  </m:oMath>
                </m:oMathPara>
              </a14:m>
              <a:endParaRPr lang="en-US" sz="1100"/>
            </a:p>
          </xdr:txBody>
        </xdr:sp>
      </mc:Choice>
      <mc:Fallback xmlns="">
        <xdr:sp macro="" textlink="">
          <xdr:nvSpPr>
            <xdr:cNvPr id="3" name="TextBox 2">
              <a:extLst>
                <a:ext uri="{FF2B5EF4-FFF2-40B4-BE49-F238E27FC236}">
                  <a16:creationId xmlns:a16="http://schemas.microsoft.com/office/drawing/2014/main" id="{BC654034-7A7A-4C9D-A620-A0B1A8D1FAA0}"/>
                </a:ext>
              </a:extLst>
            </xdr:cNvPr>
            <xdr:cNvSpPr txBox="1"/>
          </xdr:nvSpPr>
          <xdr:spPr>
            <a:xfrm>
              <a:off x="7935950" y="2744130"/>
              <a:ext cx="3103756"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𝐶/𝑁_𝑜 =E_b/N_o +10log(R)+RDM</a:t>
              </a:r>
              <a:endParaRPr lang="en-US" sz="1100"/>
            </a:p>
          </xdr:txBody>
        </xdr:sp>
      </mc:Fallback>
    </mc:AlternateContent>
    <xdr:clientData/>
  </xdr:oneCellAnchor>
  <xdr:oneCellAnchor>
    <xdr:from>
      <xdr:col>5</xdr:col>
      <xdr:colOff>2530398</xdr:colOff>
      <xdr:row>23</xdr:row>
      <xdr:rowOff>114300</xdr:rowOff>
    </xdr:from>
    <xdr:ext cx="2037353" cy="18293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B73B9F-01F9-4CD8-B89B-A2288CD37D3E}"/>
                </a:ext>
              </a:extLst>
            </xdr:cNvPr>
            <xdr:cNvSpPr txBox="1"/>
          </xdr:nvSpPr>
          <xdr:spPr>
            <a:xfrm>
              <a:off x="8552057" y="4370349"/>
              <a:ext cx="203735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𝑎𝑛𝑡</m:t>
                        </m:r>
                      </m:sub>
                    </m:sSub>
                    <m:r>
                      <a:rPr lang="en-US" sz="1100" b="0" i="1">
                        <a:latin typeface="Cambria Math" panose="02040503050406030204" pitchFamily="18" charset="0"/>
                      </a:rPr>
                      <m:t>=(</m:t>
                    </m:r>
                    <m:r>
                      <a:rPr lang="en-US" sz="1100" b="0" i="1">
                        <a:latin typeface="Cambria Math" panose="02040503050406030204" pitchFamily="18" charset="0"/>
                      </a:rPr>
                      <m:t>𝜂</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𝑒𝑥𝑡</m:t>
                        </m:r>
                      </m:sub>
                    </m:sSub>
                    <m:r>
                      <a:rPr lang="en-US" sz="1100" b="0" i="1">
                        <a:latin typeface="Cambria Math" panose="02040503050406030204" pitchFamily="18" charset="0"/>
                      </a:rPr>
                      <m:t>+</m:t>
                    </m:r>
                    <m:d>
                      <m:dPr>
                        <m:ctrlPr>
                          <a:rPr lang="en-US" sz="1100" b="0" i="1">
                            <a:latin typeface="Cambria Math" panose="02040503050406030204" pitchFamily="18" charset="0"/>
                          </a:rPr>
                        </m:ctrlPr>
                      </m:dPr>
                      <m:e>
                        <m:r>
                          <a:rPr lang="en-US" sz="1100" b="0" i="1">
                            <a:latin typeface="Cambria Math" panose="02040503050406030204" pitchFamily="18" charset="0"/>
                          </a:rPr>
                          <m:t>1−</m:t>
                        </m:r>
                        <m:r>
                          <a:rPr lang="en-US" sz="1100" b="0" i="1">
                            <a:latin typeface="Cambria Math" panose="02040503050406030204" pitchFamily="18" charset="0"/>
                          </a:rPr>
                          <m:t>𝜂</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𝑝h𝑦𝑠</m:t>
                        </m:r>
                      </m:sub>
                    </m:sSub>
                  </m:oMath>
                </m:oMathPara>
              </a14:m>
              <a:endParaRPr lang="en-US" sz="1100"/>
            </a:p>
          </xdr:txBody>
        </xdr:sp>
      </mc:Choice>
      <mc:Fallback xmlns="">
        <xdr:sp macro="" textlink="">
          <xdr:nvSpPr>
            <xdr:cNvPr id="4" name="TextBox 3">
              <a:extLst>
                <a:ext uri="{FF2B5EF4-FFF2-40B4-BE49-F238E27FC236}">
                  <a16:creationId xmlns:a16="http://schemas.microsoft.com/office/drawing/2014/main" id="{57B73B9F-01F9-4CD8-B89B-A2288CD37D3E}"/>
                </a:ext>
              </a:extLst>
            </xdr:cNvPr>
            <xdr:cNvSpPr txBox="1"/>
          </xdr:nvSpPr>
          <xdr:spPr>
            <a:xfrm>
              <a:off x="8552057" y="4370349"/>
              <a:ext cx="203735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𝑇_𝑎𝑛𝑡=(𝜂∗𝑇_𝑒𝑥𝑡+(1−𝜂)∗𝑇_𝑝ℎ𝑦𝑠</a:t>
              </a:r>
              <a:endParaRPr lang="en-US" sz="1100"/>
            </a:p>
          </xdr:txBody>
        </xdr:sp>
      </mc:Fallback>
    </mc:AlternateContent>
    <xdr:clientData/>
  </xdr:oneCellAnchor>
  <xdr:oneCellAnchor>
    <xdr:from>
      <xdr:col>5</xdr:col>
      <xdr:colOff>2539690</xdr:colOff>
      <xdr:row>28</xdr:row>
      <xdr:rowOff>49251</xdr:rowOff>
    </xdr:from>
    <xdr:ext cx="1063047" cy="17222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4AB60414-3C92-421E-A8AC-32684FEE145C}"/>
                </a:ext>
              </a:extLst>
            </xdr:cNvPr>
            <xdr:cNvSpPr txBox="1"/>
          </xdr:nvSpPr>
          <xdr:spPr>
            <a:xfrm>
              <a:off x="8561349" y="5299617"/>
              <a:ext cx="1063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𝑟</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𝑜</m:t>
                        </m:r>
                      </m:sub>
                    </m:sSub>
                    <m:r>
                      <a:rPr lang="en-US" sz="1100" b="0" i="1">
                        <a:latin typeface="Cambria Math" panose="02040503050406030204" pitchFamily="18" charset="0"/>
                      </a:rPr>
                      <m:t>∗</m:t>
                    </m:r>
                    <m:d>
                      <m:dPr>
                        <m:ctrlPr>
                          <a:rPr lang="en-US" sz="1100" b="0" i="1">
                            <a:latin typeface="Cambria Math" panose="02040503050406030204" pitchFamily="18" charset="0"/>
                          </a:rPr>
                        </m:ctrlPr>
                      </m:dPr>
                      <m:e>
                        <m:r>
                          <a:rPr lang="en-US" sz="1100" b="0" i="1">
                            <a:latin typeface="Cambria Math" panose="02040503050406030204" pitchFamily="18" charset="0"/>
                          </a:rPr>
                          <m:t>𝐹</m:t>
                        </m:r>
                        <m:r>
                          <a:rPr lang="en-US" sz="1100" b="0" i="1">
                            <a:latin typeface="Cambria Math" panose="02040503050406030204" pitchFamily="18" charset="0"/>
                          </a:rPr>
                          <m:t>−1</m:t>
                        </m:r>
                      </m:e>
                    </m:d>
                  </m:oMath>
                </m:oMathPara>
              </a14:m>
              <a:endParaRPr lang="en-US" sz="1100" b="0"/>
            </a:p>
          </xdr:txBody>
        </xdr:sp>
      </mc:Choice>
      <mc:Fallback xmlns="">
        <xdr:sp macro="" textlink="">
          <xdr:nvSpPr>
            <xdr:cNvPr id="5" name="TextBox 4">
              <a:extLst>
                <a:ext uri="{FF2B5EF4-FFF2-40B4-BE49-F238E27FC236}">
                  <a16:creationId xmlns:a16="http://schemas.microsoft.com/office/drawing/2014/main" id="{4AB60414-3C92-421E-A8AC-32684FEE145C}"/>
                </a:ext>
              </a:extLst>
            </xdr:cNvPr>
            <xdr:cNvSpPr txBox="1"/>
          </xdr:nvSpPr>
          <xdr:spPr>
            <a:xfrm>
              <a:off x="8561349" y="5299617"/>
              <a:ext cx="10630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𝑇_𝑟=𝑇_𝑜∗(𝐹−1)</a:t>
              </a:r>
              <a:endParaRPr lang="en-US" sz="1100" b="0"/>
            </a:p>
          </xdr:txBody>
        </xdr:sp>
      </mc:Fallback>
    </mc:AlternateContent>
    <xdr:clientData/>
  </xdr:oneCellAnchor>
  <xdr:oneCellAnchor>
    <xdr:from>
      <xdr:col>5</xdr:col>
      <xdr:colOff>3009308</xdr:colOff>
      <xdr:row>29</xdr:row>
      <xdr:rowOff>64132</xdr:rowOff>
    </xdr:from>
    <xdr:ext cx="4743158" cy="489108"/>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F1307B37-5AAB-4429-807C-A92A13E26755}"/>
                </a:ext>
              </a:extLst>
            </xdr:cNvPr>
            <xdr:cNvSpPr txBox="1"/>
          </xdr:nvSpPr>
          <xdr:spPr>
            <a:xfrm>
              <a:off x="9756873" y="5685262"/>
              <a:ext cx="4743158" cy="4891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𝑐𝑎𝑏𝑙𝑒</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𝑃h𝑦𝑠𝑖𝑐𝑎𝑙</m:t>
                        </m:r>
                      </m:sub>
                    </m:sSub>
                    <m:r>
                      <a:rPr lang="en-US" sz="1100" b="0" i="1">
                        <a:latin typeface="Cambria Math" panose="02040503050406030204" pitchFamily="18" charset="0"/>
                      </a:rPr>
                      <m:t>∗</m:t>
                    </m:r>
                    <m:d>
                      <m:dPr>
                        <m:ctrlPr>
                          <a:rPr lang="en-US" sz="1100" b="0" i="1">
                            <a:latin typeface="Cambria Math" panose="02040503050406030204" pitchFamily="18" charset="0"/>
                          </a:rPr>
                        </m:ctrlPr>
                      </m:dPr>
                      <m:e>
                        <m:r>
                          <a:rPr lang="en-US"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𝐿</m:t>
                            </m:r>
                          </m:e>
                          <m:sub>
                            <m:r>
                              <a:rPr lang="en-US" sz="1100" b="0" i="1">
                                <a:latin typeface="Cambria Math" panose="02040503050406030204" pitchFamily="18" charset="0"/>
                              </a:rPr>
                              <m:t>𝐶</m:t>
                            </m:r>
                            <m:d>
                              <m:dPr>
                                <m:ctrlPr>
                                  <a:rPr lang="en-US" sz="1100" b="0" i="1">
                                    <a:latin typeface="Cambria Math" panose="02040503050406030204" pitchFamily="18" charset="0"/>
                                  </a:rPr>
                                </m:ctrlPr>
                              </m:dPr>
                              <m:e>
                                <m:r>
                                  <a:rPr lang="en-US" sz="1100" b="0" i="1">
                                    <a:latin typeface="Cambria Math" panose="02040503050406030204" pitchFamily="18" charset="0"/>
                                  </a:rPr>
                                  <m:t>𝑙𝑖𝑛𝑒𝑎𝑟</m:t>
                                </m:r>
                              </m:e>
                            </m:d>
                          </m:sub>
                        </m:sSub>
                      </m:e>
                    </m:d>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𝑠𝑦𝑠</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𝑎𝑛𝑡</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𝑝h𝑦𝑠</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r>
                          <a:rPr lang="en-US" sz="1100" b="0" i="1">
                            <a:latin typeface="Cambria Math" panose="02040503050406030204" pitchFamily="18" charset="0"/>
                          </a:rPr>
                          <m:t>𝐿</m:t>
                        </m:r>
                      </m:num>
                      <m:den>
                        <m:r>
                          <a:rPr lang="en-US" sz="1100" b="0" i="1">
                            <a:latin typeface="Cambria Math" panose="02040503050406030204" pitchFamily="18" charset="0"/>
                          </a:rPr>
                          <m:t>𝐿</m:t>
                        </m:r>
                      </m:den>
                    </m:f>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𝑜</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𝐹</m:t>
                        </m:r>
                        <m:r>
                          <a:rPr lang="en-US" sz="1100" b="0" i="1">
                            <a:latin typeface="Cambria Math" panose="02040503050406030204" pitchFamily="18" charset="0"/>
                          </a:rPr>
                          <m:t>−1</m:t>
                        </m:r>
                      </m:num>
                      <m:den>
                        <m:r>
                          <a:rPr lang="en-US" sz="1100" b="0" i="1">
                            <a:latin typeface="Cambria Math" panose="02040503050406030204" pitchFamily="18" charset="0"/>
                          </a:rPr>
                          <m:t>𝐿</m:t>
                        </m:r>
                      </m:den>
                    </m:f>
                  </m:oMath>
                </m:oMathPara>
              </a14:m>
              <a:endParaRPr lang="en-US" sz="1100" b="0"/>
            </a:p>
            <a:p>
              <a:endParaRPr lang="en-US" sz="1100" b="0"/>
            </a:p>
          </xdr:txBody>
        </xdr:sp>
      </mc:Choice>
      <mc:Fallback>
        <xdr:sp macro="" textlink="">
          <xdr:nvSpPr>
            <xdr:cNvPr id="6" name="TextBox 5">
              <a:extLst>
                <a:ext uri="{FF2B5EF4-FFF2-40B4-BE49-F238E27FC236}">
                  <a16:creationId xmlns:a16="http://schemas.microsoft.com/office/drawing/2014/main" id="{F1307B37-5AAB-4429-807C-A92A13E26755}"/>
                </a:ext>
              </a:extLst>
            </xdr:cNvPr>
            <xdr:cNvSpPr txBox="1"/>
          </xdr:nvSpPr>
          <xdr:spPr>
            <a:xfrm>
              <a:off x="9756873" y="5685262"/>
              <a:ext cx="4743158" cy="4891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𝑇_𝑐𝑎𝑏𝑙𝑒=𝑇_𝑃ℎ𝑦𝑠𝑖𝑐𝑎𝑙∗(1−𝐿_𝐶(𝑙𝑖𝑛𝑒𝑎𝑟)  ), 𝑇_𝑠𝑦𝑠=𝑇_𝑎𝑛𝑡+𝑇_𝑝ℎ𝑦𝑠∗(1−𝐿)/𝐿+𝑇_𝑜∗(𝐹−1)/𝐿</a:t>
              </a:r>
              <a:endParaRPr lang="en-US" sz="1100" b="0"/>
            </a:p>
            <a:p>
              <a:endParaRPr lang="en-US" sz="1100" b="0"/>
            </a:p>
          </xdr:txBody>
        </xdr:sp>
      </mc:Fallback>
    </mc:AlternateContent>
    <xdr:clientData/>
  </xdr:oneCellAnchor>
  <xdr:oneCellAnchor>
    <xdr:from>
      <xdr:col>5</xdr:col>
      <xdr:colOff>3115836</xdr:colOff>
      <xdr:row>30</xdr:row>
      <xdr:rowOff>179348</xdr:rowOff>
    </xdr:from>
    <xdr:ext cx="957826" cy="172227"/>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618CCCFE-2ACD-480A-89F2-66CCA5E5BD01}"/>
                </a:ext>
              </a:extLst>
            </xdr:cNvPr>
            <xdr:cNvSpPr txBox="1"/>
          </xdr:nvSpPr>
          <xdr:spPr>
            <a:xfrm>
              <a:off x="9137495" y="6228885"/>
              <a:ext cx="9578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𝑁</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𝐾</m:t>
                        </m:r>
                      </m:e>
                      <m:sub>
                        <m:r>
                          <a:rPr lang="en-US" sz="1100" b="0" i="1">
                            <a:latin typeface="Cambria Math" panose="02040503050406030204" pitchFamily="18" charset="0"/>
                          </a:rPr>
                          <m:t>𝑏</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𝑇</m:t>
                        </m:r>
                      </m:e>
                      <m:sub>
                        <m:r>
                          <a:rPr lang="en-US" sz="1100" b="0" i="1">
                            <a:latin typeface="Cambria Math" panose="02040503050406030204" pitchFamily="18" charset="0"/>
                          </a:rPr>
                          <m:t>𝑠</m:t>
                        </m:r>
                      </m:sub>
                    </m:sSub>
                    <m:r>
                      <a:rPr lang="en-US" sz="1100" b="0" i="1">
                        <a:latin typeface="Cambria Math" panose="02040503050406030204" pitchFamily="18" charset="0"/>
                      </a:rPr>
                      <m:t>∗</m:t>
                    </m:r>
                    <m:r>
                      <a:rPr lang="en-US" sz="1100" b="0" i="1">
                        <a:latin typeface="Cambria Math" panose="02040503050406030204" pitchFamily="18" charset="0"/>
                      </a:rPr>
                      <m:t>𝑅</m:t>
                    </m:r>
                  </m:oMath>
                </m:oMathPara>
              </a14:m>
              <a:endParaRPr lang="en-US" sz="1100"/>
            </a:p>
          </xdr:txBody>
        </xdr:sp>
      </mc:Choice>
      <mc:Fallback>
        <xdr:sp macro="" textlink="">
          <xdr:nvSpPr>
            <xdr:cNvPr id="7" name="TextBox 6">
              <a:extLst>
                <a:ext uri="{FF2B5EF4-FFF2-40B4-BE49-F238E27FC236}">
                  <a16:creationId xmlns:a16="http://schemas.microsoft.com/office/drawing/2014/main" id="{618CCCFE-2ACD-480A-89F2-66CCA5E5BD01}"/>
                </a:ext>
              </a:extLst>
            </xdr:cNvPr>
            <xdr:cNvSpPr txBox="1"/>
          </xdr:nvSpPr>
          <xdr:spPr>
            <a:xfrm>
              <a:off x="9137495" y="6228885"/>
              <a:ext cx="9578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𝑁=𝐾_𝑏∗𝑇_𝑠∗𝑅</a:t>
              </a:r>
              <a:endParaRPr lang="en-US" sz="1100"/>
            </a:p>
          </xdr:txBody>
        </xdr:sp>
      </mc:Fallback>
    </mc:AlternateContent>
    <xdr:clientData/>
  </xdr:oneCellAnchor>
  <xdr:oneCellAnchor>
    <xdr:from>
      <xdr:col>5</xdr:col>
      <xdr:colOff>3301689</xdr:colOff>
      <xdr:row>34</xdr:row>
      <xdr:rowOff>58543</xdr:rowOff>
    </xdr:from>
    <xdr:ext cx="690895" cy="338619"/>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DBA27E64-4FBC-4FF1-A9D9-1A24D8CA6879}"/>
                </a:ext>
              </a:extLst>
            </xdr:cNvPr>
            <xdr:cNvSpPr txBox="1"/>
          </xdr:nvSpPr>
          <xdr:spPr>
            <a:xfrm>
              <a:off x="9323348" y="6953714"/>
              <a:ext cx="690895"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r>
                      <a:rPr lang="en-US" sz="1100" b="0" i="1">
                        <a:latin typeface="Cambria Math" panose="02040503050406030204" pitchFamily="18" charset="0"/>
                      </a:rPr>
                      <m:t>=</m:t>
                    </m:r>
                    <m:f>
                      <m:fPr>
                        <m:ctrlPr>
                          <a:rPr lang="en-US" sz="1100" b="0" i="0">
                            <a:latin typeface="Cambria Math" panose="02040503050406030204" pitchFamily="18" charset="0"/>
                          </a:rPr>
                        </m:ctrlPr>
                      </m:fPr>
                      <m:num>
                        <m:sSup>
                          <m:sSupPr>
                            <m:ctrlPr>
                              <a:rPr lang="en-US" sz="1100" b="0" i="1">
                                <a:latin typeface="Cambria Math" panose="02040503050406030204" pitchFamily="18" charset="0"/>
                              </a:rPr>
                            </m:ctrlPr>
                          </m:sSupPr>
                          <m:e>
                            <m:r>
                              <a:rPr lang="en-US" sz="1100" b="0" i="1">
                                <a:latin typeface="Cambria Math" panose="02040503050406030204" pitchFamily="18" charset="0"/>
                              </a:rPr>
                              <m:t>𝜋</m:t>
                            </m:r>
                            <m:r>
                              <a:rPr lang="en-US" sz="1100" b="0" i="1">
                                <a:latin typeface="Cambria Math" panose="02040503050406030204" pitchFamily="18" charset="0"/>
                              </a:rPr>
                              <m:t>∗</m:t>
                            </m:r>
                            <m:r>
                              <a:rPr lang="en-US" sz="1100" b="0" i="1">
                                <a:latin typeface="Cambria Math" panose="02040503050406030204" pitchFamily="18" charset="0"/>
                              </a:rPr>
                              <m:t>𝐷</m:t>
                            </m:r>
                          </m:e>
                          <m:sup>
                            <m:r>
                              <a:rPr lang="en-US" sz="1100" b="0" i="1">
                                <a:latin typeface="Cambria Math" panose="02040503050406030204" pitchFamily="18" charset="0"/>
                              </a:rPr>
                              <m:t>2</m:t>
                            </m:r>
                          </m:sup>
                        </m:sSup>
                      </m:num>
                      <m:den>
                        <m:r>
                          <a:rPr lang="en-US" sz="1100" b="0" i="0">
                            <a:latin typeface="Cambria Math" panose="02040503050406030204" pitchFamily="18" charset="0"/>
                          </a:rPr>
                          <m:t>4</m:t>
                        </m:r>
                      </m:den>
                    </m:f>
                  </m:oMath>
                </m:oMathPara>
              </a14:m>
              <a:endParaRPr lang="en-US" sz="1100" b="0"/>
            </a:p>
          </xdr:txBody>
        </xdr:sp>
      </mc:Choice>
      <mc:Fallback>
        <xdr:sp macro="" textlink="">
          <xdr:nvSpPr>
            <xdr:cNvPr id="8" name="TextBox 7">
              <a:extLst>
                <a:ext uri="{FF2B5EF4-FFF2-40B4-BE49-F238E27FC236}">
                  <a16:creationId xmlns:a16="http://schemas.microsoft.com/office/drawing/2014/main" id="{DBA27E64-4FBC-4FF1-A9D9-1A24D8CA6879}"/>
                </a:ext>
              </a:extLst>
            </xdr:cNvPr>
            <xdr:cNvSpPr txBox="1"/>
          </xdr:nvSpPr>
          <xdr:spPr>
            <a:xfrm>
              <a:off x="9323348" y="6953714"/>
              <a:ext cx="690895" cy="3386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𝐴=〖𝜋∗𝐷〗^2/4</a:t>
              </a:r>
              <a:endParaRPr lang="en-US" sz="1100" b="0"/>
            </a:p>
          </xdr:txBody>
        </xdr:sp>
      </mc:Fallback>
    </mc:AlternateContent>
    <xdr:clientData/>
  </xdr:oneCellAnchor>
  <xdr:oneCellAnchor>
    <xdr:from>
      <xdr:col>5</xdr:col>
      <xdr:colOff>2827762</xdr:colOff>
      <xdr:row>36</xdr:row>
      <xdr:rowOff>179348</xdr:rowOff>
    </xdr:from>
    <xdr:ext cx="669286" cy="172227"/>
    <mc:AlternateContent xmlns:mc="http://schemas.openxmlformats.org/markup-compatibility/2006">
      <mc:Choice xmlns:a14="http://schemas.microsoft.com/office/drawing/2010/main" Requires="a14">
        <xdr:sp macro="" textlink="">
          <xdr:nvSpPr>
            <xdr:cNvPr id="9" name="TextBox 8">
              <a:extLst>
                <a:ext uri="{FF2B5EF4-FFF2-40B4-BE49-F238E27FC236}">
                  <a16:creationId xmlns:a16="http://schemas.microsoft.com/office/drawing/2014/main" id="{86BAD80A-8BE1-4D96-ACB0-EA54527D0486}"/>
                </a:ext>
              </a:extLst>
            </xdr:cNvPr>
            <xdr:cNvSpPr txBox="1"/>
          </xdr:nvSpPr>
          <xdr:spPr>
            <a:xfrm>
              <a:off x="8849421" y="7622787"/>
              <a:ext cx="6692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𝐴</m:t>
                        </m:r>
                      </m:e>
                      <m:sub>
                        <m:r>
                          <a:rPr lang="en-US" sz="1100" b="0" i="1">
                            <a:latin typeface="Cambria Math" panose="02040503050406030204" pitchFamily="18" charset="0"/>
                          </a:rPr>
                          <m:t>𝑒</m:t>
                        </m:r>
                      </m:sub>
                    </m:sSub>
                    <m:r>
                      <a:rPr lang="en-US" sz="1100" b="0" i="1">
                        <a:latin typeface="Cambria Math" panose="02040503050406030204" pitchFamily="18" charset="0"/>
                      </a:rPr>
                      <m:t>=</m:t>
                    </m:r>
                    <m:r>
                      <a:rPr lang="en-US" sz="1100" b="0" i="1">
                        <a:latin typeface="Cambria Math" panose="02040503050406030204" pitchFamily="18" charset="0"/>
                      </a:rPr>
                      <m:t>𝜂</m:t>
                    </m:r>
                    <m:r>
                      <a:rPr lang="en-US" sz="1100" b="0" i="1">
                        <a:latin typeface="Cambria Math" panose="02040503050406030204" pitchFamily="18" charset="0"/>
                      </a:rPr>
                      <m:t>∗</m:t>
                    </m:r>
                    <m:r>
                      <a:rPr lang="en-US" sz="1100" b="0" i="1">
                        <a:latin typeface="Cambria Math" panose="02040503050406030204" pitchFamily="18" charset="0"/>
                      </a:rPr>
                      <m:t>𝐴</m:t>
                    </m:r>
                  </m:oMath>
                </m:oMathPara>
              </a14:m>
              <a:endParaRPr lang="en-US" sz="1100"/>
            </a:p>
          </xdr:txBody>
        </xdr:sp>
      </mc:Choice>
      <mc:Fallback>
        <xdr:sp macro="" textlink="">
          <xdr:nvSpPr>
            <xdr:cNvPr id="9" name="TextBox 8">
              <a:extLst>
                <a:ext uri="{FF2B5EF4-FFF2-40B4-BE49-F238E27FC236}">
                  <a16:creationId xmlns:a16="http://schemas.microsoft.com/office/drawing/2014/main" id="{86BAD80A-8BE1-4D96-ACB0-EA54527D0486}"/>
                </a:ext>
              </a:extLst>
            </xdr:cNvPr>
            <xdr:cNvSpPr txBox="1"/>
          </xdr:nvSpPr>
          <xdr:spPr>
            <a:xfrm>
              <a:off x="8849421" y="7622787"/>
              <a:ext cx="6692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𝐴_𝑒=𝜂∗𝐴</a:t>
              </a:r>
              <a:endParaRPr lang="en-US" sz="1100"/>
            </a:p>
          </xdr:txBody>
        </xdr:sp>
      </mc:Fallback>
    </mc:AlternateContent>
    <xdr:clientData/>
  </xdr:oneCellAnchor>
  <xdr:oneCellAnchor>
    <xdr:from>
      <xdr:col>5</xdr:col>
      <xdr:colOff>3022909</xdr:colOff>
      <xdr:row>37</xdr:row>
      <xdr:rowOff>179349</xdr:rowOff>
    </xdr:from>
    <xdr:ext cx="1118832" cy="341042"/>
    <mc:AlternateContent xmlns:mc="http://schemas.openxmlformats.org/markup-compatibility/2006">
      <mc:Choice xmlns:a14="http://schemas.microsoft.com/office/drawing/2010/main" Requires="a14">
        <xdr:sp macro="" textlink="">
          <xdr:nvSpPr>
            <xdr:cNvPr id="10" name="TextBox 9">
              <a:extLst>
                <a:ext uri="{FF2B5EF4-FFF2-40B4-BE49-F238E27FC236}">
                  <a16:creationId xmlns:a16="http://schemas.microsoft.com/office/drawing/2014/main" id="{7171CE6B-5176-4193-B9D4-6577993E8D15}"/>
                </a:ext>
              </a:extLst>
            </xdr:cNvPr>
            <xdr:cNvSpPr txBox="1"/>
          </xdr:nvSpPr>
          <xdr:spPr>
            <a:xfrm>
              <a:off x="9044568" y="8068837"/>
              <a:ext cx="1118832" cy="3410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𝐺</m:t>
                        </m:r>
                      </m:e>
                      <m:sub>
                        <m:r>
                          <a:rPr lang="en-US" sz="1100" b="0" i="1">
                            <a:latin typeface="Cambria Math" panose="02040503050406030204" pitchFamily="18" charset="0"/>
                          </a:rPr>
                          <m:t>𝑟</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m:t>
                        </m:r>
                        <m:r>
                          <a:rPr lang="en-US" sz="1100" b="0" i="1">
                            <a:latin typeface="Cambria Math" panose="02040503050406030204" pitchFamily="18" charset="0"/>
                          </a:rPr>
                          <m:t>𝜋</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𝐴</m:t>
                            </m:r>
                          </m:e>
                          <m:sub>
                            <m:r>
                              <a:rPr lang="en-US" sz="1100" b="0" i="1">
                                <a:latin typeface="Cambria Math" panose="02040503050406030204" pitchFamily="18" charset="0"/>
                              </a:rPr>
                              <m:t>𝑒</m:t>
                            </m:r>
                          </m:sub>
                        </m:sSub>
                      </m:num>
                      <m:den>
                        <m:sSup>
                          <m:sSupPr>
                            <m:ctrlPr>
                              <a:rPr lang="en-US" sz="1100" b="0" i="1">
                                <a:latin typeface="Cambria Math" panose="02040503050406030204" pitchFamily="18" charset="0"/>
                              </a:rPr>
                            </m:ctrlPr>
                          </m:sSupPr>
                          <m:e>
                            <m:r>
                              <a:rPr lang="en-US" sz="1100" b="0" i="1">
                                <a:latin typeface="Cambria Math" panose="02040503050406030204" pitchFamily="18" charset="0"/>
                              </a:rPr>
                              <m:t>𝜆</m:t>
                            </m:r>
                          </m:e>
                          <m:sup>
                            <m:r>
                              <a:rPr lang="en-US" sz="1100" b="0" i="1">
                                <a:latin typeface="Cambria Math" panose="02040503050406030204" pitchFamily="18" charset="0"/>
                              </a:rPr>
                              <m:t>2</m:t>
                            </m:r>
                          </m:sup>
                        </m:sSup>
                      </m:den>
                    </m:f>
                  </m:oMath>
                </m:oMathPara>
              </a14:m>
              <a:endParaRPr lang="en-US" sz="1100" b="0"/>
            </a:p>
            <a:p>
              <a:endParaRPr lang="en-US" sz="1100"/>
            </a:p>
          </xdr:txBody>
        </xdr:sp>
      </mc:Choice>
      <mc:Fallback>
        <xdr:sp macro="" textlink="">
          <xdr:nvSpPr>
            <xdr:cNvPr id="10" name="TextBox 9">
              <a:extLst>
                <a:ext uri="{FF2B5EF4-FFF2-40B4-BE49-F238E27FC236}">
                  <a16:creationId xmlns:a16="http://schemas.microsoft.com/office/drawing/2014/main" id="{7171CE6B-5176-4193-B9D4-6577993E8D15}"/>
                </a:ext>
              </a:extLst>
            </xdr:cNvPr>
            <xdr:cNvSpPr txBox="1"/>
          </xdr:nvSpPr>
          <xdr:spPr>
            <a:xfrm>
              <a:off x="9044568" y="8068837"/>
              <a:ext cx="1118832" cy="3410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sz="1100" b="0" i="0">
                  <a:latin typeface="Cambria Math" panose="02040503050406030204" pitchFamily="18" charset="0"/>
                </a:rPr>
                <a:t>𝐺_𝑟=(4∗𝜋∗𝐴_𝑒)/𝜆^2 </a:t>
              </a:r>
              <a:endParaRPr lang="en-US" sz="1100" b="0"/>
            </a:p>
            <a:p>
              <a:endParaRPr lang="en-US" sz="1100"/>
            </a:p>
          </xdr:txBody>
        </xdr:sp>
      </mc:Fallback>
    </mc:AlternateContent>
    <xdr:clientData/>
  </xdr:oneCellAnchor>
  <xdr:oneCellAnchor>
    <xdr:from>
      <xdr:col>5</xdr:col>
      <xdr:colOff>2855640</xdr:colOff>
      <xdr:row>38</xdr:row>
      <xdr:rowOff>123593</xdr:rowOff>
    </xdr:from>
    <xdr:ext cx="1069011" cy="500137"/>
    <mc:AlternateContent xmlns:mc="http://schemas.openxmlformats.org/markup-compatibility/2006">
      <mc:Choice xmlns:a14="http://schemas.microsoft.com/office/drawing/2010/main" Requires="a14">
        <xdr:sp macro="" textlink="">
          <xdr:nvSpPr>
            <xdr:cNvPr id="11" name="TextBox 10">
              <a:extLst>
                <a:ext uri="{FF2B5EF4-FFF2-40B4-BE49-F238E27FC236}">
                  <a16:creationId xmlns:a16="http://schemas.microsoft.com/office/drawing/2014/main" id="{53FB648E-4629-46EB-9064-9D57FA9473F1}"/>
                </a:ext>
              </a:extLst>
            </xdr:cNvPr>
            <xdr:cNvSpPr txBox="1"/>
          </xdr:nvSpPr>
          <xdr:spPr>
            <a:xfrm>
              <a:off x="8877299" y="8589227"/>
              <a:ext cx="1069011"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𝑞𝑟</m:t>
                    </m:r>
                    <m:r>
                      <a:rPr lang="en-US" sz="1100" b="0" i="1">
                        <a:latin typeface="Cambria Math" panose="02040503050406030204" pitchFamily="18" charset="0"/>
                      </a:rPr>
                      <m:t>=</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𝜂</m:t>
                            </m:r>
                            <m:r>
                              <a:rPr lang="en-US" sz="1100" b="0" i="1">
                                <a:latin typeface="Cambria Math" panose="02040503050406030204" pitchFamily="18" charset="0"/>
                              </a:rPr>
                              <m:t>∗41253</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𝐺</m:t>
                                </m:r>
                              </m:e>
                              <m:sub>
                                <m:r>
                                  <a:rPr lang="en-US" sz="1100" b="0" i="1">
                                    <a:latin typeface="Cambria Math" panose="02040503050406030204" pitchFamily="18" charset="0"/>
                                  </a:rPr>
                                  <m:t>𝑟</m:t>
                                </m:r>
                              </m:sub>
                            </m:sSub>
                          </m:den>
                        </m:f>
                      </m:e>
                    </m:rad>
                  </m:oMath>
                </m:oMathPara>
              </a14:m>
              <a:endParaRPr lang="en-US" sz="1100"/>
            </a:p>
          </xdr:txBody>
        </xdr:sp>
      </mc:Choice>
      <mc:Fallback>
        <xdr:sp macro="" textlink="">
          <xdr:nvSpPr>
            <xdr:cNvPr id="11" name="TextBox 10">
              <a:extLst>
                <a:ext uri="{FF2B5EF4-FFF2-40B4-BE49-F238E27FC236}">
                  <a16:creationId xmlns:a16="http://schemas.microsoft.com/office/drawing/2014/main" id="{53FB648E-4629-46EB-9064-9D57FA9473F1}"/>
                </a:ext>
              </a:extLst>
            </xdr:cNvPr>
            <xdr:cNvSpPr txBox="1"/>
          </xdr:nvSpPr>
          <xdr:spPr>
            <a:xfrm>
              <a:off x="8877299" y="8589227"/>
              <a:ext cx="1069011"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𝑞𝑟=√((𝜂∗41253)/𝐺_𝑟 )</a:t>
              </a:r>
              <a:endParaRPr lang="en-US" sz="1100"/>
            </a:p>
          </xdr:txBody>
        </xdr:sp>
      </mc:Fallback>
    </mc:AlternateContent>
    <xdr:clientData/>
  </xdr:oneCellAnchor>
  <xdr:oneCellAnchor>
    <xdr:from>
      <xdr:col>5</xdr:col>
      <xdr:colOff>2706957</xdr:colOff>
      <xdr:row>40</xdr:row>
      <xdr:rowOff>39957</xdr:rowOff>
    </xdr:from>
    <xdr:ext cx="1184875" cy="413831"/>
    <mc:AlternateContent xmlns:mc="http://schemas.openxmlformats.org/markup-compatibility/2006">
      <mc:Choice xmlns:a14="http://schemas.microsoft.com/office/drawing/2010/main" Requires="a14">
        <xdr:sp macro="" textlink="">
          <xdr:nvSpPr>
            <xdr:cNvPr id="12" name="TextBox 11">
              <a:extLst>
                <a:ext uri="{FF2B5EF4-FFF2-40B4-BE49-F238E27FC236}">
                  <a16:creationId xmlns:a16="http://schemas.microsoft.com/office/drawing/2014/main" id="{049FC413-E610-4B2D-BD92-D255B4B85937}"/>
                </a:ext>
              </a:extLst>
            </xdr:cNvPr>
            <xdr:cNvSpPr txBox="1"/>
          </xdr:nvSpPr>
          <xdr:spPr>
            <a:xfrm>
              <a:off x="8728616" y="9286177"/>
              <a:ext cx="1184875"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𝐿</m:t>
                        </m:r>
                      </m:e>
                      <m:sub>
                        <m:r>
                          <a:rPr lang="en-US" sz="1100" b="0" i="1">
                            <a:latin typeface="Cambria Math" panose="02040503050406030204" pitchFamily="18" charset="0"/>
                          </a:rPr>
                          <m:t>𝑝𝑟</m:t>
                        </m:r>
                      </m:sub>
                    </m:sSub>
                    <m:r>
                      <a:rPr lang="en-US" sz="1100" b="0" i="1">
                        <a:latin typeface="Cambria Math" panose="02040503050406030204" pitchFamily="18" charset="0"/>
                      </a:rPr>
                      <m:t>=−12∗</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panose="02040503050406030204" pitchFamily="18" charset="0"/>
                                  </a:rPr>
                                  <m:t>𝑒𝑟</m:t>
                                </m:r>
                              </m:num>
                              <m:den>
                                <m:r>
                                  <a:rPr lang="en-US" sz="1100" b="0" i="1">
                                    <a:latin typeface="Cambria Math" panose="02040503050406030204" pitchFamily="18" charset="0"/>
                                  </a:rPr>
                                  <m:t>𝑞𝑟</m:t>
                                </m:r>
                              </m:den>
                            </m:f>
                          </m:e>
                        </m:d>
                      </m:e>
                      <m:sup>
                        <m:r>
                          <a:rPr lang="en-US" sz="1100" b="0" i="1">
                            <a:latin typeface="Cambria Math" panose="02040503050406030204" pitchFamily="18" charset="0"/>
                          </a:rPr>
                          <m:t>2</m:t>
                        </m:r>
                      </m:sup>
                    </m:sSup>
                  </m:oMath>
                </m:oMathPara>
              </a14:m>
              <a:endParaRPr lang="en-US" sz="1100"/>
            </a:p>
          </xdr:txBody>
        </xdr:sp>
      </mc:Choice>
      <mc:Fallback>
        <xdr:sp macro="" textlink="">
          <xdr:nvSpPr>
            <xdr:cNvPr id="12" name="TextBox 11">
              <a:extLst>
                <a:ext uri="{FF2B5EF4-FFF2-40B4-BE49-F238E27FC236}">
                  <a16:creationId xmlns:a16="http://schemas.microsoft.com/office/drawing/2014/main" id="{049FC413-E610-4B2D-BD92-D255B4B85937}"/>
                </a:ext>
              </a:extLst>
            </xdr:cNvPr>
            <xdr:cNvSpPr txBox="1"/>
          </xdr:nvSpPr>
          <xdr:spPr>
            <a:xfrm>
              <a:off x="8728616" y="9286177"/>
              <a:ext cx="1184875"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𝐿_𝑝𝑟=−12∗(𝑒𝑟/𝑞𝑟)^2</a:t>
              </a:r>
              <a:endParaRPr lang="en-US" sz="1100"/>
            </a:p>
          </xdr:txBody>
        </xdr:sp>
      </mc:Fallback>
    </mc:AlternateContent>
    <xdr:clientData/>
  </xdr:oneCellAnchor>
  <xdr:oneCellAnchor>
    <xdr:from>
      <xdr:col>5</xdr:col>
      <xdr:colOff>2874225</xdr:colOff>
      <xdr:row>42</xdr:row>
      <xdr:rowOff>58544</xdr:rowOff>
    </xdr:from>
    <xdr:ext cx="672685" cy="318036"/>
    <mc:AlternateContent xmlns:mc="http://schemas.openxmlformats.org/markup-compatibility/2006">
      <mc:Choice xmlns:a14="http://schemas.microsoft.com/office/drawing/2010/main" Requires="a14">
        <xdr:sp macro="" textlink="">
          <xdr:nvSpPr>
            <xdr:cNvPr id="13" name="TextBox 12">
              <a:extLst>
                <a:ext uri="{FF2B5EF4-FFF2-40B4-BE49-F238E27FC236}">
                  <a16:creationId xmlns:a16="http://schemas.microsoft.com/office/drawing/2014/main" id="{FBE7B658-2F8A-4D4C-B206-BE59C471EE2F}"/>
                </a:ext>
              </a:extLst>
            </xdr:cNvPr>
            <xdr:cNvSpPr txBox="1"/>
          </xdr:nvSpPr>
          <xdr:spPr>
            <a:xfrm>
              <a:off x="8895884" y="10011007"/>
              <a:ext cx="67268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𝐹𝑂𝑀</m:t>
                    </m:r>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𝐺</m:t>
                            </m:r>
                          </m:e>
                          <m:sub>
                            <m:r>
                              <a:rPr lang="en-US" sz="1100" b="0" i="1">
                                <a:latin typeface="Cambria Math" panose="02040503050406030204" pitchFamily="18" charset="0"/>
                              </a:rPr>
                              <m:t>𝑟</m:t>
                            </m:r>
                          </m:sub>
                        </m:sSub>
                      </m:num>
                      <m:den>
                        <m:r>
                          <a:rPr lang="en-US" sz="1100" b="0" i="1">
                            <a:latin typeface="Cambria Math" panose="02040503050406030204" pitchFamily="18" charset="0"/>
                          </a:rPr>
                          <m:t>𝑇𝑠</m:t>
                        </m:r>
                      </m:den>
                    </m:f>
                  </m:oMath>
                </m:oMathPara>
              </a14:m>
              <a:endParaRPr lang="en-US" sz="1100"/>
            </a:p>
          </xdr:txBody>
        </xdr:sp>
      </mc:Choice>
      <mc:Fallback>
        <xdr:sp macro="" textlink="">
          <xdr:nvSpPr>
            <xdr:cNvPr id="13" name="TextBox 12">
              <a:extLst>
                <a:ext uri="{FF2B5EF4-FFF2-40B4-BE49-F238E27FC236}">
                  <a16:creationId xmlns:a16="http://schemas.microsoft.com/office/drawing/2014/main" id="{FBE7B658-2F8A-4D4C-B206-BE59C471EE2F}"/>
                </a:ext>
              </a:extLst>
            </xdr:cNvPr>
            <xdr:cNvSpPr txBox="1"/>
          </xdr:nvSpPr>
          <xdr:spPr>
            <a:xfrm>
              <a:off x="8895884" y="10011007"/>
              <a:ext cx="67268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𝐹𝑂𝑀=𝐺_𝑟/𝑇𝑠</a:t>
              </a:r>
              <a:endParaRPr lang="en-US" sz="1100"/>
            </a:p>
          </xdr:txBody>
        </xdr:sp>
      </mc:Fallback>
    </mc:AlternateContent>
    <xdr:clientData/>
  </xdr:oneCellAnchor>
  <xdr:oneCellAnchor>
    <xdr:from>
      <xdr:col>5</xdr:col>
      <xdr:colOff>2929981</xdr:colOff>
      <xdr:row>45</xdr:row>
      <xdr:rowOff>105007</xdr:rowOff>
    </xdr:from>
    <xdr:ext cx="1137234" cy="413831"/>
    <mc:AlternateContent xmlns:mc="http://schemas.openxmlformats.org/markup-compatibility/2006">
      <mc:Choice xmlns:a14="http://schemas.microsoft.com/office/drawing/2010/main" Requires="a14">
        <xdr:sp macro="" textlink="">
          <xdr:nvSpPr>
            <xdr:cNvPr id="14" name="TextBox 13">
              <a:extLst>
                <a:ext uri="{FF2B5EF4-FFF2-40B4-BE49-F238E27FC236}">
                  <a16:creationId xmlns:a16="http://schemas.microsoft.com/office/drawing/2014/main" id="{DCED5683-C416-4C49-A118-C1848FA609F1}"/>
                </a:ext>
              </a:extLst>
            </xdr:cNvPr>
            <xdr:cNvSpPr txBox="1"/>
          </xdr:nvSpPr>
          <xdr:spPr>
            <a:xfrm>
              <a:off x="8951640" y="10754422"/>
              <a:ext cx="1137234"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𝐿</m:t>
                        </m:r>
                      </m:e>
                      <m:sub>
                        <m:r>
                          <a:rPr lang="en-US" sz="1100" b="0" i="1">
                            <a:latin typeface="Cambria Math" panose="02040503050406030204" pitchFamily="18" charset="0"/>
                          </a:rPr>
                          <m:t>𝑠</m:t>
                        </m:r>
                      </m:sub>
                    </m:sSub>
                    <m:r>
                      <a:rPr lang="en-US" sz="1100" b="0" i="1">
                        <a:latin typeface="Cambria Math" panose="02040503050406030204" pitchFamily="18" charset="0"/>
                      </a:rPr>
                      <m:t>=</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panose="02040503050406030204" pitchFamily="18" charset="0"/>
                                  </a:rPr>
                                  <m:t>𝜆</m:t>
                                </m:r>
                              </m:num>
                              <m:den>
                                <m:r>
                                  <a:rPr lang="en-US" sz="1100" b="0" i="1">
                                    <a:latin typeface="Cambria Math" panose="02040503050406030204" pitchFamily="18" charset="0"/>
                                  </a:rPr>
                                  <m:t>4∗</m:t>
                                </m:r>
                                <m:r>
                                  <a:rPr lang="en-US" sz="1100" b="0" i="1">
                                    <a:latin typeface="Cambria Math" panose="02040503050406030204" pitchFamily="18" charset="0"/>
                                  </a:rPr>
                                  <m:t>𝑝𝑖</m:t>
                                </m:r>
                                <m:r>
                                  <a:rPr lang="en-US" sz="1100" b="0" i="1">
                                    <a:latin typeface="Cambria Math" panose="02040503050406030204" pitchFamily="18" charset="0"/>
                                  </a:rPr>
                                  <m:t>∗</m:t>
                                </m:r>
                                <m:r>
                                  <a:rPr lang="en-US" sz="1100" b="0" i="1">
                                    <a:latin typeface="Cambria Math" panose="02040503050406030204" pitchFamily="18" charset="0"/>
                                  </a:rPr>
                                  <m:t>𝑅</m:t>
                                </m:r>
                              </m:den>
                            </m:f>
                          </m:e>
                        </m:d>
                      </m:e>
                      <m:sup>
                        <m:r>
                          <a:rPr lang="en-US" sz="1100" b="0" i="1">
                            <a:latin typeface="Cambria Math" panose="02040503050406030204" pitchFamily="18" charset="0"/>
                          </a:rPr>
                          <m:t>2</m:t>
                        </m:r>
                      </m:sup>
                    </m:sSup>
                  </m:oMath>
                </m:oMathPara>
              </a14:m>
              <a:endParaRPr lang="en-US" sz="1100"/>
            </a:p>
          </xdr:txBody>
        </xdr:sp>
      </mc:Choice>
      <mc:Fallback>
        <xdr:sp macro="" textlink="">
          <xdr:nvSpPr>
            <xdr:cNvPr id="14" name="TextBox 13">
              <a:extLst>
                <a:ext uri="{FF2B5EF4-FFF2-40B4-BE49-F238E27FC236}">
                  <a16:creationId xmlns:a16="http://schemas.microsoft.com/office/drawing/2014/main" id="{DCED5683-C416-4C49-A118-C1848FA609F1}"/>
                </a:ext>
              </a:extLst>
            </xdr:cNvPr>
            <xdr:cNvSpPr txBox="1"/>
          </xdr:nvSpPr>
          <xdr:spPr>
            <a:xfrm>
              <a:off x="8951640" y="10754422"/>
              <a:ext cx="1137234"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𝐿_𝑠=(𝜆/(4∗𝑝𝑖∗𝑅))^2</a:t>
              </a:r>
              <a:endParaRPr lang="en-US" sz="1100"/>
            </a:p>
          </xdr:txBody>
        </xdr:sp>
      </mc:Fallback>
    </mc:AlternateContent>
    <xdr:clientData/>
  </xdr:oneCellAnchor>
  <xdr:oneCellAnchor>
    <xdr:from>
      <xdr:col>5</xdr:col>
      <xdr:colOff>1694055</xdr:colOff>
      <xdr:row>48</xdr:row>
      <xdr:rowOff>262984</xdr:rowOff>
    </xdr:from>
    <xdr:ext cx="1057212" cy="182614"/>
    <mc:AlternateContent xmlns:mc="http://schemas.openxmlformats.org/markup-compatibility/2006">
      <mc:Choice xmlns:a14="http://schemas.microsoft.com/office/drawing/2010/main" Requires="a14">
        <xdr:sp macro="" textlink="">
          <xdr:nvSpPr>
            <xdr:cNvPr id="15" name="TextBox 14">
              <a:extLst>
                <a:ext uri="{FF2B5EF4-FFF2-40B4-BE49-F238E27FC236}">
                  <a16:creationId xmlns:a16="http://schemas.microsoft.com/office/drawing/2014/main" id="{31ACBB73-79C2-4963-A6A6-4430B62153C7}"/>
                </a:ext>
              </a:extLst>
            </xdr:cNvPr>
            <xdr:cNvSpPr txBox="1"/>
          </xdr:nvSpPr>
          <xdr:spPr>
            <a:xfrm>
              <a:off x="7715714" y="11730155"/>
              <a:ext cx="105721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𝐿</m:t>
                        </m:r>
                      </m:e>
                      <m:sub>
                        <m:r>
                          <a:rPr lang="en-US" sz="1100" b="0" i="1">
                            <a:latin typeface="Cambria Math" panose="02040503050406030204" pitchFamily="18" charset="0"/>
                          </a:rPr>
                          <m:t>𝑠</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𝐿</m:t>
                        </m:r>
                      </m:e>
                      <m:sub>
                        <m:r>
                          <a:rPr lang="en-US" sz="1100" b="0" i="1">
                            <a:latin typeface="Cambria Math" panose="02040503050406030204" pitchFamily="18" charset="0"/>
                          </a:rPr>
                          <m:t>𝑎</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𝐿</m:t>
                        </m:r>
                      </m:e>
                      <m:sub>
                        <m:r>
                          <a:rPr lang="en-US" sz="1100" b="0" i="1">
                            <a:latin typeface="Cambria Math" panose="02040503050406030204" pitchFamily="18" charset="0"/>
                          </a:rPr>
                          <m:t>𝑝</m:t>
                        </m:r>
                      </m:sub>
                    </m:sSub>
                  </m:oMath>
                </m:oMathPara>
              </a14:m>
              <a:endParaRPr lang="en-US" sz="1100"/>
            </a:p>
          </xdr:txBody>
        </xdr:sp>
      </mc:Choice>
      <mc:Fallback>
        <xdr:sp macro="" textlink="">
          <xdr:nvSpPr>
            <xdr:cNvPr id="15" name="TextBox 14">
              <a:extLst>
                <a:ext uri="{FF2B5EF4-FFF2-40B4-BE49-F238E27FC236}">
                  <a16:creationId xmlns:a16="http://schemas.microsoft.com/office/drawing/2014/main" id="{31ACBB73-79C2-4963-A6A6-4430B62153C7}"/>
                </a:ext>
              </a:extLst>
            </xdr:cNvPr>
            <xdr:cNvSpPr txBox="1"/>
          </xdr:nvSpPr>
          <xdr:spPr>
            <a:xfrm>
              <a:off x="7715714" y="11730155"/>
              <a:ext cx="105721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𝐿=𝐿_𝑠+𝐿_𝑎+𝐿_𝑝</a:t>
              </a:r>
              <a:endParaRPr lang="en-US" sz="1100"/>
            </a:p>
          </xdr:txBody>
        </xdr:sp>
      </mc:Fallback>
    </mc:AlternateContent>
    <xdr:clientData/>
  </xdr:oneCellAnchor>
  <xdr:oneCellAnchor>
    <xdr:from>
      <xdr:col>5</xdr:col>
      <xdr:colOff>1703348</xdr:colOff>
      <xdr:row>54</xdr:row>
      <xdr:rowOff>105007</xdr:rowOff>
    </xdr:from>
    <xdr:ext cx="671851" cy="172227"/>
    <mc:AlternateContent xmlns:mc="http://schemas.openxmlformats.org/markup-compatibility/2006">
      <mc:Choice xmlns:a14="http://schemas.microsoft.com/office/drawing/2010/main" Requires="a14">
        <xdr:sp macro="" textlink="">
          <xdr:nvSpPr>
            <xdr:cNvPr id="16" name="TextBox 15">
              <a:extLst>
                <a:ext uri="{FF2B5EF4-FFF2-40B4-BE49-F238E27FC236}">
                  <a16:creationId xmlns:a16="http://schemas.microsoft.com/office/drawing/2014/main" id="{68D1C85B-1C41-47A6-A2BB-7DE0D851971C}"/>
                </a:ext>
              </a:extLst>
            </xdr:cNvPr>
            <xdr:cNvSpPr txBox="1"/>
          </xdr:nvSpPr>
          <xdr:spPr>
            <a:xfrm>
              <a:off x="7725007" y="12808105"/>
              <a:ext cx="6718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𝐴</m:t>
                        </m:r>
                      </m:e>
                      <m:sub>
                        <m:r>
                          <a:rPr lang="en-US" sz="1100" b="0" i="1">
                            <a:latin typeface="Cambria Math" panose="02040503050406030204" pitchFamily="18" charset="0"/>
                          </a:rPr>
                          <m:t>𝑒</m:t>
                        </m:r>
                      </m:sub>
                    </m:sSub>
                    <m:r>
                      <a:rPr lang="en-US" sz="1100" b="0" i="1">
                        <a:latin typeface="Cambria Math" panose="02040503050406030204" pitchFamily="18" charset="0"/>
                      </a:rPr>
                      <m:t>=</m:t>
                    </m:r>
                    <m:r>
                      <a:rPr lang="en-US" sz="1100" b="0" i="1">
                        <a:latin typeface="Cambria Math" panose="02040503050406030204" pitchFamily="18" charset="0"/>
                      </a:rPr>
                      <m:t>h</m:t>
                    </m:r>
                    <m:r>
                      <a:rPr lang="en-US" sz="1100" b="0" i="1">
                        <a:latin typeface="Cambria Math" panose="02040503050406030204" pitchFamily="18" charset="0"/>
                      </a:rPr>
                      <m:t>∗</m:t>
                    </m:r>
                    <m:r>
                      <a:rPr lang="en-US" sz="1100" b="0" i="1">
                        <a:latin typeface="Cambria Math" panose="02040503050406030204" pitchFamily="18" charset="0"/>
                      </a:rPr>
                      <m:t>𝐴</m:t>
                    </m:r>
                  </m:oMath>
                </m:oMathPara>
              </a14:m>
              <a:endParaRPr lang="en-US" sz="1100"/>
            </a:p>
          </xdr:txBody>
        </xdr:sp>
      </mc:Choice>
      <mc:Fallback>
        <xdr:sp macro="" textlink="">
          <xdr:nvSpPr>
            <xdr:cNvPr id="16" name="TextBox 15">
              <a:extLst>
                <a:ext uri="{FF2B5EF4-FFF2-40B4-BE49-F238E27FC236}">
                  <a16:creationId xmlns:a16="http://schemas.microsoft.com/office/drawing/2014/main" id="{68D1C85B-1C41-47A6-A2BB-7DE0D851971C}"/>
                </a:ext>
              </a:extLst>
            </xdr:cNvPr>
            <xdr:cNvSpPr txBox="1"/>
          </xdr:nvSpPr>
          <xdr:spPr>
            <a:xfrm>
              <a:off x="7725007" y="12808105"/>
              <a:ext cx="6718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𝐴_𝑒=ℎ∗𝐴</a:t>
              </a:r>
              <a:endParaRPr lang="en-US" sz="1100"/>
            </a:p>
          </xdr:txBody>
        </xdr:sp>
      </mc:Fallback>
    </mc:AlternateContent>
    <xdr:clientData/>
  </xdr:oneCellAnchor>
  <xdr:oneCellAnchor>
    <xdr:from>
      <xdr:col>5</xdr:col>
      <xdr:colOff>1526786</xdr:colOff>
      <xdr:row>55</xdr:row>
      <xdr:rowOff>95716</xdr:rowOff>
    </xdr:from>
    <xdr:ext cx="1007006" cy="317972"/>
    <mc:AlternateContent xmlns:mc="http://schemas.openxmlformats.org/markup-compatibility/2006">
      <mc:Choice xmlns:a14="http://schemas.microsoft.com/office/drawing/2010/main" Requires="a14">
        <xdr:sp macro="" textlink="">
          <xdr:nvSpPr>
            <xdr:cNvPr id="17" name="TextBox 16">
              <a:extLst>
                <a:ext uri="{FF2B5EF4-FFF2-40B4-BE49-F238E27FC236}">
                  <a16:creationId xmlns:a16="http://schemas.microsoft.com/office/drawing/2014/main" id="{B348B206-03DB-4218-9894-3B9F6A50533D}"/>
                </a:ext>
              </a:extLst>
            </xdr:cNvPr>
            <xdr:cNvSpPr txBox="1"/>
          </xdr:nvSpPr>
          <xdr:spPr>
            <a:xfrm>
              <a:off x="7548445" y="13096179"/>
              <a:ext cx="100700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𝐺</m:t>
                        </m:r>
                      </m:e>
                      <m:sub>
                        <m:r>
                          <a:rPr lang="en-US" sz="1100" b="0" i="1">
                            <a:latin typeface="Cambria Math" panose="02040503050406030204" pitchFamily="18" charset="0"/>
                          </a:rPr>
                          <m:t>𝑡</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m:t>
                        </m:r>
                        <m:r>
                          <a:rPr lang="en-US" sz="1100" b="0" i="1">
                            <a:latin typeface="Cambria Math" panose="02040503050406030204" pitchFamily="18" charset="0"/>
                          </a:rPr>
                          <m:t>𝑝𝑖</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𝐴</m:t>
                            </m:r>
                          </m:e>
                          <m:sub>
                            <m:r>
                              <a:rPr lang="en-US" sz="1100" b="0" i="1">
                                <a:latin typeface="Cambria Math" panose="02040503050406030204" pitchFamily="18" charset="0"/>
                              </a:rPr>
                              <m:t>𝑒</m:t>
                            </m:r>
                          </m:sub>
                        </m:sSub>
                      </m:num>
                      <m:den>
                        <m:sSup>
                          <m:sSupPr>
                            <m:ctrlPr>
                              <a:rPr lang="en-US" sz="1100" b="0" i="1">
                                <a:latin typeface="Cambria Math" panose="02040503050406030204" pitchFamily="18" charset="0"/>
                              </a:rPr>
                            </m:ctrlPr>
                          </m:sSupPr>
                          <m:e>
                            <m:r>
                              <a:rPr lang="en-US" sz="1100" b="0" i="1">
                                <a:latin typeface="Cambria Math" panose="02040503050406030204" pitchFamily="18" charset="0"/>
                              </a:rPr>
                              <m:t>𝜆</m:t>
                            </m:r>
                          </m:e>
                          <m:sup>
                            <m:r>
                              <a:rPr lang="en-US" sz="1100" b="0" i="1">
                                <a:latin typeface="Cambria Math" panose="02040503050406030204" pitchFamily="18" charset="0"/>
                              </a:rPr>
                              <m:t>2</m:t>
                            </m:r>
                          </m:sup>
                        </m:sSup>
                      </m:den>
                    </m:f>
                    <m:r>
                      <a:rPr lang="en-US" sz="1100" b="0" i="1">
                        <a:latin typeface="Cambria Math" panose="02040503050406030204" pitchFamily="18" charset="0"/>
                      </a:rPr>
                      <m:t> </m:t>
                    </m:r>
                  </m:oMath>
                </m:oMathPara>
              </a14:m>
              <a:endParaRPr lang="en-US" sz="1100"/>
            </a:p>
          </xdr:txBody>
        </xdr:sp>
      </mc:Choice>
      <mc:Fallback>
        <xdr:sp macro="" textlink="">
          <xdr:nvSpPr>
            <xdr:cNvPr id="17" name="TextBox 16">
              <a:extLst>
                <a:ext uri="{FF2B5EF4-FFF2-40B4-BE49-F238E27FC236}">
                  <a16:creationId xmlns:a16="http://schemas.microsoft.com/office/drawing/2014/main" id="{B348B206-03DB-4218-9894-3B9F6A50533D}"/>
                </a:ext>
              </a:extLst>
            </xdr:cNvPr>
            <xdr:cNvSpPr txBox="1"/>
          </xdr:nvSpPr>
          <xdr:spPr>
            <a:xfrm>
              <a:off x="7548445" y="13096179"/>
              <a:ext cx="100700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𝐺_𝑡=(4∗𝑝𝑖∗𝐴_𝑒)/𝜆^2   </a:t>
              </a:r>
              <a:endParaRPr lang="en-US" sz="1100"/>
            </a:p>
          </xdr:txBody>
        </xdr:sp>
      </mc:Fallback>
    </mc:AlternateContent>
    <xdr:clientData/>
  </xdr:oneCellAnchor>
  <xdr:oneCellAnchor>
    <xdr:from>
      <xdr:col>5</xdr:col>
      <xdr:colOff>1554665</xdr:colOff>
      <xdr:row>56</xdr:row>
      <xdr:rowOff>39959</xdr:rowOff>
    </xdr:from>
    <xdr:ext cx="1060547" cy="500137"/>
    <mc:AlternateContent xmlns:mc="http://schemas.openxmlformats.org/markup-compatibility/2006">
      <mc:Choice xmlns:a14="http://schemas.microsoft.com/office/drawing/2010/main" Requires="a14">
        <xdr:sp macro="" textlink="">
          <xdr:nvSpPr>
            <xdr:cNvPr id="18" name="TextBox 17">
              <a:extLst>
                <a:ext uri="{FF2B5EF4-FFF2-40B4-BE49-F238E27FC236}">
                  <a16:creationId xmlns:a16="http://schemas.microsoft.com/office/drawing/2014/main" id="{D57B149E-6169-4DD4-998B-E9696579C0D6}"/>
                </a:ext>
              </a:extLst>
            </xdr:cNvPr>
            <xdr:cNvSpPr txBox="1"/>
          </xdr:nvSpPr>
          <xdr:spPr>
            <a:xfrm>
              <a:off x="7576324" y="13486471"/>
              <a:ext cx="1060547"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𝑞𝑡</m:t>
                    </m:r>
                    <m:r>
                      <a:rPr lang="en-US" sz="1100" b="0" i="1">
                        <a:latin typeface="Cambria Math" panose="02040503050406030204" pitchFamily="18" charset="0"/>
                      </a:rPr>
                      <m:t>=</m:t>
                    </m:r>
                    <m:rad>
                      <m:radPr>
                        <m:degHide m:val="on"/>
                        <m:ctrlPr>
                          <a:rPr lang="en-US" sz="1100" b="0" i="1">
                            <a:latin typeface="Cambria Math" panose="02040503050406030204" pitchFamily="18" charset="0"/>
                          </a:rPr>
                        </m:ctrlPr>
                      </m:radPr>
                      <m:deg/>
                      <m:e>
                        <m:f>
                          <m:fPr>
                            <m:ctrlPr>
                              <a:rPr lang="en-US" sz="1100" b="0" i="1">
                                <a:latin typeface="Cambria Math" panose="02040503050406030204" pitchFamily="18" charset="0"/>
                              </a:rPr>
                            </m:ctrlPr>
                          </m:fPr>
                          <m:num>
                            <m:r>
                              <a:rPr lang="en-US" sz="1100" b="0" i="1">
                                <a:latin typeface="Cambria Math" panose="02040503050406030204" pitchFamily="18" charset="0"/>
                              </a:rPr>
                              <m:t>h</m:t>
                            </m:r>
                            <m:r>
                              <a:rPr lang="en-US" sz="1100" b="0" i="1">
                                <a:latin typeface="Cambria Math" panose="02040503050406030204" pitchFamily="18" charset="0"/>
                              </a:rPr>
                              <m:t>∗41</m:t>
                            </m:r>
                            <m:r>
                              <a:rPr lang="en-US" sz="1100" b="0" i="1">
                                <a:latin typeface="Cambria Math" panose="02040503050406030204" pitchFamily="18" charset="0"/>
                              </a:rPr>
                              <m:t>253</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𝐺</m:t>
                                </m:r>
                              </m:e>
                              <m:sub>
                                <m:r>
                                  <a:rPr lang="en-US" sz="1100" b="0" i="1">
                                    <a:latin typeface="Cambria Math" panose="02040503050406030204" pitchFamily="18" charset="0"/>
                                  </a:rPr>
                                  <m:t>𝑡</m:t>
                                </m:r>
                              </m:sub>
                            </m:sSub>
                          </m:den>
                        </m:f>
                      </m:e>
                    </m:rad>
                  </m:oMath>
                </m:oMathPara>
              </a14:m>
              <a:endParaRPr lang="en-US" sz="1100"/>
            </a:p>
          </xdr:txBody>
        </xdr:sp>
      </mc:Choice>
      <mc:Fallback>
        <xdr:sp macro="" textlink="">
          <xdr:nvSpPr>
            <xdr:cNvPr id="18" name="TextBox 17">
              <a:extLst>
                <a:ext uri="{FF2B5EF4-FFF2-40B4-BE49-F238E27FC236}">
                  <a16:creationId xmlns:a16="http://schemas.microsoft.com/office/drawing/2014/main" id="{D57B149E-6169-4DD4-998B-E9696579C0D6}"/>
                </a:ext>
              </a:extLst>
            </xdr:cNvPr>
            <xdr:cNvSpPr txBox="1"/>
          </xdr:nvSpPr>
          <xdr:spPr>
            <a:xfrm>
              <a:off x="7576324" y="13486471"/>
              <a:ext cx="1060547" cy="5001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𝑞𝑡=√((ℎ∗41253)/𝐺_𝑡 )</a:t>
              </a:r>
              <a:endParaRPr lang="en-US" sz="1100"/>
            </a:p>
          </xdr:txBody>
        </xdr:sp>
      </mc:Fallback>
    </mc:AlternateContent>
    <xdr:clientData/>
  </xdr:oneCellAnchor>
  <xdr:oneCellAnchor>
    <xdr:from>
      <xdr:col>5</xdr:col>
      <xdr:colOff>2911397</xdr:colOff>
      <xdr:row>61</xdr:row>
      <xdr:rowOff>272275</xdr:rowOff>
    </xdr:from>
    <xdr:ext cx="1937262" cy="193323"/>
    <mc:AlternateContent xmlns:mc="http://schemas.openxmlformats.org/markup-compatibility/2006">
      <mc:Choice xmlns:a14="http://schemas.microsoft.com/office/drawing/2010/main" Requires="a14">
        <xdr:sp macro="" textlink="">
          <xdr:nvSpPr>
            <xdr:cNvPr id="19" name="TextBox 18">
              <a:extLst>
                <a:ext uri="{FF2B5EF4-FFF2-40B4-BE49-F238E27FC236}">
                  <a16:creationId xmlns:a16="http://schemas.microsoft.com/office/drawing/2014/main" id="{E828DFE5-6DDB-4391-B34E-60B996BC43C0}"/>
                </a:ext>
              </a:extLst>
            </xdr:cNvPr>
            <xdr:cNvSpPr txBox="1"/>
          </xdr:nvSpPr>
          <xdr:spPr>
            <a:xfrm>
              <a:off x="9667177" y="15354299"/>
              <a:ext cx="1937262" cy="1933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𝑡</m:t>
                        </m:r>
                        <m:d>
                          <m:dPr>
                            <m:ctrlPr>
                              <a:rPr lang="en-US" sz="1100" b="0" i="1">
                                <a:latin typeface="Cambria Math" panose="02040503050406030204" pitchFamily="18" charset="0"/>
                              </a:rPr>
                            </m:ctrlPr>
                          </m:dPr>
                          <m:e>
                            <m:r>
                              <a:rPr lang="en-US" sz="1100" b="0" i="1">
                                <a:latin typeface="Cambria Math" panose="02040503050406030204" pitchFamily="18" charset="0"/>
                              </a:rPr>
                              <m:t>𝑙𝑑𝐵</m:t>
                            </m:r>
                          </m:e>
                        </m:d>
                      </m:sub>
                    </m:sSub>
                    <m:r>
                      <a:rPr lang="en-US" sz="1100" b="0" i="1">
                        <a:latin typeface="Cambria Math" panose="02040503050406030204" pitchFamily="18" charset="0"/>
                      </a:rPr>
                      <m:t>=10∗</m:t>
                    </m:r>
                    <m:r>
                      <a:rPr lang="en-US" sz="1100" b="0" i="1">
                        <a:latin typeface="Cambria Math" panose="02040503050406030204" pitchFamily="18" charset="0"/>
                      </a:rPr>
                      <m:t>𝑙𝑜𝑔</m:t>
                    </m:r>
                    <m:r>
                      <a:rPr lang="en-US" sz="1100" b="0" i="1">
                        <a:latin typeface="Cambria Math" panose="02040503050406030204" pitchFamily="18" charset="0"/>
                      </a:rPr>
                      <m:t>10</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𝑡</m:t>
                            </m:r>
                            <m:d>
                              <m:dPr>
                                <m:ctrlPr>
                                  <a:rPr lang="en-US" sz="1100" b="0" i="1">
                                    <a:latin typeface="Cambria Math" panose="02040503050406030204" pitchFamily="18" charset="0"/>
                                  </a:rPr>
                                </m:ctrlPr>
                              </m:dPr>
                              <m:e>
                                <m:r>
                                  <a:rPr lang="en-US" sz="1100" b="0" i="1">
                                    <a:latin typeface="Cambria Math" panose="02040503050406030204" pitchFamily="18" charset="0"/>
                                  </a:rPr>
                                  <m:t>𝑙𝑖𝑛𝑒𝑎𝑟</m:t>
                                </m:r>
                              </m:e>
                            </m:d>
                          </m:sub>
                        </m:sSub>
                      </m:e>
                    </m:d>
                  </m:oMath>
                </m:oMathPara>
              </a14:m>
              <a:endParaRPr lang="en-US" sz="1100"/>
            </a:p>
          </xdr:txBody>
        </xdr:sp>
      </mc:Choice>
      <mc:Fallback>
        <xdr:sp macro="" textlink="">
          <xdr:nvSpPr>
            <xdr:cNvPr id="19" name="TextBox 18">
              <a:extLst>
                <a:ext uri="{FF2B5EF4-FFF2-40B4-BE49-F238E27FC236}">
                  <a16:creationId xmlns:a16="http://schemas.microsoft.com/office/drawing/2014/main" id="{E828DFE5-6DDB-4391-B34E-60B996BC43C0}"/>
                </a:ext>
              </a:extLst>
            </xdr:cNvPr>
            <xdr:cNvSpPr txBox="1"/>
          </xdr:nvSpPr>
          <xdr:spPr>
            <a:xfrm>
              <a:off x="9667177" y="15354299"/>
              <a:ext cx="1937262" cy="1933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𝑃_𝑡(𝑙𝑑𝐵) =10∗𝑙𝑜𝑔10(𝑃_𝑡(𝑙𝑖𝑛𝑒𝑎𝑟)  )</a:t>
              </a:r>
              <a:endParaRPr lang="en-US" sz="1100"/>
            </a:p>
          </xdr:txBody>
        </xdr:sp>
      </mc:Fallback>
    </mc:AlternateContent>
    <xdr:clientData/>
  </xdr:oneCellAnchor>
  <xdr:oneCellAnchor>
    <xdr:from>
      <xdr:col>5</xdr:col>
      <xdr:colOff>2920689</xdr:colOff>
      <xdr:row>62</xdr:row>
      <xdr:rowOff>216520</xdr:rowOff>
    </xdr:from>
    <xdr:ext cx="1193532" cy="172227"/>
    <mc:AlternateContent xmlns:mc="http://schemas.openxmlformats.org/markup-compatibility/2006">
      <mc:Choice xmlns:a14="http://schemas.microsoft.com/office/drawing/2010/main" Requires="a14">
        <xdr:sp macro="" textlink="">
          <xdr:nvSpPr>
            <xdr:cNvPr id="20" name="TextBox 19">
              <a:extLst>
                <a:ext uri="{FF2B5EF4-FFF2-40B4-BE49-F238E27FC236}">
                  <a16:creationId xmlns:a16="http://schemas.microsoft.com/office/drawing/2014/main" id="{3657CAE8-1CA6-4942-BFF1-848B5E59118B}"/>
                </a:ext>
              </a:extLst>
            </xdr:cNvPr>
            <xdr:cNvSpPr txBox="1"/>
          </xdr:nvSpPr>
          <xdr:spPr>
            <a:xfrm>
              <a:off x="8942348" y="15623788"/>
              <a:ext cx="11935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𝐸𝐼𝑅𝑃</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𝑡</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𝐿</m:t>
                        </m:r>
                      </m:e>
                      <m:sub>
                        <m:r>
                          <a:rPr lang="en-US" sz="1100" b="0" i="1">
                            <a:latin typeface="Cambria Math" panose="02040503050406030204" pitchFamily="18" charset="0"/>
                          </a:rPr>
                          <m:t>𝑡</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𝐺</m:t>
                        </m:r>
                      </m:e>
                      <m:sub>
                        <m:r>
                          <a:rPr lang="en-US" sz="1100" b="0" i="1">
                            <a:latin typeface="Cambria Math" panose="02040503050406030204" pitchFamily="18" charset="0"/>
                          </a:rPr>
                          <m:t>𝑡</m:t>
                        </m:r>
                      </m:sub>
                    </m:sSub>
                  </m:oMath>
                </m:oMathPara>
              </a14:m>
              <a:endParaRPr lang="en-US" sz="1100"/>
            </a:p>
          </xdr:txBody>
        </xdr:sp>
      </mc:Choice>
      <mc:Fallback>
        <xdr:sp macro="" textlink="">
          <xdr:nvSpPr>
            <xdr:cNvPr id="20" name="TextBox 19">
              <a:extLst>
                <a:ext uri="{FF2B5EF4-FFF2-40B4-BE49-F238E27FC236}">
                  <a16:creationId xmlns:a16="http://schemas.microsoft.com/office/drawing/2014/main" id="{3657CAE8-1CA6-4942-BFF1-848B5E59118B}"/>
                </a:ext>
              </a:extLst>
            </xdr:cNvPr>
            <xdr:cNvSpPr txBox="1"/>
          </xdr:nvSpPr>
          <xdr:spPr>
            <a:xfrm>
              <a:off x="8942348" y="15623788"/>
              <a:ext cx="11935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𝐸𝐼𝑅𝑃=𝑃_𝑡∗𝐿_𝑡∗𝐺_𝑡</a:t>
              </a:r>
              <a:endParaRPr lang="en-US" sz="1100"/>
            </a:p>
          </xdr:txBody>
        </xdr:sp>
      </mc:Fallback>
    </mc:AlternateContent>
    <xdr:clientData/>
  </xdr:oneCellAnchor>
  <xdr:oneCellAnchor>
    <xdr:from>
      <xdr:col>5</xdr:col>
      <xdr:colOff>2759925</xdr:colOff>
      <xdr:row>58</xdr:row>
      <xdr:rowOff>74342</xdr:rowOff>
    </xdr:from>
    <xdr:ext cx="1184875" cy="413831"/>
    <mc:AlternateContent xmlns:mc="http://schemas.openxmlformats.org/markup-compatibility/2006">
      <mc:Choice xmlns:a14="http://schemas.microsoft.com/office/drawing/2010/main" Requires="a14">
        <xdr:sp macro="" textlink="">
          <xdr:nvSpPr>
            <xdr:cNvPr id="21" name="TextBox 20">
              <a:extLst>
                <a:ext uri="{FF2B5EF4-FFF2-40B4-BE49-F238E27FC236}">
                  <a16:creationId xmlns:a16="http://schemas.microsoft.com/office/drawing/2014/main" id="{015F4BAF-C70C-44C5-A5B7-A33A25C7A06B}"/>
                </a:ext>
              </a:extLst>
            </xdr:cNvPr>
            <xdr:cNvSpPr txBox="1"/>
          </xdr:nvSpPr>
          <xdr:spPr>
            <a:xfrm>
              <a:off x="8781584" y="14347903"/>
              <a:ext cx="1184875"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𝐿</m:t>
                        </m:r>
                      </m:e>
                      <m:sub>
                        <m:r>
                          <a:rPr lang="en-US" sz="1100" b="0" i="1">
                            <a:latin typeface="Cambria Math" panose="02040503050406030204" pitchFamily="18" charset="0"/>
                          </a:rPr>
                          <m:t>𝑝𝑟</m:t>
                        </m:r>
                      </m:sub>
                    </m:sSub>
                    <m:r>
                      <a:rPr lang="en-US" sz="1100" b="0" i="1">
                        <a:latin typeface="Cambria Math" panose="02040503050406030204" pitchFamily="18" charset="0"/>
                      </a:rPr>
                      <m:t>=−12∗</m:t>
                    </m:r>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latin typeface="Cambria Math" panose="02040503050406030204" pitchFamily="18" charset="0"/>
                                  </a:rPr>
                                  <m:t>𝑒𝑡</m:t>
                                </m:r>
                              </m:num>
                              <m:den>
                                <m:r>
                                  <a:rPr lang="en-US" sz="1100" b="0" i="1">
                                    <a:latin typeface="Cambria Math" panose="02040503050406030204" pitchFamily="18" charset="0"/>
                                  </a:rPr>
                                  <m:t>𝑞𝑡</m:t>
                                </m:r>
                              </m:den>
                            </m:f>
                          </m:e>
                        </m:d>
                      </m:e>
                      <m:sup>
                        <m:r>
                          <a:rPr lang="en-US" sz="1100" b="0" i="1">
                            <a:latin typeface="Cambria Math" panose="02040503050406030204" pitchFamily="18" charset="0"/>
                          </a:rPr>
                          <m:t>2</m:t>
                        </m:r>
                      </m:sup>
                    </m:sSup>
                  </m:oMath>
                </m:oMathPara>
              </a14:m>
              <a:endParaRPr lang="en-US" sz="1100"/>
            </a:p>
          </xdr:txBody>
        </xdr:sp>
      </mc:Choice>
      <mc:Fallback>
        <xdr:sp macro="" textlink="">
          <xdr:nvSpPr>
            <xdr:cNvPr id="21" name="TextBox 20">
              <a:extLst>
                <a:ext uri="{FF2B5EF4-FFF2-40B4-BE49-F238E27FC236}">
                  <a16:creationId xmlns:a16="http://schemas.microsoft.com/office/drawing/2014/main" id="{015F4BAF-C70C-44C5-A5B7-A33A25C7A06B}"/>
                </a:ext>
              </a:extLst>
            </xdr:cNvPr>
            <xdr:cNvSpPr txBox="1"/>
          </xdr:nvSpPr>
          <xdr:spPr>
            <a:xfrm>
              <a:off x="8781584" y="14347903"/>
              <a:ext cx="1184875" cy="413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𝐿_𝑝𝑟=−12∗(𝑒𝑡/𝑞𝑡)^2</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D1004"/>
  <sheetViews>
    <sheetView tabSelected="1" topLeftCell="A46" zoomScale="69" zoomScaleNormal="69" workbookViewId="0">
      <selection activeCell="I26" sqref="I26"/>
    </sheetView>
  </sheetViews>
  <sheetFormatPr defaultColWidth="14.44140625" defaultRowHeight="15" customHeight="1"/>
  <cols>
    <col min="1" max="1" width="36.109375" style="78" customWidth="1"/>
    <col min="2" max="2" width="24.6640625" style="78" customWidth="1"/>
    <col min="3" max="3" width="13.33203125" style="78" customWidth="1"/>
    <col min="4" max="4" width="9.33203125" style="78" customWidth="1"/>
    <col min="5" max="5" width="15" style="78" customWidth="1"/>
    <col min="6" max="6" width="114.109375" style="78" customWidth="1"/>
    <col min="7" max="16" width="8.77734375" style="49" customWidth="1"/>
    <col min="17" max="26" width="10" style="49" customWidth="1"/>
    <col min="27" max="56" width="14.44140625" style="49"/>
    <col min="57" max="16384" width="14.44140625" style="78"/>
  </cols>
  <sheetData>
    <row r="1" spans="1:6" ht="15" customHeight="1">
      <c r="A1" s="9" t="s">
        <v>141</v>
      </c>
      <c r="B1" s="101" t="s">
        <v>161</v>
      </c>
    </row>
    <row r="2" spans="1:6" ht="18" customHeight="1" thickBot="1">
      <c r="A2" s="10" t="s">
        <v>123</v>
      </c>
      <c r="B2" s="8"/>
      <c r="C2" s="11"/>
      <c r="D2" s="8" t="s">
        <v>140</v>
      </c>
      <c r="E2" s="11"/>
      <c r="F2" s="11"/>
    </row>
    <row r="3" spans="1:6" ht="40.200000000000003" thickBot="1">
      <c r="A3" s="12" t="s">
        <v>0</v>
      </c>
      <c r="B3" s="13" t="s">
        <v>124</v>
      </c>
      <c r="C3" s="13" t="s">
        <v>125</v>
      </c>
      <c r="D3" s="14" t="s">
        <v>1</v>
      </c>
      <c r="E3" s="14" t="s">
        <v>2</v>
      </c>
      <c r="F3" s="15" t="s">
        <v>3</v>
      </c>
    </row>
    <row r="4" spans="1:6" ht="12" customHeight="1">
      <c r="A4" s="16" t="s">
        <v>4</v>
      </c>
      <c r="B4" s="17">
        <v>300000000</v>
      </c>
      <c r="C4" s="17">
        <v>300000000</v>
      </c>
      <c r="D4" s="18" t="s">
        <v>5</v>
      </c>
      <c r="E4" s="19" t="s">
        <v>152</v>
      </c>
      <c r="F4" s="20" t="s">
        <v>6</v>
      </c>
    </row>
    <row r="5" spans="1:6" ht="12" customHeight="1">
      <c r="A5" s="2" t="s">
        <v>7</v>
      </c>
      <c r="B5" s="21">
        <v>8.4</v>
      </c>
      <c r="C5" s="21">
        <v>8</v>
      </c>
      <c r="D5" s="22" t="s">
        <v>8</v>
      </c>
      <c r="E5" s="23" t="s">
        <v>9</v>
      </c>
      <c r="F5" s="24" t="s">
        <v>10</v>
      </c>
    </row>
    <row r="6" spans="1:6" ht="12" customHeight="1">
      <c r="A6" s="5" t="s">
        <v>11</v>
      </c>
      <c r="B6" s="87">
        <v>3.5700000000000003E-2</v>
      </c>
      <c r="C6" s="87">
        <v>3.7499999999999999E-2</v>
      </c>
      <c r="D6" s="25" t="s">
        <v>12</v>
      </c>
      <c r="E6" s="1" t="s">
        <v>127</v>
      </c>
      <c r="F6" s="26" t="s">
        <v>163</v>
      </c>
    </row>
    <row r="7" spans="1:6" ht="12" customHeight="1">
      <c r="A7" s="2" t="s">
        <v>13</v>
      </c>
      <c r="B7" s="27">
        <v>40000</v>
      </c>
      <c r="C7" s="27">
        <v>40000</v>
      </c>
      <c r="D7" s="22" t="s">
        <v>14</v>
      </c>
      <c r="E7" s="23" t="s">
        <v>15</v>
      </c>
      <c r="F7" s="24" t="s">
        <v>16</v>
      </c>
    </row>
    <row r="8" spans="1:6" ht="12" customHeight="1">
      <c r="A8" s="2" t="s">
        <v>17</v>
      </c>
      <c r="B8" s="28">
        <v>1.3800000000000001E-23</v>
      </c>
      <c r="C8" s="28">
        <v>1.3800000000000001E-23</v>
      </c>
      <c r="D8" s="22" t="s">
        <v>18</v>
      </c>
      <c r="E8" s="23" t="s">
        <v>19</v>
      </c>
      <c r="F8" s="24" t="s">
        <v>6</v>
      </c>
    </row>
    <row r="9" spans="1:6" ht="12" customHeight="1">
      <c r="A9" s="29"/>
      <c r="B9" s="30"/>
      <c r="C9" s="30"/>
      <c r="D9" s="30"/>
      <c r="E9" s="31"/>
      <c r="F9" s="32"/>
    </row>
    <row r="10" spans="1:6" ht="12" customHeight="1">
      <c r="A10" s="33" t="s">
        <v>20</v>
      </c>
      <c r="B10" s="34" t="s">
        <v>21</v>
      </c>
      <c r="C10" s="34" t="s">
        <v>22</v>
      </c>
      <c r="D10" s="34" t="s">
        <v>23</v>
      </c>
      <c r="E10" s="35" t="s">
        <v>2</v>
      </c>
      <c r="F10" s="36" t="s">
        <v>3</v>
      </c>
    </row>
    <row r="11" spans="1:6" ht="12" customHeight="1">
      <c r="A11" s="2" t="s">
        <v>24</v>
      </c>
      <c r="B11" s="37" t="s">
        <v>25</v>
      </c>
      <c r="C11" s="37" t="s">
        <v>26</v>
      </c>
      <c r="D11" s="22" t="s">
        <v>27</v>
      </c>
      <c r="E11" s="23" t="s">
        <v>28</v>
      </c>
      <c r="F11" s="24" t="s">
        <v>29</v>
      </c>
    </row>
    <row r="12" spans="1:6" ht="12" customHeight="1">
      <c r="A12" s="2" t="s">
        <v>30</v>
      </c>
      <c r="B12" s="22" t="s">
        <v>31</v>
      </c>
      <c r="C12" s="22" t="s">
        <v>31</v>
      </c>
      <c r="D12" s="38"/>
      <c r="E12" s="23"/>
      <c r="F12" s="24" t="s">
        <v>32</v>
      </c>
    </row>
    <row r="13" spans="1:6" ht="12" customHeight="1">
      <c r="A13" s="5" t="s">
        <v>33</v>
      </c>
      <c r="B13" s="93">
        <v>11.3087</v>
      </c>
      <c r="C13" s="93">
        <v>9.5878999999999994</v>
      </c>
      <c r="D13" s="25" t="s">
        <v>34</v>
      </c>
      <c r="E13" s="4" t="s">
        <v>35</v>
      </c>
      <c r="F13" s="39" t="s">
        <v>164</v>
      </c>
    </row>
    <row r="14" spans="1:6" ht="12" customHeight="1">
      <c r="A14" s="2" t="s">
        <v>36</v>
      </c>
      <c r="B14" s="38">
        <v>9600</v>
      </c>
      <c r="C14" s="40">
        <f>2^21</f>
        <v>2097152</v>
      </c>
      <c r="D14" s="22" t="s">
        <v>37</v>
      </c>
      <c r="E14" s="23" t="s">
        <v>15</v>
      </c>
      <c r="F14" s="24" t="s">
        <v>38</v>
      </c>
    </row>
    <row r="15" spans="1:6" ht="39" customHeight="1">
      <c r="A15" s="5" t="s">
        <v>129</v>
      </c>
      <c r="B15" s="89">
        <v>57.131399999999999</v>
      </c>
      <c r="C15" s="89">
        <v>75.804199999999994</v>
      </c>
      <c r="D15" s="41" t="s">
        <v>39</v>
      </c>
      <c r="E15" s="4" t="s">
        <v>128</v>
      </c>
      <c r="F15" s="39" t="s">
        <v>165</v>
      </c>
    </row>
    <row r="16" spans="1:6" ht="12" customHeight="1">
      <c r="A16" s="2" t="s">
        <v>40</v>
      </c>
      <c r="B16" s="42">
        <v>6</v>
      </c>
      <c r="C16" s="42">
        <v>3</v>
      </c>
      <c r="D16" s="22" t="s">
        <v>34</v>
      </c>
      <c r="E16" s="43"/>
      <c r="F16" s="24" t="s">
        <v>41</v>
      </c>
    </row>
    <row r="17" spans="1:56" ht="12" customHeight="1">
      <c r="A17" s="44" t="s">
        <v>130</v>
      </c>
      <c r="B17" s="90">
        <v>51.131399999999999</v>
      </c>
      <c r="C17" s="90">
        <v>72.804199999999994</v>
      </c>
      <c r="D17" s="45" t="s">
        <v>39</v>
      </c>
      <c r="E17" s="46"/>
      <c r="F17" s="39"/>
    </row>
    <row r="18" spans="1:56" ht="12" customHeight="1">
      <c r="A18" s="29"/>
      <c r="B18" s="47"/>
      <c r="C18" s="47"/>
      <c r="D18" s="48"/>
      <c r="E18" s="31"/>
      <c r="F18" s="32"/>
    </row>
    <row r="19" spans="1:56" ht="12" customHeight="1">
      <c r="A19" s="33" t="s">
        <v>42</v>
      </c>
      <c r="B19" s="34" t="s">
        <v>21</v>
      </c>
      <c r="C19" s="34" t="s">
        <v>22</v>
      </c>
      <c r="D19" s="34" t="s">
        <v>23</v>
      </c>
      <c r="E19" s="35" t="s">
        <v>2</v>
      </c>
      <c r="F19" s="36" t="s">
        <v>3</v>
      </c>
    </row>
    <row r="20" spans="1:56" ht="12" customHeight="1">
      <c r="A20" s="2" t="s">
        <v>52</v>
      </c>
      <c r="B20" s="38">
        <v>290</v>
      </c>
      <c r="C20" s="38">
        <v>290</v>
      </c>
      <c r="D20" s="22" t="s">
        <v>43</v>
      </c>
      <c r="E20" s="23" t="s">
        <v>53</v>
      </c>
      <c r="F20" s="24" t="s">
        <v>54</v>
      </c>
    </row>
    <row r="21" spans="1:56" s="49" customFormat="1" ht="12" customHeight="1">
      <c r="A21" s="2" t="s">
        <v>66</v>
      </c>
      <c r="B21" s="38">
        <v>0.44</v>
      </c>
      <c r="C21" s="38">
        <v>0.62</v>
      </c>
      <c r="D21" s="22" t="s">
        <v>27</v>
      </c>
      <c r="E21" s="3" t="s">
        <v>67</v>
      </c>
      <c r="F21" s="24" t="s">
        <v>68</v>
      </c>
    </row>
    <row r="22" spans="1:56" s="49" customFormat="1" ht="12" customHeight="1">
      <c r="A22" s="50" t="s">
        <v>131</v>
      </c>
      <c r="B22" s="51">
        <v>200</v>
      </c>
      <c r="C22" s="51">
        <v>290</v>
      </c>
      <c r="D22" s="52" t="s">
        <v>43</v>
      </c>
      <c r="E22" s="53" t="s">
        <v>136</v>
      </c>
      <c r="F22" s="54"/>
    </row>
    <row r="23" spans="1:56" ht="12" customHeight="1">
      <c r="A23" s="50" t="s">
        <v>132</v>
      </c>
      <c r="B23" s="51">
        <v>260</v>
      </c>
      <c r="C23" s="51">
        <v>25</v>
      </c>
      <c r="D23" s="52" t="s">
        <v>43</v>
      </c>
      <c r="E23" s="53" t="s">
        <v>134</v>
      </c>
      <c r="F23" s="54" t="s">
        <v>137</v>
      </c>
    </row>
    <row r="24" spans="1:56" s="49" customFormat="1" ht="25.8" customHeight="1">
      <c r="A24" s="55" t="s">
        <v>133</v>
      </c>
      <c r="B24" s="88">
        <v>226.4</v>
      </c>
      <c r="C24" s="88">
        <v>125.7</v>
      </c>
      <c r="D24" s="56" t="s">
        <v>43</v>
      </c>
      <c r="E24" s="57" t="s">
        <v>135</v>
      </c>
      <c r="F24" s="58" t="s">
        <v>166</v>
      </c>
    </row>
    <row r="25" spans="1:56" ht="12" customHeight="1">
      <c r="A25" s="2" t="s">
        <v>44</v>
      </c>
      <c r="B25" s="42">
        <v>0.9</v>
      </c>
      <c r="C25" s="42">
        <v>0.9</v>
      </c>
      <c r="D25" s="22" t="s">
        <v>34</v>
      </c>
      <c r="E25" s="23" t="s">
        <v>45</v>
      </c>
      <c r="F25" s="24" t="s">
        <v>46</v>
      </c>
    </row>
    <row r="26" spans="1:56" s="86" customFormat="1" ht="12" customHeight="1">
      <c r="A26" s="96" t="s">
        <v>44</v>
      </c>
      <c r="B26" s="100">
        <v>0.81283051616409896</v>
      </c>
      <c r="C26" s="100">
        <v>0.81283051616409896</v>
      </c>
      <c r="D26" s="97" t="s">
        <v>160</v>
      </c>
      <c r="E26" s="98" t="s">
        <v>45</v>
      </c>
      <c r="F26" s="99" t="s">
        <v>190</v>
      </c>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row>
    <row r="27" spans="1:56" ht="12" customHeight="1">
      <c r="A27" s="2" t="s">
        <v>153</v>
      </c>
      <c r="B27" s="42">
        <v>3</v>
      </c>
      <c r="C27" s="42">
        <v>1</v>
      </c>
      <c r="D27" s="22" t="s">
        <v>34</v>
      </c>
      <c r="E27" s="23" t="s">
        <v>47</v>
      </c>
      <c r="F27" s="24" t="s">
        <v>46</v>
      </c>
    </row>
    <row r="28" spans="1:56" ht="17.399999999999999" customHeight="1">
      <c r="A28" s="5" t="s">
        <v>48</v>
      </c>
      <c r="B28" s="91">
        <v>1.99526231496888</v>
      </c>
      <c r="C28" s="91">
        <v>1.25892541179416</v>
      </c>
      <c r="D28" s="25" t="s">
        <v>27</v>
      </c>
      <c r="E28" s="4" t="s">
        <v>49</v>
      </c>
      <c r="F28" s="39" t="s">
        <v>167</v>
      </c>
    </row>
    <row r="29" spans="1:56" ht="19.2" customHeight="1">
      <c r="A29" s="5" t="s">
        <v>50</v>
      </c>
      <c r="B29" s="92">
        <v>288.62610000000001</v>
      </c>
      <c r="C29" s="92">
        <v>75.088399999999993</v>
      </c>
      <c r="D29" s="25" t="s">
        <v>43</v>
      </c>
      <c r="E29" s="4" t="s">
        <v>51</v>
      </c>
      <c r="F29" s="39" t="s">
        <v>168</v>
      </c>
    </row>
    <row r="30" spans="1:56" ht="43.8" customHeight="1">
      <c r="A30" s="5" t="s">
        <v>55</v>
      </c>
      <c r="B30" s="93">
        <v>627.54139999999995</v>
      </c>
      <c r="C30" s="93">
        <v>284.85680000000002</v>
      </c>
      <c r="D30" s="25" t="s">
        <v>43</v>
      </c>
      <c r="E30" s="4" t="s">
        <v>56</v>
      </c>
      <c r="F30" s="39" t="s">
        <v>169</v>
      </c>
    </row>
    <row r="31" spans="1:56" ht="31.8" customHeight="1">
      <c r="A31" s="5" t="s">
        <v>57</v>
      </c>
      <c r="B31" s="93">
        <v>-200.62479999999999</v>
      </c>
      <c r="C31" s="93">
        <v>-204.0549</v>
      </c>
      <c r="D31" s="25" t="s">
        <v>58</v>
      </c>
      <c r="E31" s="4" t="s">
        <v>120</v>
      </c>
      <c r="F31" s="39" t="s">
        <v>170</v>
      </c>
    </row>
    <row r="32" spans="1:56" ht="12" customHeight="1">
      <c r="A32" s="29"/>
      <c r="B32" s="30"/>
      <c r="C32" s="30"/>
      <c r="D32" s="30"/>
      <c r="E32" s="31"/>
      <c r="F32" s="32"/>
    </row>
    <row r="33" spans="1:6" ht="12" customHeight="1">
      <c r="A33" s="33" t="s">
        <v>59</v>
      </c>
      <c r="B33" s="34" t="s">
        <v>21</v>
      </c>
      <c r="C33" s="34" t="s">
        <v>22</v>
      </c>
      <c r="D33" s="34" t="s">
        <v>23</v>
      </c>
      <c r="E33" s="35" t="s">
        <v>2</v>
      </c>
      <c r="F33" s="36" t="s">
        <v>3</v>
      </c>
    </row>
    <row r="34" spans="1:6" ht="12" customHeight="1">
      <c r="A34" s="59" t="s">
        <v>60</v>
      </c>
      <c r="B34" s="60">
        <v>0.18</v>
      </c>
      <c r="C34" s="60">
        <v>6.8</v>
      </c>
      <c r="D34" s="61" t="s">
        <v>12</v>
      </c>
      <c r="E34" s="62" t="s">
        <v>61</v>
      </c>
      <c r="F34" s="24" t="s">
        <v>62</v>
      </c>
    </row>
    <row r="35" spans="1:6" ht="31.2" customHeight="1">
      <c r="A35" s="5" t="s">
        <v>63</v>
      </c>
      <c r="B35" s="87">
        <v>2.5399999999999999E-2</v>
      </c>
      <c r="C35" s="87">
        <v>36.316800000000001</v>
      </c>
      <c r="D35" s="63" t="s">
        <v>64</v>
      </c>
      <c r="E35" s="4" t="s">
        <v>65</v>
      </c>
      <c r="F35" s="39" t="s">
        <v>171</v>
      </c>
    </row>
    <row r="36" spans="1:6" s="49" customFormat="1" ht="12" customHeight="1">
      <c r="A36" s="2" t="s">
        <v>66</v>
      </c>
      <c r="B36" s="38">
        <f t="shared" ref="B36:C36" si="0">B21</f>
        <v>0.44</v>
      </c>
      <c r="C36" s="38">
        <f t="shared" si="0"/>
        <v>0.62</v>
      </c>
      <c r="D36" s="22" t="s">
        <v>27</v>
      </c>
      <c r="E36" s="3" t="s">
        <v>67</v>
      </c>
      <c r="F36" s="24" t="s">
        <v>156</v>
      </c>
    </row>
    <row r="37" spans="1:6" ht="35.4" customHeight="1">
      <c r="A37" s="5" t="s">
        <v>69</v>
      </c>
      <c r="B37" s="87">
        <v>1.12E-2</v>
      </c>
      <c r="C37" s="87">
        <v>22.516400000000001</v>
      </c>
      <c r="D37" s="63" t="s">
        <v>64</v>
      </c>
      <c r="E37" s="4" t="s">
        <v>70</v>
      </c>
      <c r="F37" s="64" t="s">
        <v>172</v>
      </c>
    </row>
    <row r="38" spans="1:6" ht="45" customHeight="1">
      <c r="A38" s="5" t="s">
        <v>71</v>
      </c>
      <c r="B38" s="93">
        <v>20.426100000000002</v>
      </c>
      <c r="C38" s="93">
        <v>53.036499999999997</v>
      </c>
      <c r="D38" s="25" t="s">
        <v>98</v>
      </c>
      <c r="E38" s="4" t="s">
        <v>72</v>
      </c>
      <c r="F38" s="78" t="s">
        <v>173</v>
      </c>
    </row>
    <row r="39" spans="1:6" ht="49.8" customHeight="1">
      <c r="A39" s="5" t="s">
        <v>73</v>
      </c>
      <c r="B39" s="93">
        <v>12.8277</v>
      </c>
      <c r="C39" s="93">
        <v>0.35649999999999998</v>
      </c>
      <c r="D39" s="25" t="s">
        <v>75</v>
      </c>
      <c r="E39" s="1" t="s">
        <v>154</v>
      </c>
      <c r="F39" s="64" t="s">
        <v>174</v>
      </c>
    </row>
    <row r="40" spans="1:6" ht="12" customHeight="1">
      <c r="A40" s="2" t="s">
        <v>74</v>
      </c>
      <c r="B40" s="21">
        <v>6</v>
      </c>
      <c r="C40" s="38">
        <v>0.15</v>
      </c>
      <c r="D40" s="22" t="s">
        <v>75</v>
      </c>
      <c r="E40" s="23" t="s">
        <v>76</v>
      </c>
      <c r="F40" s="24" t="s">
        <v>77</v>
      </c>
    </row>
    <row r="41" spans="1:6" ht="37.799999999999997" customHeight="1">
      <c r="A41" s="5" t="s">
        <v>78</v>
      </c>
      <c r="B41" s="93">
        <v>-2.6254</v>
      </c>
      <c r="C41" s="93">
        <v>-2.1240000000000001</v>
      </c>
      <c r="D41" s="25" t="s">
        <v>34</v>
      </c>
      <c r="E41" s="4" t="s">
        <v>79</v>
      </c>
      <c r="F41" s="39" t="s">
        <v>175</v>
      </c>
    </row>
    <row r="42" spans="1:6" ht="17.399999999999999" customHeight="1">
      <c r="A42" s="2" t="s">
        <v>80</v>
      </c>
      <c r="B42" s="38">
        <v>-0.5</v>
      </c>
      <c r="C42" s="21">
        <v>-0.5</v>
      </c>
      <c r="D42" s="22" t="s">
        <v>34</v>
      </c>
      <c r="E42" s="23" t="s">
        <v>45</v>
      </c>
      <c r="F42" s="24" t="s">
        <v>68</v>
      </c>
    </row>
    <row r="43" spans="1:6" ht="31.8" customHeight="1">
      <c r="A43" s="5" t="s">
        <v>81</v>
      </c>
      <c r="B43" s="93">
        <v>3.9199999999999999E-2</v>
      </c>
      <c r="C43" s="93">
        <v>0.155</v>
      </c>
      <c r="D43" s="63" t="s">
        <v>82</v>
      </c>
      <c r="E43" s="4" t="s">
        <v>83</v>
      </c>
      <c r="F43" s="39" t="s">
        <v>176</v>
      </c>
    </row>
    <row r="44" spans="1:6" ht="12" customHeight="1">
      <c r="A44" s="29"/>
      <c r="B44" s="30"/>
      <c r="C44" s="30"/>
      <c r="D44" s="30"/>
      <c r="E44" s="31"/>
      <c r="F44" s="32"/>
    </row>
    <row r="45" spans="1:6" ht="12" customHeight="1">
      <c r="A45" s="33" t="s">
        <v>84</v>
      </c>
      <c r="B45" s="34" t="s">
        <v>21</v>
      </c>
      <c r="C45" s="34" t="s">
        <v>22</v>
      </c>
      <c r="D45" s="34" t="s">
        <v>23</v>
      </c>
      <c r="E45" s="35" t="s">
        <v>2</v>
      </c>
      <c r="F45" s="36" t="s">
        <v>3</v>
      </c>
    </row>
    <row r="46" spans="1:6" ht="40.799999999999997" customHeight="1">
      <c r="A46" s="5" t="s">
        <v>85</v>
      </c>
      <c r="B46" s="93">
        <f>-202.9686</f>
        <v>-202.96860000000001</v>
      </c>
      <c r="C46" s="93">
        <v>-202.54480000000001</v>
      </c>
      <c r="D46" s="25" t="s">
        <v>34</v>
      </c>
      <c r="E46" s="4" t="s">
        <v>86</v>
      </c>
      <c r="F46" s="39" t="s">
        <v>177</v>
      </c>
    </row>
    <row r="47" spans="1:6" ht="11.4" customHeight="1">
      <c r="A47" s="5" t="s">
        <v>87</v>
      </c>
      <c r="B47" s="88">
        <v>2.5100000000000001E-2</v>
      </c>
      <c r="C47" s="88">
        <v>2.5100000000000001E-2</v>
      </c>
      <c r="D47" s="25" t="s">
        <v>34</v>
      </c>
      <c r="E47" s="4" t="s">
        <v>88</v>
      </c>
      <c r="F47" s="39" t="s">
        <v>162</v>
      </c>
    </row>
    <row r="48" spans="1:6" ht="12" customHeight="1">
      <c r="A48" s="2" t="s">
        <v>89</v>
      </c>
      <c r="B48" s="42">
        <v>-0.2</v>
      </c>
      <c r="C48" s="42">
        <v>-0.2</v>
      </c>
      <c r="D48" s="22" t="s">
        <v>34</v>
      </c>
      <c r="E48" s="23" t="s">
        <v>90</v>
      </c>
      <c r="F48" s="24" t="s">
        <v>68</v>
      </c>
    </row>
    <row r="49" spans="1:56" s="49" customFormat="1" ht="39" customHeight="1">
      <c r="A49" s="66" t="s">
        <v>116</v>
      </c>
      <c r="B49" s="94">
        <v>-203.14340000000001</v>
      </c>
      <c r="C49" s="94">
        <v>-202.72479999999999</v>
      </c>
      <c r="D49" s="67" t="s">
        <v>34</v>
      </c>
      <c r="E49" s="68"/>
      <c r="F49" s="58" t="s">
        <v>178</v>
      </c>
    </row>
    <row r="50" spans="1:56" ht="12" customHeight="1">
      <c r="A50" s="29"/>
      <c r="B50" s="30"/>
      <c r="C50" s="30"/>
      <c r="D50" s="30"/>
      <c r="E50" s="31"/>
      <c r="F50" s="32"/>
    </row>
    <row r="51" spans="1:56" ht="12" customHeight="1">
      <c r="A51" s="33" t="s">
        <v>91</v>
      </c>
      <c r="B51" s="34" t="s">
        <v>21</v>
      </c>
      <c r="C51" s="34" t="s">
        <v>22</v>
      </c>
      <c r="D51" s="34" t="s">
        <v>23</v>
      </c>
      <c r="E51" s="35" t="s">
        <v>2</v>
      </c>
      <c r="F51" s="36" t="s">
        <v>3</v>
      </c>
    </row>
    <row r="52" spans="1:56" ht="12" customHeight="1">
      <c r="A52" s="50" t="s">
        <v>92</v>
      </c>
      <c r="B52" s="79">
        <f>$C$34</f>
        <v>6.8</v>
      </c>
      <c r="C52" s="79">
        <f>B34</f>
        <v>0.18</v>
      </c>
      <c r="D52" s="52" t="s">
        <v>12</v>
      </c>
      <c r="E52" s="53" t="s">
        <v>61</v>
      </c>
      <c r="F52" s="54" t="s">
        <v>157</v>
      </c>
    </row>
    <row r="53" spans="1:56" ht="12" customHeight="1">
      <c r="A53" s="50" t="s">
        <v>93</v>
      </c>
      <c r="B53" s="80">
        <f>$C$35</f>
        <v>36.316800000000001</v>
      </c>
      <c r="C53" s="81">
        <f>$B$35</f>
        <v>2.5399999999999999E-2</v>
      </c>
      <c r="D53" s="82" t="s">
        <v>64</v>
      </c>
      <c r="E53" s="53" t="s">
        <v>65</v>
      </c>
      <c r="F53" s="54" t="s">
        <v>158</v>
      </c>
    </row>
    <row r="54" spans="1:56" s="85" customFormat="1" ht="12" customHeight="1">
      <c r="A54" s="50" t="s">
        <v>94</v>
      </c>
      <c r="B54" s="83">
        <f>$C$21</f>
        <v>0.62</v>
      </c>
      <c r="C54" s="83">
        <f>$B$21</f>
        <v>0.44</v>
      </c>
      <c r="D54" s="52" t="s">
        <v>27</v>
      </c>
      <c r="E54" s="84" t="s">
        <v>67</v>
      </c>
      <c r="F54" s="54" t="s">
        <v>159</v>
      </c>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row>
    <row r="55" spans="1:56" ht="23.4" customHeight="1">
      <c r="A55" s="5" t="s">
        <v>95</v>
      </c>
      <c r="B55" s="87">
        <v>22.516400000000001</v>
      </c>
      <c r="C55" s="87">
        <v>1.12E-2</v>
      </c>
      <c r="D55" s="63" t="s">
        <v>96</v>
      </c>
      <c r="E55" s="4" t="s">
        <v>70</v>
      </c>
      <c r="F55" s="64" t="s">
        <v>179</v>
      </c>
    </row>
    <row r="56" spans="1:56" ht="34.799999999999997" customHeight="1">
      <c r="A56" s="5" t="s">
        <v>97</v>
      </c>
      <c r="B56" s="93">
        <v>53.460299999999997</v>
      </c>
      <c r="C56" s="93">
        <v>20.002300000000002</v>
      </c>
      <c r="D56" s="25" t="s">
        <v>98</v>
      </c>
      <c r="E56" s="4" t="s">
        <v>99</v>
      </c>
      <c r="F56" s="64" t="s">
        <v>180</v>
      </c>
    </row>
    <row r="57" spans="1:56" ht="43.2" customHeight="1">
      <c r="A57" s="5" t="s">
        <v>100</v>
      </c>
      <c r="B57" s="93">
        <v>0.33960000000000001</v>
      </c>
      <c r="C57" s="93">
        <v>13.468999999999999</v>
      </c>
      <c r="D57" s="25" t="s">
        <v>75</v>
      </c>
      <c r="E57" s="1" t="s">
        <v>155</v>
      </c>
      <c r="F57" s="65" t="s">
        <v>181</v>
      </c>
    </row>
    <row r="58" spans="1:56" ht="21.6" customHeight="1">
      <c r="A58" s="5" t="s">
        <v>101</v>
      </c>
      <c r="B58" s="94">
        <v>0.15</v>
      </c>
      <c r="C58" s="92">
        <v>6</v>
      </c>
      <c r="D58" s="25" t="s">
        <v>75</v>
      </c>
      <c r="E58" s="4" t="s">
        <v>102</v>
      </c>
      <c r="F58" s="39" t="s">
        <v>184</v>
      </c>
    </row>
    <row r="59" spans="1:56" ht="40.200000000000003" customHeight="1">
      <c r="A59" s="5" t="s">
        <v>103</v>
      </c>
      <c r="B59" s="93">
        <v>-2.3418000000000001</v>
      </c>
      <c r="C59" s="93">
        <v>-2.3813</v>
      </c>
      <c r="D59" s="25" t="s">
        <v>34</v>
      </c>
      <c r="E59" s="4" t="s">
        <v>104</v>
      </c>
      <c r="F59" s="39" t="s">
        <v>185</v>
      </c>
    </row>
    <row r="60" spans="1:56" ht="12" customHeight="1">
      <c r="A60" s="2" t="s">
        <v>105</v>
      </c>
      <c r="B60" s="21">
        <v>-0.5</v>
      </c>
      <c r="C60" s="21">
        <v>-0.5</v>
      </c>
      <c r="D60" s="22" t="s">
        <v>34</v>
      </c>
      <c r="E60" s="23" t="s">
        <v>106</v>
      </c>
      <c r="F60" s="24" t="s">
        <v>107</v>
      </c>
    </row>
    <row r="61" spans="1:56" ht="12" customHeight="1">
      <c r="A61" s="2" t="s">
        <v>126</v>
      </c>
      <c r="B61" s="38">
        <v>100</v>
      </c>
      <c r="C61" s="38">
        <v>5</v>
      </c>
      <c r="D61" s="69" t="s">
        <v>111</v>
      </c>
      <c r="E61" s="70"/>
      <c r="F61" s="24" t="s">
        <v>112</v>
      </c>
    </row>
    <row r="62" spans="1:56" ht="44.4" customHeight="1">
      <c r="A62" s="5" t="s">
        <v>108</v>
      </c>
      <c r="B62" s="92">
        <v>20</v>
      </c>
      <c r="C62" s="94">
        <v>6.9897000433601804</v>
      </c>
      <c r="D62" s="25" t="s">
        <v>109</v>
      </c>
      <c r="E62" s="4" t="s">
        <v>110</v>
      </c>
      <c r="F62" s="39" t="s">
        <v>183</v>
      </c>
    </row>
    <row r="63" spans="1:56" ht="34.200000000000003" customHeight="1">
      <c r="A63" s="5" t="s">
        <v>113</v>
      </c>
      <c r="B63" s="93">
        <v>72.960253229834294</v>
      </c>
      <c r="C63" s="93">
        <v>26.492049009616402</v>
      </c>
      <c r="D63" s="25" t="s">
        <v>109</v>
      </c>
      <c r="E63" s="4" t="s">
        <v>114</v>
      </c>
      <c r="F63" s="39" t="s">
        <v>182</v>
      </c>
    </row>
    <row r="64" spans="1:56" ht="12" customHeight="1">
      <c r="A64" s="29"/>
      <c r="B64" s="30"/>
      <c r="C64" s="30"/>
      <c r="D64" s="30"/>
      <c r="E64" s="31"/>
      <c r="F64" s="32"/>
    </row>
    <row r="65" spans="1:6" ht="12" customHeight="1">
      <c r="A65" s="33" t="s">
        <v>115</v>
      </c>
      <c r="B65" s="34" t="s">
        <v>21</v>
      </c>
      <c r="C65" s="34" t="s">
        <v>22</v>
      </c>
      <c r="D65" s="34" t="s">
        <v>23</v>
      </c>
      <c r="E65" s="35" t="s">
        <v>2</v>
      </c>
      <c r="F65" s="36" t="s">
        <v>3</v>
      </c>
    </row>
    <row r="66" spans="1:6" ht="12" customHeight="1">
      <c r="A66" s="5" t="s">
        <v>142</v>
      </c>
      <c r="B66" s="71">
        <f>B63</f>
        <v>72.960253229834294</v>
      </c>
      <c r="C66" s="71">
        <f t="shared" ref="B66:C66" si="1">C63</f>
        <v>26.492049009616402</v>
      </c>
      <c r="D66" s="25" t="s">
        <v>109</v>
      </c>
      <c r="E66" s="4" t="s">
        <v>114</v>
      </c>
      <c r="F66" s="39" t="s">
        <v>144</v>
      </c>
    </row>
    <row r="67" spans="1:6" ht="12" customHeight="1">
      <c r="A67" s="5" t="s">
        <v>138</v>
      </c>
      <c r="B67" s="93">
        <f>B41+B59</f>
        <v>-4.9672000000000001</v>
      </c>
      <c r="C67" s="93">
        <f>C41+C59</f>
        <v>-4.5053000000000001</v>
      </c>
      <c r="D67" s="25" t="s">
        <v>34</v>
      </c>
      <c r="E67" s="4"/>
      <c r="F67" s="39" t="s">
        <v>186</v>
      </c>
    </row>
    <row r="68" spans="1:6" ht="12" customHeight="1">
      <c r="A68" s="5" t="s">
        <v>143</v>
      </c>
      <c r="B68" s="71">
        <f t="shared" ref="B68:C68" si="2">B49</f>
        <v>-203.14340000000001</v>
      </c>
      <c r="C68" s="71">
        <f t="shared" si="2"/>
        <v>-202.72479999999999</v>
      </c>
      <c r="D68" s="25" t="s">
        <v>34</v>
      </c>
      <c r="E68" s="4" t="s">
        <v>117</v>
      </c>
      <c r="F68" s="39" t="s">
        <v>145</v>
      </c>
    </row>
    <row r="69" spans="1:6" ht="12" customHeight="1">
      <c r="A69" s="5" t="s">
        <v>146</v>
      </c>
      <c r="B69" s="71">
        <f t="shared" ref="B69:C69" si="3">B38</f>
        <v>20.426100000000002</v>
      </c>
      <c r="C69" s="71">
        <f t="shared" si="3"/>
        <v>53.036499999999997</v>
      </c>
      <c r="D69" s="25" t="s">
        <v>34</v>
      </c>
      <c r="E69" s="4" t="s">
        <v>72</v>
      </c>
      <c r="F69" s="39" t="s">
        <v>147</v>
      </c>
    </row>
    <row r="70" spans="1:6" ht="12" customHeight="1">
      <c r="A70" s="5" t="s">
        <v>118</v>
      </c>
      <c r="B70" s="93">
        <f>B66+B67+B68+B69</f>
        <v>-114.72424677016572</v>
      </c>
      <c r="C70" s="93">
        <f>C66+C67+C68+C69</f>
        <v>-127.70155099038359</v>
      </c>
      <c r="D70" s="25" t="s">
        <v>109</v>
      </c>
      <c r="E70" s="4" t="s">
        <v>119</v>
      </c>
      <c r="F70" s="39" t="s">
        <v>187</v>
      </c>
    </row>
    <row r="71" spans="1:6" ht="12" customHeight="1">
      <c r="A71" s="5" t="s">
        <v>148</v>
      </c>
      <c r="B71" s="71">
        <f>B31</f>
        <v>-200.62479999999999</v>
      </c>
      <c r="C71" s="71">
        <f t="shared" ref="B71:C71" si="4">C31</f>
        <v>-204.0549</v>
      </c>
      <c r="D71" s="25" t="s">
        <v>58</v>
      </c>
      <c r="E71" s="4" t="s">
        <v>120</v>
      </c>
      <c r="F71" s="39" t="s">
        <v>151</v>
      </c>
    </row>
    <row r="72" spans="1:6" ht="12" customHeight="1">
      <c r="A72" s="5" t="s">
        <v>139</v>
      </c>
      <c r="B72" s="89">
        <f>B70-B71</f>
        <v>85.900553229834273</v>
      </c>
      <c r="C72" s="89">
        <f>C70-C71</f>
        <v>76.353349009616409</v>
      </c>
      <c r="D72" s="25" t="s">
        <v>39</v>
      </c>
      <c r="E72" s="4" t="s">
        <v>128</v>
      </c>
      <c r="F72" s="39" t="s">
        <v>188</v>
      </c>
    </row>
    <row r="73" spans="1:6" ht="12.75" customHeight="1" thickBot="1">
      <c r="A73" s="6" t="s">
        <v>149</v>
      </c>
      <c r="B73" s="72">
        <f>B17</f>
        <v>51.131399999999999</v>
      </c>
      <c r="C73" s="72">
        <f>C17</f>
        <v>72.804199999999994</v>
      </c>
      <c r="D73" s="73" t="s">
        <v>39</v>
      </c>
      <c r="E73" s="7" t="s">
        <v>128</v>
      </c>
      <c r="F73" s="39" t="s">
        <v>150</v>
      </c>
    </row>
    <row r="74" spans="1:6" ht="12.75" customHeight="1" thickTop="1">
      <c r="A74" s="74" t="s">
        <v>121</v>
      </c>
      <c r="B74" s="95">
        <f>B72-B73</f>
        <v>34.769153229834274</v>
      </c>
      <c r="C74" s="95">
        <f>C72-C73</f>
        <v>3.5491490096164142</v>
      </c>
      <c r="D74" s="75" t="s">
        <v>34</v>
      </c>
      <c r="E74" s="76"/>
      <c r="F74" s="77" t="s">
        <v>189</v>
      </c>
    </row>
    <row r="75" spans="1:6" ht="70.5" customHeight="1">
      <c r="A75" s="102" t="s">
        <v>122</v>
      </c>
      <c r="B75" s="103"/>
      <c r="C75" s="103"/>
      <c r="D75" s="103"/>
      <c r="E75" s="103"/>
      <c r="F75" s="103"/>
    </row>
    <row r="76" spans="1:6" ht="12" customHeight="1"/>
    <row r="77" spans="1:6" ht="12" customHeight="1"/>
    <row r="78" spans="1:6" ht="12" customHeight="1"/>
    <row r="79" spans="1:6" ht="12" customHeight="1"/>
    <row r="80" spans="1:6"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row r="1003" ht="12" customHeight="1"/>
    <row r="1004" ht="12" customHeight="1"/>
  </sheetData>
  <sheetProtection formatCells="0" formatColumns="0" formatRows="0"/>
  <mergeCells count="1">
    <mergeCell ref="A75:F75"/>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heetViews>
  <sheetFormatPr defaultColWidth="14.44140625" defaultRowHeight="15" customHeight="1"/>
  <cols>
    <col min="1" max="10" width="8.77734375" customWidth="1"/>
    <col min="11" max="26" width="10" customWidth="1"/>
  </cols>
  <sheetData>
    <row r="1" ht="12" customHeight="1"/>
    <row r="2" ht="12" customHeight="1"/>
    <row r="3" ht="12" customHeight="1"/>
    <row r="4" ht="12" customHeight="1"/>
    <row r="5" ht="12" customHeight="1"/>
    <row r="6" ht="12" customHeight="1"/>
    <row r="7" ht="12" customHeight="1"/>
    <row r="8" ht="12" customHeight="1"/>
    <row r="9" ht="12" customHeight="1"/>
    <row r="10" ht="12" customHeight="1"/>
    <row r="11" ht="12" customHeight="1"/>
    <row r="12" ht="12" customHeight="1"/>
    <row r="13" ht="12" customHeight="1"/>
    <row r="14" ht="12" customHeight="1"/>
    <row r="15" ht="12" customHeight="1"/>
    <row r="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0"/>
  <sheetViews>
    <sheetView workbookViewId="0"/>
  </sheetViews>
  <sheetFormatPr defaultColWidth="14.44140625" defaultRowHeight="15" customHeight="1"/>
  <cols>
    <col min="1" max="10" width="8.77734375" customWidth="1"/>
    <col min="11" max="26" width="10" customWidth="1"/>
  </cols>
  <sheetData>
    <row r="1" ht="12" customHeight="1"/>
    <row r="2" ht="12" customHeight="1"/>
    <row r="3" ht="12" customHeight="1"/>
    <row r="4" ht="12" customHeight="1"/>
    <row r="5" ht="12" customHeight="1"/>
    <row r="6" ht="12" customHeight="1"/>
    <row r="7" ht="12" customHeight="1"/>
    <row r="8" ht="12" customHeight="1"/>
    <row r="9" ht="12" customHeight="1"/>
    <row r="10" ht="12" customHeight="1"/>
    <row r="11" ht="12" customHeight="1"/>
    <row r="12" ht="12" customHeight="1"/>
    <row r="13" ht="12" customHeight="1"/>
    <row r="14" ht="12" customHeight="1"/>
    <row r="15" ht="12" customHeight="1"/>
    <row r="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Palo</dc:creator>
  <cp:lastModifiedBy>Connor O'Reilly</cp:lastModifiedBy>
  <cp:lastPrinted>2021-04-26T18:04:34Z</cp:lastPrinted>
  <dcterms:created xsi:type="dcterms:W3CDTF">2020-11-30T14:14:47Z</dcterms:created>
  <dcterms:modified xsi:type="dcterms:W3CDTF">2021-04-28T00:02:06Z</dcterms:modified>
</cp:coreProperties>
</file>