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st up to Date" sheetId="1" r:id="rId4"/>
    <sheet state="visible" name="Ignore this sheet" sheetId="2" r:id="rId5"/>
  </sheets>
  <definedNames/>
  <calcPr/>
</workbook>
</file>

<file path=xl/sharedStrings.xml><?xml version="1.0" encoding="utf-8"?>
<sst xmlns="http://schemas.openxmlformats.org/spreadsheetml/2006/main" count="92" uniqueCount="69">
  <si>
    <t>Item</t>
  </si>
  <si>
    <t>Price</t>
  </si>
  <si>
    <t>Quanity</t>
  </si>
  <si>
    <t>Total Price</t>
  </si>
  <si>
    <t>Link</t>
  </si>
  <si>
    <t>(Purchased) 11/4/2023</t>
  </si>
  <si>
    <t>Extra-Wide Ball Bearing Carriage for 33 mm Wide Rail</t>
  </si>
  <si>
    <t>https://www.mcmaster.com/6382K21/</t>
  </si>
  <si>
    <t>190 mm Long, 33 mm Wide Guide Rail for Extra-Wide Ball Bearing Carriage</t>
  </si>
  <si>
    <t>https://www.mcmaster.com/6382K11-6382K111/</t>
  </si>
  <si>
    <t>Ball Bearing Carriage for 15 mm Wide Rail</t>
  </si>
  <si>
    <t>https://www.mcmaster.com/6709K12/</t>
  </si>
  <si>
    <t xml:space="preserve">15 mm Wide Guide Rail for Ball Bearing Carriage
</t>
  </si>
  <si>
    <t>https://www.mcmaster.com/6709K33-6709K301/</t>
  </si>
  <si>
    <t>(Purchased 2) 11/4/2023</t>
  </si>
  <si>
    <t>Arduino Uno</t>
  </si>
  <si>
    <t>https://www.amazon.com/Arduino-A000066-ARDUINO-UNO-R3/dp/B008GRTSV6/ref=asc_df_B008GRTSV6/?tag=&amp;linkCode=df0&amp;hvadid=309751315916&amp;hvpos=&amp;hvnetw=g&amp;hvrand=2947642069292126295&amp;hvpone=&amp;hvptwo=&amp;hvqmt=&amp;hvdev=c&amp;hvdvcmdl=&amp;hvlocint=&amp;hvlocphy=9002000&amp;hvtargid=pla-457497319401&amp;ref=&amp;adgrpid=67183599252&amp;th=1</t>
  </si>
  <si>
    <t>NEMA 14 NON-CAPTIVE LINEAR ACTUATOR</t>
  </si>
  <si>
    <t>https://dingsmotionusa.com/store/nema-14-non-captive-linear-actuator</t>
  </si>
  <si>
    <t>(Purchased) 11/28/2023</t>
  </si>
  <si>
    <t>90666A117, Super-Corrosion-Resistant 316 Stainless Steel Socket Head Screw, Low-Profile, M4 x 0.7 mm Thread, 20 mm Long (Pack of 50)</t>
  </si>
  <si>
    <t>https://www.mcmaster.com/90666A117/</t>
  </si>
  <si>
    <t>92855A410, 18-8 Stainless Steel Low-Profile Socket Head Screws, with Hex Drive, M4 x 0.7 mm Thread, 10 mm Long (Pack of 50)</t>
  </si>
  <si>
    <t>https://www.mcmaster.com/92855A410/</t>
  </si>
  <si>
    <t>92855A316, 18-8 Stainless Steel Low-Profile Socket Head Screws, with Hex Drive, M3 x 0.5 mm Thread, 16 mm Long (pack of 25)</t>
  </si>
  <si>
    <t>https://www.mcmaster.com/92855A316/</t>
  </si>
  <si>
    <t>92855A408, 18-8 Stainless Steel Low-Profile Socket Head Screws, (pack of 25)
with Hex Drive, M4 x 0.7 mm Thread, 8 mm Long</t>
  </si>
  <si>
    <t>https://www.mcmaster.com/92855A408/</t>
  </si>
  <si>
    <t>91290A164, Alloy Steel Socket Head Screw, Black-Oxide, M4 x 0.7 mm Thread, 18 mm Long, (pack of 100)</t>
  </si>
  <si>
    <t>https://www.mcmaster.com/91290A164/</t>
  </si>
  <si>
    <t>9057K16, Tight-Tolerance Multipurpose 6061 Aluminum with Certificate, Precision Ground on All Sides, 8" x 12", 1/4" Thick</t>
  </si>
  <si>
    <t>https://www.mcmaster.com/9057K16/</t>
  </si>
  <si>
    <t>4290N12, Compact Stepper Motor Actuator, NEMA 17, 0.00015625" Travel Distance Per Full Step</t>
  </si>
  <si>
    <t>https://www.mcmaster.com/4290N12/</t>
  </si>
  <si>
    <t>92196A111, 18-8 Stainless Steel Socket Head Screw, 4-40 Thread Size, 9/16" Long (Pack of 100)</t>
  </si>
  <si>
    <t>https://www.mcmaster.com/92196A110/</t>
  </si>
  <si>
    <t>92196A023, 18-8 Stainless Steel Socket Head Screw, 4-40 Thread Size, 11/16" Long (Pack of 10)</t>
  </si>
  <si>
    <t>https://www.mcmaster.com/92196A023/</t>
  </si>
  <si>
    <t>(Purchased 2)</t>
  </si>
  <si>
    <t>DM320T, Digital Stepper Driver 0.3-2.2A 10-30VDC for Nema 8, 11, 14, 16, 17 Stepper Motor</t>
  </si>
  <si>
    <t>https://www.omc-stepperonline.com/digital-stepper-driver-0-3-2-2a-10-30vdc-for-nema-8-11-14-16-17-stepper-motor-dm320t</t>
  </si>
  <si>
    <t>Arduino Uno Cable</t>
  </si>
  <si>
    <t>https://www.amazon.com/USB-2-0-Interface-Keyboard-Microphone-Instrument/dp/B01BIE98PO/ref=sr_1_5?crid=2DD9XWP9CBG6H&amp;keywords=arduino+cable&amp;qid=1700987125&amp;sprefix=%2Caps%2C105&amp;sr=8-5</t>
  </si>
  <si>
    <t xml:space="preserve">Total Cost </t>
  </si>
  <si>
    <t xml:space="preserve"> </t>
  </si>
  <si>
    <t>Screw Cost</t>
  </si>
  <si>
    <t>310 mm Long, 33 mm Wide Guide Rail for Extra-Wide Ball Bearing Carriage</t>
  </si>
  <si>
    <t>https://www.mcmaster.com/6382K11-6382K26/?fbclid=IwAR28y_OLatTBPxYtvvR5iMJTAoNyqYlchVQRUaRv6cpVtvjcXCUEuiZjhhc</t>
  </si>
  <si>
    <t>Dipping Mechanism Actuator (PA-07, 12 V DC, 4 inch stroke)</t>
  </si>
  <si>
    <t>https://www.progressiveautomations.com/products/micro-linear-actuator</t>
  </si>
  <si>
    <t>Y-Direction Actuator (PA-04-HS, 12 V DC, 6 inch stroke)</t>
  </si>
  <si>
    <t>https://www.progressiveautomations.com/products/hall-effect-sensor-actuator</t>
  </si>
  <si>
    <t>X-Direction Actuator (PA-04-HS, 12 V DC, 10 inch stroke)</t>
  </si>
  <si>
    <t>MegaMoto Plus H-bridge for Arduino (LC-80)</t>
  </si>
  <si>
    <t>https://www.progressiveautomations.com/products/lc-80</t>
  </si>
  <si>
    <t>Aluminum stock 1x12x0.25 in</t>
  </si>
  <si>
    <t>https://www.mcmaster.com/9057K176/</t>
  </si>
  <si>
    <t>Aluminum stock 12x12x.5 in</t>
  </si>
  <si>
    <t>https://www.mcmaster.com/9057K488/</t>
  </si>
  <si>
    <t>Aluminum Stock 6x6x1</t>
  </si>
  <si>
    <t>https://www.mcmaster.com/9057K68/</t>
  </si>
  <si>
    <t>Extraneous (screws, extra aluminum needed, 3D printing costs, cables, etc.)</t>
  </si>
  <si>
    <t>Total Cost Approximate</t>
  </si>
  <si>
    <t>https://www.mcmaster.com/9057K182/</t>
  </si>
  <si>
    <t>New Carriage</t>
  </si>
  <si>
    <t>https://www.mcmaster.com/9057K321/</t>
  </si>
  <si>
    <t xml:space="preserve">New Holder block </t>
  </si>
  <si>
    <t>https://www.mcmaster.com/9057K39/</t>
  </si>
  <si>
    <t>https://www.mcmaster.com/3511T33/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</si>
</sst>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333333"/>
      <name val="Arial"/>
      <scheme val="minor"/>
    </font>
    <font>
      <sz val="10.0"/>
      <color rgb="FF000000"/>
      <name val="Arial"/>
    </font>
    <font>
      <sz val="10.0"/>
      <color rgb="FF333333"/>
      <name val="Arial"/>
    </font>
    <font>
      <sz val="10.0"/>
      <color rgb="FF1F1F1F"/>
      <name val="Arial"/>
      <scheme val="minor"/>
    </font>
    <font>
      <sz val="16.0"/>
      <color rgb="FF336633"/>
      <name val="DINNextLTPro-Medium"/>
    </font>
    <font>
      <sz val="11.0"/>
      <color rgb="FF336633"/>
      <name val="Arial"/>
    </font>
    <font>
      <sz val="11.0"/>
      <color rgb="FF336633"/>
      <name val="DINNextLTPro-Medium"/>
    </font>
    <font>
      <u/>
      <color rgb="FF0000FF"/>
    </font>
    <font>
      <u/>
      <color rgb="FF0000FF"/>
    </font>
    <font>
      <u/>
      <color rgb="FF0000FF"/>
    </font>
    <font>
      <color rgb="FF121212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5" numFmtId="0" xfId="0" applyAlignment="1" applyFont="1">
      <alignment readingOrder="0" shrinkToFit="0" wrapText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1" numFmtId="0" xfId="0" applyFont="1"/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4" xfId="0" applyFont="1" applyNumberFormat="1"/>
    <xf borderId="0" fillId="2" fontId="11" numFmtId="0" xfId="0" applyAlignment="1" applyFont="1">
      <alignment readingOrder="0"/>
    </xf>
    <xf borderId="0" fillId="2" fontId="2" numFmtId="0" xfId="0" applyFont="1"/>
    <xf borderId="0" fillId="2" fontId="4" numFmtId="164" xfId="0" applyAlignment="1" applyFont="1" applyNumberFormat="1">
      <alignment horizontal="right" readingOrder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3" fontId="14" numFmtId="0" xfId="0" applyAlignment="1" applyFill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165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91290A164/" TargetMode="External"/><Relationship Id="rId10" Type="http://schemas.openxmlformats.org/officeDocument/2006/relationships/hyperlink" Target="https://www.mcmaster.com/92855A408/" TargetMode="External"/><Relationship Id="rId13" Type="http://schemas.openxmlformats.org/officeDocument/2006/relationships/hyperlink" Target="https://www.mcmaster.com/4290N12/" TargetMode="External"/><Relationship Id="rId12" Type="http://schemas.openxmlformats.org/officeDocument/2006/relationships/hyperlink" Target="https://www.mcmaster.com/9057K16/" TargetMode="External"/><Relationship Id="rId1" Type="http://schemas.openxmlformats.org/officeDocument/2006/relationships/hyperlink" Target="https://www.mcmaster.com/6382K21/" TargetMode="External"/><Relationship Id="rId2" Type="http://schemas.openxmlformats.org/officeDocument/2006/relationships/hyperlink" Target="https://www.mcmaster.com/6382K11-6382K111/" TargetMode="External"/><Relationship Id="rId3" Type="http://schemas.openxmlformats.org/officeDocument/2006/relationships/hyperlink" Target="https://www.mcmaster.com/6709K12/" TargetMode="External"/><Relationship Id="rId4" Type="http://schemas.openxmlformats.org/officeDocument/2006/relationships/hyperlink" Target="https://www.mcmaster.com/6709K33-6709K301/" TargetMode="External"/><Relationship Id="rId9" Type="http://schemas.openxmlformats.org/officeDocument/2006/relationships/hyperlink" Target="https://www.mcmaster.com/92855A316/" TargetMode="External"/><Relationship Id="rId15" Type="http://schemas.openxmlformats.org/officeDocument/2006/relationships/hyperlink" Target="https://www.mcmaster.com/92196A023/" TargetMode="External"/><Relationship Id="rId14" Type="http://schemas.openxmlformats.org/officeDocument/2006/relationships/hyperlink" Target="https://www.mcmaster.com/92196A110/" TargetMode="External"/><Relationship Id="rId17" Type="http://schemas.openxmlformats.org/officeDocument/2006/relationships/hyperlink" Target="https://www.amazon.com/USB-2-0-Interface-Keyboard-Microphone-Instrument/dp/B01BIE98PO/ref=sr_1_5?crid=2DD9XWP9CBG6H&amp;keywords=arduino+cable&amp;qid=1700987125&amp;sprefix=%2Caps%2C105&amp;sr=8-5" TargetMode="External"/><Relationship Id="rId16" Type="http://schemas.openxmlformats.org/officeDocument/2006/relationships/hyperlink" Target="https://www.omc-stepperonline.com/digital-stepper-driver-0-3-2-2a-10-30vdc-for-nema-8-11-14-16-17-stepper-motor-dm320t" TargetMode="External"/><Relationship Id="rId5" Type="http://schemas.openxmlformats.org/officeDocument/2006/relationships/hyperlink" Target="https://www.amazon.com/Arduino-A000066-ARDUINO-UNO-R3/dp/B008GRTSV6/ref=asc_df_B008GRTSV6/?tag=&amp;linkCode=df0&amp;hvadid=309751315916&amp;hvpos=&amp;hvnetw=g&amp;hvrand=2947642069292126295&amp;hvpone=&amp;hvptwo=&amp;hvqmt=&amp;hvdev=c&amp;hvdvcmdl=&amp;hvlocint=&amp;hvlocphy=9002000&amp;hvtargid=pla-457497319401&amp;ref=&amp;adgrpid=67183599252&amp;th=1" TargetMode="External"/><Relationship Id="rId6" Type="http://schemas.openxmlformats.org/officeDocument/2006/relationships/hyperlink" Target="https://dingsmotionusa.com/store/nema-14-non-captive-linear-actuator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mcmaster.com/90666A117/" TargetMode="External"/><Relationship Id="rId8" Type="http://schemas.openxmlformats.org/officeDocument/2006/relationships/hyperlink" Target="https://www.mcmaster.com/92855A410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9057K182/" TargetMode="External"/><Relationship Id="rId10" Type="http://schemas.openxmlformats.org/officeDocument/2006/relationships/hyperlink" Target="https://www.mcmaster.com/9057K68/" TargetMode="External"/><Relationship Id="rId13" Type="http://schemas.openxmlformats.org/officeDocument/2006/relationships/hyperlink" Target="https://www.mcmaster.com/9057K39/" TargetMode="External"/><Relationship Id="rId12" Type="http://schemas.openxmlformats.org/officeDocument/2006/relationships/hyperlink" Target="https://www.mcmaster.com/9057K321/" TargetMode="External"/><Relationship Id="rId1" Type="http://schemas.openxmlformats.org/officeDocument/2006/relationships/hyperlink" Target="https://www.mcmaster.com/6382K21/" TargetMode="External"/><Relationship Id="rId2" Type="http://schemas.openxmlformats.org/officeDocument/2006/relationships/hyperlink" Target="https://www.mcmaster.com/6382K11-6382K26/?fbclid=IwAR28y_OLatTBPxYtvvR5iMJTAoNyqYlchVQRUaRv6cpVtvjcXCUEuiZjhhc" TargetMode="External"/><Relationship Id="rId3" Type="http://schemas.openxmlformats.org/officeDocument/2006/relationships/hyperlink" Target="https://www.progressiveautomations.com/products/micro-linear-actuator" TargetMode="External"/><Relationship Id="rId4" Type="http://schemas.openxmlformats.org/officeDocument/2006/relationships/hyperlink" Target="https://www.progressiveautomations.com/products/hall-effect-sensor-actuator" TargetMode="External"/><Relationship Id="rId9" Type="http://schemas.openxmlformats.org/officeDocument/2006/relationships/hyperlink" Target="https://www.mcmaster.com/9057K488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mcmaster.com/3511T33/" TargetMode="External"/><Relationship Id="rId5" Type="http://schemas.openxmlformats.org/officeDocument/2006/relationships/hyperlink" Target="https://www.progressiveautomations.com/products/hall-effect-sensor-actuator" TargetMode="External"/><Relationship Id="rId6" Type="http://schemas.openxmlformats.org/officeDocument/2006/relationships/hyperlink" Target="https://www.progressiveautomations.com/products/lc-80" TargetMode="External"/><Relationship Id="rId7" Type="http://schemas.openxmlformats.org/officeDocument/2006/relationships/hyperlink" Target="https://www.amazon.com/Arduino-A000066-ARDUINO-UNO-R3/dp/B008GRTSV6/ref=asc_df_B008GRTSV6/?tag=&amp;linkCode=df0&amp;hvadid=309751315916&amp;hvpos=&amp;hvnetw=g&amp;hvrand=2947642069292126295&amp;hvpone=&amp;hvptwo=&amp;hvqmt=&amp;hvdev=c&amp;hvdvcmdl=&amp;hvlocint=&amp;hvlocphy=9002000&amp;hvtargid=pla-457497319401&amp;ref=&amp;adgrpid=67183599252&amp;th=1" TargetMode="External"/><Relationship Id="rId8" Type="http://schemas.openxmlformats.org/officeDocument/2006/relationships/hyperlink" Target="https://www.mcmaster.com/9057K1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05.13"/>
    <col customWidth="1" min="3" max="3" width="9.5"/>
    <col customWidth="1" min="6" max="6" width="263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 t="s">
        <v>6</v>
      </c>
      <c r="C2" s="3">
        <v>189.29</v>
      </c>
      <c r="D2" s="2">
        <v>2.0</v>
      </c>
      <c r="E2" s="4">
        <f t="shared" ref="E2:E3" si="1">(C2*D2)</f>
        <v>378.58</v>
      </c>
      <c r="F2" s="5" t="s">
        <v>7</v>
      </c>
    </row>
    <row r="3">
      <c r="A3" s="1" t="s">
        <v>5</v>
      </c>
      <c r="B3" s="2" t="s">
        <v>8</v>
      </c>
      <c r="C3" s="6">
        <v>138.7</v>
      </c>
      <c r="D3" s="2">
        <v>2.0</v>
      </c>
      <c r="E3" s="4">
        <f t="shared" si="1"/>
        <v>277.4</v>
      </c>
      <c r="F3" s="5" t="s">
        <v>9</v>
      </c>
    </row>
    <row r="4">
      <c r="A4" s="1" t="s">
        <v>5</v>
      </c>
      <c r="B4" s="2" t="s">
        <v>10</v>
      </c>
      <c r="C4" s="3">
        <v>118.97</v>
      </c>
      <c r="D4" s="2">
        <v>2.0</v>
      </c>
      <c r="E4" s="4">
        <f>C4*D4</f>
        <v>237.94</v>
      </c>
      <c r="F4" s="5" t="s">
        <v>11</v>
      </c>
    </row>
    <row r="5">
      <c r="A5" s="1" t="s">
        <v>5</v>
      </c>
      <c r="B5" s="2" t="s">
        <v>12</v>
      </c>
      <c r="C5" s="3">
        <v>51.2</v>
      </c>
      <c r="D5" s="2">
        <v>2.0</v>
      </c>
      <c r="E5" s="4">
        <f>D5*C5</f>
        <v>102.4</v>
      </c>
      <c r="F5" s="5" t="s">
        <v>13</v>
      </c>
    </row>
    <row r="6">
      <c r="A6" s="1" t="s">
        <v>14</v>
      </c>
      <c r="B6" s="2" t="s">
        <v>15</v>
      </c>
      <c r="C6" s="3">
        <v>27.89</v>
      </c>
      <c r="D6" s="2">
        <v>3.0</v>
      </c>
      <c r="E6" s="4">
        <f>(C6*D6)</f>
        <v>83.67</v>
      </c>
      <c r="F6" s="5" t="s">
        <v>16</v>
      </c>
    </row>
    <row r="7">
      <c r="A7" s="1" t="s">
        <v>5</v>
      </c>
      <c r="B7" s="2" t="s">
        <v>17</v>
      </c>
      <c r="C7" s="3">
        <v>129.0</v>
      </c>
      <c r="D7" s="2">
        <v>2.0</v>
      </c>
      <c r="E7" s="4">
        <f>D7*C7</f>
        <v>258</v>
      </c>
      <c r="F7" s="5" t="s">
        <v>18</v>
      </c>
    </row>
    <row r="8">
      <c r="A8" s="2" t="s">
        <v>19</v>
      </c>
      <c r="B8" s="7" t="s">
        <v>20</v>
      </c>
      <c r="C8" s="8">
        <v>12.88</v>
      </c>
      <c r="D8" s="2">
        <v>1.0</v>
      </c>
      <c r="E8" s="3">
        <f>(C8*D8)</f>
        <v>12.88</v>
      </c>
      <c r="F8" s="5" t="s">
        <v>21</v>
      </c>
    </row>
    <row r="9">
      <c r="A9" s="2" t="s">
        <v>19</v>
      </c>
      <c r="B9" s="7" t="s">
        <v>22</v>
      </c>
      <c r="C9" s="3">
        <v>6.9</v>
      </c>
      <c r="D9" s="2">
        <v>1.0</v>
      </c>
      <c r="E9" s="3">
        <f>D9*C9</f>
        <v>6.9</v>
      </c>
      <c r="F9" s="5" t="s">
        <v>23</v>
      </c>
    </row>
    <row r="10">
      <c r="A10" s="2" t="s">
        <v>19</v>
      </c>
      <c r="B10" s="7" t="s">
        <v>24</v>
      </c>
      <c r="C10" s="3">
        <v>4.43</v>
      </c>
      <c r="D10" s="2">
        <v>2.0</v>
      </c>
      <c r="E10" s="4">
        <f t="shared" ref="E10:E12" si="2">(C10*D10)</f>
        <v>8.86</v>
      </c>
      <c r="F10" s="5" t="s">
        <v>25</v>
      </c>
    </row>
    <row r="11">
      <c r="A11" s="2" t="s">
        <v>19</v>
      </c>
      <c r="B11" s="7" t="s">
        <v>26</v>
      </c>
      <c r="C11" s="3">
        <v>8.05</v>
      </c>
      <c r="D11" s="2">
        <v>1.0</v>
      </c>
      <c r="E11" s="4">
        <f t="shared" si="2"/>
        <v>8.05</v>
      </c>
      <c r="F11" s="5" t="s">
        <v>27</v>
      </c>
    </row>
    <row r="12">
      <c r="A12" s="2" t="s">
        <v>19</v>
      </c>
      <c r="B12" s="9" t="s">
        <v>28</v>
      </c>
      <c r="C12" s="3">
        <v>15.38</v>
      </c>
      <c r="D12" s="2">
        <v>1.0</v>
      </c>
      <c r="E12" s="3">
        <f t="shared" si="2"/>
        <v>15.38</v>
      </c>
      <c r="F12" s="5" t="s">
        <v>29</v>
      </c>
    </row>
    <row r="13">
      <c r="A13" s="2" t="s">
        <v>19</v>
      </c>
      <c r="B13" s="10" t="s">
        <v>30</v>
      </c>
      <c r="C13" s="3">
        <v>106.1</v>
      </c>
      <c r="D13" s="2">
        <v>1.0</v>
      </c>
      <c r="E13" s="3">
        <f>C13*D13</f>
        <v>106.1</v>
      </c>
      <c r="F13" s="5" t="s">
        <v>31</v>
      </c>
    </row>
    <row r="14">
      <c r="A14" s="2" t="s">
        <v>19</v>
      </c>
      <c r="B14" s="9" t="s">
        <v>32</v>
      </c>
      <c r="C14" s="11">
        <v>221.11</v>
      </c>
      <c r="D14" s="2">
        <v>1.0</v>
      </c>
      <c r="E14" s="4">
        <f>(C14*D14)</f>
        <v>221.11</v>
      </c>
      <c r="F14" s="5" t="s">
        <v>33</v>
      </c>
    </row>
    <row r="15">
      <c r="A15" s="2" t="s">
        <v>19</v>
      </c>
      <c r="B15" s="9" t="s">
        <v>34</v>
      </c>
      <c r="C15" s="3">
        <v>6.64</v>
      </c>
      <c r="D15" s="2">
        <v>1.0</v>
      </c>
      <c r="E15" s="4">
        <f t="shared" ref="E15:E18" si="3">C15*D15</f>
        <v>6.64</v>
      </c>
      <c r="F15" s="5" t="s">
        <v>35</v>
      </c>
    </row>
    <row r="16">
      <c r="A16" s="2" t="s">
        <v>19</v>
      </c>
      <c r="B16" s="12" t="s">
        <v>36</v>
      </c>
      <c r="C16" s="3">
        <v>13.33</v>
      </c>
      <c r="D16" s="2">
        <v>2.0</v>
      </c>
      <c r="E16" s="4">
        <f t="shared" si="3"/>
        <v>26.66</v>
      </c>
      <c r="F16" s="5" t="s">
        <v>37</v>
      </c>
    </row>
    <row r="17">
      <c r="A17" s="1" t="s">
        <v>38</v>
      </c>
      <c r="B17" s="9" t="s">
        <v>39</v>
      </c>
      <c r="C17" s="3">
        <v>12.51</v>
      </c>
      <c r="D17" s="2">
        <v>3.0</v>
      </c>
      <c r="E17" s="4">
        <f t="shared" si="3"/>
        <v>37.53</v>
      </c>
      <c r="F17" s="5" t="s">
        <v>40</v>
      </c>
    </row>
    <row r="18">
      <c r="A18" s="1" t="s">
        <v>19</v>
      </c>
      <c r="B18" s="13" t="s">
        <v>41</v>
      </c>
      <c r="C18" s="3">
        <v>9.99</v>
      </c>
      <c r="D18" s="2">
        <v>3.0</v>
      </c>
      <c r="E18" s="4">
        <f t="shared" si="3"/>
        <v>29.97</v>
      </c>
      <c r="F18" s="5" t="s">
        <v>42</v>
      </c>
    </row>
    <row r="19">
      <c r="A19" s="1"/>
      <c r="B19" s="14"/>
      <c r="C19" s="15"/>
      <c r="D19" s="15"/>
    </row>
    <row r="20">
      <c r="A20" s="1"/>
      <c r="B20" s="16"/>
      <c r="C20" s="15"/>
      <c r="D20" s="15"/>
    </row>
    <row r="21">
      <c r="A21" s="1"/>
      <c r="B21" s="14"/>
      <c r="C21" s="15"/>
      <c r="D21" s="15"/>
    </row>
    <row r="22">
      <c r="A22" s="1"/>
      <c r="B22" s="17"/>
      <c r="C22" s="1" t="s">
        <v>43</v>
      </c>
      <c r="D22" s="18">
        <f>sum(E2:E119)</f>
        <v>1818.07</v>
      </c>
    </row>
    <row r="24">
      <c r="B24" s="2" t="s">
        <v>44</v>
      </c>
      <c r="C24" s="1" t="s">
        <v>45</v>
      </c>
      <c r="D24" s="4">
        <f>sum(E8:E12,E15:E17)</f>
        <v>122.9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7.0"/>
    <col customWidth="1" min="3" max="3" width="7.25"/>
    <col customWidth="1" min="4" max="4" width="9.38"/>
    <col customWidth="1" min="5" max="5" width="9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9" t="s">
        <v>6</v>
      </c>
      <c r="B2" s="20">
        <v>189.29</v>
      </c>
      <c r="C2" s="19">
        <v>4.0</v>
      </c>
      <c r="D2" s="21">
        <f t="shared" ref="D2:D6" si="1">(B2*C2)</f>
        <v>757.16</v>
      </c>
      <c r="E2" s="22" t="s">
        <v>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9" t="s">
        <v>46</v>
      </c>
      <c r="B3" s="24">
        <v>226.3</v>
      </c>
      <c r="C3" s="19">
        <v>4.0</v>
      </c>
      <c r="D3" s="21">
        <f t="shared" si="1"/>
        <v>905.2</v>
      </c>
      <c r="E3" s="22" t="s">
        <v>47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" t="s">
        <v>48</v>
      </c>
      <c r="B4" s="3">
        <v>70.0</v>
      </c>
      <c r="C4" s="2">
        <v>1.0</v>
      </c>
      <c r="D4" s="4">
        <f t="shared" si="1"/>
        <v>70</v>
      </c>
      <c r="E4" s="25" t="s">
        <v>49</v>
      </c>
    </row>
    <row r="5">
      <c r="A5" s="2" t="s">
        <v>50</v>
      </c>
      <c r="B5" s="3">
        <v>176.0</v>
      </c>
      <c r="C5" s="2">
        <v>1.0</v>
      </c>
      <c r="D5" s="4">
        <f t="shared" si="1"/>
        <v>176</v>
      </c>
      <c r="E5" s="25" t="s">
        <v>51</v>
      </c>
    </row>
    <row r="6">
      <c r="A6" s="19" t="s">
        <v>52</v>
      </c>
      <c r="B6" s="20">
        <v>176.0</v>
      </c>
      <c r="C6" s="19">
        <v>1.0</v>
      </c>
      <c r="D6" s="21">
        <f t="shared" si="1"/>
        <v>176</v>
      </c>
      <c r="E6" s="26" t="s">
        <v>51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7" t="s">
        <v>53</v>
      </c>
      <c r="B7" s="3">
        <v>66.0</v>
      </c>
      <c r="C7" s="2">
        <v>2.0</v>
      </c>
      <c r="D7" s="4">
        <f>B7*C7</f>
        <v>132</v>
      </c>
      <c r="E7" s="5" t="s">
        <v>54</v>
      </c>
    </row>
    <row r="8">
      <c r="A8" s="19" t="s">
        <v>15</v>
      </c>
      <c r="B8" s="20">
        <v>27.89</v>
      </c>
      <c r="C8" s="19">
        <v>2.0</v>
      </c>
      <c r="D8" s="21">
        <f t="shared" ref="D8:D9" si="2">(B8*C8)</f>
        <v>55.78</v>
      </c>
      <c r="E8" s="22" t="s">
        <v>16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" t="s">
        <v>55</v>
      </c>
      <c r="B9" s="3">
        <v>45.21</v>
      </c>
      <c r="C9" s="2">
        <v>3.0</v>
      </c>
      <c r="D9" s="4">
        <f t="shared" si="2"/>
        <v>135.63</v>
      </c>
      <c r="E9" s="5" t="s">
        <v>56</v>
      </c>
    </row>
    <row r="10">
      <c r="A10" s="19"/>
      <c r="B10" s="28"/>
      <c r="C10" s="19"/>
      <c r="D10" s="23"/>
      <c r="E10" s="19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9" t="s">
        <v>57</v>
      </c>
      <c r="B11" s="28">
        <v>566.0</v>
      </c>
      <c r="C11" s="19">
        <v>1.0</v>
      </c>
      <c r="D11" s="29">
        <f t="shared" ref="D11:D12" si="3">(B11*C11)</f>
        <v>566</v>
      </c>
      <c r="E11" s="22" t="s">
        <v>58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" t="s">
        <v>59</v>
      </c>
      <c r="B12" s="3">
        <v>103.21</v>
      </c>
      <c r="C12" s="2">
        <v>2.0</v>
      </c>
      <c r="D12" s="4">
        <f t="shared" si="3"/>
        <v>206.42</v>
      </c>
      <c r="E12" s="5" t="s">
        <v>60</v>
      </c>
    </row>
    <row r="13">
      <c r="A13" s="2" t="s">
        <v>61</v>
      </c>
      <c r="D13" s="30">
        <v>500.0</v>
      </c>
    </row>
    <row r="15">
      <c r="A15" s="1" t="s">
        <v>62</v>
      </c>
      <c r="B15" s="15"/>
      <c r="C15" s="15"/>
      <c r="D15" s="18">
        <f>sum(D2:D13)</f>
        <v>3680.19</v>
      </c>
    </row>
    <row r="21">
      <c r="A21" s="5" t="s">
        <v>63</v>
      </c>
      <c r="B21" s="2" t="s">
        <v>64</v>
      </c>
    </row>
    <row r="22">
      <c r="A22" s="5" t="s">
        <v>65</v>
      </c>
      <c r="B22" s="2" t="s">
        <v>66</v>
      </c>
    </row>
    <row r="23">
      <c r="A23" s="5" t="s">
        <v>67</v>
      </c>
    </row>
    <row r="24">
      <c r="A24" s="5" t="s">
        <v>68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1"/>
    <hyperlink r:id="rId10" ref="E12"/>
    <hyperlink r:id="rId11" ref="A21"/>
    <hyperlink r:id="rId12" ref="A22"/>
    <hyperlink r:id="rId13" ref="A23"/>
    <hyperlink r:id="rId14" ref="A24"/>
  </hyperlinks>
  <drawing r:id="rId15"/>
</worksheet>
</file>