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YEQING\Desktop\Document\Coding\"/>
    </mc:Choice>
  </mc:AlternateContent>
  <bookViews>
    <workbookView minimized="1" xWindow="0" yWindow="0" windowWidth="20136" windowHeight="8220"/>
  </bookViews>
  <sheets>
    <sheet name="Sheet1" sheetId="1" r:id="rId1"/>
    <sheet name="UB" sheetId="2" r:id="rId2"/>
    <sheet name="Sheet4" sheetId="10" r:id="rId3"/>
    <sheet name="UbHF" sheetId="11" r:id="rId4"/>
    <sheet name="Indeed" sheetId="8" r:id="rId5"/>
    <sheet name="Karat" sheetId="5" r:id="rId6"/>
    <sheet name="FrontEnd" sheetId="6" r:id="rId7"/>
    <sheet name="OOD" sheetId="7" r:id="rId8"/>
    <sheet name="Template" sheetId="3" r:id="rId9"/>
  </sheets>
  <calcPr calcId="171027"/>
</workbook>
</file>

<file path=xl/calcChain.xml><?xml version="1.0" encoding="utf-8"?>
<calcChain xmlns="http://schemas.openxmlformats.org/spreadsheetml/2006/main">
  <c r="B85" i="2" l="1"/>
  <c r="B73" i="2" l="1"/>
  <c r="D617" i="1" l="1"/>
  <c r="D613" i="1"/>
  <c r="D609" i="1"/>
  <c r="D600" i="1"/>
  <c r="D593" i="1"/>
  <c r="A590" i="1"/>
  <c r="D564" i="1"/>
  <c r="D562" i="1"/>
  <c r="D561" i="1"/>
  <c r="D559" i="1"/>
  <c r="D549" i="1"/>
  <c r="D547" i="1"/>
  <c r="D538" i="1"/>
  <c r="D537" i="1"/>
  <c r="D522" i="1"/>
  <c r="D513" i="1"/>
  <c r="D465" i="1"/>
  <c r="D456" i="1"/>
  <c r="D455" i="1"/>
  <c r="D454" i="1"/>
  <c r="D449" i="1"/>
  <c r="D445" i="1"/>
  <c r="D443" i="1"/>
  <c r="D436" i="1"/>
  <c r="D421" i="1"/>
  <c r="A407" i="1"/>
  <c r="A406" i="1"/>
  <c r="A405" i="1"/>
  <c r="D390" i="1"/>
  <c r="D387" i="1"/>
  <c r="D379" i="1"/>
  <c r="D373" i="1"/>
  <c r="D349" i="1"/>
  <c r="D324" i="1"/>
  <c r="D297" i="1"/>
  <c r="D294" i="1"/>
  <c r="D289" i="1"/>
  <c r="D288" i="1"/>
  <c r="D273" i="1"/>
  <c r="A265" i="1"/>
  <c r="D264" i="1"/>
  <c r="D258" i="1"/>
  <c r="D257" i="1"/>
  <c r="D252" i="1"/>
  <c r="D250" i="1"/>
  <c r="D247" i="1"/>
  <c r="A232" i="1"/>
  <c r="D231" i="1"/>
  <c r="D206" i="1"/>
  <c r="D205" i="1"/>
  <c r="D204" i="1"/>
  <c r="D199" i="1"/>
  <c r="D185" i="1"/>
  <c r="D163" i="1"/>
  <c r="D152" i="1"/>
  <c r="D147" i="1"/>
  <c r="A120" i="1"/>
  <c r="D114" i="1"/>
  <c r="A100" i="1"/>
  <c r="D99" i="1"/>
  <c r="D93" i="1"/>
  <c r="A88" i="1"/>
  <c r="D86" i="1"/>
  <c r="D52" i="1"/>
  <c r="A43" i="1"/>
  <c r="A39" i="1"/>
  <c r="A33" i="1"/>
  <c r="A29" i="1"/>
  <c r="A21" i="1"/>
  <c r="D19" i="1"/>
  <c r="D14" i="1"/>
  <c r="A13" i="1"/>
  <c r="D10" i="1"/>
  <c r="A3" i="1"/>
</calcChain>
</file>

<file path=xl/sharedStrings.xml><?xml version="1.0" encoding="utf-8"?>
<sst xmlns="http://schemas.openxmlformats.org/spreadsheetml/2006/main" count="2438" uniqueCount="1310">
  <si>
    <t>#</t>
  </si>
  <si>
    <t>Might be able to solve without looking at the solution</t>
  </si>
  <si>
    <t>Group</t>
  </si>
  <si>
    <t>Tag</t>
  </si>
  <si>
    <t>Acceptance</t>
  </si>
  <si>
    <t>Difficulty</t>
  </si>
  <si>
    <t>hashtable</t>
  </si>
  <si>
    <t>Two Sum</t>
  </si>
  <si>
    <t>two pointers, hashtable</t>
  </si>
  <si>
    <t>K-diff Pairs in an Array</t>
  </si>
  <si>
    <t>two pointers</t>
  </si>
  <si>
    <t>Two Sum II - Input array is sorted</t>
  </si>
  <si>
    <t>Two Sum III - Data structure design</t>
  </si>
  <si>
    <t>3Sum</t>
  </si>
  <si>
    <t>3Sum Closest</t>
  </si>
  <si>
    <t>3Sum Smaller</t>
  </si>
  <si>
    <t>4Sum</t>
  </si>
  <si>
    <t>4Sum II</t>
  </si>
  <si>
    <t>queue</t>
  </si>
  <si>
    <t>Moving Average from Data Stream</t>
  </si>
  <si>
    <t>two pointer</t>
  </si>
  <si>
    <t>heap, deque</t>
  </si>
  <si>
    <t>Sliding Window Maximum</t>
  </si>
  <si>
    <t>heap, median</t>
  </si>
  <si>
    <t>Find Median from Data Stream</t>
  </si>
  <si>
    <t>Sliding Window Median</t>
  </si>
  <si>
    <t>two pointers, hashmap</t>
  </si>
  <si>
    <t>Find All Anagrams in a String</t>
  </si>
  <si>
    <t>Substring with Concatenation of All Words</t>
  </si>
  <si>
    <t>Longest Substring Without Repeating Characters</t>
  </si>
  <si>
    <t>regular expression</t>
  </si>
  <si>
    <t>Longest Substring with At Least K Repeating Characters</t>
  </si>
  <si>
    <t>Longest Substring with At Most Two Distinct Characters</t>
  </si>
  <si>
    <t>Longest Substring with At Most K Distinct Characters</t>
  </si>
  <si>
    <t>Longest Repeating Character Replacement</t>
  </si>
  <si>
    <t>two pointers, subsequence</t>
  </si>
  <si>
    <t>Longest Word in Dictionary through Deleting</t>
  </si>
  <si>
    <t>Minimum Window Substring</t>
  </si>
  <si>
    <t>Minimum Size Subarray Sum</t>
  </si>
  <si>
    <t>hashmap</t>
  </si>
  <si>
    <t>Maximum Size Subarray Sum Equals k</t>
  </si>
  <si>
    <t>Contiguous Array</t>
  </si>
  <si>
    <t>Continuous Subarray Sum</t>
  </si>
  <si>
    <t>Subarray Sum Equals K</t>
  </si>
  <si>
    <t>Remove Duplicates from Sorted Array</t>
  </si>
  <si>
    <t>Remove Duplicates from Sorted Array II</t>
  </si>
  <si>
    <t>Remove Element</t>
  </si>
  <si>
    <t>Move Zeroes</t>
  </si>
  <si>
    <t>Merge Sorted Array</t>
  </si>
  <si>
    <t>two pointers, counting sort</t>
  </si>
  <si>
    <t>Sort Colors</t>
  </si>
  <si>
    <t>Container With Most Water</t>
  </si>
  <si>
    <t>Trapping Rain Water</t>
  </si>
  <si>
    <t>stack</t>
  </si>
  <si>
    <t>Largest Rectangle in Histogram</t>
  </si>
  <si>
    <t>Maximal Rectangle</t>
  </si>
  <si>
    <t>heap</t>
  </si>
  <si>
    <t>Trapping Rain Water II</t>
  </si>
  <si>
    <t>fast and slow</t>
  </si>
  <si>
    <t>Linked List Cycle</t>
  </si>
  <si>
    <t>Linked List Cycle II</t>
  </si>
  <si>
    <t>Find the Duplicate Number</t>
  </si>
  <si>
    <t>Intersection of Two Linked Lists</t>
  </si>
  <si>
    <t>Remove Node from Linked List</t>
  </si>
  <si>
    <t>Delete Node in a Linked List</t>
  </si>
  <si>
    <t>Remove Duplicates from Sorted List</t>
  </si>
  <si>
    <t>Remove Duplicates from Sorted List II</t>
  </si>
  <si>
    <t>Remove Linked List Elements</t>
  </si>
  <si>
    <t>Remove Nth Node From End of List</t>
  </si>
  <si>
    <t>move nodes</t>
  </si>
  <si>
    <t>Partition List</t>
  </si>
  <si>
    <t>Odd Even Linked List</t>
  </si>
  <si>
    <t>Reverse Linked List</t>
  </si>
  <si>
    <t>Reverse Linked List II</t>
  </si>
  <si>
    <t>Merge Two Sorted Lists</t>
  </si>
  <si>
    <t>Merge k Sorted Lists</t>
  </si>
  <si>
    <t>Insertion Sort List</t>
  </si>
  <si>
    <t>Sort List</t>
  </si>
  <si>
    <t>Reorder List</t>
  </si>
  <si>
    <t>Swap Nodes in Pairs</t>
  </si>
  <si>
    <t>Reverse Nodes in k-Group</t>
  </si>
  <si>
    <t>reverse array</t>
  </si>
  <si>
    <t>Reverse String</t>
  </si>
  <si>
    <t>Reverse String II</t>
  </si>
  <si>
    <t>Reverse Vowels of a String</t>
  </si>
  <si>
    <t>Reverse Words in a String</t>
  </si>
  <si>
    <t>Reverse Words in a String II</t>
  </si>
  <si>
    <t>Reverse Words in a String III</t>
  </si>
  <si>
    <t>Rotate Array</t>
  </si>
  <si>
    <t>Reverse Integer</t>
  </si>
  <si>
    <t>bit</t>
  </si>
  <si>
    <t>Reverse Bits</t>
  </si>
  <si>
    <t>tradictional BT</t>
  </si>
  <si>
    <t>backtracking</t>
  </si>
  <si>
    <t>Letter Combinations of a Phone Number</t>
  </si>
  <si>
    <t>Binary Watch</t>
  </si>
  <si>
    <t>Generate Parentheses</t>
  </si>
  <si>
    <t>Subsets</t>
  </si>
  <si>
    <t>Subsets II</t>
  </si>
  <si>
    <t>Increasing Subsequences</t>
  </si>
  <si>
    <t>Permutations</t>
  </si>
  <si>
    <t>Permutations II</t>
  </si>
  <si>
    <t>Combinations</t>
  </si>
  <si>
    <t>Combination Sum</t>
  </si>
  <si>
    <t>Combination Sum II</t>
  </si>
  <si>
    <t>Combination Sum III</t>
  </si>
  <si>
    <t>dynamic programming</t>
  </si>
  <si>
    <t>Combination Sum IV</t>
  </si>
  <si>
    <t>Factor Combinations</t>
  </si>
  <si>
    <t>Palindrome</t>
  </si>
  <si>
    <t>Longest Palindromic Substring</t>
  </si>
  <si>
    <t>Medium</t>
  </si>
  <si>
    <t>Palindromic Substrings</t>
  </si>
  <si>
    <t>Palindrome Number</t>
  </si>
  <si>
    <t>Easy</t>
  </si>
  <si>
    <t>Valid Palindrome</t>
  </si>
  <si>
    <t>KMP</t>
  </si>
  <si>
    <t>Shortest Palindrome</t>
  </si>
  <si>
    <t>Hard</t>
  </si>
  <si>
    <t>Longest Palindrome</t>
  </si>
  <si>
    <t>Palindrome Permutation</t>
  </si>
  <si>
    <t>Palindrome Permutation II</t>
  </si>
  <si>
    <t>Palindrome Linked List</t>
  </si>
  <si>
    <t>Search Insert Position</t>
  </si>
  <si>
    <t>Search for a Range</t>
  </si>
  <si>
    <t>Find Peak Element</t>
  </si>
  <si>
    <t>Search a 2D Matrix</t>
  </si>
  <si>
    <t>Search a 2D Matrix II</t>
  </si>
  <si>
    <t>Rotated Sorted Array</t>
  </si>
  <si>
    <t>Search in Rotated Sorted Array</t>
  </si>
  <si>
    <t>Search in Rotated Sorted Array II</t>
  </si>
  <si>
    <t>Find Minimum in Rotated Sorted Array</t>
  </si>
  <si>
    <t>Find Minimum in Rotated Sorted Array II</t>
  </si>
  <si>
    <t>Single Element in a Sorted Array</t>
  </si>
  <si>
    <t>Median of Two Sorted Arrays</t>
  </si>
  <si>
    <t>Count of Smaller Numbers After Self</t>
  </si>
  <si>
    <t>binary search</t>
  </si>
  <si>
    <t>Guess Number Higher or Lower</t>
  </si>
  <si>
    <t>First Bad Version</t>
  </si>
  <si>
    <t>Smallest Rectangle Enclosing Black Pixels</t>
  </si>
  <si>
    <t>Arranging Coins</t>
  </si>
  <si>
    <t>Heaters</t>
  </si>
  <si>
    <t>Games..</t>
  </si>
  <si>
    <t>Valid Sudoku</t>
  </si>
  <si>
    <t>Sudoku Solver</t>
  </si>
  <si>
    <t>Zuma Game</t>
  </si>
  <si>
    <t>N-Queens</t>
  </si>
  <si>
    <t>N-Queens II</t>
  </si>
  <si>
    <t>Android Unlock Patterns</t>
  </si>
  <si>
    <t>ab to 12</t>
  </si>
  <si>
    <t>string</t>
  </si>
  <si>
    <t>Isomorphic Strings</t>
  </si>
  <si>
    <t>Word Pattern</t>
  </si>
  <si>
    <t>Word Pattern II</t>
  </si>
  <si>
    <t>Validate IP Address</t>
  </si>
  <si>
    <t>Restore IP Addresses</t>
  </si>
  <si>
    <t>Beautiful Arrangement</t>
  </si>
  <si>
    <t>Palindrome Partitioning</t>
  </si>
  <si>
    <t>Palindrome Partitioning II</t>
  </si>
  <si>
    <t>dp</t>
  </si>
  <si>
    <t>Word Search</t>
  </si>
  <si>
    <t>Word Search II</t>
  </si>
  <si>
    <t>Word Ladder</t>
  </si>
  <si>
    <t>Word Ladder II</t>
  </si>
  <si>
    <t>Valid Word Square</t>
  </si>
  <si>
    <t>Word Squares</t>
  </si>
  <si>
    <t>abbreviation</t>
  </si>
  <si>
    <t>Valid Word Abbreviation</t>
  </si>
  <si>
    <t>Unique Word Abbreviation</t>
  </si>
  <si>
    <t>Generalized Abbreviation</t>
  </si>
  <si>
    <t>Minimum Unique Word Abbreviation</t>
  </si>
  <si>
    <t>Word Abbreviation</t>
  </si>
  <si>
    <t>Expression Add Operators</t>
  </si>
  <si>
    <t>Dynamic Programming (try to save space)</t>
  </si>
  <si>
    <t>Maximum Subarray</t>
  </si>
  <si>
    <t>Maximum Product Subarray</t>
  </si>
  <si>
    <t>traverse</t>
  </si>
  <si>
    <t>Product of Array Except Self</t>
  </si>
  <si>
    <t>Range Sum Query - Immutable</t>
  </si>
  <si>
    <t>Range Sum Query 2D - Immutable</t>
  </si>
  <si>
    <t>Best Time to Buy and Sell Stock</t>
  </si>
  <si>
    <t>Best Time to Buy and Sell Stock II</t>
  </si>
  <si>
    <t>Best Time to Buy and Sell Stock III</t>
  </si>
  <si>
    <t>Best Time to Buy and Sell Stock IV</t>
  </si>
  <si>
    <t>Best Time to Buy and Sell Stock with Cooldown</t>
  </si>
  <si>
    <t>O(n) DP, can do O(1) Space</t>
  </si>
  <si>
    <t>Climbing Stairs</t>
  </si>
  <si>
    <t>Decode Ways</t>
  </si>
  <si>
    <t>House Robber</t>
  </si>
  <si>
    <t>House Robber II</t>
  </si>
  <si>
    <t>House Robber III</t>
  </si>
  <si>
    <t>Paint House</t>
  </si>
  <si>
    <t>Paint House II</t>
  </si>
  <si>
    <t>Paint Fence</t>
  </si>
  <si>
    <t>Target Sum</t>
  </si>
  <si>
    <t>Longest Increasing Subsequence</t>
  </si>
  <si>
    <t>Number of Longest Increasing Subsequence</t>
  </si>
  <si>
    <t>Unique Binary Search Trees</t>
  </si>
  <si>
    <t>Unique Binary Search Trees II</t>
  </si>
  <si>
    <t>Perfect Squares</t>
  </si>
  <si>
    <t>Coin Change</t>
  </si>
  <si>
    <t>Integer Break</t>
  </si>
  <si>
    <t>Word Break</t>
  </si>
  <si>
    <t>Word Break II</t>
  </si>
  <si>
    <t>M*N path
O(M) space</t>
  </si>
  <si>
    <t>Triangle</t>
  </si>
  <si>
    <t>Unique Paths</t>
  </si>
  <si>
    <t>Unique Paths II</t>
  </si>
  <si>
    <t>Maximal Square</t>
  </si>
  <si>
    <t>Minimum Path Sum</t>
  </si>
  <si>
    <t>Dungeon Game</t>
  </si>
  <si>
    <t>Maximum Vacation Days</t>
  </si>
  <si>
    <t>Student Attendance Record I</t>
  </si>
  <si>
    <t>Student Attendance Record II</t>
  </si>
  <si>
    <t>M*N path
M*N Space</t>
  </si>
  <si>
    <t>Bomb Enemy</t>
  </si>
  <si>
    <t>String Matching
(M+1)*(N+1)</t>
  </si>
  <si>
    <t>Wildcard Matching</t>
  </si>
  <si>
    <t>Regular Expression Matching</t>
  </si>
  <si>
    <t>Edit Distance</t>
  </si>
  <si>
    <t>Scramble String</t>
  </si>
  <si>
    <t>Interleaving String</t>
  </si>
  <si>
    <t>Distinct Subsequences</t>
  </si>
  <si>
    <t>Gray Code</t>
  </si>
  <si>
    <t>Guess Number Higher or Lower II</t>
  </si>
  <si>
    <t>Different Ways to Add Parentheses</t>
  </si>
  <si>
    <t>Burst Balloons</t>
  </si>
  <si>
    <t>Create Maximum Number</t>
  </si>
  <si>
    <t>Russian Doll Envelopes</t>
  </si>
  <si>
    <t>Max Sum of Rectangle No Larger Than K</t>
  </si>
  <si>
    <t>Largest Divisible Subset</t>
  </si>
  <si>
    <t>Split Array Largest Sum</t>
  </si>
  <si>
    <t>Partition Equal Subset Sum</t>
  </si>
  <si>
    <t>Frog Jump</t>
  </si>
  <si>
    <t>Flip Game</t>
  </si>
  <si>
    <t>Flip Game II</t>
  </si>
  <si>
    <t>Can I Win</t>
  </si>
  <si>
    <t>Predict the Winner</t>
  </si>
  <si>
    <t>Arithmetic Slices</t>
  </si>
  <si>
    <t>Arithmetic Slices II - Subsequence</t>
  </si>
  <si>
    <t>Unique Substrings in Wraparound String</t>
  </si>
  <si>
    <t>Count The Repetitions</t>
  </si>
  <si>
    <t>Concatenated Words</t>
  </si>
  <si>
    <t>Ones and Zeroes</t>
  </si>
  <si>
    <t>Freedom Trail</t>
  </si>
  <si>
    <t>Longest Palindromic Subsequence</t>
  </si>
  <si>
    <t>Super Washing Machines</t>
  </si>
  <si>
    <t>Remove Boxes</t>
  </si>
  <si>
    <t>Optimal Division</t>
  </si>
  <si>
    <t>Encode String with Shortest Length</t>
  </si>
  <si>
    <t>list</t>
  </si>
  <si>
    <t>Insert Delete GetRandom O(1)</t>
  </si>
  <si>
    <t>Insert Delete GetRandom O(1) - Duplicates allowed</t>
  </si>
  <si>
    <t>linked list</t>
  </si>
  <si>
    <t>LRU Cache</t>
  </si>
  <si>
    <t>LFU Cache</t>
  </si>
  <si>
    <t>All O`one Data Structure</t>
  </si>
  <si>
    <t>Min Stack</t>
  </si>
  <si>
    <t>Implement Stack using Queues</t>
  </si>
  <si>
    <t>Implement Queue using Stacks</t>
  </si>
  <si>
    <t>Iterator</t>
  </si>
  <si>
    <t>Flatten 2D Vector</t>
  </si>
  <si>
    <t>Zigzag Iterator</t>
  </si>
  <si>
    <t>Peeking Iterator</t>
  </si>
  <si>
    <t>Flatten Nested List Iterator</t>
  </si>
  <si>
    <t>Design Snake Game</t>
  </si>
  <si>
    <t>Design Phone Directory</t>
  </si>
  <si>
    <t>Logger Rate Limiter</t>
  </si>
  <si>
    <t>Design Hit Counter</t>
  </si>
  <si>
    <t>trie</t>
  </si>
  <si>
    <t>Implement Trie (Prefix Tree)</t>
  </si>
  <si>
    <t>Add and Search Word - Data structure design</t>
  </si>
  <si>
    <t>Implement Magic Dictionary</t>
  </si>
  <si>
    <t>Encode and Decode TinyURL</t>
  </si>
  <si>
    <t>Encode and Decode Strings</t>
  </si>
  <si>
    <t>Design Twitter</t>
  </si>
  <si>
    <t>Design Tic-Tac-Toe</t>
  </si>
  <si>
    <t>Traversal</t>
  </si>
  <si>
    <t>inorder</t>
  </si>
  <si>
    <t>Binary Tree Inorder Traversal</t>
  </si>
  <si>
    <t>preorder</t>
  </si>
  <si>
    <t>Binary Tree Preorder Traversal</t>
  </si>
  <si>
    <t>postorder</t>
  </si>
  <si>
    <t>Binary Tree Postorder Traversal</t>
  </si>
  <si>
    <t>Binary Search Tree Iterator</t>
  </si>
  <si>
    <t>Validate Binary Search Tree</t>
  </si>
  <si>
    <t>Recover Binary Search Tree</t>
  </si>
  <si>
    <t>Inorder Successor in BST</t>
  </si>
  <si>
    <t>Construct Binary Tree from Preorder and Inorder Traversal</t>
  </si>
  <si>
    <t>Construct Binary Tree from Inorder and Postorder Traversal</t>
  </si>
  <si>
    <t>Verify Preorder Sequence in Binary Search Tree</t>
  </si>
  <si>
    <t>Find Mode in Binary Search Tree</t>
  </si>
  <si>
    <t>Two Sum IV - Input is a BST</t>
  </si>
  <si>
    <t>Level Order Traversal
(mostly BFS)</t>
  </si>
  <si>
    <t>Binary Tree Level Order Traversal</t>
  </si>
  <si>
    <t>Binary Tree Level Order Traversal II</t>
  </si>
  <si>
    <t>Nested List Weight Sum</t>
  </si>
  <si>
    <t>Nested List Weight Sum II</t>
  </si>
  <si>
    <t>Binary Tree Zigzag Level Order Traversal</t>
  </si>
  <si>
    <t>Find Largest Value in Each Tree Row</t>
  </si>
  <si>
    <t>Populating Next Right Pointers in Each Node</t>
  </si>
  <si>
    <t>Populating Next Right Pointers in Each Node II</t>
  </si>
  <si>
    <t>Binary Tree Right Side View</t>
  </si>
  <si>
    <t>BFS/DFS
(iterative/recursive)</t>
  </si>
  <si>
    <t>Balanced Binary Tree</t>
  </si>
  <si>
    <t>Same Tree</t>
  </si>
  <si>
    <t>Symmetric Tree</t>
  </si>
  <si>
    <t>Invert Binary Tree</t>
  </si>
  <si>
    <t>Binary Tree Vertical Order Traversal</t>
  </si>
  <si>
    <t>Maximum Depth of Binary Tree</t>
  </si>
  <si>
    <t>DFS</t>
  </si>
  <si>
    <t>Minimum Depth of Binary Tree</t>
  </si>
  <si>
    <t>Binary Tree Paths</t>
  </si>
  <si>
    <t>Sum of Left Leaves</t>
  </si>
  <si>
    <t>Path Sum</t>
  </si>
  <si>
    <t>Path Sum II</t>
  </si>
  <si>
    <t>BFS/DFS</t>
  </si>
  <si>
    <t>Path Sum III</t>
  </si>
  <si>
    <t>Binary Tree Maximum Path Sum</t>
  </si>
  <si>
    <t>Find Bottom Left Tree Value</t>
  </si>
  <si>
    <t>Sum Root to Leaf Numbers</t>
  </si>
  <si>
    <t>Binary Tree Longest Consecutive Sequence</t>
  </si>
  <si>
    <t>Count Univalue Subtrees</t>
  </si>
  <si>
    <t>left and right</t>
  </si>
  <si>
    <t>Binary Tree Longest Consecutive Sequence II</t>
  </si>
  <si>
    <t>Diameter of Binary Tree</t>
  </si>
  <si>
    <t>Find Leaves of Binary Tree</t>
  </si>
  <si>
    <t>Minimum Height Trees</t>
  </si>
  <si>
    <t>Most Frequent Subtree Sum</t>
  </si>
  <si>
    <t>Convert BST to Greater Tree</t>
  </si>
  <si>
    <t>Binary Tree Upside Down</t>
  </si>
  <si>
    <t>Boundary of Binary Tree</t>
  </si>
  <si>
    <t>Tree Conversion</t>
  </si>
  <si>
    <t>Flatten Binary Tree to Linked List</t>
  </si>
  <si>
    <t>Construct Binary Tree from String</t>
  </si>
  <si>
    <t>binary</t>
  </si>
  <si>
    <t>Convert Sorted Array to Binary Search Tree</t>
  </si>
  <si>
    <t>Convert Sorted List to Binary Search Tree</t>
  </si>
  <si>
    <t>Serialization</t>
  </si>
  <si>
    <t>Verify Preorder Serialization of a Binary Tree</t>
  </si>
  <si>
    <t>Serialize and Deserialize Binary Tree</t>
  </si>
  <si>
    <t>Serialize and Deserialize BST</t>
  </si>
  <si>
    <t>Count Complete Tree Nodes</t>
  </si>
  <si>
    <t>Clone Graph</t>
  </si>
  <si>
    <t>Copy List with Random Pointer</t>
  </si>
  <si>
    <t>adjacency list</t>
  </si>
  <si>
    <t>Number of Connected Components in an Undirected Graph</t>
  </si>
  <si>
    <t>Graph Valid Tree</t>
  </si>
  <si>
    <t>Binary Search Tree</t>
  </si>
  <si>
    <t>Kth Smallest Element in a BST</t>
  </si>
  <si>
    <t>Lowest Common Ancestor of a Binary Search Tree</t>
  </si>
  <si>
    <t>Lowest Common Ancestor of a Binary Tree</t>
  </si>
  <si>
    <t>Closest Binary Search Tree Value</t>
  </si>
  <si>
    <t>Closest Binary Search Tree Value II</t>
  </si>
  <si>
    <t>Largest BST Subtree</t>
  </si>
  <si>
    <t>Delete Node in a BST</t>
  </si>
  <si>
    <t>Minimum Absolute Difference in BST</t>
  </si>
  <si>
    <t>Trim a Binary Search Tree</t>
  </si>
  <si>
    <t>Topological Sort</t>
  </si>
  <si>
    <t>Course Schedule</t>
  </si>
  <si>
    <t>Course Schedule II</t>
  </si>
  <si>
    <t>Sequence Reconstruction</t>
  </si>
  <si>
    <t>Alien Dictionary</t>
  </si>
  <si>
    <t>Longest Increasing Path in a Matrix</t>
  </si>
  <si>
    <t>BFS</t>
  </si>
  <si>
    <t>Surrounded Regions</t>
  </si>
  <si>
    <t>Number of Islands</t>
  </si>
  <si>
    <t>Number of Islands II</t>
  </si>
  <si>
    <t>Walls and Gates</t>
  </si>
  <si>
    <t>The Maze</t>
  </si>
  <si>
    <t>The Maze II</t>
  </si>
  <si>
    <t>The Maze III</t>
  </si>
  <si>
    <t>Remove Invalid Parentheses</t>
  </si>
  <si>
    <t>Shortest Distance from All Buildings</t>
  </si>
  <si>
    <t>Reconstruct Itinerary</t>
  </si>
  <si>
    <t>Evaluate Division</t>
  </si>
  <si>
    <t>Friend Circles</t>
  </si>
  <si>
    <t>Pacific Atlantic Water Flow</t>
  </si>
  <si>
    <t>Battleships in a Board</t>
  </si>
  <si>
    <t>Matchsticks to Square</t>
  </si>
  <si>
    <t>Minesweeper</t>
  </si>
  <si>
    <t>BFS on all</t>
  </si>
  <si>
    <t>01 Matrix</t>
  </si>
  <si>
    <t>Segment Tree</t>
  </si>
  <si>
    <t>Range Sum Query - Mutable</t>
  </si>
  <si>
    <t>Range Sum Query 2D - Mutable</t>
  </si>
  <si>
    <t>Count of Range Sum</t>
  </si>
  <si>
    <t>Reverse Pairs</t>
  </si>
  <si>
    <t>Greedy</t>
  </si>
  <si>
    <t>Jump Game</t>
  </si>
  <si>
    <t>Jump Game II</t>
  </si>
  <si>
    <t>Assign Cookies</t>
  </si>
  <si>
    <t>Gas Station</t>
  </si>
  <si>
    <t>Is Subsequence</t>
  </si>
  <si>
    <t>Queue Reconstruction by Height</t>
  </si>
  <si>
    <t>Sentence Screen Fitting</t>
  </si>
  <si>
    <t>Find Permutation</t>
  </si>
  <si>
    <t>Minimum Number of Arrows to Burst Balloons</t>
  </si>
  <si>
    <t>Candy</t>
  </si>
  <si>
    <t>Remove Duplicate Letters</t>
  </si>
  <si>
    <t>Patching Array</t>
  </si>
  <si>
    <t>Rearrange String k Distance Apart</t>
  </si>
  <si>
    <t>Text Justification</t>
  </si>
  <si>
    <t>Bit Manipulation</t>
  </si>
  <si>
    <t>Single Number</t>
  </si>
  <si>
    <t>Single Number II</t>
  </si>
  <si>
    <t>Single Number III</t>
  </si>
  <si>
    <t>Sum of Two Integers</t>
  </si>
  <si>
    <t>Number of 1 Bits</t>
  </si>
  <si>
    <t>Counting Bits</t>
  </si>
  <si>
    <t>Number Complement</t>
  </si>
  <si>
    <t>Hamming Distance</t>
  </si>
  <si>
    <t>Total Hamming Distance</t>
  </si>
  <si>
    <t>Bitwise AND of Numbers Range</t>
  </si>
  <si>
    <t>Maximum Product of Word Lengths</t>
  </si>
  <si>
    <t>Integer Replacement</t>
  </si>
  <si>
    <t>Maximum XOR of Two Numbers in an Array</t>
  </si>
  <si>
    <t>ADD</t>
  </si>
  <si>
    <t>Add Two Numbers</t>
  </si>
  <si>
    <t>Add Two Numbers II</t>
  </si>
  <si>
    <t>Add Binary</t>
  </si>
  <si>
    <t>Plus One</t>
  </si>
  <si>
    <t>Plus One Linked List</t>
  </si>
  <si>
    <t>Add Strings</t>
  </si>
  <si>
    <t>Multiplication</t>
  </si>
  <si>
    <t>Multiply Strings</t>
  </si>
  <si>
    <t>Complex Number Multiplication</t>
  </si>
  <si>
    <t>Sparse Matrix Multiplication</t>
  </si>
  <si>
    <t>Divide</t>
  </si>
  <si>
    <t>Divide Two Integers</t>
  </si>
  <si>
    <t>Fraction to Recurring Decimal</t>
  </si>
  <si>
    <t>Square</t>
  </si>
  <si>
    <t>Sqrt(x)</t>
  </si>
  <si>
    <t>Valid Perfect Square</t>
  </si>
  <si>
    <t>Power</t>
  </si>
  <si>
    <t>Pow(x, n)</t>
  </si>
  <si>
    <t>Super Pow</t>
  </si>
  <si>
    <t>Power of Two</t>
  </si>
  <si>
    <t>Power of Three</t>
  </si>
  <si>
    <t>Power of Four</t>
  </si>
  <si>
    <t>String</t>
  </si>
  <si>
    <t>String to Integer (atoi)</t>
  </si>
  <si>
    <t>Valid Number</t>
  </si>
  <si>
    <t>Integer to Roman</t>
  </si>
  <si>
    <t>Roman to Integer</t>
  </si>
  <si>
    <t>Integer to English Words</t>
  </si>
  <si>
    <t>Base</t>
  </si>
  <si>
    <t>Excel Sheet Column Title</t>
  </si>
  <si>
    <t>Excel Sheet Column Number</t>
  </si>
  <si>
    <t>Convert a Number to Hexadecimal</t>
  </si>
  <si>
    <t>Base 7</t>
  </si>
  <si>
    <t>Traverse an arry or matrix</t>
  </si>
  <si>
    <t>ZigZag Conversion</t>
  </si>
  <si>
    <t>Diagonal Traverse</t>
  </si>
  <si>
    <t>Rotate Image</t>
  </si>
  <si>
    <t>Spiral Matrix</t>
  </si>
  <si>
    <t>Spiral Matrix II</t>
  </si>
  <si>
    <t>Set Matrix Zeroes</t>
  </si>
  <si>
    <t>Detect Capital</t>
  </si>
  <si>
    <t>Game of Life</t>
  </si>
  <si>
    <t>Pascal's Triangle</t>
  </si>
  <si>
    <t>Pascal's Triangle II</t>
  </si>
  <si>
    <t>Perfect Rectangle</t>
  </si>
  <si>
    <t>Linked List Random Node</t>
  </si>
  <si>
    <t>Random Pick Index</t>
  </si>
  <si>
    <t>Shuffle an Array</t>
  </si>
  <si>
    <t>Longest Continuous Increasing Subsequence</t>
  </si>
  <si>
    <t>Stack</t>
  </si>
  <si>
    <t>Valid Parentheses</t>
  </si>
  <si>
    <t>Longest Valid Parentheses</t>
  </si>
  <si>
    <t>Basic Calculator</t>
  </si>
  <si>
    <t>Basic Calculator II</t>
  </si>
  <si>
    <t>Simplify Path</t>
  </si>
  <si>
    <t>Longest Absolute File Path</t>
  </si>
  <si>
    <t>Evaluate Reverse Polish Notation</t>
  </si>
  <si>
    <t>Mini Parser</t>
  </si>
  <si>
    <t>Ternary Expression Parser</t>
  </si>
  <si>
    <t>Decode String</t>
  </si>
  <si>
    <t>Next Greater Element I</t>
  </si>
  <si>
    <t>Next Greater Element II</t>
  </si>
  <si>
    <t>Next Greater Element III</t>
  </si>
  <si>
    <t>The Skyline Problem</t>
  </si>
  <si>
    <t>missing or extra number</t>
  </si>
  <si>
    <t>First Missing Positive</t>
  </si>
  <si>
    <t>Missing Number</t>
  </si>
  <si>
    <t>Majority Element</t>
  </si>
  <si>
    <t>Majority Element II</t>
  </si>
  <si>
    <t>Contains Duplicate</t>
  </si>
  <si>
    <t>Contains Duplicate II</t>
  </si>
  <si>
    <t>Contains Duplicate III</t>
  </si>
  <si>
    <t>Find All Duplicates in an Array</t>
  </si>
  <si>
    <t>Find All Numbers Disappeared in an Array</t>
  </si>
  <si>
    <t>Find the Difference</t>
  </si>
  <si>
    <t>Set Mismatch</t>
  </si>
  <si>
    <t>Interval</t>
  </si>
  <si>
    <t>Merge Intervals</t>
  </si>
  <si>
    <t>Insert Interval</t>
  </si>
  <si>
    <t>Meeting Rooms</t>
  </si>
  <si>
    <t>greedy</t>
  </si>
  <si>
    <t>Meeting Rooms II</t>
  </si>
  <si>
    <t>Find Right Interval</t>
  </si>
  <si>
    <t>Non-overlapping Intervals</t>
  </si>
  <si>
    <t>Teemo Attacking</t>
  </si>
  <si>
    <t>Missing Ranges</t>
  </si>
  <si>
    <t>Summary Ranges</t>
  </si>
  <si>
    <t>Data Stream as Disjoint Intervals</t>
  </si>
  <si>
    <t>Number</t>
  </si>
  <si>
    <t>Happy Number</t>
  </si>
  <si>
    <t>math</t>
  </si>
  <si>
    <t>Add Digits</t>
  </si>
  <si>
    <t>Perfect Number</t>
  </si>
  <si>
    <t>Additive Number</t>
  </si>
  <si>
    <t>Count and Say</t>
  </si>
  <si>
    <t>Count Primes</t>
  </si>
  <si>
    <t>Strobogrammatic Number</t>
  </si>
  <si>
    <t>Strobogrammatic Number II</t>
  </si>
  <si>
    <t>Strobogrammatic Number III</t>
  </si>
  <si>
    <t>Ugly Number</t>
  </si>
  <si>
    <t>Ugly Number II</t>
  </si>
  <si>
    <t>Super Ugly Number</t>
  </si>
  <si>
    <t>Factorial Trailing Zeroes</t>
  </si>
  <si>
    <t>Largest Palindrome Product</t>
  </si>
  <si>
    <t>Count Numbers with Unique Digits</t>
  </si>
  <si>
    <t>Number of Digit One</t>
  </si>
  <si>
    <t>Rotate Function</t>
  </si>
  <si>
    <t>Smallest Good Base</t>
  </si>
  <si>
    <t>Minimum Moves to Equal Array Elements</t>
  </si>
  <si>
    <t>Minimum Moves to Equal Array Elements II</t>
  </si>
  <si>
    <t>Best Meeting Point</t>
  </si>
  <si>
    <t>Digital or String order</t>
  </si>
  <si>
    <t>Next Permutation</t>
  </si>
  <si>
    <t>Lexicographical Numbers</t>
  </si>
  <si>
    <t>Permutation Sequence</t>
  </si>
  <si>
    <t>K-th Smallest in Lexicographical Order</t>
  </si>
  <si>
    <t>Split Concatenated Strings</t>
  </si>
  <si>
    <t>Nth Digit</t>
  </si>
  <si>
    <t>Largest Number</t>
  </si>
  <si>
    <t>Remove K Digits</t>
  </si>
  <si>
    <t>Top N</t>
  </si>
  <si>
    <t>Third Maximum Number</t>
  </si>
  <si>
    <t>Kth Smallest Element in a Sorted Matrix</t>
  </si>
  <si>
    <t>Find K Pairs with Smallest Sums</t>
  </si>
  <si>
    <t>Kth Largest Element in an Array</t>
  </si>
  <si>
    <t>Top K Frequent Elements</t>
  </si>
  <si>
    <t>IPO</t>
  </si>
  <si>
    <t>bucket</t>
  </si>
  <si>
    <t>Minimum Time Difference</t>
  </si>
  <si>
    <t>Longest Consecutive Sequence</t>
  </si>
  <si>
    <t>Maximum Gap</t>
  </si>
  <si>
    <t>Shape</t>
  </si>
  <si>
    <t>Island Perimeter</t>
  </si>
  <si>
    <t>Construct the Rectangle</t>
  </si>
  <si>
    <t>Rectangle Area</t>
  </si>
  <si>
    <t>Self Crossing</t>
  </si>
  <si>
    <t>Convex Polygon</t>
  </si>
  <si>
    <t>Logitic Game</t>
  </si>
  <si>
    <t>Nim Game</t>
  </si>
  <si>
    <t>Bulb Switcher</t>
  </si>
  <si>
    <t>Bulb Switcher II</t>
  </si>
  <si>
    <t>132 Pattern</t>
  </si>
  <si>
    <t>Wiggle Subsequence</t>
  </si>
  <si>
    <t>Wiggle Sort</t>
  </si>
  <si>
    <t>Wiggle Sort II</t>
  </si>
  <si>
    <t>Increasing Triplet Subsequence</t>
  </si>
  <si>
    <t>Sort Transformed Array</t>
  </si>
  <si>
    <t>Range Addition</t>
  </si>
  <si>
    <t>Output Contest Matches</t>
  </si>
  <si>
    <t>Elimination Game</t>
  </si>
  <si>
    <t>Strong Password Checker</t>
  </si>
  <si>
    <t>UTF-8 Validation</t>
  </si>
  <si>
    <t>Repeated Substring Pattern</t>
  </si>
  <si>
    <t>Optimal Account Balancing</t>
  </si>
  <si>
    <t>Magical String</t>
  </si>
  <si>
    <t>Relative Ranks</t>
  </si>
  <si>
    <t>Longest Uncommon Subsequence I</t>
  </si>
  <si>
    <t>Longest Uncommon Subsequence II</t>
  </si>
  <si>
    <t>Lonely Pixel I</t>
  </si>
  <si>
    <t>Lonely Pixel II</t>
  </si>
  <si>
    <t>Split Array with Equal Sum</t>
  </si>
  <si>
    <t>Find the Celebrity</t>
  </si>
  <si>
    <t>License Key Formatting</t>
  </si>
  <si>
    <t>Fizz Buzz</t>
  </si>
  <si>
    <t>Longest Common Prefix</t>
  </si>
  <si>
    <t>traverse, KMP</t>
  </si>
  <si>
    <t>Implement strStr()</t>
  </si>
  <si>
    <t>One Edit Distance</t>
  </si>
  <si>
    <t>Length of Last Word</t>
  </si>
  <si>
    <t>Number of Segments in a String</t>
  </si>
  <si>
    <t>Max Consecutive Ones</t>
  </si>
  <si>
    <t>Max Consecutive Ones II</t>
  </si>
  <si>
    <t>Read N Characters Given Read4</t>
  </si>
  <si>
    <t>Read N Characters Given Read4 II - Call multiple times</t>
  </si>
  <si>
    <t>Compare Version Numbers</t>
  </si>
  <si>
    <t>Intersection of Two Arrays</t>
  </si>
  <si>
    <t>Intersection of Two Arrays II</t>
  </si>
  <si>
    <t>Bulls and Cows</t>
  </si>
  <si>
    <t>Group Anagrams</t>
  </si>
  <si>
    <t>Valid Anagram</t>
  </si>
  <si>
    <t>Ransom Note</t>
  </si>
  <si>
    <t>Number of Boomerangs</t>
  </si>
  <si>
    <t>Line Reflection</t>
  </si>
  <si>
    <t>gcd</t>
  </si>
  <si>
    <t>Water and Jug Problem</t>
  </si>
  <si>
    <t>Max Points on a Line</t>
  </si>
  <si>
    <t>Group Shifted Strings</t>
  </si>
  <si>
    <t>Repeated DNA Sequences</t>
  </si>
  <si>
    <t>word distance
not edit distance</t>
  </si>
  <si>
    <t>travese</t>
  </si>
  <si>
    <t>Shortest Word Distance</t>
  </si>
  <si>
    <t>Shortest Word Distance II</t>
  </si>
  <si>
    <t>Shortest Word Distance III</t>
  </si>
  <si>
    <t>First Unique Character in a String</t>
  </si>
  <si>
    <t>Reconstruct Original Digits from English</t>
  </si>
  <si>
    <t>Sort Characters By Frequency</t>
  </si>
  <si>
    <t>Keyboard Row</t>
  </si>
  <si>
    <t>Brick Wall</t>
  </si>
  <si>
    <t>H-Index</t>
  </si>
  <si>
    <t>H-Index II</t>
  </si>
  <si>
    <t>Palindrome Pairs</t>
  </si>
  <si>
    <t>HashMap store {num: index}</t>
  </si>
  <si>
    <t>Store {num: count} in hashmap, initialize the map, then search n+k. if k==0, search count&gt;1</t>
  </si>
  <si>
    <t>one pointer starts from 0, another starts from N-1</t>
  </si>
  <si>
    <t xml:space="preserve">Two cases: O(1) add, O(N) find; or O(N) add, O(1) find. Case 2 use HashSet to store sum </t>
  </si>
  <si>
    <t xml:space="preserve">Sort, then loop for the 1st element, for the remaining 2 elements, same as 2Sum use 2 pointer. Avoid duplicate by checking num[i]== num[i-1] and num[j]==num[j-1] </t>
  </si>
  <si>
    <t xml:space="preserve">Similar as 3sum, no need to check duplicate. Compare diff with target, if find smaller diff, update </t>
  </si>
  <si>
    <t>Similar as 3sum, count += right - left when sum &lt; target</t>
  </si>
  <si>
    <t>Similar as 3sum smaller, but first pointer start from tail (longest edge). If first pointer for shortest edge, we will have trouble when a+b==c</t>
  </si>
  <si>
    <t>add another loop outside of 3sum. avoid duplicates by check nums[i]==nums[i-1]. Speed up by check largest and smallest possible candidate: smallest nums[i] + nums[i+1] + nums[i+2] + nums[i+3]. Largest nums[i] + nums[N-1] + nums[N-2] + nums[N-3</t>
  </si>
  <si>
    <t>pick 4 elements from 4 lists A,B,C,D. Combine: {Ai+Bj}, {Ci+Dj}, then is the same as 2sum, use hashmap, O(N^2) time and space</t>
  </si>
  <si>
    <t>brute force: O(nk); O(n): use a queue to store index, nums associated with the index is in descending order. Nums[qHead] is the max in current window</t>
  </si>
  <si>
    <t>use minPQ and maxPQ to store big and small half of the data, add to minPQ or maxPQ by comparing with minPQ.peek(), then rebalance size. Read is simple, be careful about int overflow when add two int</t>
  </si>
  <si>
    <t>use two int[26] as map, check anagram use Arrays.equals(arr1, arr2)</t>
  </si>
  <si>
    <t xml:space="preserve">same as (indeed easier than) 438, use two in[26] and Arrays.equals, once find one pair, return true </t>
  </si>
  <si>
    <t>HashMap store {c: index}, two pointer lo, hi, all chars in substring [lo,hi] is unique</t>
  </si>
  <si>
    <t>Use recursive. Count frequency of char in s, for f &lt; k, we use the char to split s, because those chars are impossible to be part of the solution. When minFreq &gt;= k, return s.length, when maxFreq &lt; k, return 0</t>
  </si>
  <si>
    <t>159 and 340 can use same approach. Use two pointer lo, hi, and HashMap store {char, count} or {char, index}, do while loop to make sure map.size &lt; k when add new char</t>
  </si>
  <si>
    <t>Store {char, index} leads to cleaner code and probably also faster speed</t>
  </si>
  <si>
    <t>2 pointer + hashmap count char freq. Two method, 1. windown is always a valid substring (shrink windown width) 2. substr can be invalid, window width either uncharge (incr left by 1) or increase by 1 (left unchange) when add a new char</t>
  </si>
  <si>
    <t>foreach word in dict, check whether it is subsequence of S, if it is, compare length and order then update result</t>
  </si>
  <si>
    <t>two hashmap for string s and t. initialize tmap. two pointer. Count total number of matching, count==t.length =&gt;valid substr</t>
  </si>
  <si>
    <t>Two pointer O(N) straightforward. Binary search prefix sum, O(NlogN)</t>
  </si>
  <si>
    <t>Lint_M</t>
  </si>
  <si>
    <t xml:space="preserve">HashMap {sum: first_index}; loop through array, running sum += nums[i]. Search sum-k in map, update results. Initial, add {0,-1}. For same sum, only store first index </t>
  </si>
  <si>
    <t>Similar to 325, instead of store {sum, index}, we store {#ones - #zeros, index}. Or change 0 to -1, then search for sub-array sum equals 0</t>
  </si>
  <si>
    <t>Count number of subarray, therefore store {presum: freq} in HashMap. Initialize map with {0,1} and res=0. K==0 is not a special case because res is set to 0</t>
  </si>
  <si>
    <t>(presum2-presum1)%k==0, therefore HashMap stores {presum%k, index}. Check curIdx - preIdx &gt; 1. In case of k==0, mod 0 is undefined, store sum instead of sum%k</t>
  </si>
  <si>
    <t>slow points to end of valid part, fast to current read position. Slow starts from 0, fast from 1. return slow+1</t>
  </si>
  <si>
    <t>Same as 26, but compare nums[fast] with nums[slow-1]</t>
  </si>
  <si>
    <t xml:space="preserve">Similar to 26, but compare nums[fast] to val. Slow points to next writing position, so starts from 0. return slow </t>
  </si>
  <si>
    <t>slow points to next writing position, fast points to current processing num. if nums[fast]!=0, swap and incr slow</t>
  </si>
  <si>
    <t>loop from tail to head to avoid moving data around. 3 pointer i1, i2 and pos. 4 cases: i1==-1, i2==-1, nums1[i1]&gt;=nums2[i2], else</t>
  </si>
  <si>
    <t>2 ways: 1, bucketsort first, fill the array, two pass. 2. 3way partition, one pass with 3 pointer, lo, hi and I, be careful about when to increase or decrease pointers, till i&lt;=hi</t>
  </si>
  <si>
    <t>BruteForce O(N^2), two pointer O(N), if A[lo] &lt; A[hi], lo++, if A[lo]==A[hi], lo++, hi--, if A[lo] &gt; A[hi] hi--</t>
  </si>
  <si>
    <t xml:space="preserve">2ways: 1. two pass, loop first to find peak, then process left and right side of peak. 2. one pass, two pointers lo and hi, they meet at peak. Compare h[lo] to leftPeak and h[hi] to rightPeak </t>
  </si>
  <si>
    <t>Fast, slow pointer, cycle exists if they meet</t>
  </si>
  <si>
    <t xml:space="preserve">fast, slow pointer. 1. fast slow meet at node m, 2. two slow pointer, one start from m, the other start from head, they meet and cycle entry. 2T-T=(k2-k1)*N =&gt; T=(k2-k1)N; s+m+k1N = T =&gt;s+m=(k2-2k1)N. =&gt;starting from m, walk s steps, ended at beginning of the cycle </t>
  </si>
  <si>
    <t>Same as 142, Floyd's algm, start from 0. Note, number range must be [1,N], cannot be [0,N-1]. Because for [1,N], starting from 0, we will have N+1 nodes, but for [0,N-1], starting from 0, we only have N nodes. But we can start from N</t>
  </si>
  <si>
    <t xml:space="preserve">1. connect tail of A to head of B to form a cycle, then same as 141. 2. count length of A and B first, move diff step first </t>
  </si>
  <si>
    <t>copy val of next to nodeToDelete, delete next node</t>
  </si>
  <si>
    <t>while cur.next != null, compare cur.val with cur.next.val</t>
  </si>
  <si>
    <t>use dummy head. Use prv and cur, loop curr. Inside loop, while cur.val == cur.next.val, cur = cur.next; check prv.next == cur</t>
  </si>
  <si>
    <t>use dummy head, use prv and cur, if cur.val == val, prv.next=cur.next, else prv = cur. Or use recursive</t>
  </si>
  <si>
    <t>Two pass: count nodes first; One pass: two pointer, fast starts from head, slow from dummy, and fast walks n steps first</t>
  </si>
  <si>
    <t>iterate through list, count len and connect tail to head. Walk k-len steps to break the list. k can be larger than len, so k%=len</t>
  </si>
  <si>
    <t>It it not 3way partition! Just use two pointer for low and high part. In the end, p2.next=null to avoid cycle</t>
  </si>
  <si>
    <t>two pointer, odd starts from head, even from head.next; while even != null and even.next!=null, both odd and even walk two steps</t>
  </si>
  <si>
    <t>prv, cur, nxt. Cur points to the current processing node. Stop when nxt is null. In the end, connect cur to prv, return cur</t>
  </si>
  <si>
    <t>dummy head, walk m-1 steps to locate the tail. Do n-m moves, 1,2,3,4,5 =&gt; 1,3,2,4,5=&gt;1,4,3,2,5. newTail is always 2, newTail.next = cur.next, and cur = newTail.next</t>
  </si>
  <si>
    <t>two pointer for each of the list, starting from dummy head</t>
  </si>
  <si>
    <t>PriorityQueue&lt;ListNode&gt; with lambda. Add non-null node into queue. Starts from dummy head</t>
  </si>
  <si>
    <t>O(N^2), Use dummy head, cur start from head, each time if cur &gt; cur.next, search the insertion spot from dummy head, insert cur.next to correct spot. Connect cur to cur.next.next</t>
  </si>
  <si>
    <t>Merge sort, top down O(logN) space, bottom up O(1) space. Top down, recursive, slow fast and prv to split list, sort and merge</t>
  </si>
  <si>
    <t>split list into two, make sure len_list1 &gt;= len_list2. reverse list2; splice list1 and list2</t>
  </si>
  <si>
    <t xml:space="preserve">1, recursive swap p1, p2 and connect to results of remaining list, O(N) space. 2, prv: tail of previous list, cur: head of current pair, check cur!=null &amp;&amp; cur.next!=null </t>
  </si>
  <si>
    <t>new StringBuilder(S).reverse().toString()</t>
  </si>
  <si>
    <t>left edge i+2*k, i from 0. right edge Math.min(i+k-1, s.length()); reverse(arr, left, right)</t>
  </si>
  <si>
    <t>two pointer lo and hi, search till hit vowel, then swap lo and hi</t>
  </si>
  <si>
    <t>s.trim.split("\\s+"), then to list, then reverse and String.join()</t>
  </si>
  <si>
    <t>Arrays.stream(arr) map(str-&gt;new StringBuilder(str).reverse.toString collect(Collectors.joining(" "))</t>
  </si>
  <si>
    <t xml:space="preserve">loop array, reverse each word, if c==' ', reverse(i, j-1), if (j==s.length-1) reverse(i,j). Then reverse the whole array </t>
  </si>
  <si>
    <t>Similar to 557, reverse arr[0:N-k), arr[N-k, N). Then reverse the whole array. K can be &gt; N</t>
  </si>
  <si>
    <t>Use / and %, note the result can overflow. Use long is allowed, (tempRes - tail)/10==res, otherwise overflowed</t>
  </si>
  <si>
    <t>&gt;&gt;&gt; 16, 8, 4, 2, 1; &lt;&lt; 16, 8, 4, 2, 1</t>
  </si>
  <si>
    <t>Recursive. first count k nodes, then loop k steps to reverse( use cur and temp). In the end, head.next= reverseKGroup(cur,k)</t>
  </si>
  <si>
    <t>String[] as map; backtracking: StringBuilder to track path during dfs, deleteCharAt(len-1) when back. iterative: BFS</t>
  </si>
  <si>
    <t>BruteForce: loop all 720 cases (12x60), check Integer.bitCount==m; backtracking: loop i=0 to m, find list1 and list2 with i and num-i lights on. Combine list1 and list2</t>
  </si>
  <si>
    <t xml:space="preserve">StringBuilder as path, dfs with number of open and close. At each step, we add ( if open &lt; n, and add ) if close &lt; n &amp;&amp; close &lt; open </t>
  </si>
  <si>
    <t xml:space="preserve">backtracking, use tempList as path valirable (instead of StringBuilder), create a new list when adding into results. </t>
  </si>
  <si>
    <t>sort nums. Almost same as 78, if(i &gt; start &amp;&amp; nums[i] == nums[i-1]) continue; //to skip ducplicate</t>
  </si>
  <si>
    <t>two ways, 1. swap pairs one by one, 0 with 0…N-1, 1 with 1…N-1; 2. add number 1 by 1 to list</t>
  </si>
  <si>
    <t xml:space="preserve">sort, add number 1 by 1 to list. used[i]: nums[i] was used. Skip if use[i] or nums[i]==nums[i-1] &amp;&amp; !used[i-1]   </t>
  </si>
  <si>
    <t>order doesn't matter in combination, C(n,k). tempList as path variable, i from start to i+k-1&lt;=n</t>
  </si>
  <si>
    <t>Sort, use tempList as path variable. Numbers can be used multiple times, so i from start to len-1, and use i as next start. Prune tree when target &lt; 0</t>
  </si>
  <si>
    <t>contain duplicates, but each num can be used once. i &gt; start &amp;&amp; nums[i]==nums[i-1] to avoid duplicate</t>
  </si>
  <si>
    <t>tempList as path variable, keep track of target, startIdx and countOfNumbers. Prune tree if i&gt;target</t>
  </si>
  <si>
    <t xml:space="preserve">It is permulation! top down, dfs + memoization; DP: O(target*nums.length) </t>
  </si>
  <si>
    <t>tempList as path variable, use HashSet to store results to avoid duplicate subsequence, in the end, create new list from set</t>
  </si>
  <si>
    <t>three helper: dfs, remaining, directBuy. Needs as path variable, loop through specials, get remaining for each special and dfs, update minCost. Also compare with minCost with cost of Direct Buy.</t>
  </si>
  <si>
    <t xml:space="preserve">tempList as path variable, i from start to i*i&lt;=n. if(n%i==0), add i to tempList, create new list and add n/i, then add to res. Use tempList to continue dfs. </t>
  </si>
  <si>
    <t>reverse = reverse*10+x/10, in the end check reverse==original_x. corner case: x&lt; 0, x%10==0 and 0&lt;=x&lt;10</t>
  </si>
  <si>
    <t>use Character.isLetterOrDigit() and Character.toLowerCase()</t>
  </si>
  <si>
    <t>2 pointer lo and hi, if s[lo]!=s[hi], return isPalindrome(s, lo, hi-1) || isPalindrome(s, lo+1, hi)</t>
  </si>
  <si>
    <t>same as #5, count when search for valid palindromic substrings</t>
  </si>
  <si>
    <t>method1: for i=0 to len-1, extendP(s ,i ,i) and extendP(s, i, i+1). method2: boolean dp[i][j] is true only s[i]==s[j] &amp;&amp; dp[i+1][j-1]</t>
  </si>
  <si>
    <t>Lintcode</t>
  </si>
  <si>
    <t>same as 409, use a set to add/remove char, in the end, return set.size()&lt;=1</t>
  </si>
  <si>
    <t>For a char, if its freq is even, len+=2, remove; if odd, add to hashset. In the end, if len==s.length, return len, otherwise len+1, because we can add one char in the middle</t>
  </si>
  <si>
    <t>Two pointer find the middle/tail of first half (fast.next.next!=null), and reverse the right part. Compare 1st and 2nd half</t>
  </si>
  <si>
    <t>HashMap count char, check whether it is possible. Mid = "" or theOddChar.  Divide char freq by 2, backtracking to get all permutations, then left+mid+reverse_left</t>
  </si>
  <si>
    <t>mid = lo+(hi-lo)/2; lo=mid+1; hi=mid-1;</t>
  </si>
  <si>
    <t>ceilingIdx:find the first idx such that nums[idx]&gt;=target. Left=ceilingIdx(target). Right=ceilingIdx(target+1). Corner case: len==0, left == N, nums[left] != target</t>
  </si>
  <si>
    <t>mid1=(hi+lo)/2, mid2=mid1+1; if(nums[mid1]&lt;nums[mid2] lo=mid2, else hi=mid1; return lo</t>
  </si>
  <si>
    <t>lo = 0, hi =M*N-1, mid = lo+(hi-lo)/2; r=mid/M, c=mid%M</t>
  </si>
  <si>
    <t>start from (0, N-1), if target &gt; matrix[r][c], c--, if target &lt; matrix[r][c], r++</t>
  </si>
  <si>
    <t xml:space="preserve">1 pass: if(nums[mid]&lt; nums[hi]) right part is sorted, else left part is sorted. Compare nums[mid] with target. 2 pass: find min index first </t>
  </si>
  <si>
    <t>Similar as 33, when nums[mid]==nums[hi], hi--. Worst case O(N), e.g. 202222222, target 0</t>
  </si>
  <si>
    <t>Similar as 33, nums[mid] &lt; nums[hi], hi = mid; else lo = mid+1; return nums[lo]. Early break: if(nums[lo] &lt; nums[hi]) return nums[lo]</t>
  </si>
  <si>
    <t>Similar as 81, when nums[mid] == nums[hi], hi--</t>
  </si>
  <si>
    <t>if mid is even, compare nums[mid] with nums[mid+1], else compare with nums[mid-1]. Until lo==hi, return nums[lo]</t>
  </si>
  <si>
    <t>guess(mid)==-1: hi=mid-1; guess(mid)==1: lo = mid+1;</t>
  </si>
  <si>
    <t>isBad(mid): hi = mid; else lo = mid+1; return lo</t>
  </si>
  <si>
    <t>return (int) (-1+sqrt(1+N*8.0))/2</t>
  </si>
  <si>
    <t>sort heaters, foreach house, do binarysearch in heaters. Idx=-1*(idx+1); compare hourse-leftHeater and rightHeater-house</t>
  </si>
  <si>
    <t>binary search to find idx, left = idx-1, right=idx; while(res.size()&lt;k), check arr[left] and arr[right], add left to list head and right to tail</t>
  </si>
  <si>
    <t>search for xmin,xmax,ymin,ymax of the box. 1. dfs, stack overflow O(MN), 2. brute force O(MN), 3. binarySearch to find top, bot, left, right edges of the box, O(MlogN+NlogM)</t>
  </si>
  <si>
    <t>rows[9][10], cols[9][10], cells[9][10] to store num count for each row, col and cell. Loop through the board, 1 pass</t>
  </si>
  <si>
    <t>three hashset (or array): cols, dig1, dig2 to store which col/digonal lines was occupied already. Res, path and hashsets as path variable</t>
  </si>
  <si>
    <t>Same as 51, backtrack return number of possible solution, instead of using res and path as path variable. If use boolean[], id1=col+row;  id2=col-row+n-1</t>
  </si>
  <si>
    <t>1. BruteForce, O(N^2); 2. BIT: HashMap ranks {num: rank}, loop nums from tail to head, rank=ranks.get(nums[i]), count=getSum(rank-1), update(rank, 1)</t>
  </si>
  <si>
    <t>chars need to be 1 to 1 mapping, so needs 2 two map, stot[256] and ttos[256]; return false if stot[c1] != ttos[c2]; stot[c1]=i, ttos[c2]=i</t>
  </si>
  <si>
    <t>Similar as 205, use two hashmap {char: Index} and {string: Index}. Note, don't use != for two Integer objects, use equals or assign them to int first</t>
  </si>
  <si>
    <t>similar to 36, rows, cols, cells and board as path variable; preprocess first; foreach backtrack call, find next cell first, for this cell, loop i from 1 to 9; return true if solution found, otherwise false</t>
  </si>
  <si>
    <t>check words[j].length and words[i].charAt(j) == words[j].charAt(i)</t>
  </si>
  <si>
    <t xml:space="preserve">used[10] and 10x10 jumps[i][j]: jump through this number from i to j. use symmetry. Check len &gt; n and len&gt;=m; count += backtrack(...), return count </t>
  </si>
  <si>
    <t xml:space="preserve">backtrack, p1 p2 record current index. Check bijection with HashMap and HashSet. Return true if p1 and p2 reach end at same time. If containsKey, check substring, else check set, then loop nextP2 </t>
  </si>
  <si>
    <t>^((([1-9]?\\d|1\\d{2}|2[0-4]\\d|25[0-5])\\.){3}) + "([1-9]?\\d|1\\d{2}|2[0-4]\\d|25[0-5])$"; "^(([0-9a-fA-F]{1,4}:){7})" + "([0-9a-fA-F]{1,4})$"</t>
  </si>
  <si>
    <t>backtrack, tempList, res, and idx as path variable. Add to res when tempList.size()==4 &amp;&amp; idx==s.length(); in loop, len vary from 1 to 3</t>
  </si>
  <si>
    <t xml:space="preserve">backtrack, use idx and boolean[] used as path variable. Start from idx=N to speed up, early prune </t>
  </si>
  <si>
    <t>backtrack, use start and tempList as path variable, update res when start==s.length, helper function isPalindrome(s, start, len)</t>
  </si>
  <si>
    <t>use stridx, r, c and visited as path variable. Return true if stridx==s.length. Return false if (r,c) out of bound all visited[r][c] or s[c]!=board[r][c]. Dfs for i-1,j; i+1,j; I, j-1; I, j+1</t>
  </si>
  <si>
    <t>use used[][] and sb as path variable. Return if used[i][j] || cur == null || cur.next[c-'a']==null;add to res if cur.next[c-'a'].isLeaf</t>
  </si>
  <si>
    <t>double end bfs. 3 sets, front, back, and used. Add startW and endW to front, end;  Return 0 if wordList not contain endW or front.isEmpty || back.isEmpty. Return count if back.contains(cur); use tempSet to store String when processing String in front</t>
  </si>
  <si>
    <t>dp[i]: sum of subarray ends at index i with larget sum; dp[i] = nums[i] + (dp[i-1] &gt;0 ? Dp[i-1] : 0)</t>
  </si>
  <si>
    <t>use tempList&lt;Double&gt; as path variable; each time pick a pair from list(remove from list, later add back), create a next list, add v1+v1, v1*v2, v1-v2, v2-v1, if v1!=0 add v2/v1, same for v1/v2; for n:next, backtrack</t>
  </si>
  <si>
    <r>
      <t xml:space="preserve">two pointer p1,p2; if abbr.charAt(p2) isLetter, check c1==c2; else, </t>
    </r>
    <r>
      <rPr>
        <b/>
        <sz val="10"/>
        <rFont val="Arial"/>
        <family val="2"/>
      </rPr>
      <t>if c2=='0', return false</t>
    </r>
    <r>
      <rPr>
        <sz val="10"/>
        <rFont val="Arial"/>
      </rPr>
      <t>; parse count, i1+=count; in the end, return i1==word.length &amp;&amp; i2==abbr.length</t>
    </r>
  </si>
  <si>
    <t>if(len&lt;=2), abb is word, else abb=word[0]+(word.len-2)+word[end]; HashMap {abb:Set&lt;word&gt;}, isUnique if abb not in map or map.get(abb) contains only the query word (size==1 and contains query word)</t>
  </si>
  <si>
    <t xml:space="preserve">2^n ways to abbravate. Iterative: int 0 to 2^n-1, use each num's binary pattern, 1:abb, 0:keep. Recursive: process char from 0 to end, for each char, keep or abb. Can do just recursive or backtrack. </t>
  </si>
  <si>
    <t>Combine of 320 and 422. first find all abbs of given word, then sort the abbs list by string.length; foreach abb in abbs, loop through dict, check whether abb is valid for word in dict</t>
  </si>
  <si>
    <t>dp[i]: minCut for subarray [0,i], two methods:1, use dp[i] and isPal[i][j]; loop I starts from 0, loop len from 1, if char is equal and middle part isPal, update 2, use dp[i] only, loop from 0, at idx, extend and search for pal from (idx,idx) and (idx, idx+1), update dp[i];</t>
  </si>
  <si>
    <t>1, Bruteforce, sort, then find left, right. 2, keep track of right and max, find the right edge of unsorted subarr, if(nums[i]&lt;max) update right, else update max; do the same thing from tail to head. If left &gt;= right, return 0 because original array is sorted</t>
  </si>
  <si>
    <t>int[] prefixSum</t>
  </si>
  <si>
    <t>use rectangle overlap to calculate prefixSum, use prefixSum and rect overlap to calculate range sum</t>
  </si>
  <si>
    <t>int max, int[] dpmin, int dpmax[]: min/max product of continuous subarray ended at index i; dpmax[i] = max(num[i]*dpmax[i], nums[i]*dpmin[i], num[i]), update max; Optimize to O(1) space</t>
  </si>
  <si>
    <t>two pass, use one array res[N]; first pass from tail to head, res[i] stores product of subarr (i, N-1]; 2nd pass, prod *= nums[i], res[i] = res[i]*prod</t>
  </si>
  <si>
    <t xml:space="preserve">can buy and sell once: int maxPro, minPrice, stores maxPro can be made till today and minPrice before today; </t>
  </si>
  <si>
    <t>buy/sell unlimited time; maxP += p[i] &gt; p[i-1] ? p[i]-p[i-1] : 0; meaning: maxP is the max profit can be made till end of today; if today's price is higher, earn the money</t>
  </si>
  <si>
    <t>buy/sell up to 2 times; 4 states, b1/s1: max money one can have after up to one buy/sell, b2/s2: up to two buy/sell; initilization: s1=s2=0, b1=b2=intmin; update: s2=max(s2, b2+p); b2=max(b2, s1-p); s1=max(s1,b1+p); b1=max(b1,-p)</t>
  </si>
  <si>
    <t>up to k times; Same idea as III, now 2*k states, s[k+1], b[k+1]; if k &gt;= len/2, problem is II, buy/sell unlimited time</t>
  </si>
  <si>
    <t>Best Time to Buy and Sell Stock with Transaction Fee</t>
  </si>
  <si>
    <t xml:space="preserve">unlimted times; 3 states(max money one can have in each state): s1: no stock, can buy; s2: have stock, can sell; s3: no stock, cooldown; use prv1, prv2, prv3 to store previous day status; s1=max(prv1, prv3); s2=max(prv2,prv1-p);s3=max(prv3, prv2+p) </t>
  </si>
  <si>
    <r>
      <t>two states as II, sold[i]: max money one can have if sell stock on day i; use s/b and prvS/prvB; b=max(prvB, prvS-p-</t>
    </r>
    <r>
      <rPr>
        <b/>
        <sz val="10"/>
        <rFont val="Arial"/>
        <family val="2"/>
      </rPr>
      <t>fee</t>
    </r>
    <r>
      <rPr>
        <sz val="10"/>
        <rFont val="Arial"/>
        <family val="2"/>
      </rPr>
      <t xml:space="preserve">), s=max(prvS, prvB+p); include fee when buy stock, to avoid int overflow because prvS initilized to 0 </t>
    </r>
  </si>
  <si>
    <t>dp, prv2=0,prv1=1; loop i from 1 to N, curr=prv1+prv2; prv2=prv1, prv1=curr</t>
  </si>
  <si>
    <t xml:space="preserve">char c1,c2, int prv1, prv2, cur; initialize: c1='0', prv1=0, prv2=1; code=10(c1-'0')+(c2-'0'); 4 cases: c2==0 :{c1==0|| code &gt; 26: return 0; else cur=prv1}, c2!=0:{c1==0||code&gt;26:cur=prv2; else:cur=prv1+prv2} </t>
  </si>
  <si>
    <t>curr: max money can get till current idx; simiar for prv1 and prv2; curr = max(prv2+nums[i], prv1)</t>
  </si>
  <si>
    <t>Corner case: len ==1. Helper function rob(int[] nums, int l, int r) to rob a range of house. Return max(rob(0,N-2), rob(1,N-1))</t>
  </si>
  <si>
    <t>dfs+memoization with HashMap&lt;TreeNode, Integer&gt;; return max(robRoot, notRobRoot); notRobRoot=rob(left)+rob(right); robRoot=root.val+rob_children_of_root.left and right (root.left/right cannot be null)</t>
  </si>
  <si>
    <t>cur0, cur1, cur2: minCost to paint current house to color 0/1/2; cur0=cost[0]+min(prv1,prv2), cur1=….</t>
  </si>
  <si>
    <t>Easy solution O(n*k*k); loop through all houses, for house I, get min for each color by getMinCostExceptSelf(prv[], k); 2nd way, store min and min2nd, and color idx of min, if current k==idx, minCost=cost[k]+min2, othwise, minCost=min1+cost[k]</t>
  </si>
  <si>
    <t>there are 2 states for each post, same: same color as previous post, diff: different color as previous post; initialize for 1st post: same=0, diff=k;  loop from 2 to n, same=diff, diff=(preSame+diff)*(k-1)</t>
  </si>
  <si>
    <t>stock
dp (state machine)</t>
  </si>
  <si>
    <t>dp[n+1], if c==*</t>
  </si>
  <si>
    <t>return false if sum%2!=0; sum/=2; int[N+1][sum+1], dp[i][j]: can value j be reached by picking numbers from subarr [0, i); transition: dp[i][j] = dp[i-1][j] || dp[i-1][j-nums[i-1]]; draw the table; for 1D dp, scan value from sum to 0</t>
  </si>
  <si>
    <t>sum_p+sum_n=sum, sum_p-sum_n=S =&gt; 2*sum_p = sum + S; problem became find subset whose sum is target; similar as 416; dp[i][j] = dp[i-1][j] + (j&gt;=num?dp[i-1][j-sum] : 0)</t>
  </si>
  <si>
    <t>O(n^2) DP
but need to check all possible position before</t>
  </si>
  <si>
    <t>T O(n), S O(n)</t>
  </si>
  <si>
    <t>two approach, O(NlogN): dp[i]: smallest tail number of LIS with length I; O(N^2): dp[i]: length of LIS ends at nums[i]</t>
  </si>
  <si>
    <t>T O(N^2) S O(N)</t>
  </si>
  <si>
    <t>both initialize to 1; len[i]: len of LIS ends with nums[i]; cnt[i]: count of LIS ends with nums[i]; loop i=0 to end, j=0 &amp;&amp; j&lt;i; if(nums[i] &gt; nums[j]): if(len[j]+1==len[i]) cnt[i]+=cnt[j]; if(len[j]+1&gt;len[i]), len[i]=len[j]+1, cnt[i]=cnt[j]</t>
  </si>
  <si>
    <t>pick i=1,2…n as root of the tree, left_count*right_count; number of unique BST is same for {1,2,3} and {5,6,7}; Therefore, dp[j] is the number of unique BST for continuous subarray with length of j.</t>
  </si>
  <si>
    <t xml:space="preserve">if(n==0)return empty list; recursive, generateTrees(int start, int end): loop n from start to end, combine tress from generateTrees(start, n-1) and generateTrees(n+1, end) </t>
  </si>
  <si>
    <t>binarySearch, check mid*mid. Use long for mid*mid, otherwise will have integer overflow</t>
  </si>
  <si>
    <t>dp[i]: least number of PS numbers which sum to i; loop i from 1 to n: j from 1 to j*j&lt;=I, dp[i]=min(dp[i], 1+dp[i-j*j])</t>
  </si>
  <si>
    <t>When n&gt;=5, res*=3, n-=3; why? Compare (n-3)*3 - (n-2)*2 = n-5 which is &gt;=0 when n&gt;=5; corner case: n&lt;=3, return n-1</t>
  </si>
  <si>
    <t>Coin Change II</t>
  </si>
  <si>
    <t>O(n*amount); dp[i]: min number of coins needed to reach amount i; dp=int[amount+1]; loop through all coins, loop money j from 0 to coins[i]+j&lt;=amount; dp[j+coins[i]]=min(dp[j]+1, dp[j+coins[i]]); initialize dp to 1+amount, dp[0]=0</t>
  </si>
  <si>
    <t>similar to 322, dp[i]: number of ways to make up amount i; loop I through coins, loop j from 0 to amount; dp[j+coins[i]] += dp[j]; return dp[amount]</t>
  </si>
  <si>
    <t>HashMap{val:LinkedHashSet&lt;indices&gt;}; get one idx from set: map.get(val).iterator.next(); check idx==list.size()-1; Corner case: {4,2,4}, remove 1st 4; must remove idx from map before update tail index</t>
  </si>
  <si>
    <t>two stack: valueStack, minStack; when push, push val to valueStack, push val to minStack only if minStack is empty of val &lt;= top</t>
  </si>
  <si>
    <t>Max Stack</t>
  </si>
  <si>
    <t>dp[i]: is s.substring(0,i) breakable; loop i from 1 to s.length(); loop j from i-1 to 0; if(substr in set &amp;&amp; dp[j] is true) dp[i]=true, break the loop;</t>
  </si>
  <si>
    <t xml:space="preserve">arr1 always shorter. nums1: 0…i-1 | i, …; nums2: 0…j-1 | j …; halfLen = (len1+len2+1)/2; lo=0, hi=len1, i=lo+hi/2, j=halfLen-i; (1) i&gt;0 &amp;&amp; nums1[i-1]&gt;nums2[j] (2) i&lt;len1 &amp;&amp; nums1[i] &lt; nums2[j-1], (3) else found </t>
  </si>
  <si>
    <t>two stack: in, out; when peek, if out is empty, pop in and push to out. When pop, do peek first</t>
  </si>
  <si>
    <t>inc, dec, max, min</t>
  </si>
  <si>
    <t>head and tail Bucket for the list, HashMap&lt;key, Bucket&gt;; Bucket Class: pre, next, LinkedHashSet keys; Helper function: addBucket(bucket, pre), removeBucket(bucket); inc, dec, check cur_count with next_count/pre_count</t>
  </si>
  <si>
    <t>method 1: LinkedHashMap(16, 0.75, true) {@Override … removeEldestEntry}; method 2; doubly linked list + HashMap&lt;Integer, Node&gt;; Node: pre, next, int key, int val; helper func: addNode, removeNode</t>
  </si>
  <si>
    <t>O(N) push; use a queue, push(x): add x into queue, poll all nums except x from queue and add back to queue</t>
  </si>
  <si>
    <t>Bottom-up: elegant code; dp=int[n]; dp[i] is the min path sum at column i of each row, starting from bottom; dp[i]=list[r][i] + min(dp[i], dp[i+1])</t>
  </si>
  <si>
    <t>m*n grid, dp=int[n]; dp[n] += dp[n-1];</t>
  </si>
  <si>
    <t>initialize dp[0]=1; for each row r, dp[0] = grid[r][c]==1 || dp[0]==0?0:1;   dp[c] = grid[r][c]==1?0 : dp[c]+dp[c-1];</t>
  </si>
  <si>
    <t>return false if has more than 1 'A' or 'LLL'; loop through 0 to end, count A, if c==A, count++; if c==L, check s[i-1] and s[i-2]</t>
  </si>
  <si>
    <t>HashMap store {message: timestamp}</t>
  </si>
  <si>
    <t>O(M), store topleft</t>
  </si>
  <si>
    <t>dp[c]: minPathSum of column c at certain row; dp[0] += grid[r][c]; loop c from 1 to n-1</t>
  </si>
  <si>
    <t>start from bottom right; dp[r][c]: min HP needed when entering (r,c); dp[r][c] = max(1, min(dp[r+1][c], dp[r][c+1]) - dungeon[r][c]); initialization: dp[m-1][n-1] = max(1, 1-dungeon[m-1][n-1]); also init bottom row and right column</t>
  </si>
  <si>
    <t>use 4 int[m][n]: dp1, dp2, dp3, dp4; loop r: loop_c_forward, loop_c_backward; loop_c: loop_r_forward, loop_r_backward; loop through grid again to get res; Herlper func: int updateCount(grid, dp, r, c, count)</t>
  </si>
  <si>
    <t>Iterator&lt;List&lt;Integer&gt;&gt; outer, Iterator&lt;Integer&gt; inner=Collections.emptyIterator(); hasNext move both to right spot; next() return inner.next(); hasNext: while outer.hasNext, list=outer.next(); if !list.isEmpty, inner find</t>
  </si>
  <si>
    <t>flip '++' to '--'! loop from i=1 to end; if ch[i]=='-' continue; else if ch[i]==ch[i-1], flip I, i-1, add new String(ch), flip back I and i-1</t>
  </si>
  <si>
    <t>Backtrack</t>
  </si>
  <si>
    <r>
      <t xml:space="preserve">canWin(char[] arr): for(i=1 to end), if(arr[i]==[arr[i-1]=='+') flip arr, win= canWin(arr), </t>
    </r>
    <r>
      <rPr>
        <b/>
        <sz val="10"/>
        <rFont val="Arial"/>
        <family val="2"/>
      </rPr>
      <t xml:space="preserve">flip back immediately. </t>
    </r>
    <r>
      <rPr>
        <sz val="10"/>
        <rFont val="Arial"/>
        <family val="2"/>
      </rPr>
      <t>If win is false, current use can win; tried momoization, seems no speed up</t>
    </r>
    <r>
      <rPr>
        <sz val="10"/>
        <rFont val="Arial"/>
      </rPr>
      <t xml:space="preserve"> </t>
    </r>
  </si>
  <si>
    <t xml:space="preserve">HashMap&lt;Integer, HashSet&gt;: stores stone pos: possible_steps_from_this_stone; loop </t>
  </si>
  <si>
    <t>Minimum ASCII Delete Sum for Two Strings</t>
  </si>
  <si>
    <t xml:space="preserve">way1: first find LCS of w1, w2, return len1-LCS + len2-LCS; way2: dp[i][j]: min delete cost for s1.sub(0,i) and s2.sub(0,j); if(c1==c2) dp[i][j]=min(dp[i-1][j-1], 1+dp[i-1][j], 1+dp[i][j-1]), else dp[i][j]=1+min(dp[i-1][j],dp[i][j-1]) </t>
  </si>
  <si>
    <t>similar as 583, both approach can be applied.</t>
  </si>
  <si>
    <t>T O(MN) S O(M)</t>
  </si>
  <si>
    <t>dp[i][j]: min edit distance s1.sub(0,i), s2.sub(0,j); initilize boudary; loop I,j: if c1==c2, dp[i][j]=dp[i-1][j-1]; else 1+min(dp[i-1][j-1], dp[i-1][j], dp[i][j-1]), replace, delete, insert</t>
  </si>
  <si>
    <t>way1: backtrack, List&lt;Integer&gt; res, boolean[] used as path variable; for I from 0 to n-1, newnum = num^(1&lt;&lt;i); way2: list&lt;Integer&gt;, in every loop, retrieve int from list tail to head, prefix 1: num | 1&lt;&lt;i</t>
  </si>
  <si>
    <t>TrieNode: TrieNode[26] next, boolean isLeaf; Trie: TrieNode root;</t>
  </si>
  <si>
    <t>TrieNode: TrieNode[256], int val; helper TrieSum(TrieNode), for sum(prefix), locate the node with prefix first, then return TrieSum(node)</t>
  </si>
  <si>
    <t>Prefix and Suffix Search</t>
  </si>
  <si>
    <t># of ways to convert S to T by deleting char in S; dp[len1+1][len2+1], if s[i-1] ==t[i-1]: dp[i][j]=dp[i-1][j-1] + dp[i-1][j]; else dp[i-1][j]</t>
  </si>
  <si>
    <t>min(max)</t>
  </si>
  <si>
    <t xml:space="preserve">dp[lo][hi]: min money required to guarantee a win for subproblem [lo,hi]; loop k from lo to hi, to guarantee a win, cost_k = k + max(dp[lo, k-1], dp[k+1, hi]), dp[lo][hi] is the min of cost_k for all k values </t>
  </si>
  <si>
    <t>dp[i][j]: maximum diff play1 can achieve for subarr [i,j]; dp[i][j] = max(nums[i] - dp[i+1][j], nums[j] - dp[i][j-1]</t>
  </si>
  <si>
    <t>dp O(N) space and time, optimize to O(1) space; if(A[i]-A[i-1]==A[i-1]-A[i-2]), dp[i] = dp[i-1]+1, total += dp[i]; dp[i] is number of arithmetic slices ends at nums[i]</t>
  </si>
  <si>
    <t>dp[i][j][k]: max # of strings in subarr[0:i] with j zeros and k ones to pick; count ones and zeros in strs[i], j &gt;= zeros &amp;&amp; k &gt;= ones: dp[i][j][k] = max(dp[i-1][j][k], 1+dp[i-1][j-zeros][k-ones]), else dp[i][j][k] = dp[i-1][j][k]; Idea is pick strs[i] or not pick it</t>
  </si>
  <si>
    <t>01 knapsack</t>
  </si>
  <si>
    <t>O(N^2) time and space, dp[hi][lo]: len of LPS; if c[lo]==c[hi]: dp[hi][lo] = dp[hi-1][lo+1]+2; else max(dp[hi-1][lo], dp[hi][lo+1]), return dp[len-1][0]</t>
  </si>
  <si>
    <t>Math</t>
  </si>
  <si>
    <t>a is always numerator, b is always denomenator. Num&gt;=2, so maximum is always (a/b)*c*d…, which is a/(b/c/d)</t>
  </si>
  <si>
    <t>O(mnN)</t>
  </si>
  <si>
    <t>can optimize space to O(mn); dp[k][i][j]: # of paths starting from cell (i,j) and move at most k steps; both top down and bottom up works. Bot-up leads to simpler code</t>
  </si>
  <si>
    <t>Top down memo, loop idx 0 to end, if c[idx]=='+/-/*', left=ways(leftSubstr), right=ways(rightSubstr), combine left, right into res; if res.isEmpty, no operator in input, add Integer.parseInt(input)</t>
  </si>
  <si>
    <t xml:space="preserve">dp O(N^3), dp[lo][hi]: maxCoin in subarr [lo,hi] while lo-1 and hi+1 unpopped; let k be the last balloon popped in [lo,hi], loop k from lo to hi; </t>
  </si>
  <si>
    <t>Zigzag Iterator II</t>
  </si>
  <si>
    <t>2 list</t>
  </si>
  <si>
    <t>List&lt;List&gt;</t>
  </si>
  <si>
    <t>two pointer i1, i2; return v1[i1] if i1&lt;=i2 &amp;&amp; i1&lt;v1.size || i2==v2.size; else return v2[i2]</t>
  </si>
  <si>
    <t>use Queue&lt;Iterator&lt;Integer&gt;&gt; to store iterator of lists who still hasNext(), initialize in constructor; hasNext: return !queue.isEmpty; next: poll iterator, get next, add iterator back to queue</t>
  </si>
  <si>
    <t xml:space="preserve">use Integer nxt and it; for peek, return nxt; hasNext: return nxt == null; next(): res = nxt, nxt = hasNext?next():null, return res; </t>
  </si>
  <si>
    <t xml:space="preserve">postorder: left-&gt;right-&gt;cur; store res in a linkedlist in reverse order, and do cur-&gt;right-&gt;left, this leads to postorder, and the process is similar to preorder </t>
  </si>
  <si>
    <t>iterative, all similar: use stack of TreeNode, cur = root; while(cur!=null || !stack.isEmpty) : if(cur!=null), else</t>
  </si>
  <si>
    <t>same template as inorder</t>
  </si>
  <si>
    <t>similar to 94, stack and TreeNode cur; next():while(cur!=null): add cur to stack, cur=cur.left; pop out res from stack, cur point to top.right</t>
  </si>
  <si>
    <t>use a queue, first check root == null; while(!q.isEmpty()): for(int I = 0, len = q.size(); I &lt; len; i++) …</t>
  </si>
  <si>
    <t>same as 102, reverse res</t>
  </si>
  <si>
    <r>
      <t xml:space="preserve">Tree Inorder traversal; each node is List&lt;NestedInteger&gt;;two approaches: 1, NestedInteger cur, stack store list.iterator; </t>
    </r>
    <r>
      <rPr>
        <b/>
        <sz val="10"/>
        <rFont val="Arial"/>
        <family val="2"/>
      </rPr>
      <t>2, stack stores all NestedIntegers in current list; next(): stack.pollFirst().getInteger();</t>
    </r>
  </si>
  <si>
    <t>int dfs(List&lt;NestedInteger&gt;, int depth); for each node, loop through the list, if the NestedInteger is integer, sum+=n*depth, otherwise sum+= dfs(ni.getList(), depth+1)</t>
  </si>
  <si>
    <t>void dfs(List&lt;NestedInteger&gt;, depth, List&lt;Integer&gt; res); if foreach node, loop through list, if isInteger, update res, add to exising pos or append, depends on res.size and depth; In the end, loop through res list and sum with weight</t>
  </si>
  <si>
    <t>if root==null, return ""; res = ""+root.val; if(left==null &amp;&amp; right==null) return res; res+="("+dfs(left)+")", if right!= null, add dfs for right</t>
  </si>
  <si>
    <t>dfs, process preorder arr from 0 to head; preorder[idx] is always the root of current subtree. Use inStart, inEnd to keep track of current processing range in inorder arr. Use HashMap to speed up</t>
  </si>
  <si>
    <t>similar to 105, reverse the postorder array, it becomes equivalent to root-&gt;right-&gt;left; now every num of postorder arr is root of a subtree; So just process post order from tail to head</t>
  </si>
  <si>
    <t>3 ways: 1), 2 scan, left-&gt;right, right-&gt;left, hard to prove correctness; 2). Recursive, worst time O(3^N); 3), 1 scan, track lower and upper bound of count of '(', when upper drops below 0, return false; don't decrease lower if it is 0</t>
  </si>
  <si>
    <t>dp[i][j]:# of arrays generated from nums [1:i] with j inverse pairs; e.g., when adding 5 into xxxx, we can create 4,3,2,1,0 new inverse pairs; =&gt; dp[i][j] = dp[i-1][j] + dp[i-1][j-1] +…+dp[i-1][j-(i-1)]; write same eq for dp[i][j-1], and combine the two</t>
  </si>
  <si>
    <t>Similar to LIS's O(N^2) solution, dp[i]:size of LDS ends with nums[i], prv[i]: previous idx in the LDS; loop hi from 0 to end, lo from hi to 0; if(nums[hi]%nums[lo]==0 &amp;&amp; dp[lo]+1 &gt; dp[hi]), update</t>
  </si>
  <si>
    <t>sort envelopes by w, if w is same, by h in desc order. Then problem converged to finding the len of LIS by h of envelops. O(NlogN) using binary search.</t>
  </si>
  <si>
    <t>3 ways:1, dump tree into arraylist, inorder, use two pointer; 2 use hashMap, 3. Implement BinaryTreeIterator, use two iterators and same as method 1; Time all O(N), Space, way 3 O(logN), others O(N)</t>
  </si>
  <si>
    <t>Iterative: use a stack and int low, low is the root value of current subtree; return false if n &lt; low; low initialized to Int_min; when n &gt; stack.peek, entering the right sub-tree, low=stack.pop; add n onto stack</t>
  </si>
  <si>
    <t>Two TreeNode var: res=null, cur=root; while(cur!=null): if(cur.val &gt; p.val) res=cur, cur=cur.left; else cur=cur.right;</t>
  </si>
  <si>
    <r>
      <t>Recursive, helper(root, min, max), min and max is long type; return false if(root.val &lt;=min||root.val&gt;=max);</t>
    </r>
    <r>
      <rPr>
        <b/>
        <sz val="10"/>
        <rFont val="Arial"/>
        <family val="2"/>
      </rPr>
      <t xml:space="preserve"> Iterative</t>
    </r>
    <r>
      <rPr>
        <sz val="10"/>
        <rFont val="Arial"/>
        <family val="2"/>
      </rPr>
      <t>:Inorder, keep TreeNode prv and cur, return false if prv!=null &amp;&amp; prv.val &gt;= cur.val</t>
    </r>
  </si>
  <si>
    <t>Iterative: stack, TreeNode prv, first, second; use prv and root to do the inorder traversal; if prv.val &lt; root.val: if(first==null) first==prv; second=root; in the end, swap first and second</t>
  </si>
  <si>
    <t>String s, int idx, int count, char c; hasNext: return count&gt;0||idx&lt;s.length(); next: if (count==0), char c=s.charAt(idx), parse count, idx points to next char; count--, return c;</t>
  </si>
  <si>
    <t xml:space="preserve">int[m+n] store res, the max length of product is m+n; loop through digit, m-1 to 0 and n-1 to 0; c[i]*c[j] stored at i+j and i+j+1; sum=arr[i+j+1] + c[i]*c[j]; arr[i+j+1]=sum%10; arr[i+j]+=sum/10; corner: leading 0, res =0 </t>
  </si>
  <si>
    <t xml:space="preserve">s.split("\\+"), Integer.parseInt to parse real and imaginary parts (image.substring(0,len-1). </t>
  </si>
  <si>
    <t>use dummy node, cur point to dummy; use carry, loop while l1!=null || l2!=null; sum= 0:l1.val + 0:l2.val + carry;</t>
  </si>
  <si>
    <t>use stack to reverse the order</t>
  </si>
  <si>
    <t>loop digits from n-1 to 0; if digits[i]==9, digits[i] = 0; else digits[i]++, return digits; if all digits are 9, in the end, create new int[n+1], res[0]=1 and return res;</t>
  </si>
  <si>
    <t>loop from tail to head, append to stringbuilder sb, in the end, sb.reverse().toString()</t>
  </si>
  <si>
    <t xml:space="preserve">Use Integer max1, max2, max3, for Integer n : nums, continue if n.equals(max1/2/3), check whether max1/2/3 is null, and compre n with them; </t>
  </si>
  <si>
    <t xml:space="preserve">unsorted arr; 1). Use minPQ, O(NLogK), easy; 2) random shaffle, partition and divide the problem, O(N); time = N + N/2 + N/4 .. </t>
  </si>
  <si>
    <t>way1: int nodeCount(TreeNode root), findKth recursively, using nodeCount(root.left); way2: inorder traversal, iterative approach is easier</t>
  </si>
  <si>
    <t>Second Minimum Node In a Binary Tree</t>
  </si>
  <si>
    <t>recursive, helper(TreeNode root, int num) to find the smallest number which is &gt; num; if root.val &gt; num, return num; if(root.left==null) return -1; otherwise: return l!=-1 &amp;&amp; r!=-1 ? min(l,r) : (l!=-1?r:l)</t>
  </si>
  <si>
    <t>recursive or iterative, same idea: assume p.val &lt; q.val; if root.val &gt; q.val, go left, if root.val &lt; p.val, go right, else return root</t>
  </si>
  <si>
    <t>Smart Recursive</t>
  </si>
  <si>
    <t>Meaning of the return node varies: if only p in sub-tree, return p, if only q in sub-tree, return q, if both in, return LCA, if both not, return null; So, if(l != null &amp;&amp; r != null || (root==p||root==q) return root</t>
  </si>
  <si>
    <t>Iterative or recursive, inorder traversal; for iterative, we need global variable int min and TreeNode prv;</t>
  </si>
  <si>
    <t xml:space="preserve">Use BST nature, if target &lt;= root.val, search root.right, otherwise search root.left; Druing search, two solution:1. maintain two TreeNode lo and hi, which are ceil and floor of target in BST; 2. maintain minDiff and res int; </t>
  </si>
  <si>
    <t>dfs + memoization; List&lt;String&gt; dfs(String s, Set&lt;String&gt; dict, Map&lt;String, List&lt;String&gt;&gt;) : loop len from 1 to s.length, or loop word in dict and check s.startsWith(word)</t>
  </si>
  <si>
    <t>helper func to parse num [0-999]; while(num&gt;0): if num%1000!=0, parse num%1000; if num==0, return Zero, when combine, pay attention to res.length==0; In helper, if num==0, return ""</t>
  </si>
  <si>
    <t>Uber</t>
  </si>
  <si>
    <t xml:space="preserve">easy to find key; when deleting: return root.left if right is null, return root.right is left is null; otherwise, find min of root.right - x, root.val = x.val; deleteNode(root.right, x.val) </t>
  </si>
  <si>
    <t>root&lt;L, return trimBST(root.right); root&gt;R, return trimBST(root.left); otherwise, root.left=trimBST(left), root.right=trimBST(right), return root;</t>
  </si>
  <si>
    <t>class Value: int size,min,max, boolean isBST; helper func Value isBST(root); true if root is null; l= isBST(left), r=isBST(right). Return if !l.isBST || !r.isBST; check l.max&lt;=root.val&lt;=r.min, check left!=null and right!=null first</t>
  </si>
  <si>
    <t xml:space="preserve">method1: hashmap&lt;node,node&gt; and 2 pass, 1st copy nodes, 2nd, connect random nodes; method2 3 pass: add copy nodes after original, connect random nodes, extract copy and recover original list </t>
  </si>
  <si>
    <t>AMZN,</t>
  </si>
  <si>
    <t>heap/bucket-sort+trie</t>
  </si>
  <si>
    <t>Top K Frequent Words</t>
  </si>
  <si>
    <t>(a). minHeap stores Map.Entry&lt;String,Integer&gt; (b), bucket=Trie[N+1], freq is in range [0, N], bucksort; Use Trie because it is alpha order, if use list, need to sort list in alpha order</t>
  </si>
  <si>
    <t>(a). minHeap stores Map.Entry&lt;Integer, Integer&gt;; (b), bucket sort, List&lt;Integer&gt;[] buckets = new List[len+1]</t>
  </si>
  <si>
    <t xml:space="preserve">1). Inorder traversal+HashMap, 2) inorder + TreeNode prv, if(prv==null||prv.val!=root.val) count=1; else count++; compare count with max freq and update. </t>
  </si>
  <si>
    <t>1). Level order traversal with a Queue&lt;TreeNode&gt;; 2). Use void dfs(TreeNode root, List&lt;Integer&gt; res, int depth), preorder traversal</t>
  </si>
  <si>
    <t>TreeLinkNode levelHeader; connect level by level, once a level is connect, assign levelHeader as the first node of level, use cur to iterate the level and connect next level; (levelHeader !=null &amp;&amp; levelHeader.left!=null)</t>
  </si>
  <si>
    <t>Similar to I, header is the first node of recently connected level; cur for iterate this level, null header after assigned to cur; prv is in the connecting level. If(cur.left!=null):if(prv==null) prv=cur.left;else prv.next=cur.left; prv=cur.left; same for cur.right</t>
  </si>
  <si>
    <t>preorder traversal, for nodes on same level, the right most node is always visited last. Keep update res list during traversal; if(res.size()==depth) res.add(root.val); else res.set(depth, root.val)</t>
  </si>
  <si>
    <t>corner: d==1, newRoot.left = root; void dfs(root, int v, int count), init: count=d-2; if count==0, insert, else dfs(left, v, count-1), dfs(right, v, count-1)</t>
  </si>
  <si>
    <t>BFS is easy, DFS: preorder traversal, use List&lt;Double&gt; res to store sum, List&lt;Integer&gt; count to store node count on each level, keep track of level depth, start from 0;</t>
  </si>
  <si>
    <t>follow the definition, use int dfs(root), return -1 if not balanced, otherwise return height, which is 1+max(l,r); return dfs(root)!=-1 in original function</t>
  </si>
  <si>
    <t>return true if(p==null &amp;&amp; q==null), return false if(p==null || q==null); return false if(p.val!=q.val), check left and right is the same</t>
  </si>
  <si>
    <t>DFS, help isMirror(TreeNode p, TreeNode q): similar as 101; BFS: level order traversal, use linkedlist as queue, use a temp queue to store nodes for next level; pollFirst and pollLast, addFirst and addLast</t>
  </si>
  <si>
    <t>easy DFS: use temp node, root.left=rever(root.right)…; Iterative: BFS or DFS, pop out a node, swap left, right, add left/right to queue or stack if not null;</t>
  </si>
  <si>
    <t>easy recursive: return null if both null, int val = 0:t1.val+0:t2.val; new TreeNode, root.left=merge(null:t1.left, null:t2.left), same for right; BFS, store TreeNode[2] in queue</t>
  </si>
  <si>
    <t>recursive dfs and bfs is easy; iterative dfs, use two stack, one for treenode, one for depth</t>
  </si>
  <si>
    <t>postorder return sum of subtree, global var int tilt += abs(postorder(left)-postorder(right)),</t>
  </si>
  <si>
    <t>recursive postorder: l==1 || r==1 ? l+r+1: min(l, r) + 1</t>
  </si>
  <si>
    <t>BFS level order traversal and HashMap&lt;Integer, List&gt;: stores {pos, List}; root pos is 0, -/+1 is go left/right; Use two queue, one store TreeNode, the other store pos</t>
  </si>
  <si>
    <t>4 dp matrix for vertical, horizontal, and two diagonal, int[m][n]</t>
  </si>
  <si>
    <t>edge length dp[i][j] = min(dp[i-1][j], dp[i][j-1], dp[i-1][j-1]) + 1</t>
  </si>
  <si>
    <t>dp/Bsearch</t>
  </si>
  <si>
    <t>dp is O(N^2*M) too slow; BS: search optimal largest sum in range [max, sum], foreach mid, boolean isValid(nums, mid, m) to check whether arr can be split into m sub-arr with sum&lt;=max (greedy)</t>
  </si>
  <si>
    <t>HashSet: original words; HashMap: {wildcard:freq}; for "abc", add "*bc", "a*c", "ab*"; For search, check all wildcard of query word in HashMap, return true if count&gt;1 || (count==1 &amp;&amp; !set.contains(word))</t>
  </si>
  <si>
    <t>HashSet+Map</t>
  </si>
  <si>
    <t>keyString="a-zA-Z0-9", Map shortToLong, longToShort; encode(int len): generate len random int by nextInt(62), if duplicate, keep trying</t>
  </si>
  <si>
    <t>List&lt;String&gt; res, path; if(isLeaf) res.add(String.join("-&gt;",path)); if(root.left!=null) go left, same for right</t>
  </si>
  <si>
    <t>recursive, if left!=null and left isLeaf, sum+=left.val, else sum += visit(left); sum+=visit(right);  return sum</t>
  </si>
  <si>
    <t>return false if null; return true if isLeaf and root.val==num; else return hasPathSum(left, sum-root.val) || hasPathSum(right,sum-root.val)</t>
  </si>
  <si>
    <t>use store {prefix_sum: freq} in a HashMap if it is array. Same for tree;  preorder: pathSum += root.val, query map, add pathSum to map; visit left and right, reduce freq of pathSum from map when return</t>
  </si>
  <si>
    <t>preorder_backtrack</t>
  </si>
  <si>
    <t>backtrack, List list and List&lt;List&gt; res ad path variable; sum -= root.val, add root.val to list; if isLeaf and sum==0, add list to res, remove root.val from list, return; go left/right if not null, return and update list</t>
  </si>
  <si>
    <t>Path Sum IV</t>
  </si>
  <si>
    <t>num: abc, level a (1-5), pos b (1,2,3...), value c; HashMap {ab: c}; preorder traversal, level=coord/10, pos=coord%10; nxtLeft=10*(level+1)+2*pos-1, nxtRight=nxtLeft+1; if isLeaf, return, else, return vist left+right</t>
  </si>
  <si>
    <t>Maximum Binary Tree</t>
  </si>
  <si>
    <t>Recursive O(N^2) easy; stack Deque&lt;TreeNode&gt; O(N), val in stack decreasing; e.g. 4,2,1,3; 4: push 4; 2:top.right=2, push 2; 1: top.right=1, push 1; 3: poll all smaller, 3.left=1 3.left=2; top.right=3, push 3; return peekLast</t>
  </si>
  <si>
    <t>DFS, postorder</t>
  </si>
  <si>
    <t xml:space="preserve">Helper: int maxSumFromRoot(root), global int max; l=max(0,helper(left), r=max(0, helper(right)); max=Math(max, root.val+l+r); return root.val+max(l,r) </t>
  </si>
  <si>
    <t>Longest Univalue Path</t>
  </si>
  <si>
    <t>Simiar to 124, if(left!=null): if(root.val==left.val) leftLen=1+helper(left), else helper(left); same for right; longest = max(longest, leftLen+rightLen), return max(leftLen, rightLen)</t>
  </si>
  <si>
    <t>recursive: dfs(root, num), num=num*10+root.val; if isLeaf return num; if(left!=null) sum+=dfs(left, num),same for right; Iterative, Stack&lt;TreeNode&gt;, Stack&lt;Integer&gt; for nums</t>
  </si>
  <si>
    <t>K Empty Slots</t>
  </si>
  <si>
    <t>Use TreeSet set, use set.lower and set.higher; if(lo!=null &amp;&amp; cur-lo-1==k  || hi!=null &amp;&amp; hi-cur-1==k), found; follow-up, need m valid segments, HashMap store valid interval {lo: hi}, if break a valid interval, count--</t>
  </si>
  <si>
    <t>BFS: easy; DFS, global int bottomLeft, maxDepth; order: root, right, left, update BL and maxDepth when depth&gt;=maxDepth</t>
  </si>
  <si>
    <t>My Calendar I</t>
  </si>
  <si>
    <t>My Calendar II</t>
  </si>
  <si>
    <t>My Calendar III</t>
  </si>
  <si>
    <t>sort interval by start; loop through intervals and keep track of int start, end; extend end by end=max(end, interval.end); ADD last interval into res list after loop;</t>
  </si>
  <si>
    <t>TreeMap&lt;Integer, Integer&gt; tm store {start:end}; book: Integer lo=tm.floorKey, hi=tm.ceilingKey; lo!=null &amp;&amp; tm.get(lo)&gt;start  || hi!=null &amp;&amp; end&gt;hi return false;</t>
  </si>
  <si>
    <t>O(N), List&lt;int[]&gt; overlaps, events; for {start, end}, return false if it overlaps with any previous overlap; Add all new overlap into overlaps list, add {start,end} into events list</t>
  </si>
  <si>
    <t>TreeMap&lt;Integer, Integer&gt; stores {pos, count}, for an interval, incr start, decr end; in then end, iterate through the treeMap and calculate running total;</t>
  </si>
  <si>
    <t>TreeMap {start : index}; for an interval, Integer hi = tm.ceilingKey(interval.start); if null, res[i]=-1, else res[i]=tm.get(hi)</t>
  </si>
  <si>
    <t>Same as Interval Scheduling problem (max # of nonoverlaping intervals); sort intervals by tail, loop from 2nd to end, skip if overlap previous interval</t>
  </si>
  <si>
    <t>keep track of prv attack time; loop through timeSeries, if cur-prv&gt;=duration, count+=duration, else count+=cur-prv</t>
  </si>
  <si>
    <t>TreeSet store blooming date; for a new day, search lower(), higher(); if lo not null &amp;&amp; cur - lo - 1==k   || hi not null &amp;&amp; hi-cur-1==k, reutrn current day</t>
  </si>
  <si>
    <t>two int start=end=nums[0]; loop from 2nd to tail; check nums[i]==end+1, if not add range to res and update start and end, otherwise, update end; after loop, add the last range into res</t>
  </si>
  <si>
    <t>Check two internal not overlap: start1&gt;end0 || end1&lt; start0; overlap: (1) !the previous statement (2) max(start0,start1)&lt;min(end0,end1)</t>
  </si>
  <si>
    <r>
      <t xml:space="preserve">TreeMap&lt;Integer, Integer&gt; tm stores {start:end} of intervals; add: 4 cases: n connect lo and hi intervals; n connect hi interval; </t>
    </r>
    <r>
      <rPr>
        <b/>
        <sz val="10"/>
        <rFont val="Arial"/>
        <family val="2"/>
      </rPr>
      <t>n connects or is part of lo interval</t>
    </r>
    <r>
      <rPr>
        <sz val="10"/>
        <rFont val="Arial"/>
      </rPr>
      <t>; else</t>
    </r>
  </si>
  <si>
    <t>sort by start</t>
  </si>
  <si>
    <t>method1, TreeMap store timeline {time, count}, start:count+1, end, count-1; method2, sort list by start, minPQ of end; poll minPQ if top&lt;start; minPQ.size is #of overlaps</t>
  </si>
  <si>
    <t>dfs</t>
  </si>
  <si>
    <t>Modify grid; in main func, loop row, col, if grid[i][j]==1, count++, dfs(i,j); in dfs: return if out of boundary of grid[i][j] is 0; otherwise set to 0, dfs 4 neighbors</t>
  </si>
  <si>
    <t>List&lt;Integer&gt;[] adj = (ArrayList&lt;Integer&gt;[]) new ArrayList[N];</t>
  </si>
  <si>
    <t>dfs, use boolean[] onStack</t>
  </si>
  <si>
    <t>topological sort</t>
  </si>
  <si>
    <t>if cycle detected, return new int[0]; use boolean[] onStack to detect cycle, reverse-postorder traversal leads to topological sorted order</t>
  </si>
  <si>
    <t>DP+memo</t>
  </si>
  <si>
    <t>Merge Two Sorted Interval Lists</t>
  </si>
  <si>
    <t>Similar as merge two sorted array; while(i&lt;n1&amp;&amp;j&lt;n2): case 1: pick one from list1 and add or combine with last element in res list; case 2, pick from list2</t>
  </si>
  <si>
    <t>And and or</t>
  </si>
  <si>
    <t>Lint 782</t>
  </si>
  <si>
    <t>Asteroid Collision</t>
  </si>
  <si>
    <t>Flood Fill </t>
  </si>
  <si>
    <t>replace words</t>
  </si>
  <si>
    <t>Falling Squares    </t>
  </si>
  <si>
    <t>Exclusive Time of Functions    </t>
  </si>
  <si>
    <t>not sorted: hashmap, sorted: two pointer</t>
  </si>
  <si>
    <t>two stack: valueStack, minStack; minStack stores value in non-increasing order (top is the min number in stack)</t>
  </si>
  <si>
    <t>similar as 78, first sort, during dfs, avoid duplicate by skipping if pos &gt; 0 &amp;&amp; nums[i]==nums[i-1]</t>
  </si>
  <si>
    <t>compare nums[mid] with nums[hi] to check whether left/right part is sorted; check whether num is in the sorted sub-array</t>
  </si>
  <si>
    <t>BFS level order traversal</t>
  </si>
  <si>
    <t>reverse list or use LinkedList.addFirst()</t>
  </si>
  <si>
    <t>Title</t>
  </si>
  <si>
    <t>Rate</t>
  </si>
  <si>
    <t xml:space="preserve">return false stack.isEmpty(); return false if c==} &amp;&amp; top !={ || c==] &amp;&amp; …. After loop, return stack.isEmpty()  </t>
  </si>
  <si>
    <t>HashMap&lt;Node,Node&gt;, preorder dfs: node-&gt;adjacent nodes; if node in map, return map.get(node), copy current node and add to hashmap,</t>
  </si>
  <si>
    <t>corner: newColor==image[sr][sc], return image; dfs, keep track of oldColor, which is image[sr][sc]; return if (r,c) out of boundary or image[r][c] != oldColor</t>
  </si>
  <si>
    <t>use Deque, if ast &lt; 0, addFirst, else: while ast+top&lt;0, pollFirst; after while, if(ast+top==0), pollFirst and continue outter loop; if dq.isEmpty(), add ast to res list; after loop, add ast on stack to res, convert to int[]</t>
  </si>
  <si>
    <t>while(n&gt;0): n--; sb.append(arr[n%26]), n /= 26; after loop, sb.reverse().toString()</t>
  </si>
  <si>
    <t>res = res*26 + (c-'A'+1)</t>
  </si>
  <si>
    <r>
      <t>list =</t>
    </r>
    <r>
      <rPr>
        <b/>
        <sz val="10"/>
        <color rgb="FF000000"/>
        <rFont val="Arial"/>
        <family val="2"/>
      </rPr>
      <t xml:space="preserve"> arrays.asList(s.trim().split("\\s+"))</t>
    </r>
    <r>
      <rPr>
        <sz val="10"/>
        <color rgb="FF000000"/>
        <rFont val="Arial"/>
      </rPr>
      <t xml:space="preserve">; list.reverse(); </t>
    </r>
    <r>
      <rPr>
        <b/>
        <sz val="10"/>
        <color rgb="FF000000"/>
        <rFont val="Arial"/>
        <family val="2"/>
      </rPr>
      <t>String.join(" ", list)</t>
    </r>
    <r>
      <rPr>
        <sz val="10"/>
        <color rgb="FF000000"/>
        <rFont val="Arial"/>
      </rPr>
      <t>;</t>
    </r>
  </si>
  <si>
    <t>return false if len diff&gt;1; for idx = 0 to min(l1, l2), if c1!=c2: 3 cases, l1==l2: if idx==l1, return true, else return s.sub(i+1).equals(t.sub(i+1));  l1&gt;l2, l1&lt;l2; after loop, return l1 and l2 diff by 1</t>
  </si>
  <si>
    <t>way1, HashSet to detect cycle, way2, Floyd's algm, slow, fast to detect cycle</t>
  </si>
  <si>
    <t>Arrays.stream(s.split(" ")).map(str-&gt;new StringBuilder(str).reverse().toString()).collect(Collectors.joining(" "));</t>
  </si>
  <si>
    <t>int left, right, top, bot; go right, top++; go down, right--; go left, bot--; go up, left++, in while loop; break if left &gt; right or top &gt; bot</t>
  </si>
  <si>
    <t>Similar to 54, num start from 1, and incr by 1 in every step</t>
  </si>
  <si>
    <t>reverse the first k characters for every 2k characters; helper function reverse(char[] arr, int lo, int hi); int j = Math.min(i+k-1, arr.length-1);</t>
  </si>
  <si>
    <t>Scanner s = new Scanner(System.in);</t>
  </si>
  <si>
    <t>int count = s.nextInt();</t>
  </si>
  <si>
    <t>read from stdin</t>
  </si>
  <si>
    <t>prv2=1,prv1=s[0]=='0'?0:1; loop from 1 to end: int code1=Integer.parseInt(s[i:i]), code2=parseInt(s[i-1:i]); cur+=prv1 if code1 in [1,9], cur+=prv2 if code2 in [10,26]</t>
  </si>
  <si>
    <t>DP</t>
  </si>
  <si>
    <r>
      <t xml:space="preserve">HashMap{val: idx}, ArrayList store values; when remove, swap val with tail number, remove tail from list, update tail in map, remove val from map; </t>
    </r>
    <r>
      <rPr>
        <b/>
        <sz val="10"/>
        <rFont val="Arial"/>
        <family val="2"/>
      </rPr>
      <t>Note: update before remove</t>
    </r>
    <r>
      <rPr>
        <sz val="10"/>
        <rFont val="Arial"/>
      </rPr>
      <t>! Avoid trouble when deleting tail</t>
    </r>
  </si>
  <si>
    <t>all lower case: int[26] map; map[s[i]]++, map[t[i]]--; after loop, loop map, if not 0, return false;  If unicode, use hashmap instead of int[]</t>
  </si>
  <si>
    <t>Cubic Root of Float Number</t>
  </si>
  <si>
    <t xml:space="preserve">
</t>
  </si>
  <si>
    <t>或操作的结果只会增大或者不变; 与操作的结果只会减小或者不变; 最大或和，即求所有数字的或操作；最小或和，即求哪个数最小；最大与和，即求哪个数字最大；最小与和，即求所有数字的与操作</t>
  </si>
  <si>
    <t>DP/states</t>
  </si>
  <si>
    <t xml:space="preserve">dfs, use boolean[] onStack, boolean[] visited; boolean dfs(), </t>
  </si>
  <si>
    <r>
      <rPr>
        <b/>
        <sz val="10"/>
        <rFont val="Arial"/>
        <family val="2"/>
      </rPr>
      <t>Sort for early break</t>
    </r>
    <r>
      <rPr>
        <sz val="10"/>
        <rFont val="Arial"/>
        <family val="2"/>
      </rPr>
      <t>, use tempList as path variable. Numbers can be used multiple times, so i from start to len-1, and use i as next start. Prune tree when target &lt; 0</t>
    </r>
  </si>
  <si>
    <r>
      <rPr>
        <b/>
        <sz val="10"/>
        <rFont val="Arial"/>
        <family val="2"/>
      </rPr>
      <t>pick k nums</t>
    </r>
    <r>
      <rPr>
        <sz val="10"/>
        <rFont val="Arial"/>
        <family val="2"/>
      </rPr>
      <t>: tempList as path variable, keep track of target, startIdx and countOfNumbers. Prune tree if i&gt;target</t>
    </r>
  </si>
  <si>
    <t>Creat HashMap&lt;Char, Int&gt; map; loop char from first to tail-1; if map.get(cur)&lt;map.get(nxt), res-=map.get(cur), else res+=map.get(cur); after loop, add last char value to res;</t>
  </si>
  <si>
    <t xml:space="preserve">StringBuilder as path, dfs keeps track of number of '(' and ')'. At each step, we add ( if open &lt; n, and add ) if close &lt; n &amp;&amp; close &lt; open; add sb.toString() to res if res.size==2n </t>
  </si>
  <si>
    <t>boolean[][] rows[9][10], cols[9][10], cells[9][10] to whether num is seen for each row, col and cell. Loop through the board, 1 pass; cell idx: i/3*3+j/3</t>
  </si>
  <si>
    <t>see IDE, backtracking, 3 different solutions</t>
  </si>
  <si>
    <t>HashMap&lt;String, List&lt;String&gt; map; foreach str in strs, two methods to define hash key: (a), sort the chars in the string (b), count char freq, like a1b2c0…; (a) is cleaner</t>
  </si>
  <si>
    <t>(a) BinarySearch: helper func int nodeCount(TreeNode n); (b) iterative inorder traversal with a stack</t>
  </si>
  <si>
    <t>determine if permutation of the string could form a palindrome: HashSet, loop through chars in the string, add/remove char from hashset</t>
  </si>
  <si>
    <t>如何保证service有high availability</t>
  </si>
  <si>
    <t>contains duplicate, when nums[mid] == nums[hi], hi--</t>
  </si>
  <si>
    <t>StringFollowsOrderOfCharactersInPattern</t>
  </si>
  <si>
    <t>LRU Cache Multithreading</t>
  </si>
  <si>
    <t>head and tail Bucket for the list, HashMap&lt;key, Bucket&gt;; Bucket Class: pre, next, LinkedHashSet/HashSet keys; Helper function: addBucket(bucket, pre), removeBucket(bucket); inc, dec, check cur_count with next_count/pre_count</t>
  </si>
  <si>
    <t>Design Rate Limiter</t>
  </si>
  <si>
    <t>Number of Islands II   (Union Find)</t>
  </si>
  <si>
    <t>combination sum。 唯一不同的是这个有负数，0. 有负数，就稍微改改就行，把最后终止的condition改改就行。存一个可能的最大的正数sum，和一个最大的负数sum。作为最后的边境</t>
  </si>
  <si>
    <t>binary search, if(nums[lo] &lt; nums[hi]) return lo; if(nums[mid]&lt;nums[hi]) hi=mid; else lo=mid+1;</t>
  </si>
  <si>
    <t>Template</t>
  </si>
  <si>
    <t>int findSubstring(string s){
        vector&lt;int&gt; map(128,0);
        int counter; // check whether the substring is valid
        int begin=0, end=0; //two pointers, one point to tail and one  head
        int d; //the length of substring
        for() { /* initialize the hash map here */ }
        while(end&lt;s.size()){
            if(map[s[end++]]-- ?){  /* modify counter here */ }
            while(/* counter condition */){ 
                 /* update d here if finding minimum*/
                //increase begin to make it invalid/valid again
                if(map[s[begin++]]++ ?){ /*modify counter here*/ }
            }  
            /* update d here if finding maximum*/
        }
        return d;
  }</t>
  </si>
  <si>
    <t xml:space="preserve">1, recursive: swap p1, p2 and connect to results of remaining list, O(N) space. 2, prv: tail of previous list, cur: head of current pair, check cur!=null &amp;&amp; cur.next!=null </t>
  </si>
  <si>
    <t>找能匹配到最多words的电话号码，用trie tree建word dict，然后每个电话号码用bfs扫满足条件的branch就好了</t>
  </si>
  <si>
    <t>print all shorteste path; BFS level order to construct the graph, store in HashMap&lt;String, List&lt;String&gt;&gt;, store dist from start in HashMap&lt;String, Integer&gt;; dfs to extract all pathes</t>
  </si>
  <si>
    <r>
      <t>1s内访问次数上限是100，给个client id，实现一个isAllow的函数，判断是否允许访问。</t>
    </r>
    <r>
      <rPr>
        <b/>
        <sz val="8"/>
        <color rgb="FF555555"/>
        <rFont val="Microsoft YaHei"/>
        <family val="2"/>
      </rPr>
      <t>(See IDE, RateLimiter)</t>
    </r>
  </si>
  <si>
    <r>
      <t xml:space="preserve">给三个sorted array 和target sum 每个array拿一个加起来是target sum: </t>
    </r>
    <r>
      <rPr>
        <b/>
        <sz val="8"/>
        <color rgb="FF555555"/>
        <rFont val="Microsoft YaHei"/>
        <family val="2"/>
      </rPr>
      <t>add arr1 into hashset; loop arr2: loop arr3: map.contains(target-n2-n3)</t>
    </r>
  </si>
  <si>
    <r>
      <t>题目就是encode decode string （只有数字和小写字母）, 让你自己设计encode的方法;</t>
    </r>
    <r>
      <rPr>
        <b/>
        <sz val="8"/>
        <color rgb="FF555555"/>
        <rFont val="Microsoft YaHei"/>
        <family val="2"/>
      </rPr>
      <t xml:space="preserve"> 就是把数字全部变成大写字符（'A' - 'J'），然后出现次数大于2次的在前面加一下出现的次数。</t>
    </r>
  </si>
  <si>
    <t xml:space="preserve">Two List of Intervals, And/Or </t>
  </si>
  <si>
    <t>See IDE, IntervalsAnd, IntervalsUnion</t>
  </si>
  <si>
    <t>Basic Calculator III</t>
  </si>
  <si>
    <t>if c=='(', find the substring enclosed by "()", recursively call calculate(substr); the remaining part is exactly the same as 227</t>
  </si>
  <si>
    <t>support "+-()"; Stack&lt;Integer&gt;, when push, push num first, then sign (-1/1); loop char, 5 cases: digit, +/-, (); if '(', push, if ')', pop</t>
  </si>
  <si>
    <t>support "+-*/"; if digit, parse num; if(+-*/ || len-1), '+': s.push(num), '-', s.push(-num); '*': s.push(s.poll*num); '/':s.push(s.poll/num); after loop, sum all nums in stack</t>
  </si>
  <si>
    <t>CombinationsFromKLists</t>
  </si>
  <si>
    <t>DFS(backtracking) or BFS; see IDE - backtracking module, for both solutions</t>
  </si>
  <si>
    <r>
      <t xml:space="preserve">Define a data structure: DynamicMedian, support add, remove, median. Use two </t>
    </r>
    <r>
      <rPr>
        <b/>
        <sz val="10"/>
        <rFont val="Arial"/>
        <family val="2"/>
      </rPr>
      <t>TreeMap</t>
    </r>
    <r>
      <rPr>
        <sz val="10"/>
        <rFont val="Arial"/>
      </rPr>
      <t xml:space="preserve"> to store small and big half of the window. HashSet won't work because of duplicate nums. Store sizeOfSmall and sizeOfBig. Rebalance after add and remove</t>
    </r>
  </si>
  <si>
    <t>Walls And Gates</t>
  </si>
  <si>
    <t>给定过一个二维数组，有司机位置和乘客位置s，还有障碍物，求返回自己能接到的乘客list,DFS或BFS就可以搞定.哪个好? bfs更科学因为这样返回的乘客是按距离排列的。Stack overflow?</t>
  </si>
  <si>
    <t>Is Graph Bipartite?</t>
  </si>
  <si>
    <t>Follow up: print path</t>
  </si>
  <si>
    <t>Follow up: print List&lt;Interval&gt; busiest</t>
  </si>
  <si>
    <t>int prvOverlaps, curOverlaps, prvTime, curTime; use iterator&lt;Integer&gt; it = map.keySet().iterator(); initialization: prvTime = it.next(), prvOverlaps = map.get(prvTime); curOverlaps=prvOverlaps + map.get(curTime)</t>
  </si>
  <si>
    <t>给英文字典，和字符数组。问最长可以拼出来的单词</t>
  </si>
  <si>
    <t>See IDE; sort dict by length in desc order. Count char freq and store in int[26]; scan dict and check each word, whether it can be formed by the chars in map;</t>
  </si>
  <si>
    <t>3Sum from 3 arrays</t>
  </si>
  <si>
    <t>loop through 1st array, 2sum problem for remaining two arrays: 2pointer or hashmap</t>
  </si>
  <si>
    <t>store islands in int[m*n]; int findRoot(int p, int[] arr): while(p!=arr[p]); loop through ops: idx=x*m+y; if(arr[idx]!=-1), point visited before; arr[idx]=idx; check 4 neighbors and do union</t>
  </si>
  <si>
    <t>HashMap&lt;C,S&gt;, HashSet&lt;S&gt;; if(map.contains(c)) if(!map.get(c).equals(s)) return false; if not contain c: return false if set contains str</t>
  </si>
  <si>
    <t>basic calculator，先做没有括号只有加减的</t>
  </si>
  <si>
    <t>followup加上括号</t>
  </si>
  <si>
    <t>有variable:{a:1,b:2}, "1+a+b+d" = 4+d</t>
  </si>
  <si>
    <t>一个ArrayList只有两个元素，其中一个只出现一次，找出这个元素即可 {1, 1, 1, 2, 1, 1}</t>
  </si>
  <si>
    <t>Autocomplete for IDE</t>
  </si>
  <si>
    <t>和正常的trie一樣，只對大寫字母建trie，每個node保存一個word list，然後搜索的時候直接搜索大寫字母的縮寫，然後返回最後的一個node的word list</t>
  </si>
  <si>
    <t>01矩阵里背景是1，有且只有一个由0组成的矩阵，返回它的左上&amp;右下坐标，或者返回它的左上坐标&amp;长宽</t>
  </si>
  <si>
    <t>矩阵里有多个不相邻矩形，像第一问一样把每个矩形的信息放到一个list里后一起返回</t>
  </si>
  <si>
    <t>design a sparse vector class</t>
  </si>
  <si>
    <t>Add these operations to your library: Addition, dot product, and cosine.</t>
  </si>
  <si>
    <t>domain click count</t>
  </si>
  <si>
    <t>给些parent, child关系，list of edges, 求只有一个child的node。</t>
  </si>
  <si>
    <t>第二问是 两个指定的点有没有公共祖先/输出公共祖先</t>
  </si>
  <si>
    <t>第三问是就一个点的最远祖先，如果有好几个就只需要输出一个就好</t>
  </si>
  <si>
    <t>如果矩阵里有多个不规则的形状，返回这些形状(用DFS), 每个box的定义变成这个box的所有的点的集合</t>
  </si>
  <si>
    <t>Intuit, Jet, Pinterest, Indeed, MuleSoft</t>
  </si>
  <si>
    <t>int getTopLeft(int[][] mat, int r, int c), getBotRight(); loop mat, if(mat[r][c]==0), search topLeft and botRight from r,c; int[] combine(int[] a, int[] b)</t>
  </si>
  <si>
    <t xml:space="preserve">loop mat, if r,c is island, check top and left, whether it is a new island: if(mat[r][c]!=0 || (r&gt;0 &amp;&amp; mat[r-1][c]==0 || (c&gt;0 &amp;&amp; mat[r][c-1]==0)) continue; </t>
  </si>
  <si>
    <t>dfs(int[][] mat, boolean[][] visited, List&lt;in[]&gt; island, int r, int c), return if out_of_bound || mat[r][c]==1 || visited[r][c]; visited[r][c]=true; island.add(rc)</t>
  </si>
  <si>
    <t>takes two user’s browsing histories as input and returns the longest common contiguous sequence</t>
  </si>
  <si>
    <t>same as longest common substring. Dp[][], find the coord of LCS (r,c), use (r,c) and maxLen to extract the LCS</t>
  </si>
  <si>
    <t>Build Graph HashMap&lt;Int, List&lt;Int&gt;&gt; adj; loop through adj, if adj.get(v).size()==0, v has no parent, if ==1, v has one</t>
  </si>
  <si>
    <t>Similar Users, findSimilarUser(List&lt;List&lt;String&gt;&gt; userContentLikes, String user), {Content, user ID, timestamp}</t>
  </si>
  <si>
    <t xml:space="preserve">{A,user1, 1}, {A, user1, 2}, user 1 liked site_A twice, but we only count unique site, therefore use set; </t>
  </si>
  <si>
    <r>
      <t xml:space="preserve">When Build Graph, </t>
    </r>
    <r>
      <rPr>
        <b/>
        <sz val="11"/>
        <color rgb="FFFF0000"/>
        <rFont val="Arial"/>
        <family val="2"/>
      </rPr>
      <t>ADD Both nodes</t>
    </r>
    <r>
      <rPr>
        <b/>
        <sz val="11"/>
        <color rgb="FF000000"/>
        <rFont val="Arial"/>
        <family val="2"/>
      </rPr>
      <t xml:space="preserve"> of an edge to the adj list first; if directed, connect once, if not, connect twice (head-&gt;tail, tail-&gt;head)</t>
    </r>
  </si>
  <si>
    <t>Topological sort: reverse postorder (post order traversal of the graph, and save res in a stack)</t>
  </si>
  <si>
    <t>helper: int nextIdx(String s, int i): is is the index of '(', return the index of pairing ')'; recursive call s.substring(i+1, j)</t>
  </si>
  <si>
    <t>int res, num, sign, one pass; if c isDigit, if(c=='+ || -' || i==len-1)</t>
  </si>
  <si>
    <t xml:space="preserve">Result res = new Result(), cur=null; int num sign; StringBuilder sb; if(isDigit); if(isLetter); if ('('): cur=recursive_call; if(+- || i==len-1): if(cur==null): new Result(num, sb.toString(), map); res.combine(cur, sign); update local variables; </t>
  </si>
  <si>
    <t>int idx = indexOf(','); n=Integer.parseInt(s.substring(0,idx)); domain=s.substring(idx+1); HashMap to store {domain : count}</t>
  </si>
  <si>
    <t xml:space="preserve">Helper: void bfs(Map&lt;Integer, List&lt;Integer&gt;&gt; map, int v, List&lt;Integer&gt; ancestors); get ancestors1 and ancestors2; Set&lt;Integer&gt; set = new HashSet&lt;&gt;(ancestors1); </t>
  </si>
  <si>
    <t>call bfs(map, v, ancestors); return last element in ancestors</t>
  </si>
  <si>
    <t>Ways to Make Your Website Load Faster?</t>
  </si>
  <si>
    <t>Apps support Multiple platforms</t>
  </si>
  <si>
    <t xml:space="preserve">cache of static content, use CDN, compress image … </t>
  </si>
  <si>
    <t>:(</t>
  </si>
  <si>
    <t>Composition vs Inheritance</t>
  </si>
  <si>
    <t>Concerns when design collections like set, list</t>
  </si>
  <si>
    <t>Inversion Of Control</t>
  </si>
  <si>
    <t>Dependency Injection</t>
  </si>
  <si>
    <t>1. browser checks cache; if requested object is in cache and is fresh, skip to #9</t>
  </si>
  <si>
    <t>2. browser asks OS for server's IP address</t>
  </si>
  <si>
    <t>4. browser opens a TCP connection to server (this step is much more complex with HTTPS)</t>
  </si>
  <si>
    <t>5. browser sends the HTTP request through TCP connection</t>
  </si>
  <si>
    <t>6. browser receives HTTP response and may close the TCP connection, or reuse it for another request</t>
  </si>
  <si>
    <t>7. browser checks if the response is a redirect or a conditional response (3xx result status codes), authorization request (401), error (4xx and 5xx), etc.; these are handled differently from normal responses (2xx)</t>
  </si>
  <si>
    <t>8. if cacheable, response is stored in cache</t>
  </si>
  <si>
    <t>9. browser decodes response (e.g. if it's gzipped)</t>
  </si>
  <si>
    <t>10. browser determines what to do with response (e.g. is it a HTML page, is it an image, is it a sound clip?)</t>
  </si>
  <si>
    <t>11. browser renders response, or offers a download dialog for unrecognized types</t>
  </si>
  <si>
    <t>what happens when you type in a URL in browser</t>
  </si>
  <si>
    <t>3. OS makes a DNS lookup and replies the IP address to the browser.If it exists in local DNS cache, it uses that information. Otherwise, DNS querying is performed until the IP address is found.</t>
  </si>
  <si>
    <t>Q1</t>
  </si>
  <si>
    <t>Q2</t>
  </si>
  <si>
    <t>Q3</t>
  </si>
  <si>
    <t>resume + whiteboard * 2 + system design+ Hackerrank (1.5h) + code review</t>
  </si>
  <si>
    <t>题目是match raw title to clean titles。就是说给一堆已有的clean titles，比如software engineer，把一个input raw title，比如senior software engineer与所有的clean titles比较，找出和raw title最overlap的clean title。</t>
  </si>
  <si>
    <t>phone</t>
  </si>
  <si>
    <t>题目是：“all” ，“There is all in all, two all”输出：“There is &lt;b&gt;all&lt;/b&gt; in &lt;b&gt;all&lt;/b&gt;, two all”; StringBuilder, one pass</t>
  </si>
  <si>
    <t>A manager</t>
  </si>
  <si>
    <t>A sales</t>
  </si>
  <si>
    <t>B manager</t>
  </si>
  <si>
    <t>B sales</t>
  </si>
  <si>
    <t>B assitant_professor </t>
  </si>
  <si>
    <t>C assitant_professor </t>
  </si>
  <si>
    <t>设计一个点击量计费系统。简单来说就是用户点了链接之后，会跳到这个系统，系统首先会decrypt过来的链接得到3个参数，分别是职位id，职位发布人的id和这条点击的单价。要做的就是每个月发一份报告，报告里包含了各个职位发布人和他们应该付的钱送到另外一个service。lz先问了下点击量大概会有多少，算了下qps和存储需要的容量。最后聊了下怎么分成几个micro services，主要是存储，跳转，生成报告。后面加了一问问了下如果职位发布人设置了每月开销的上限怎么办，那就需要另一个服务实时去算开销了，如果到了给的上限就要停止发布他们的职位。</t>
  </si>
  <si>
    <t>审查新码农的代码，是实现他们家工作的筛选器。就是去他们网站随便搜个职位，最左边那一列。要按搜到工作的数量排序，一样的话就按工作名字的首字母。一共2个页面一个是java写的后台，另一个是jsp的前台。刚开始lz思路有点错，以为是查代码风格，后来经提醒主要是debug。两个页面都有错，jsp主要是html跳转的问题，java是排序的问题。当然后面聊一下一些结构上的优化，就比较考验java基本功了。</t>
  </si>
  <si>
    <t>Q4</t>
  </si>
  <si>
    <t>思路讲一下把：map&lt;profileId, treemap&lt;fieldname, treemap&lt;version, fieldvalue&gt;&gt;&gt;, 这样好处就是去掉了fieldname的重复，节省了空间。 代码就不贴了，建议大家先写好，时间挺紧的</t>
  </si>
  <si>
    <t>Q5</t>
  </si>
  <si>
    <t>就是给你一个List 里面有ads，然后写一个get（） function，来随机get一个list里面的ad，不能重复，而且get 完了后 return null。Swap with last element</t>
  </si>
  <si>
    <r>
      <t>第一轮：上机，给一个很大的</t>
    </r>
    <r>
      <rPr>
        <sz val="8"/>
        <color rgb="FF555555"/>
        <rFont val="Microsoft YaHei"/>
        <family val="2"/>
      </rPr>
      <t>file</t>
    </r>
    <r>
      <rPr>
        <sz val="8"/>
        <color rgb="FF555555"/>
        <rFont val="宋体"/>
      </rPr>
      <t>，里面有一条条</t>
    </r>
    <r>
      <rPr>
        <sz val="8"/>
        <color rgb="FF555555"/>
        <rFont val="Microsoft YaHei"/>
        <family val="2"/>
      </rPr>
      <t>entry</t>
    </r>
    <r>
      <rPr>
        <sz val="8"/>
        <color rgb="FF555555"/>
        <rFont val="宋体"/>
      </rPr>
      <t>，每个</t>
    </r>
    <r>
      <rPr>
        <sz val="8"/>
        <color rgb="FF555555"/>
        <rFont val="Microsoft YaHei"/>
        <family val="2"/>
      </rPr>
      <t>entry</t>
    </r>
    <r>
      <rPr>
        <sz val="8"/>
        <color rgb="FF555555"/>
        <rFont val="宋体"/>
      </rPr>
      <t>有</t>
    </r>
    <r>
      <rPr>
        <sz val="8"/>
        <color rgb="FF555555"/>
        <rFont val="Microsoft YaHei"/>
        <family val="2"/>
      </rPr>
      <t>key</t>
    </r>
    <r>
      <rPr>
        <sz val="8"/>
        <color rgb="FF555555"/>
        <rFont val="宋体"/>
      </rPr>
      <t>，</t>
    </r>
    <r>
      <rPr>
        <sz val="8"/>
        <color rgb="FF555555"/>
        <rFont val="Microsoft YaHei"/>
        <family val="2"/>
      </rPr>
      <t>timestamp</t>
    </r>
    <r>
      <rPr>
        <sz val="8"/>
        <color rgb="FF555555"/>
        <rFont val="宋体"/>
      </rPr>
      <t>等各种</t>
    </r>
    <r>
      <rPr>
        <sz val="8"/>
        <color rgb="FF555555"/>
        <rFont val="Microsoft YaHei"/>
        <family val="2"/>
      </rPr>
      <t>value</t>
    </r>
    <r>
      <rPr>
        <sz val="8"/>
        <color rgb="FF555555"/>
        <rFont val="宋体"/>
      </rPr>
      <t>，定义</t>
    </r>
    <r>
      <rPr>
        <sz val="8"/>
        <color rgb="FF555555"/>
        <rFont val="Microsoft YaHei"/>
        <family val="2"/>
      </rPr>
      <t>session</t>
    </r>
    <r>
      <rPr>
        <sz val="8"/>
        <color rgb="FF555555"/>
        <rFont val="宋体"/>
      </rPr>
      <t>为</t>
    </r>
    <r>
      <rPr>
        <sz val="8"/>
        <color rgb="FF555555"/>
        <rFont val="Microsoft YaHei"/>
        <family val="2"/>
      </rPr>
      <t>key</t>
    </r>
    <r>
      <rPr>
        <sz val="8"/>
        <color rgb="FF555555"/>
        <rFont val="宋体"/>
      </rPr>
      <t>相同的并且距离</t>
    </r>
    <r>
      <rPr>
        <sz val="8"/>
        <color rgb="FF555555"/>
        <rFont val="Microsoft YaHei"/>
        <family val="2"/>
      </rPr>
      <t>session</t>
    </r>
    <r>
      <rPr>
        <sz val="8"/>
        <color rgb="FF555555"/>
        <rFont val="宋体"/>
      </rPr>
      <t>开始时间小于</t>
    </r>
    <r>
      <rPr>
        <sz val="8"/>
        <color rgb="FF555555"/>
        <rFont val="Microsoft YaHei"/>
        <family val="2"/>
      </rPr>
      <t>15min</t>
    </r>
    <r>
      <rPr>
        <sz val="8"/>
        <color rgb="FF555555"/>
        <rFont val="宋体"/>
      </rPr>
      <t>的</t>
    </r>
    <r>
      <rPr>
        <sz val="8"/>
        <color rgb="FF555555"/>
        <rFont val="Microsoft YaHei"/>
        <family val="2"/>
      </rPr>
      <t>entry</t>
    </r>
    <r>
      <rPr>
        <sz val="8"/>
        <color rgb="FF555555"/>
        <rFont val="宋体"/>
      </rPr>
      <t>。让读</t>
    </r>
    <r>
      <rPr>
        <sz val="8"/>
        <color rgb="FF555555"/>
        <rFont val="Microsoft YaHei"/>
        <family val="2"/>
      </rPr>
      <t>file</t>
    </r>
    <r>
      <rPr>
        <sz val="8"/>
        <color rgb="FF555555"/>
        <rFont val="宋体"/>
      </rPr>
      <t>并输出所有</t>
    </r>
    <r>
      <rPr>
        <sz val="8"/>
        <color rgb="FF555555"/>
        <rFont val="Microsoft YaHei"/>
        <family val="2"/>
      </rPr>
      <t>session</t>
    </r>
    <r>
      <rPr>
        <sz val="8"/>
        <color rgb="FF555555"/>
        <rFont val="宋体"/>
      </rPr>
      <t>。</t>
    </r>
  </si>
  <si>
    <t>设计Tweet信息派送</t>
  </si>
  <si>
    <t>System Design: How to design a system to count click metric data</t>
  </si>
  <si>
    <t>Questions about traversing a directed-graph. Questions about a distributed system for searching posted jobs, and updating the information to global sites. A code-review question for Java code. (You must know Java, if you want to succeed.) A coding problem that involved reading a text file consisting of a pattern of "integer (meaning number of following lines),… </t>
  </si>
  <si>
    <t>Python validation, 1，第一行的code必须没有缩进，2，尾巴是冒号的行一定是control statement，3，control statement下面一行一定要有更多的缩进，4，同一个block里面的缩进一定要相同。5, skip all lines at the biginning of the code which are pure comments and/or white space only. 6, remove comment at the end of line and trailing white spaces</t>
  </si>
  <si>
    <t>leetcode 243-245, shortest word distance I, II, III</t>
  </si>
  <si>
    <t>Indeed</t>
  </si>
  <si>
    <t>two int idx1=-1, idx2=-1; loop through the String[], if(str[i].equals(s1))…; if(str[i].equals(s2))…; if(idx and idx != -1), update res</t>
  </si>
  <si>
    <t>same String[] words, query different String w1, w2 many times; HashMap&lt;String, List&lt;Integer&gt;&gt; store string and their indices. Then two pointer</t>
  </si>
  <si>
    <t>Similar to 243, use one idx, if(str[i]==w1 || str[i]==w2): if(idx!=-1), update res; idx=I;</t>
  </si>
  <si>
    <t>Architecture Critique, 面试官给了目前的一个架构，是一个单data center，问我如何扩展到全球多个data center。</t>
  </si>
  <si>
    <t>第二题，jobid storage, 就是给你jobid type是long，然后在64 bit的操作系统里，16gb内存 如何能存下4 Billion个jobid。然后实现expire 和isExpire的操作，这个其实比较次要的 ，更多的是比较open的讨论。expire(111), isExpire(111) true; isExpire(112) false; 其他可能方法?写个Interval, merge interval. 也就是说刚开始先不存？ 然后expire一个id存一次？
比如 expire 3先存一个，然后expire了4和5 就存成3-5</t>
  </si>
  <si>
    <t>Unrolled Linked List，有以下数据结构：
class Node {
        char[] chars = new char[5]; //固定大小5
        int len;
}
class LinkedList {
        Node head;
        int totalLen;
}
实现以下成员函数：char get(int index), void insert(char ch, int index). 
get比较容易，就是从head traverse，定位第index个char；insert有点麻烦，有几种情况需要考虑。</t>
  </si>
  <si>
    <t>Min Path from Top to Leaf,DFS解法，后序遍历一遍拿到最短路径。改成DAG之后，这个方法复杂度是多少?是O(V!) for DAG, similar to dijkstra's shortest path algm. Instead of search source to target, we search source to leaf: when a node is leaf, update minCost and minLeaf. After minPQ is depleted, extract results from Map: edgeTo&lt;TreeNode, Edge&gt; and comeFrom&lt;TreeNode, TreeNode&gt;</t>
  </si>
  <si>
    <t>Given n sorted stream, and a constant number k. The stream type is like iterator and it has two functions, move() and getValue(), find a list of numbers that each of them appears at least k times in these streams. Duplicate numbers in a stream should be counted as once.</t>
  </si>
  <si>
    <t>given class GitNode{int id;List&lt;GitNode&gt; parents;} Impelment List&lt;GitNode&gt; findAllCommits(GitNode node): find all ancestors of node; follow up, loest common ancestor: dist defined as dist1+dist2;</t>
  </si>
  <si>
    <t>Given a stream of input, and a API int getNow() to get the current time stamp, Finish two methods: 1. void record(int val) to save the record. 2. double getAvg() to calculate the averaged value of all the records in 5 minutes. follow up： 如果还要getMedium呢？write heavy: O(1) write, O(N) read use quick sort partition; Query heavy: use two TreeMap, read O(1), write O(logN); PriorityQueue not work, remove will be O(N)</t>
  </si>
  <si>
    <t>Random HashMap</t>
  </si>
  <si>
    <t>设计一个可以追踪卡车司机位置的系统。需要实现两个功能：实时告诉供货商司机的位置，当司机出发或者到达指定地点时通知供货商。</t>
  </si>
  <si>
    <t>给一个text file和一个list of letters，一个valid word 必须只能包含list里的letters。求这个text file里longest valid word。</t>
  </si>
  <si>
    <t>Freight</t>
  </si>
  <si>
    <t>Word Search I,II</t>
  </si>
  <si>
    <t>http://www.1point3acres.com/bbs/forum.php?mod=viewthread&amp;tid=434803&amp;highlight=uber%2Bonsite</t>
  </si>
  <si>
    <t>http://www.1point3acres.com/bbs/forum.php?mod=viewthread&amp;tid=421946&amp;highlight=uber%2Bonsite</t>
  </si>
  <si>
    <t>design news feed</t>
  </si>
  <si>
    <t>rate limiter</t>
  </si>
  <si>
    <r>
      <t>pipeline running tasks</t>
    </r>
    <r>
      <rPr>
        <sz val="6"/>
        <color rgb="FFFFFFFF"/>
        <rFont val="Microsoft YaHei"/>
        <family val="2"/>
      </rPr>
      <t> </t>
    </r>
  </si>
  <si>
    <t>http://www.1point3acres.com/bbs/forum.php?mod=viewthread&amp;tid=384038&amp;highlight=uber%2Bonsite</t>
  </si>
  <si>
    <t>List And / Or</t>
  </si>
  <si>
    <t>在int array里找子序列，子序列和是target value. </t>
  </si>
  <si>
    <t>设计爬虫</t>
  </si>
  <si>
    <t>Basic Calculator II, flow up Basic Calculator III</t>
  </si>
  <si>
    <t>http://www.1point3acres.com/bbs/forum.php?mod=viewthread&amp;tid=320957&amp;highlight=uber%2Bonsite</t>
  </si>
  <si>
    <t>大概就是一定要表现出自己很狼性就行了，比如怎么喜欢科技啊，怎么喜欢重构组里代码啊，怎么喜欢写service doc啊，怎么喜欢oncall啊。</t>
  </si>
  <si>
    <t>https://qiuzhihui.gitbooks.io/r-book/content/jie-er-yuan-yi-ci-fang-cheng.html</t>
  </si>
  <si>
    <t>Blog 面经</t>
  </si>
  <si>
    <t>'2x - ((x - (3x + 1) + 2) + 3) + 4 = x + y' 然后给你x的值， 让你解出y的值。输入就是一个string和一个integer。输出是一个integer</t>
  </si>
  <si>
    <t>http://www.1point3acres.com/bbs/forum.php?mod=viewthread&amp;tid=424190&amp;highlight=uber%2Bonsite</t>
  </si>
  <si>
    <t>设计WhatsApp聊天软件</t>
  </si>
  <si>
    <t>比较有印象的题是问你觉得一个好的工程师需要什么，以及说三个自己的优点和缺点</t>
  </si>
  <si>
    <t>让写一个chess游戏，见我对chess规则不太了解，改德州扑克，这个我也不熟悉但起码比chess好点，就开始写，从card类，到牌堆，到玩家，到dealer。面试官是要求能run。</t>
  </si>
  <si>
    <t>http://www.1point3acres.com/bbs/forum.php?mod=viewthread&amp;tid=425015&amp;highlight=uber%2Bonsite</t>
  </si>
  <si>
    <t>flatten nested 链表</t>
  </si>
  <si>
    <t>给你一个2d matrix，1是障碍，0是路，问你从左上到右下最短的步伐数。还问了design rate limiter。</t>
  </si>
  <si>
    <t>design uber，主要讨论driver location, ETA, map</t>
  </si>
  <si>
    <t>大数相加和相乘</t>
  </si>
  <si>
    <r>
      <t>又出BreakingBad；我说电面做过了。换算数表达式求值 只有加法和乘法</t>
    </r>
    <r>
      <rPr>
        <sz val="6"/>
        <color rgb="FFFFFFFF"/>
        <rFont val="Microsoft YaHei"/>
        <family val="2"/>
      </rPr>
      <t>.</t>
    </r>
  </si>
  <si>
    <t>http://highscalability.com/blog/2015/9/14/how-uber-scales-their-real-time-market-platform.html</t>
  </si>
  <si>
    <t>behavior question就是要说明你以前的经历中你做了什么特殊的事情帮助了你的队友或者是整个project，你new grad进来有什么工作目标，你合作过的难搞的人等等。</t>
  </si>
  <si>
    <t>algorithm的情境是你有n个server，每个server负责一定数量的地区的叫车请求，然后你有m个地区，如果两个地区的距离小于一个threshold，那么这两个地区应该归同一个server管。让你写一个function，输入参数是server的数量，城市的坐标和城市的业务量，返回一个server与城市的对应关系，要求是每个server的总业务量balance。</t>
  </si>
  <si>
    <t>最后半小时问了个system design，假设有5billion个分布在全球的停车场sensor，可以不断汇报各个车位是空的还是满的，设计一个服务能够支持查询离用户最近的5个空车位。答得一般，最后谈存储的时候对付认为我的schema太浪费空间，卡了，最后提示下才想出来可以用array的index做sensor id直接存储代表sensor状态的boolean变量，这样就可以直接用单机内存存储所有数据了。</t>
  </si>
  <si>
    <t>设计一个next stop bus 的app，能够支持查找离用户最近的5个车站各趟线路的ETA。先讨论了如何获得各个ETA的方案，然后在此基础上增加限制条件减少数据的写入，最后要求设计出一套完整的data path。</t>
  </si>
  <si>
    <t>最后要求讲讲怎么设计打车request service</t>
  </si>
  <si>
    <t>http://www.1point3acres.com/bbs/forum.php?mod=viewthread&amp;tid=430971&amp;highlight=uber%2Bonsite</t>
  </si>
  <si>
    <t>facebook friends recommendation。</t>
  </si>
  <si>
    <t>&gt;首先朋友之间的关系如何存储。常规的sql乃至常规的nosql（比如mongodb）为什么不适合这个模型（因为关系会互相嵌套，为了处理这些嵌套，开发过程也会很繁琐），如何解决-使用graph db。因为我在fb做过了解他们的TAO架构，所以稍微说了下，可以把朋友关系存在边上，这样本身node就只是用户就足够了，提取关系时也可以很轻松的batch 操作。常见的开源的就是neo4j，可以看看他们的自我介绍和应用场景。也可以看看fb的engineering blog对于tao的介绍。</t>
  </si>
  <si>
    <t>follow up，在大量用户请求和大量司机可用的情况下，如何提高效率。这里我又犯傻，直接说他们目前在用的那个supply demand模型。根本不懂还卖弄就是被按在地上摩擦。其实这就是个基本的生产者消费者的模型，分布式+message queue谈到了就好了。</t>
  </si>
  <si>
    <r>
      <t>如何保证一个司机不会发给两个不同的用户。这里可以上锁，但是要考虑怎么用锁，是处理这个请求的thread拿个锁，还是记录在用户相关的缓存数据里，然后要如何锁，是锁住数据库里的一个object，还是修改一个变量。这里我又傻逼地说了几句就开始说，哎呀你们家之前用php，因为php的多线程，线程间通讯不够好所以出过一个司机给两个用户的事，后来不是改成single thread的nodejs，然后用ringpop来轮排操作保证ITC以及IPC了还有原子性了嘛。其实人家想听到的是更本质的东西，而不是这些花哨的名词吧。</t>
    </r>
    <r>
      <rPr>
        <sz val="6"/>
        <color rgb="FFFFFFFF"/>
        <rFont val="Microsoft YaHei"/>
        <family val="2"/>
      </rPr>
      <t>.留</t>
    </r>
  </si>
  <si>
    <t>旅途开始了之后，怎么把用户和司机的状态更新好。这里一台update server和司机通信，另外一台和用户通信就可以。</t>
  </si>
  <si>
    <t>&gt;旅途结束后，如何搞定payment。这里要用RPC类的办法去调用其他micro service（比如business service），然后这个请求发过去之后，如何保证付款一定能成功。这里我说可以用个简单的message queue，并且带有consume at least once的特性，比如kafka这样。</t>
  </si>
  <si>
    <t>&gt;&gt;follow up，kafka是怎么实现的，怎么存的。我只想起来kafka是producer, broker, consumer分离，使用linux的page cache进行存储和page swap，并且consumer会guarantee consume once。对方似乎不是很满意。没实际用过kafka，大概不能明白核心科技吧。</t>
  </si>
  <si>
    <t> 问题怎么求一个离rider最近的driver，白板写思路，然后上机，自己建图跑test</t>
  </si>
  <si>
    <t>问了一个coding是pretty print 二叉树</t>
  </si>
  <si>
    <t>他相当于是对着整个uber的企业文化每一个都提一下，然后问问题，要么问我在这方面的经历，或者是看法，或者是遇到这些问题我怎么处理的等等，问题太多了（估计超过十个），但每一个都没有特别深究，除非某些东西他很感兴趣，我记得的一些企业文化是: care your cumstom（如果你是backend或者infra那么你的cumstom很可能就是其他程序员），let the people do their jobs（大概就是说程序员有时候会被各种会议或者很多琐事打扰导致没法高效干本职工作），还问了我工作经历中有没有过significant impact。</t>
  </si>
  <si>
    <r>
      <t>design amzon </t>
    </r>
    <r>
      <rPr>
        <u/>
        <sz val="10"/>
        <color theme="10"/>
        <rFont val="Arial"/>
        <family val="2"/>
      </rPr>
      <t>booking ranking list, data structure之类的，follow up如何更新，然后如何实现top list this day, this week, this month的功能</t>
    </r>
  </si>
  <si>
    <t>BFS level order traversal; Initialization: loop through the matrix, add all gate coords into Queue&lt;int[]&gt;，followup 如果棋盘无限大，gate 很稀疏，该用什么数据结构，如何处理？又如果棋盘无限大，gate 并不稀疏，该如何处理？</t>
  </si>
  <si>
    <t>Walls and gates, ，followup 如果棋盘无限大，gate 很稀疏，该用什么数据结构，如何处理？又如果棋盘无限大，gate 并不稀疏，该如何处理？</t>
  </si>
  <si>
    <t>Typeahead 并处理 response 回传不照顺序</t>
  </si>
  <si>
    <r>
      <t>Design a data structure that allows O(1) time complexity to insert, delete and get most frequent element.</t>
    </r>
    <r>
      <rPr>
        <sz val="6"/>
        <color rgb="FFFFFFFF"/>
        <rFont val="Microsoft YaHei"/>
        <family val="2"/>
      </rPr>
      <t>. 1</t>
    </r>
  </si>
  <si>
    <t>设计一个类似搜索框，输入prefix自动补充可能的后续字符串， 字符串有不同的priority，返回top K个。 用trie即可</t>
  </si>
  <si>
    <t>设计一个算法，类似两个player切披萨，每次只能从两边取，求第一个player能拿到的最大sum,对手可以是任何策略。用DP做的，写了induction rule</t>
  </si>
  <si>
    <t>系统设计，设计一个facebook类似的chat系统，于是就开始说feature，qps，容量，bandwith，服务器，lb，db，long polling，workflow。。。Group Chat</t>
  </si>
  <si>
    <t> Bar raiser，这个不是实现题了，是个算法题，给一个函数 返回一个人的所有friends，写一个函数返回不是friend的人共同好友最多的top k。。已知一个函数 List&lt;String&gt; getFriendIds(String id),能得到所有的friend的id，已知这个人的Id的话，求非直接好友里，共同好友最高的top K.
我好像写的就是，先求出这个人的所有friend，然后BFS到第二层就可以了，第二层的时候用Map&lt;String, Integer&gt;存上非直接好友跟出现的次数，然后在用一个PriorityQueue统计一下。。。</t>
  </si>
  <si>
    <t>OOD: car sale website</t>
  </si>
  <si>
    <t>design netflix</t>
  </si>
  <si>
    <t>design Excel</t>
  </si>
  <si>
    <t>system design，设计music player, 比如spotify, playlist, pause, shuffle, next song, previous song;  问了很多networking的东西，TCP/IP, HTTP, Security之类的</t>
  </si>
  <si>
    <t>Where to add lock? 可以看一下guava里面的loadingCache。。</t>
  </si>
  <si>
    <t>设计一个二手车交易系统。要注意的地方就是车子有不同的attributes，所以最好用Map去存。然后面试官说车子有卡车，轿车，什么的，问我怎么处理，我说用java的enum处理，面试官感觉也没很赞同。然后就是系统得有一个filter，根据用户的筛选条件搜合适的车子。</t>
  </si>
  <si>
    <t>encode and decode tree n-nary tree, 总之就是要写成generic,  要求能handle各种类型的value，比如node的val可能是string，或者其他什么的，</t>
  </si>
  <si>
    <t>设计一个google calendar，就是给你几个人的busy time slots和一个长度L，然后返回一个大家都available的时间段，时间段的长度必须大于等于L。就是聊聊思路啥的，楼主比较naive，先假设每个人的schedule已经有序，然后就是merge K ordered lists的做法，直到找到一个长度至少为L的available time，follow up是如果给的是free time而不是busy time，怎么办，这里楼主想复杂了，面试官想要的，就是把free time翻转一下变成busy time，然后用之前的办法就行。</t>
  </si>
  <si>
    <t>design elevator</t>
  </si>
  <si>
    <t>只reverse word不reverse punctuation。比如 "this,,,is.a word" -&gt; "word,,,a.is this"</t>
  </si>
  <si>
    <t> design一个uber eat。说是system design结果我感觉更像product design</t>
  </si>
  <si>
    <t>Rate limiter: queue的size应该就只有50.
新来一个timestamp的话，和最老的timestamp in queue, 如果间隔小于1s, grant --&gt; false. 如果间隔大于1s, 把最老的更新为timestamp. queue的write pointer+1. write pointer 可以wrap around.</t>
  </si>
  <si>
    <r>
      <t>tree 找sum最大的path ，多种方法，优化memory</t>
    </r>
    <r>
      <rPr>
        <sz val="6"/>
        <color rgb="FFFFFFFF"/>
        <rFont val="Microsoft YaHei"/>
        <family val="2"/>
      </rPr>
      <t>. </t>
    </r>
  </si>
  <si>
    <t>最后一题， PokemonGo sharding 问题，跟facebook shard friendship graph类似。 如何把朋友关系放到不同的machine上，FB的解决方案是TAO + Dragon(Social Hash)。sharding key我觉得可以用geohash. https://code.facebook.com/posts/ ... graph-query-engine/</t>
  </si>
  <si>
    <t>找出区间内的最高 ride。 大约就是数据流一直进来。 写一个getMax（Time T1，Time T2） 返回这个时间段的最高ride。Segment tree</t>
  </si>
  <si>
    <r>
      <t>如何判断一个文件有没有update, 如果update了，要把文件的内容copy到另一个文件</t>
    </r>
    <r>
      <rPr>
        <sz val="6"/>
        <color rgb="FFFFFFFF"/>
        <rFont val="Microsoft YaHei"/>
        <family val="2"/>
      </rPr>
      <t>. </t>
    </r>
  </si>
  <si>
    <t>note, leading 0 and whitespace is allowed in this case; trim first, use long num, int sign, loop: I &lt; str.length() &amp;&amp; num &gt;= int.min &amp;&amp; num &lt;= int.max; num=num*10+sign*(c-'0'); carefull about initialization</t>
  </si>
  <si>
    <t>boolean[][] dp[p.len+1][s.len+1]; loop through pCh in p and sCh in s; pCh=p[i-1], sCh=s[j-1]; transition: 1, sCh==pCh || pCh=='.' 2, pCh=='*': check prvPCh, 2cases: (a)prvPCh matches sCh, (b)not match</t>
  </si>
  <si>
    <t>Input: "23", Output: ["ad", "ae", "af", "bd", "be", "bf", "cd", "ce", "cf"]. Backtracking</t>
  </si>
  <si>
    <t>minPQ = PriorityQueue&lt;ListNode&gt;((a,b)-&gt;Integer.compare(a.val, b.val);</t>
  </si>
  <si>
    <t>recursive</t>
  </si>
  <si>
    <t>binary search; (1) nums[mid]&lt;nums[hi]: right sub-arr is sorted: if(target &gt; nums[mid] &amp;&amp; target&lt;=nums[hi]) lo=mid+1, else hi=mid-1; (2)…</t>
  </si>
  <si>
    <t>in backtrack, don't add: if(pos==nums.length)…, this will cause bug</t>
  </si>
  <si>
    <t>recursive dfs, level order bfs is easy; iterative dfs, use two stack, one for treenode, one for depth</t>
  </si>
  <si>
    <t>HashMap&lt;Node,Node&gt;, dfs is easy; BFS, use hashmap and Queue&lt;Node&gt;, make a copy of head and put into map before the while loop;</t>
  </si>
  <si>
    <t>num = 26*num + c-'A'+1</t>
  </si>
  <si>
    <t>cycle detection problem</t>
  </si>
  <si>
    <t>prv, cur, nxt, loop until cur==null; return prv</t>
  </si>
  <si>
    <t>Group Shifted String</t>
  </si>
  <si>
    <t>Employee Importance</t>
  </si>
  <si>
    <t>Falling Squares</t>
  </si>
  <si>
    <t>res.stream().mapToInt(i-&gt;i).toArray(); (a) use Deque&lt;Integer&gt; and ArrayList&lt;Integer&gt;; (b) use LinkedList&lt;Integer&gt; only, use pollLast and add and getLast</t>
  </si>
  <si>
    <t xml:space="preserve">return if newColor=image[sr][sc]; void dfs(image, r, c, oldColor, newColor); return if out of boundary; return if image[r][c]!=oldColor || ==newColor </t>
  </si>
  <si>
    <t>if root==null, return root; if(key&gt;root.val) return delete(right), if(key&lt;root.val) return delete(left); else delete key: left is null, right is null, else: delete smallest in root.right</t>
  </si>
  <si>
    <t>HashMap&lt;Character, String&gt;, HashSet&lt;String&gt;</t>
  </si>
  <si>
    <t>dfs + memoization; two choices: robRoot: rob current root; notRobRoot: rob root.left and root.right; return the max of them</t>
  </si>
  <si>
    <t>HashMap&lt;val, index&gt;, List store values; remove: if remove list's tail, remove last and update map; otherwise, swap with list tail, update map and list</t>
  </si>
  <si>
    <t>HashMap&lt;id, Employee&gt; store the tree; dfs or bfs to calculate total importance value</t>
  </si>
  <si>
    <t xml:space="preserve">(1)PriorityQueue&lt;Map.Entry&lt;String, Integer&gt;&gt;, O(NlogK); (2) bucket sort by word frequence, store TrieNode[], O(logN) </t>
  </si>
  <si>
    <t>int dp[s.len][s.len]; for hi=0-&gt;s.len-1: dp[hi][hi]=1; for lo=hi-1-&gt;0: if s[lo]==s[hi]: dp[lo][hi]=2+(lo+1&gt;hi-1?0:dp[lo+1][hi-1]); else: dp[lo][hi] = max(dp[lo+1][hi], dp[lo,hi-1])</t>
  </si>
  <si>
    <t>boolean leftToRight=true; List&lt;Integer&gt; row; after each level, if(!leftToRight) Collections.reverse(row), res.add(row); leftToRight = !leftToRight</t>
  </si>
  <si>
    <t>HashSet&lt;Character&gt;</t>
  </si>
  <si>
    <r>
      <t>上机题还是profile id，之前面经有一个很重要的遗漏，就是get（profileid，version）需要返回的是所有小于等于给定version那个profile的fieldname和fieldvalue， 而不是只是那个version下的，而且返回值需要按fieldname排序，所以用treemap的floor会很有效率，</t>
    </r>
    <r>
      <rPr>
        <sz val="6"/>
        <color rgb="FF0070C0"/>
        <rFont val="Microsoft YaHei"/>
        <family val="2"/>
      </rPr>
      <t>. From 1point 3acres bbs</t>
    </r>
  </si>
  <si>
    <t>上午先上机，还是那道题， query, A|B ,A&amp;B:  Map&lt;String, Map&lt;Integer,Integer&gt;&gt; : {word : {lineID, freq}}, the also can use TreeMap for the inner map, to speed up query for A&amp;B and A|B</t>
  </si>
  <si>
    <t>Say I'm typing on a phone. Given a prefix String,and a dictionary.Find all auto-complete word for the given prefix string: Trie</t>
  </si>
  <si>
    <t>257. Binary Tree Paths, return all pathes from root to leaf, list&lt;String&gt;, like "1-&gt;2-&gt;3"; use List&lt;String&gt; as path, when hit leaf, String.join("-&gt;", path)</t>
  </si>
  <si>
    <t>572. Subtree of Another Tree: helper function, boolean isSame, then preorder traversal</t>
  </si>
  <si>
    <t>174. Dungeon games: int dp[i][j]: minimum health required when entering room I,j; start from bot right; initialize bot row and right most column. Can optimize space to use 1D array</t>
  </si>
  <si>
    <t>Reverse an URL string while keep special characters, such as &amp;, non-tackled.  Convert url to char[], two poiter lo, hi; use while loop to locate next non-special char position, swap; return new String(chars)</t>
  </si>
  <si>
    <t>What is the underlying data structure for stacks: java stack extends vector, therefore inherited all methods of vector. This is very bad, because now we can do add, remove, indexOf… which violate FILO contract; How can we improve it? Use composition instead of inheritance, define a field variable vector inside Stack class, then : stack has-a-vector, instead of stack is-a-vector</t>
  </si>
  <si>
    <r>
      <t>如何把</t>
    </r>
    <r>
      <rPr>
        <sz val="8"/>
        <color rgb="FF0070C0"/>
        <rFont val="Microsoft YaHei"/>
        <family val="2"/>
      </rPr>
      <t>binary tree</t>
    </r>
    <r>
      <rPr>
        <sz val="8"/>
        <color rgb="FF0070C0"/>
        <rFont val="宋体"/>
      </rPr>
      <t>放在</t>
    </r>
    <r>
      <rPr>
        <sz val="8"/>
        <color rgb="FF0070C0"/>
        <rFont val="Microsoft YaHei"/>
        <family val="2"/>
      </rPr>
      <t>array</t>
    </r>
    <r>
      <rPr>
        <sz val="8"/>
        <color rgb="FF0070C0"/>
        <rFont val="宋体"/>
      </rPr>
      <t>里表示, binary tree serilization. 如何用ARRAY表示BST，参考HEAP,用一个array 代表树， 比如 当前节点是 i， 那么left 孩子 就在2i 位置， right 孩子就在2i+1位置。https://www.geeksforgeeks.org/serialize-deserialize-binary-tree/</t>
    </r>
  </si>
  <si>
    <t>写一个函数float sumPossibility(int dice, int target)，就是投dice个骰子，求最后和为target的概率。因为总共的可能性是6^dice，所以其实就是combination sum，求dice个骰子有多少种permutation，使其和为target。先用brute force的dfs来一个O(6^dice)指数复杂度的，然后要求优化，用dp，最后结束代码写的是两者结合的memorized search吧，面试官走的时候还说了句such a good solution。</t>
  </si>
  <si>
    <t>A assitant_professor </t>
  </si>
  <si>
    <t>上机题：面经题，推荐词。input: user + query, 具体词我忘了，意思一下. output 是返回同样搜过这个词（比如sales）的用户搜过的其他关键词中，被最多也搜过sales的人搜过的。See IDE, Indeed</t>
  </si>
  <si>
    <t>Tape sort, 5 tapes, data on 1 tape. (1) pure external, copy 1 num to tape B,C,D,E; merge B,C,D,E back to A=&gt;every 4 nums in A are sorted. 2nd round, copy 4 nums to B,C,D,E, merge back again, now every 16 nums in tape A are sorted. Continue till fully sorted; (2), hybrid approach, copy k nums into memory, sort and copy to B, do the same thing for C D E, till A is empty; now do the external merge sort as (1)</t>
  </si>
  <si>
    <t>输入字符带括号的四则混合运算, Shunting Yard Algorithm, calculator?</t>
  </si>
  <si>
    <t>dfs + memo, dfs(String s, Set&lt;String&gt;, Map&lt;String, List&lt;String&gt;&gt; memo), or use dfs(int pos, Set&lt;String&gt;, Map&lt;Integer, List&lt;String&gt;&gt; memo), use idx as the map key</t>
  </si>
  <si>
    <t>queues: Queue/Deque are interfaces, ArrayDeque: Object[], int head, tail; LinkedList, PriorityQueue: heap; LinkedBlockingDeque: doubly linkedlist with lock</t>
  </si>
  <si>
    <t>dfs, List&lt;Integer&gt; and int start as path var; loop from start to i*i&lt;=n;</t>
  </si>
  <si>
    <t>chars a-z form a ring, use first char in string as starting point, count distance of every char in the string to c0: (c-c0+26)%26; join those to form a string key</t>
  </si>
  <si>
    <t xml:space="preserve">draw the nxm add table, select min(nums1.length, k) index pairs from first row, add them into minPQ; every poll out one, add back one if within nums2's bound </t>
  </si>
  <si>
    <t>LinkedHashMap, protected boolean removeEldestEntry(Map.Entry&lt;Integer, Integer&gt; eldest); (2) HashMap&lt;Key, Node&gt; with a double linkedlist</t>
  </si>
  <si>
    <t>if use LinkedHashMap, sychronized(map) for both put and get</t>
  </si>
  <si>
    <t>给出 ［"1999-02-13”，"2001-03-14"］ 打印出中间所有的月份 ［"1999-02-13","1999-02-28"]，［"1999-03-01","1999-03-31"] ...  ["2001-03-01", “2001-03-14"］; Use LocalDate, plusDay, lengthOfMonth(), withDayOfMonth()</t>
  </si>
  <si>
    <t>怎么设计打车request service</t>
  </si>
  <si>
    <t>Given an array of Ints find a maximum sum of non adjacent elements. for ex. arr = [1,0,3,9,2] then ans would be 10 = 1 + 9; Easy DP</t>
  </si>
  <si>
    <t>Domino and Tromino Tiling</t>
  </si>
  <si>
    <t>Find a Fixed Point (Value equal to index) in a given sorted array contains only unique numbers; binary serch, if midIdx &gt; numx[midxIdx] search right, else search left</t>
  </si>
  <si>
    <t>Implement HashMap</t>
  </si>
  <si>
    <t>Find if a set of meetings overlap. Meeting has a starttime and an endtime with accuracy to minute. All meetings take place in the same day. Do this in O(n) time. Bucket sort, every min is a bucket</t>
  </si>
  <si>
    <t>Recursive, helper(root, min, max), min and max is long type; return false if(root.val &lt;=min||root.val&gt;=max); Iterative:Inorder, keep TreeNode prv and cur, return false if prv!=null &amp;&amp; prv.val &gt;= cur.val</t>
  </si>
  <si>
    <t>find the k smallest values in a binary search tree.</t>
  </si>
  <si>
    <t>There is a primary machine and a secondary(backup machine). Write a program to sync files from primary to backup machine.</t>
  </si>
  <si>
    <t>Design a distributed system for sorting of large files.</t>
  </si>
  <si>
    <t>Design Netflix</t>
  </si>
  <si>
    <t>Design Online Spreadsheets</t>
  </si>
  <si>
    <t>backtrack, List&lt;List&lt;Integer&gt; res and List&lt;Integer&gt; tempList as path variable; empty set is valid, therefore add templist into res at beginning of dfs function</t>
  </si>
  <si>
    <r>
      <t>in addition to 33,</t>
    </r>
    <r>
      <rPr>
        <b/>
        <sz val="10"/>
        <color rgb="FF000000"/>
        <rFont val="Arial"/>
        <family val="2"/>
      </rPr>
      <t xml:space="preserve"> if nums[mid]==nums[hi], hi--</t>
    </r>
  </si>
  <si>
    <t>Decode Ways II (* is 1-9)</t>
  </si>
  <si>
    <r>
      <t xml:space="preserve">return 0 if s[0]=='0'; </t>
    </r>
    <r>
      <rPr>
        <b/>
        <sz val="10"/>
        <color rgb="FF000000"/>
        <rFont val="Arial"/>
        <family val="2"/>
      </rPr>
      <t>long</t>
    </r>
    <r>
      <rPr>
        <sz val="10"/>
        <color rgb="FF000000"/>
        <rFont val="Arial"/>
        <family val="2"/>
      </rPr>
      <t xml:space="preserve"> dp[n+1]; dp[0] = 1, dp[1]=c[0]=='*'?9:1; loop i from 2 to len; two cases: s[i-1]=='*' and not '*': we can decode along, decode with previous '1' || '*', decode with previous 2 || '*' &amp;&amp; c&lt;='6' </t>
    </r>
  </si>
  <si>
    <t>prv, cur, nxt. Cur points to the current processing node. Stop when cur is null. Return prv</t>
  </si>
  <si>
    <r>
      <t>recursive dfs and bfs is easy;</t>
    </r>
    <r>
      <rPr>
        <b/>
        <sz val="10"/>
        <rFont val="Arial"/>
        <family val="2"/>
      </rPr>
      <t xml:space="preserve"> iterative dfs, use two stack, one for treenode, one for depth</t>
    </r>
  </si>
  <si>
    <r>
      <t xml:space="preserve">return false if len diff&gt;1; loop 0 to min(l1, l2), if c1!=c2: (1) l1==l2: if idx==l1, return true, else return s.sub(i+1).equals(t.sub(i+1));  l1&gt;l2, l1&lt;l2; after loop, return </t>
    </r>
    <r>
      <rPr>
        <b/>
        <sz val="10"/>
        <color rgb="FF000000"/>
        <rFont val="Arial"/>
        <family val="2"/>
      </rPr>
      <t>l1 and l2 diff by 1</t>
    </r>
  </si>
  <si>
    <t>Map&lt;Char, Set&lt;Char&gt;&gt; adj to store the map; loop through words to build the map; then do topological sort using reverse postorder traversal</t>
  </si>
  <si>
    <r>
      <rPr>
        <b/>
        <sz val="10"/>
        <rFont val="Arial"/>
        <family val="2"/>
      </rPr>
      <t>Initialize adj with empty list first!</t>
    </r>
    <r>
      <rPr>
        <sz val="10"/>
        <rFont val="Arial"/>
        <family val="2"/>
      </rPr>
      <t xml:space="preserve"> if cycle detected, return new int[0]; use boolean[] onStack to detect cycle, reverse-postorder traversal leads to topological sorted order(store data in stack)</t>
    </r>
  </si>
  <si>
    <t>back track, int start, n, List&lt;Integer&gt; temp as path vars; loop i from start to sqrt(n); if(n%i==0) …</t>
  </si>
  <si>
    <r>
      <t xml:space="preserve">Map&lt;char,int&gt;, check if it is possible. Mid = "" or theOddChar.  Divide char freq by 2, backtracking to get all permutations, then left+mid+reverse_left; when </t>
    </r>
    <r>
      <rPr>
        <b/>
        <sz val="10"/>
        <rFont val="Arial"/>
        <family val="2"/>
      </rPr>
      <t>backtrack, recover count in map and remove char from sb</t>
    </r>
  </si>
  <si>
    <t>loop n from 9 to 2; for each n, while(num%n==0), res += res*weight; weight*=10, num/=n;</t>
  </si>
  <si>
    <r>
      <t xml:space="preserve">(a). minHeap stores Map.Entry&lt;String,Integer&gt; (b), bucket=Trie[N+1], freq is in range [0, N], </t>
    </r>
    <r>
      <rPr>
        <b/>
        <sz val="10"/>
        <rFont val="Arial"/>
        <family val="2"/>
      </rPr>
      <t xml:space="preserve">bucksort; </t>
    </r>
    <r>
      <rPr>
        <sz val="10"/>
        <rFont val="Arial"/>
        <family val="2"/>
      </rPr>
      <t>Use Trie because it is alpha order, if use list, need to sort list in alpha order</t>
    </r>
  </si>
  <si>
    <r>
      <t xml:space="preserve">(a). Binary search, initilalize lo and hi, x in [-1,1] or not; (b), newton's iterative method: solve equation x^3 - a = 0; iteration: </t>
    </r>
    <r>
      <rPr>
        <b/>
        <sz val="10"/>
        <color rgb="FF000000"/>
        <rFont val="Arial"/>
        <family val="2"/>
      </rPr>
      <t>x(N+1) = (2*xN + a/xN^2) / 3.0</t>
    </r>
    <r>
      <rPr>
        <sz val="10"/>
        <color rgb="FF000000"/>
        <rFont val="Arial"/>
        <family val="2"/>
      </rPr>
      <t>;</t>
    </r>
  </si>
  <si>
    <t>sort interval by start; loop through intervals, if res.isEmpty(), add cur; else if prv.end &gt;= cur.start, merge, else add cur</t>
  </si>
  <si>
    <r>
      <t xml:space="preserve">O(N*k^2): HashSet&lt;String&gt; to store dict; O(N*k): </t>
    </r>
    <r>
      <rPr>
        <b/>
        <sz val="10"/>
        <color rgb="FF000000"/>
        <rFont val="Arial"/>
        <family val="2"/>
      </rPr>
      <t xml:space="preserve">Trie stores dict, getPrefix returns prefix of String s if the prefix exists inside trie; </t>
    </r>
  </si>
  <si>
    <r>
      <t xml:space="preserve">Stack&lt;Integer&gt; store </t>
    </r>
    <r>
      <rPr>
        <b/>
        <sz val="10"/>
        <color rgb="FF000000"/>
        <rFont val="Arial"/>
        <family val="2"/>
      </rPr>
      <t>pid</t>
    </r>
    <r>
      <rPr>
        <sz val="10"/>
        <color rgb="FF000000"/>
        <rFont val="Arial"/>
        <family val="2"/>
      </rPr>
      <t>; loop through logs, if start: !stack.isEmpty, res[pid] += curTime-prvTime, prvTime = curTime; if end, res[pid] += curTime-prvTime+1, prvTime=curTime+1</t>
    </r>
  </si>
  <si>
    <r>
      <t>Stack&lt;NestedInteger&gt; stack: push the list of NestedInteger onto stack,</t>
    </r>
    <r>
      <rPr>
        <b/>
        <sz val="10"/>
        <color rgb="FF000000"/>
        <rFont val="Arial"/>
        <family val="2"/>
      </rPr>
      <t xml:space="preserve"> starting from tail to head;</t>
    </r>
    <r>
      <rPr>
        <sz val="10"/>
        <color rgb="FF000000"/>
        <rFont val="Arial"/>
        <family val="2"/>
      </rPr>
      <t xml:space="preserve"> hasNext: top should be integer, if not, poll and flattern, push back to stack</t>
    </r>
  </si>
  <si>
    <t xml:space="preserve">backtracking, </t>
  </si>
  <si>
    <r>
      <t xml:space="preserve">brute force: O(nk); O(n): </t>
    </r>
    <r>
      <rPr>
        <b/>
        <sz val="10"/>
        <rFont val="Arial"/>
        <family val="2"/>
      </rPr>
      <t>use a queue to store index,</t>
    </r>
    <r>
      <rPr>
        <sz val="10"/>
        <rFont val="Arial"/>
      </rPr>
      <t xml:space="preserve"> nums associated with the index is in </t>
    </r>
    <r>
      <rPr>
        <b/>
        <sz val="10"/>
        <rFont val="Arial"/>
        <family val="2"/>
      </rPr>
      <t>descending order</t>
    </r>
    <r>
      <rPr>
        <sz val="10"/>
        <rFont val="Arial"/>
      </rPr>
      <t>. Nums[qHead] is the max in current window</t>
    </r>
  </si>
  <si>
    <r>
      <t xml:space="preserve">use </t>
    </r>
    <r>
      <rPr>
        <b/>
        <sz val="10"/>
        <rFont val="Arial"/>
        <family val="2"/>
      </rPr>
      <t>minPQ and maxPQ</t>
    </r>
    <r>
      <rPr>
        <sz val="10"/>
        <rFont val="Arial"/>
      </rPr>
      <t xml:space="preserve"> to store big and small half of the data, add to minPQ or maxPQ by comparing with minPQ.peek(), then rebalance size. Read is simple, be careful about int overflow when add two int</t>
    </r>
  </si>
  <si>
    <r>
      <t xml:space="preserve">Define a data structure: DynamicMedian, support add, remove, median. </t>
    </r>
    <r>
      <rPr>
        <b/>
        <sz val="10"/>
        <rFont val="Arial"/>
        <family val="2"/>
      </rPr>
      <t>Use two TreeMap</t>
    </r>
    <r>
      <rPr>
        <sz val="10"/>
        <rFont val="Arial"/>
      </rPr>
      <t xml:space="preserve"> to store small and big half of the window. HashSet won't work because of duplicate nums. Store sizeOfSmall and sizeOfBig. Rebalance after add and remove</t>
    </r>
  </si>
  <si>
    <r>
      <rPr>
        <b/>
        <sz val="10"/>
        <rFont val="Arial"/>
        <family val="2"/>
      </rPr>
      <t>use used[][] and sb as path variable.</t>
    </r>
    <r>
      <rPr>
        <sz val="10"/>
        <rFont val="Arial"/>
        <family val="2"/>
      </rPr>
      <t xml:space="preserve"> </t>
    </r>
    <r>
      <rPr>
        <b/>
        <sz val="10"/>
        <rFont val="Arial"/>
        <family val="2"/>
      </rPr>
      <t>Return if used[i][j] || cur == null || cur.next[c-'a']==null;add to res if cur.next[c-'a'].isLeaf</t>
    </r>
  </si>
  <si>
    <r>
      <t xml:space="preserve">Add a third dimension of time to a hashmap , so ur hashmap will look something like this - HashMap&lt;K, t, V&gt; where t is a float value. Implement the get and put methods to this map. The get method should be something like - map.get(K,t) which should give us the value. If t does not exists then map should return the closest t' such that t' is smaller than t. </t>
    </r>
    <r>
      <rPr>
        <b/>
        <sz val="10"/>
        <color rgb="FF0070C0"/>
        <rFont val="Segoe UI"/>
        <family val="2"/>
      </rPr>
      <t>Use HashMap&lt;K, TreeMap&lt;Time, Value&gt;&gt;</t>
    </r>
  </si>
  <si>
    <r>
      <rPr>
        <b/>
        <sz val="10"/>
        <color rgb="FF000000"/>
        <rFont val="Arial"/>
        <family val="2"/>
      </rPr>
      <t>DFS and memoization:</t>
    </r>
    <r>
      <rPr>
        <sz val="10"/>
        <color rgb="FF000000"/>
        <rFont val="Arial"/>
        <family val="2"/>
      </rPr>
      <t xml:space="preserve"> int[][] dp: </t>
    </r>
    <r>
      <rPr>
        <b/>
        <sz val="10"/>
        <color rgb="FF000000"/>
        <rFont val="Arial"/>
        <family val="2"/>
      </rPr>
      <t>dp[i][j]: len of LIP starting from (i,j);</t>
    </r>
    <r>
      <rPr>
        <sz val="10"/>
        <color rgb="FF000000"/>
        <rFont val="Arial"/>
        <family val="2"/>
      </rPr>
      <t xml:space="preserve"> </t>
    </r>
    <r>
      <rPr>
        <b/>
        <sz val="10"/>
        <color rgb="FF000000"/>
        <rFont val="Arial"/>
        <family val="2"/>
      </rPr>
      <t>node is visited if dp[i][j] &gt; 0, return dp[i][j]</t>
    </r>
    <r>
      <rPr>
        <sz val="10"/>
        <color rgb="FF000000"/>
        <rFont val="Arial"/>
        <family val="2"/>
      </rPr>
      <t>;</t>
    </r>
  </si>
  <si>
    <r>
      <t xml:space="preserve">save List&lt;int[]&gt;: starting points which have LIP; </t>
    </r>
    <r>
      <rPr>
        <b/>
        <sz val="10"/>
        <color rgb="FF000000"/>
        <rFont val="Arial"/>
        <family val="2"/>
      </rPr>
      <t>backtracking</t>
    </r>
    <r>
      <rPr>
        <sz val="10"/>
        <color rgb="FF000000"/>
        <rFont val="Arial"/>
        <family val="2"/>
      </rPr>
      <t xml:space="preserve"> from those points and save path</t>
    </r>
  </si>
  <si>
    <r>
      <rPr>
        <b/>
        <sz val="10"/>
        <rFont val="Arial"/>
        <family val="2"/>
      </rPr>
      <t>2pass:</t>
    </r>
    <r>
      <rPr>
        <sz val="10"/>
        <rFont val="Arial"/>
        <family val="2"/>
      </rPr>
      <t xml:space="preserve"> method1, TreeMap store timeline {time, count}, start:count+1, end, count-1; method2, sort list by start, minPQ of end; poll minPQ if top&lt;start; minPQ.size is #of overlaps</t>
    </r>
  </si>
  <si>
    <r>
      <rPr>
        <b/>
        <sz val="10"/>
        <rFont val="Arial"/>
        <family val="2"/>
      </rPr>
      <t>backtrack</t>
    </r>
    <r>
      <rPr>
        <sz val="10"/>
        <rFont val="Arial"/>
      </rPr>
      <t>, use start and tempList as path variable, update res when start==s.length, helper function isPalindrome(s, start, len)</t>
    </r>
  </si>
  <si>
    <r>
      <t xml:space="preserve">return false if sum%2!=0; sum/=2; int[N+1][sum+1], dp[i][j]: </t>
    </r>
    <r>
      <rPr>
        <b/>
        <sz val="10"/>
        <rFont val="Arial"/>
        <family val="2"/>
      </rPr>
      <t xml:space="preserve">can value j be reached by picking numbers from subarr [0, i); </t>
    </r>
    <r>
      <rPr>
        <sz val="10"/>
        <rFont val="Arial"/>
        <family val="2"/>
      </rPr>
      <t>transition:</t>
    </r>
    <r>
      <rPr>
        <b/>
        <sz val="10"/>
        <rFont val="Arial"/>
        <family val="2"/>
      </rPr>
      <t xml:space="preserve"> dp[i][j] = dp[i-1][j] || dp[i-1][j-nums[i-1]]</t>
    </r>
    <r>
      <rPr>
        <sz val="10"/>
        <rFont val="Arial"/>
        <family val="2"/>
      </rPr>
      <t>; draw the table; for 1D dp, scan value from sum to 0</t>
    </r>
  </si>
  <si>
    <t>Same as House Rob</t>
  </si>
  <si>
    <r>
      <t>HashMap, foreach segment, e.g.</t>
    </r>
    <r>
      <rPr>
        <b/>
        <sz val="10"/>
        <rFont val="Arial"/>
        <family val="2"/>
      </rPr>
      <t xml:space="preserve"> [2,5], store {2,4}, {5:4} in the map</t>
    </r>
    <r>
      <rPr>
        <sz val="10"/>
        <rFont val="Arial"/>
        <family val="2"/>
      </rPr>
      <t>, which is start and end point and the length of the segment; when adding new point, query left, right, then update</t>
    </r>
  </si>
  <si>
    <r>
      <t>easy DFS: use temp node, root.left=rever(root.right)…;</t>
    </r>
    <r>
      <rPr>
        <b/>
        <sz val="10"/>
        <rFont val="Arial"/>
        <family val="2"/>
      </rPr>
      <t xml:space="preserve"> Iterative</t>
    </r>
    <r>
      <rPr>
        <sz val="10"/>
        <rFont val="Arial"/>
        <family val="2"/>
      </rPr>
      <t xml:space="preserve">: BFS or </t>
    </r>
    <r>
      <rPr>
        <b/>
        <sz val="10"/>
        <rFont val="Arial"/>
        <family val="2"/>
      </rPr>
      <t>DFS, pop out a node, swap left, right, add left/right to queue or stack if not null;</t>
    </r>
  </si>
  <si>
    <t>给很多uber司机以及他在线的时间段，然后给你个时间点让你判断有几个司机在线: int[] starts, int[] ends store start and end times; sort both in asec order. Binary search, numOfStarts - numOfEnds</t>
  </si>
  <si>
    <t>reverse the first k characters for every 2k characters; helper function reverse(char[] arr, int lo, int hi); hi = Math.min(i+k-1, arr.length-1);</t>
  </si>
  <si>
    <r>
      <t xml:space="preserve">string : “programming”, pattern: “ra“, true because all r is before a in string; </t>
    </r>
    <r>
      <rPr>
        <b/>
        <sz val="10"/>
        <color rgb="FF333333"/>
        <rFont val="Arial"/>
        <family val="2"/>
      </rPr>
      <t>HashMap&lt;Char, Int&gt; built from pattern</t>
    </r>
    <r>
      <rPr>
        <sz val="10"/>
        <color rgb="FF333333"/>
        <rFont val="Arial"/>
        <family val="2"/>
      </rPr>
      <t xml:space="preserve">, loop through string, prvIdx, curIdx, </t>
    </r>
    <r>
      <rPr>
        <b/>
        <sz val="10"/>
        <color rgb="FF333333"/>
        <rFont val="Arial"/>
        <family val="2"/>
      </rPr>
      <t>return false if cur&lt;prv</t>
    </r>
  </si>
  <si>
    <r>
      <t xml:space="preserve">up to k times; Same idea as III, now 2*k states, </t>
    </r>
    <r>
      <rPr>
        <b/>
        <sz val="10"/>
        <rFont val="Arial"/>
        <family val="2"/>
      </rPr>
      <t>s[k+1], b[k+1]</t>
    </r>
    <r>
      <rPr>
        <sz val="10"/>
        <rFont val="Arial"/>
        <family val="2"/>
      </rPr>
      <t>;</t>
    </r>
    <r>
      <rPr>
        <b/>
        <sz val="10"/>
        <rFont val="Arial"/>
        <family val="2"/>
      </rPr>
      <t xml:space="preserve"> if k &gt;= len/2, problem is II, buy/sell unlimited time</t>
    </r>
  </si>
  <si>
    <r>
      <t>two states as II, sold[i]: max money one can have if sell stock on day i; use s/b and prvS/prvB; b=max(prvB, prvS-p-</t>
    </r>
    <r>
      <rPr>
        <b/>
        <sz val="10"/>
        <rFont val="Arial"/>
        <family val="2"/>
      </rPr>
      <t>fee</t>
    </r>
    <r>
      <rPr>
        <sz val="10"/>
        <rFont val="Arial"/>
        <family val="2"/>
      </rPr>
      <t>), s=max(prvS, prvB+p);</t>
    </r>
    <r>
      <rPr>
        <b/>
        <sz val="10"/>
        <rFont val="Arial"/>
        <family val="2"/>
      </rPr>
      <t xml:space="preserve"> include fee when buy stock, to avoid int overflow because prvS initilized to 0 </t>
    </r>
  </si>
  <si>
    <r>
      <t>Meaning of the return node varies:</t>
    </r>
    <r>
      <rPr>
        <b/>
        <sz val="10"/>
        <color rgb="FF24292E"/>
        <rFont val="Segoe UI"/>
        <family val="2"/>
      </rPr>
      <t xml:space="preserve"> if only p in sub-tree, return p, if only q in sub-tree, return q, if both in, return LCA,</t>
    </r>
    <r>
      <rPr>
        <sz val="10"/>
        <color rgb="FF24292E"/>
        <rFont val="Segoe UI"/>
        <family val="2"/>
      </rPr>
      <t xml:space="preserve"> if both not, return null; So, if(l != null &amp;&amp; r != null || (root==p||root==q) return root</t>
    </r>
  </si>
  <si>
    <r>
      <t xml:space="preserve">recursive or iterative, same idea: </t>
    </r>
    <r>
      <rPr>
        <b/>
        <sz val="10"/>
        <color rgb="FF24292E"/>
        <rFont val="Segoe UI"/>
        <family val="2"/>
      </rPr>
      <t>assume p.val &lt; q.val; if root.val &gt; q.val, go left, if root.val &lt; p.val, go right, else return root</t>
    </r>
  </si>
  <si>
    <r>
      <t xml:space="preserve">Find distance between two nodes of a Binary Tree: </t>
    </r>
    <r>
      <rPr>
        <b/>
        <sz val="10"/>
        <color rgb="FF0070C0"/>
        <rFont val="Segoe UI"/>
        <family val="2"/>
      </rPr>
      <t>We first find LCA of two nodes.</t>
    </r>
    <r>
      <rPr>
        <sz val="10"/>
        <color rgb="FF0070C0"/>
        <rFont val="Segoe UI"/>
        <family val="2"/>
      </rPr>
      <t xml:space="preserve"> Then we find distance from LCA to two nodes.</t>
    </r>
  </si>
  <si>
    <r>
      <t xml:space="preserve">arr1 always shorter. nums1: 0…i-1 | i, …; nums2: 0…j-1 | j …; </t>
    </r>
    <r>
      <rPr>
        <b/>
        <sz val="10"/>
        <rFont val="Arial"/>
        <family val="2"/>
      </rPr>
      <t>halfLen = (len1+len2+1)/2</t>
    </r>
    <r>
      <rPr>
        <sz val="10"/>
        <rFont val="Arial"/>
        <family val="2"/>
      </rPr>
      <t xml:space="preserve">; lo=0, hi=len1, </t>
    </r>
    <r>
      <rPr>
        <b/>
        <sz val="10"/>
        <rFont val="Arial"/>
        <family val="2"/>
      </rPr>
      <t>i=lo+hi/2, j=halfLen-i</t>
    </r>
    <r>
      <rPr>
        <sz val="10"/>
        <rFont val="Arial"/>
        <family val="2"/>
      </rPr>
      <t xml:space="preserve">; (1) i&gt;0 &amp;&amp; nums1[i-1]&gt;nums2[j] (2) i&lt;len1 &amp;&amp; nums1[i] &lt; nums2[j-1], (3) else found </t>
    </r>
  </si>
  <si>
    <t>HashMap&lt;Key, Index&gt;, ArrayList&lt;Node&lt;K,V&gt;&gt;</t>
  </si>
  <si>
    <r>
      <t xml:space="preserve">String serialize(TreeNode): </t>
    </r>
    <r>
      <rPr>
        <b/>
        <sz val="10"/>
        <color rgb="FF000000"/>
        <rFont val="Arial"/>
        <family val="2"/>
      </rPr>
      <t>preorder traversal</t>
    </r>
    <r>
      <rPr>
        <sz val="10"/>
        <color rgb="FF000000"/>
        <rFont val="Arial"/>
        <family val="2"/>
      </rPr>
      <t xml:space="preserve">, add 'x' for null, separate nodes with ' '; deserialize(String): str.split(" "), </t>
    </r>
    <r>
      <rPr>
        <b/>
        <sz val="10"/>
        <color rgb="FF000000"/>
        <rFont val="Arial"/>
        <family val="2"/>
      </rPr>
      <t>add all string into a queue</t>
    </r>
    <r>
      <rPr>
        <sz val="10"/>
        <color rgb="FF000000"/>
        <rFont val="Arial"/>
        <family val="2"/>
      </rPr>
      <t xml:space="preserve">; buildTree(queue), </t>
    </r>
    <r>
      <rPr>
        <b/>
        <sz val="10"/>
        <color rgb="FF000000"/>
        <rFont val="Arial"/>
        <family val="2"/>
      </rPr>
      <t>dfs, preorder</t>
    </r>
    <r>
      <rPr>
        <sz val="10"/>
        <color rgb="FF000000"/>
        <rFont val="Arial"/>
        <family val="2"/>
      </rPr>
      <t xml:space="preserve"> </t>
    </r>
  </si>
  <si>
    <t>Two Sum Closest</t>
  </si>
  <si>
    <t>sort array, two pointer</t>
  </si>
  <si>
    <r>
      <t>boolean dp[len1+1][len2+1]; initialize: dp[0][0]=true, also boundies for i=0 and j= 0;</t>
    </r>
    <r>
      <rPr>
        <b/>
        <sz val="10"/>
        <color rgb="FF333333"/>
        <rFont val="Arial"/>
        <family val="2"/>
      </rPr>
      <t xml:space="preserve"> dp[i][j] = (s1[i-1]==s3[i+j-1]&amp;&amp;dp[i-1][j]) || (s2[j-1] == s3[i+j-1] &amp;&amp; dp[i][j-1]) </t>
    </r>
  </si>
  <si>
    <r>
      <t>DFS,</t>
    </r>
    <r>
      <rPr>
        <b/>
        <sz val="10"/>
        <color rgb="FF000000"/>
        <rFont val="Arial"/>
        <family val="2"/>
      </rPr>
      <t xml:space="preserve"> color graph into two colors; int[] visited: 0-not visited, -1/1</t>
    </r>
    <r>
      <rPr>
        <sz val="10"/>
        <color rgb="FF000000"/>
        <rFont val="Arial"/>
        <family val="2"/>
      </rPr>
      <t xml:space="preserve">: two different color; </t>
    </r>
  </si>
  <si>
    <r>
      <t>(a) Arrays.binarySearch, extend from idx and find k elements; (b)</t>
    </r>
    <r>
      <rPr>
        <b/>
        <sz val="10"/>
        <rFont val="Arial"/>
        <family val="2"/>
      </rPr>
      <t xml:space="preserve"> if return start/end index, directly search start index, think it as a k-sized window, x to left edge of window should be smaller than to first num out of right edge</t>
    </r>
    <r>
      <rPr>
        <sz val="10"/>
        <rFont val="Arial"/>
        <family val="2"/>
      </rPr>
      <t>: lo=0, hi=len-k; while(lo&lt;hi), if(x-arr[m]&gt;arr[m+k]-x) lo=m+1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</si>
</sst>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8">
    <font>
      <sz val="10"/>
      <color rgb="FF000000"/>
      <name val="Arial"/>
    </font>
    <font>
      <sz val="10"/>
      <name val="Arial"/>
    </font>
    <font>
      <b/>
      <sz val="10"/>
      <color rgb="FF333333"/>
      <name val="Arial"/>
    </font>
    <font>
      <sz val="10"/>
      <color rgb="FFFF9900"/>
      <name val="Arial"/>
    </font>
    <font>
      <u/>
      <sz val="10"/>
      <color rgb="FF333333"/>
      <name val="Arial"/>
    </font>
    <font>
      <sz val="10"/>
      <color rgb="FF333333"/>
      <name val="Arial"/>
    </font>
    <font>
      <u/>
      <sz val="10"/>
      <color rgb="FF0088CC"/>
      <name val="Arial"/>
    </font>
    <font>
      <u/>
      <sz val="10"/>
      <color rgb="FF333333"/>
      <name val="Arial"/>
    </font>
    <font>
      <u/>
      <sz val="10"/>
      <color rgb="FFFF9900"/>
      <name val="Arial"/>
    </font>
    <font>
      <u/>
      <sz val="10"/>
      <color rgb="FF333333"/>
      <name val="Arial"/>
    </font>
    <font>
      <u/>
      <sz val="10"/>
      <color rgb="FF333333"/>
      <name val="Arial"/>
    </font>
    <font>
      <sz val="10"/>
      <color rgb="FF000000"/>
      <name val="Arial"/>
    </font>
    <font>
      <u/>
      <sz val="10"/>
      <color rgb="FFFF0000"/>
      <name val="Arial"/>
    </font>
    <font>
      <u/>
      <sz val="10"/>
      <color rgb="FF1155CC"/>
      <name val="Arial"/>
    </font>
    <font>
      <u/>
      <sz val="10"/>
      <color rgb="FF1155CC"/>
      <name val="Arial"/>
    </font>
    <font>
      <u/>
      <sz val="10"/>
      <color rgb="FF0088CC"/>
      <name val="Arial"/>
    </font>
    <font>
      <b/>
      <sz val="10"/>
      <name val="Arial"/>
    </font>
    <font>
      <u/>
      <sz val="10"/>
      <color rgb="FFFF00FF"/>
      <name val="Arial"/>
    </font>
    <font>
      <u/>
      <sz val="10"/>
      <color rgb="FF0088CC"/>
      <name val="Arial"/>
    </font>
    <font>
      <u/>
      <sz val="10"/>
      <color rgb="FF0088CC"/>
      <name val="Arial"/>
    </font>
    <font>
      <sz val="10"/>
      <color rgb="FFFF0000"/>
      <name val="Arial"/>
    </font>
    <font>
      <u/>
      <sz val="10"/>
      <color rgb="FF0088CC"/>
      <name val="Arial"/>
    </font>
    <font>
      <u/>
      <sz val="10"/>
      <color rgb="FF0088CC"/>
      <name val="Arial"/>
    </font>
    <font>
      <sz val="10"/>
      <name val="Arial"/>
    </font>
    <font>
      <u/>
      <sz val="10"/>
      <color rgb="FFFF0000"/>
      <name val="Arial"/>
      <family val="2"/>
    </font>
    <font>
      <sz val="10"/>
      <name val="Arial"/>
      <family val="2"/>
    </font>
    <font>
      <sz val="10"/>
      <color rgb="FF333333"/>
      <name val="Arial"/>
      <family val="2"/>
    </font>
    <font>
      <u/>
      <sz val="10"/>
      <color rgb="FF0088CC"/>
      <name val="Arial"/>
      <family val="2"/>
    </font>
    <font>
      <sz val="10"/>
      <color rgb="FF000000"/>
      <name val="Arial"/>
      <family val="2"/>
    </font>
    <font>
      <b/>
      <u/>
      <sz val="10"/>
      <color rgb="FFFF0000"/>
      <name val="Arial"/>
      <family val="2"/>
    </font>
    <font>
      <u/>
      <sz val="10"/>
      <color theme="10"/>
      <name val="Arial"/>
    </font>
    <font>
      <b/>
      <sz val="10"/>
      <name val="Arial"/>
      <family val="2"/>
    </font>
    <font>
      <sz val="10"/>
      <color rgb="FF0088CC"/>
      <name val="Arial"/>
      <family val="2"/>
    </font>
    <font>
      <sz val="10"/>
      <color rgb="FFFF0000"/>
      <name val="Arial"/>
      <family val="2"/>
    </font>
    <font>
      <u/>
      <sz val="10"/>
      <name val="Arial"/>
      <family val="2"/>
    </font>
    <font>
      <b/>
      <u/>
      <sz val="10"/>
      <name val="Arial"/>
      <family val="2"/>
    </font>
    <font>
      <b/>
      <sz val="10"/>
      <color rgb="FF000000"/>
      <name val="Arial"/>
      <family val="2"/>
    </font>
    <font>
      <sz val="10"/>
      <color rgb="FF24292E"/>
      <name val="Segoe UI"/>
      <family val="2"/>
    </font>
    <font>
      <sz val="8"/>
      <color rgb="FF555555"/>
      <name val="Microsoft YaHei"/>
      <family val="2"/>
    </font>
    <font>
      <b/>
      <sz val="8"/>
      <color rgb="FF555555"/>
      <name val="Microsoft YaHei"/>
      <family val="2"/>
    </font>
    <font>
      <sz val="9"/>
      <color theme="1"/>
      <name val="YaHei Consolas Hybrid"/>
      <charset val="134"/>
    </font>
    <font>
      <sz val="9"/>
      <color rgb="FF000000"/>
      <name val="Arial"/>
      <family val="2"/>
    </font>
    <font>
      <sz val="10"/>
      <color rgb="FF555555"/>
      <name val="Arial"/>
      <family val="2"/>
    </font>
    <font>
      <sz val="10"/>
      <color rgb="FF555555"/>
      <name val="Microsoft YaHei"/>
      <family val="2"/>
    </font>
    <font>
      <sz val="9"/>
      <color theme="8"/>
      <name val="Arial"/>
      <family val="2"/>
    </font>
    <font>
      <sz val="10"/>
      <color theme="10"/>
      <name val="Arial"/>
      <family val="2"/>
    </font>
    <font>
      <b/>
      <sz val="11"/>
      <color rgb="FF000000"/>
      <name val="Arial"/>
      <family val="2"/>
    </font>
    <font>
      <b/>
      <sz val="11"/>
      <color rgb="FFFF0000"/>
      <name val="Arial"/>
      <family val="2"/>
    </font>
    <font>
      <sz val="9"/>
      <color theme="10"/>
      <name val="Arial"/>
      <family val="2"/>
    </font>
    <font>
      <b/>
      <sz val="9"/>
      <color theme="8"/>
      <name val="Arial"/>
      <family val="2"/>
    </font>
    <font>
      <sz val="10"/>
      <color rgb="FF212529"/>
      <name val="Arial"/>
      <family val="2"/>
    </font>
    <font>
      <sz val="9"/>
      <color rgb="FF242729"/>
      <name val="Inherit"/>
    </font>
    <font>
      <sz val="7"/>
      <color rgb="FF555555"/>
      <name val="Microsoft YaHei"/>
      <family val="2"/>
    </font>
    <font>
      <sz val="6"/>
      <color rgb="FFFFFFFF"/>
      <name val="Microsoft YaHei"/>
      <family val="2"/>
    </font>
    <font>
      <sz val="8"/>
      <color rgb="FF555555"/>
      <name val="宋体"/>
    </font>
    <font>
      <i/>
      <sz val="9"/>
      <color rgb="FF404040"/>
      <name val="Arial"/>
      <family val="2"/>
    </font>
    <font>
      <sz val="9"/>
      <color rgb="FF404040"/>
      <name val="Arial"/>
      <family val="2"/>
    </font>
    <font>
      <sz val="8"/>
      <color rgb="FF0070C0"/>
      <name val="Microsoft YaHei"/>
      <family val="2"/>
    </font>
    <font>
      <b/>
      <sz val="10"/>
      <color rgb="FF0070C0"/>
      <name val="Microsoft YaHei"/>
      <family val="2"/>
    </font>
    <font>
      <sz val="8"/>
      <color theme="8"/>
      <name val="Microsoft YaHei"/>
      <family val="2"/>
    </font>
    <font>
      <sz val="7"/>
      <color rgb="FF000000"/>
      <name val="Microsoft YaHei"/>
      <family val="2"/>
    </font>
    <font>
      <u/>
      <sz val="10"/>
      <color theme="10"/>
      <name val="Arial"/>
      <family val="2"/>
    </font>
    <font>
      <sz val="10"/>
      <color theme="8"/>
      <name val="Arial"/>
      <family val="2"/>
    </font>
    <font>
      <u/>
      <sz val="10"/>
      <color theme="8"/>
      <name val="Arial"/>
      <family val="2"/>
    </font>
    <font>
      <sz val="6"/>
      <color rgb="FF0070C0"/>
      <name val="Microsoft YaHei"/>
      <family val="2"/>
    </font>
    <font>
      <sz val="10"/>
      <color rgb="FF0070C0"/>
      <name val="Arial"/>
      <family val="2"/>
    </font>
    <font>
      <sz val="9"/>
      <color rgb="FF0070C0"/>
      <name val="Arial"/>
      <family val="2"/>
    </font>
    <font>
      <i/>
      <sz val="9"/>
      <color rgb="FF0070C0"/>
      <name val="Arial"/>
      <family val="2"/>
    </font>
    <font>
      <sz val="8"/>
      <color rgb="FF0070C0"/>
      <name val="宋体"/>
    </font>
    <font>
      <b/>
      <sz val="10"/>
      <color rgb="FF24292E"/>
      <name val="Segoe UI"/>
      <family val="2"/>
    </font>
    <font>
      <b/>
      <u/>
      <sz val="10"/>
      <color theme="8"/>
      <name val="Arial"/>
      <family val="2"/>
    </font>
    <font>
      <sz val="7"/>
      <name val="Arial"/>
      <family val="2"/>
    </font>
    <font>
      <u/>
      <sz val="10"/>
      <color rgb="FF0070C0"/>
      <name val="Arial"/>
      <family val="2"/>
    </font>
    <font>
      <sz val="8"/>
      <color rgb="FF000000"/>
      <name val="Arial"/>
      <family val="2"/>
    </font>
    <font>
      <sz val="10"/>
      <color rgb="FF0070C0"/>
      <name val="Segoe UI"/>
      <family val="2"/>
    </font>
    <font>
      <b/>
      <sz val="10"/>
      <color rgb="FF0070C0"/>
      <name val="Segoe UI"/>
      <family val="2"/>
    </font>
    <font>
      <b/>
      <sz val="10"/>
      <color rgb="FF333333"/>
      <name val="Arial"/>
      <family val="2"/>
    </font>
    <font>
      <b/>
      <u/>
      <sz val="10"/>
      <color rgb="FF0070C0"/>
      <name val="Arial"/>
      <family val="2"/>
    </font>
  </fonts>
  <fills count="13">
    <fill>
      <patternFill patternType="none"/>
    </fill>
    <fill>
      <patternFill patternType="gray125"/>
    </fill>
    <fill>
      <patternFill patternType="solid">
        <fgColor rgb="FF9FC5E8"/>
        <bgColor rgb="FF9FC5E8"/>
      </patternFill>
    </fill>
    <fill>
      <patternFill patternType="solid">
        <fgColor rgb="FFFCE5CD"/>
        <bgColor rgb="FFFCE5CD"/>
      </patternFill>
    </fill>
    <fill>
      <patternFill patternType="solid">
        <fgColor rgb="FFFFF2CC"/>
        <bgColor rgb="FFFFF2CC"/>
      </patternFill>
    </fill>
    <fill>
      <patternFill patternType="solid">
        <fgColor rgb="FFF9CB9C"/>
        <bgColor rgb="FFF9CB9C"/>
      </patternFill>
    </fill>
    <fill>
      <patternFill patternType="solid">
        <fgColor rgb="FFE6B8AF"/>
        <bgColor rgb="FFE6B8AF"/>
      </patternFill>
    </fill>
    <fill>
      <patternFill patternType="solid">
        <fgColor rgb="FFFFFFFF"/>
        <bgColor rgb="FFFFFFFF"/>
      </patternFill>
    </fill>
    <fill>
      <patternFill patternType="solid">
        <fgColor rgb="FFF3F3F3"/>
        <bgColor rgb="FFF3F3F3"/>
      </patternFill>
    </fill>
    <fill>
      <patternFill patternType="solid">
        <fgColor rgb="FFDD7E6B"/>
        <bgColor rgb="FFDD7E6B"/>
      </patternFill>
    </fill>
    <fill>
      <patternFill patternType="solid">
        <fgColor rgb="FFD9D9D9"/>
        <bgColor rgb="FFD9D9D9"/>
      </patternFill>
    </fill>
    <fill>
      <patternFill patternType="solid">
        <fgColor rgb="FFEAD1DC"/>
        <bgColor rgb="FFEAD1DC"/>
      </patternFill>
    </fill>
    <fill>
      <patternFill patternType="solid">
        <fgColor rgb="FFF4CCCC"/>
        <bgColor rgb="FFF4CCCC"/>
      </patternFill>
    </fill>
  </fills>
  <borders count="2">
    <border>
      <left/>
      <right/>
      <top/>
      <bottom/>
      <diagonal/>
    </border>
    <border>
      <left/>
      <right/>
      <top/>
      <bottom/>
      <diagonal/>
    </border>
  </borders>
  <cellStyleXfs count="2">
    <xf numFmtId="0" fontId="0" fillId="0" borderId="0"/>
    <xf numFmtId="0" fontId="30" fillId="0" borderId="0" applyNumberFormat="0" applyFill="0" applyBorder="0" applyAlignment="0" applyProtection="0"/>
  </cellStyleXfs>
  <cellXfs count="166">
    <xf numFmtId="0" fontId="0" fillId="0" borderId="0" xfId="0" applyFont="1" applyAlignment="1"/>
    <xf numFmtId="0" fontId="1" fillId="0" borderId="0" xfId="0" applyFont="1" applyAlignment="1">
      <alignment horizontal="center" vertical="center" wrapText="1"/>
    </xf>
    <xf numFmtId="0" fontId="1" fillId="0" borderId="0" xfId="0" applyFont="1"/>
    <xf numFmtId="0" fontId="2" fillId="0" borderId="0" xfId="0" applyFont="1" applyAlignment="1">
      <alignment horizontal="center"/>
    </xf>
    <xf numFmtId="0" fontId="3" fillId="0" borderId="0" xfId="0" applyFont="1"/>
    <xf numFmtId="0" fontId="2" fillId="2" borderId="0" xfId="0" applyFont="1" applyFill="1" applyAlignment="1">
      <alignment horizontal="center" vertical="center" wrapText="1"/>
    </xf>
    <xf numFmtId="0" fontId="2" fillId="2" borderId="0" xfId="0" applyFont="1" applyFill="1" applyAlignment="1">
      <alignment horizontal="center" wrapText="1"/>
    </xf>
    <xf numFmtId="0" fontId="2" fillId="2" borderId="0" xfId="0" applyFont="1" applyFill="1" applyAlignment="1">
      <alignment horizontal="center"/>
    </xf>
    <xf numFmtId="0" fontId="2" fillId="2" borderId="0" xfId="0" applyFont="1" applyFill="1" applyAlignment="1">
      <alignment wrapText="1"/>
    </xf>
    <xf numFmtId="0" fontId="1" fillId="0" borderId="0" xfId="0" applyFont="1" applyAlignment="1">
      <alignment horizontal="center" wrapText="1"/>
    </xf>
    <xf numFmtId="0" fontId="5" fillId="0" borderId="0" xfId="0" applyFont="1" applyAlignment="1">
      <alignment horizontal="center"/>
    </xf>
    <xf numFmtId="0" fontId="6" fillId="0" borderId="0" xfId="0" applyFont="1"/>
    <xf numFmtId="0" fontId="1" fillId="0" borderId="0" xfId="0" applyFont="1" applyAlignment="1"/>
    <xf numFmtId="10" fontId="1" fillId="0" borderId="0" xfId="0" applyNumberFormat="1" applyFont="1"/>
    <xf numFmtId="0" fontId="8" fillId="0" borderId="0" xfId="0" applyFont="1"/>
    <xf numFmtId="0" fontId="5" fillId="0" borderId="0" xfId="0" applyFont="1" applyAlignment="1">
      <alignment horizontal="center" wrapText="1"/>
    </xf>
    <xf numFmtId="0" fontId="11" fillId="7" borderId="0" xfId="0" applyFont="1" applyFill="1" applyAlignment="1">
      <alignment horizontal="center"/>
    </xf>
    <xf numFmtId="0" fontId="1" fillId="0" borderId="0" xfId="0" applyFont="1" applyAlignment="1">
      <alignment horizontal="center"/>
    </xf>
    <xf numFmtId="0" fontId="12" fillId="0" borderId="0" xfId="0" applyFont="1"/>
    <xf numFmtId="0" fontId="13" fillId="0" borderId="0" xfId="0" applyFont="1"/>
    <xf numFmtId="0" fontId="1" fillId="6" borderId="0" xfId="0" applyFont="1" applyFill="1"/>
    <xf numFmtId="0" fontId="15" fillId="8" borderId="0" xfId="0" applyFont="1" applyFill="1"/>
    <xf numFmtId="10" fontId="5" fillId="0" borderId="0" xfId="0" applyNumberFormat="1" applyFont="1" applyAlignment="1">
      <alignment horizontal="center"/>
    </xf>
    <xf numFmtId="0" fontId="1" fillId="0" borderId="0" xfId="0" applyFont="1" applyAlignment="1">
      <alignment wrapText="1"/>
    </xf>
    <xf numFmtId="0" fontId="16" fillId="0" borderId="0" xfId="0" applyFont="1" applyAlignment="1">
      <alignment horizontal="center" wrapText="1"/>
    </xf>
    <xf numFmtId="0" fontId="5" fillId="0" borderId="0" xfId="0" applyFont="1" applyAlignment="1">
      <alignment wrapText="1"/>
    </xf>
    <xf numFmtId="0" fontId="1" fillId="0" borderId="0" xfId="0" applyFont="1" applyAlignment="1">
      <alignment horizontal="center" wrapText="1"/>
    </xf>
    <xf numFmtId="0" fontId="1" fillId="0" borderId="0" xfId="0" applyFont="1" applyAlignment="1">
      <alignment wrapText="1"/>
    </xf>
    <xf numFmtId="0" fontId="17" fillId="0" borderId="0" xfId="0" applyFont="1"/>
    <xf numFmtId="0" fontId="1" fillId="9" borderId="0" xfId="0" applyFont="1" applyFill="1" applyAlignment="1">
      <alignment horizontal="center" vertical="center" wrapText="1"/>
    </xf>
    <xf numFmtId="0" fontId="18" fillId="10" borderId="0" xfId="0" applyFont="1" applyFill="1"/>
    <xf numFmtId="0" fontId="19" fillId="10" borderId="1" xfId="0" applyFont="1" applyFill="1" applyBorder="1" applyAlignment="1"/>
    <xf numFmtId="0" fontId="20" fillId="0" borderId="0" xfId="0" applyFont="1" applyAlignment="1">
      <alignment wrapText="1"/>
    </xf>
    <xf numFmtId="0" fontId="21" fillId="0" borderId="1" xfId="0" applyFont="1" applyBorder="1" applyAlignment="1"/>
    <xf numFmtId="0" fontId="5" fillId="11" borderId="0" xfId="0" applyFont="1" applyFill="1" applyAlignment="1">
      <alignment horizontal="center" vertical="center" wrapText="1"/>
    </xf>
    <xf numFmtId="0" fontId="5" fillId="0" borderId="0" xfId="0" applyFont="1" applyAlignment="1">
      <alignment horizontal="center"/>
    </xf>
    <xf numFmtId="0" fontId="22" fillId="0" borderId="0" xfId="0" applyFont="1" applyAlignment="1"/>
    <xf numFmtId="10" fontId="5" fillId="0" borderId="0" xfId="0" applyNumberFormat="1" applyFont="1" applyAlignment="1">
      <alignment horizontal="center"/>
    </xf>
    <xf numFmtId="0" fontId="11" fillId="0" borderId="0" xfId="0" applyFont="1" applyAlignment="1">
      <alignment horizontal="center"/>
    </xf>
    <xf numFmtId="0" fontId="20" fillId="0" borderId="0" xfId="0" applyFont="1" applyAlignment="1">
      <alignment horizontal="center"/>
    </xf>
    <xf numFmtId="0" fontId="1" fillId="0" borderId="0" xfId="0" applyFont="1" applyAlignment="1">
      <alignment horizontal="center" vertical="center" wrapText="1"/>
    </xf>
    <xf numFmtId="0" fontId="23" fillId="0" borderId="0" xfId="0" applyFont="1" applyAlignment="1">
      <alignment horizontal="center" vertical="center" wrapText="1"/>
    </xf>
    <xf numFmtId="0" fontId="24" fillId="0" borderId="0" xfId="0" applyFont="1"/>
    <xf numFmtId="0" fontId="26" fillId="0" borderId="0" xfId="0" applyFont="1" applyAlignment="1">
      <alignment horizontal="left"/>
    </xf>
    <xf numFmtId="0" fontId="1" fillId="0" borderId="0" xfId="0" applyFont="1" applyAlignment="1">
      <alignment horizontal="left"/>
    </xf>
    <xf numFmtId="0" fontId="2" fillId="2" borderId="0" xfId="0" applyFont="1" applyFill="1" applyAlignment="1">
      <alignment horizontal="left"/>
    </xf>
    <xf numFmtId="0" fontId="5" fillId="0" borderId="0" xfId="0" applyFont="1" applyAlignment="1">
      <alignment horizontal="left"/>
    </xf>
    <xf numFmtId="0" fontId="25" fillId="0" borderId="0" xfId="0" applyFont="1" applyAlignment="1">
      <alignment horizontal="left"/>
    </xf>
    <xf numFmtId="0" fontId="1" fillId="6" borderId="0" xfId="0" applyFont="1" applyFill="1" applyAlignment="1">
      <alignment horizontal="left"/>
    </xf>
    <xf numFmtId="0" fontId="23"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10" fontId="1" fillId="0" borderId="0" xfId="0" applyNumberFormat="1" applyFont="1" applyAlignment="1">
      <alignment horizontal="left"/>
    </xf>
    <xf numFmtId="10" fontId="25" fillId="0" borderId="0" xfId="0" applyNumberFormat="1" applyFont="1" applyAlignment="1">
      <alignment horizontal="left"/>
    </xf>
    <xf numFmtId="0" fontId="27" fillId="0" borderId="0" xfId="0" applyFont="1"/>
    <xf numFmtId="0" fontId="28" fillId="0" borderId="0" xfId="0" applyFont="1" applyAlignment="1">
      <alignment horizontal="left"/>
    </xf>
    <xf numFmtId="10" fontId="26" fillId="0" borderId="0" xfId="0" applyNumberFormat="1" applyFont="1" applyAlignment="1">
      <alignment horizontal="center"/>
    </xf>
    <xf numFmtId="0" fontId="1" fillId="0" borderId="0" xfId="0" applyFont="1" applyAlignment="1">
      <alignment horizontal="center" vertical="center" wrapText="1"/>
    </xf>
    <xf numFmtId="0" fontId="0" fillId="0" borderId="0" xfId="0" applyFont="1" applyAlignment="1"/>
    <xf numFmtId="0" fontId="29" fillId="0" borderId="0" xfId="0" applyFont="1"/>
    <xf numFmtId="0" fontId="0" fillId="0" borderId="0" xfId="0" applyFont="1" applyAlignment="1"/>
    <xf numFmtId="0" fontId="26" fillId="0" borderId="0" xfId="0" applyFont="1" applyAlignment="1">
      <alignment horizontal="center"/>
    </xf>
    <xf numFmtId="0" fontId="30" fillId="0" borderId="0" xfId="1" applyAlignment="1"/>
    <xf numFmtId="0" fontId="25" fillId="0" borderId="0" xfId="0" applyFont="1"/>
    <xf numFmtId="0" fontId="30" fillId="0" borderId="0" xfId="1"/>
    <xf numFmtId="0" fontId="32" fillId="0" borderId="0" xfId="0" applyFont="1"/>
    <xf numFmtId="0" fontId="25" fillId="0" borderId="0" xfId="0" applyFont="1" applyAlignment="1"/>
    <xf numFmtId="0" fontId="25" fillId="0" borderId="0" xfId="0" applyFont="1" applyAlignment="1">
      <alignment horizontal="center" vertical="center" wrapText="1"/>
    </xf>
    <xf numFmtId="0" fontId="0" fillId="0" borderId="0" xfId="0" applyFont="1" applyAlignment="1"/>
    <xf numFmtId="0" fontId="1" fillId="0" borderId="0" xfId="0" applyFont="1" applyAlignment="1">
      <alignment horizontal="center" vertical="center" wrapText="1"/>
    </xf>
    <xf numFmtId="0" fontId="0" fillId="0" borderId="0" xfId="0" applyFont="1" applyAlignment="1"/>
    <xf numFmtId="0" fontId="25" fillId="0" borderId="0" xfId="0" applyFont="1" applyAlignment="1">
      <alignment horizontal="center" vertical="center" wrapText="1"/>
    </xf>
    <xf numFmtId="0" fontId="5" fillId="11" borderId="0" xfId="0" applyFont="1" applyFill="1" applyAlignment="1">
      <alignment horizontal="center" vertical="center" wrapText="1"/>
    </xf>
    <xf numFmtId="0" fontId="31" fillId="0" borderId="0" xfId="0" applyFont="1"/>
    <xf numFmtId="0" fontId="34" fillId="0" borderId="0" xfId="0" applyFont="1"/>
    <xf numFmtId="0" fontId="27" fillId="0" borderId="0" xfId="0" applyFont="1" applyAlignment="1">
      <alignment wrapText="1"/>
    </xf>
    <xf numFmtId="0" fontId="33" fillId="0" borderId="0" xfId="0" applyFont="1" applyAlignment="1"/>
    <xf numFmtId="0" fontId="6" fillId="0" borderId="0" xfId="0" applyFont="1" applyAlignment="1"/>
    <xf numFmtId="0" fontId="25" fillId="0" borderId="0" xfId="0" applyFont="1" applyAlignment="1">
      <alignment horizontal="center"/>
    </xf>
    <xf numFmtId="0" fontId="5" fillId="0" borderId="0" xfId="0" applyFont="1" applyAlignment="1">
      <alignment horizontal="center" vertical="center"/>
    </xf>
    <xf numFmtId="0" fontId="0" fillId="0" borderId="0" xfId="0" applyFont="1" applyAlignment="1">
      <alignment horizontal="center" vertical="center"/>
    </xf>
    <xf numFmtId="0" fontId="28" fillId="0" borderId="0" xfId="0" applyFont="1" applyAlignment="1">
      <alignment horizontal="center" vertical="center"/>
    </xf>
    <xf numFmtId="0" fontId="28" fillId="0" borderId="0" xfId="0" applyFont="1" applyAlignment="1"/>
    <xf numFmtId="0" fontId="34" fillId="0" borderId="0" xfId="1" applyFont="1" applyAlignment="1"/>
    <xf numFmtId="0" fontId="35" fillId="0" borderId="0" xfId="0" applyFont="1"/>
    <xf numFmtId="0" fontId="28" fillId="0" borderId="0" xfId="0" applyFont="1" applyAlignment="1">
      <alignment wrapText="1"/>
    </xf>
    <xf numFmtId="0" fontId="37" fillId="0" borderId="0" xfId="0" applyFont="1" applyAlignment="1">
      <alignment horizontal="left" vertical="center" wrapText="1"/>
    </xf>
    <xf numFmtId="0" fontId="28" fillId="0" borderId="0" xfId="0" applyFont="1" applyAlignment="1">
      <alignment horizontal="left" wrapText="1"/>
    </xf>
    <xf numFmtId="0" fontId="38" fillId="0" borderId="0" xfId="0" applyFont="1" applyAlignment="1">
      <alignment wrapText="1"/>
    </xf>
    <xf numFmtId="10" fontId="25" fillId="0" borderId="0" xfId="0" applyNumberFormat="1" applyFont="1" applyAlignment="1">
      <alignment horizontal="center"/>
    </xf>
    <xf numFmtId="0" fontId="40" fillId="0" borderId="0" xfId="0" applyFont="1" applyFill="1" applyAlignment="1">
      <alignment wrapText="1"/>
    </xf>
    <xf numFmtId="0" fontId="0" fillId="0" borderId="0" xfId="0" applyFont="1" applyAlignment="1"/>
    <xf numFmtId="0" fontId="38" fillId="0" borderId="0" xfId="0" applyFont="1" applyAlignment="1"/>
    <xf numFmtId="0" fontId="0" fillId="0" borderId="0" xfId="0" applyFont="1" applyAlignment="1"/>
    <xf numFmtId="0" fontId="41" fillId="0" borderId="0" xfId="0" applyFont="1" applyAlignment="1"/>
    <xf numFmtId="14" fontId="43" fillId="0" borderId="0" xfId="0" applyNumberFormat="1" applyFont="1" applyAlignment="1"/>
    <xf numFmtId="0" fontId="44" fillId="0" borderId="0" xfId="0" applyFont="1" applyAlignment="1"/>
    <xf numFmtId="0" fontId="0" fillId="0" borderId="0" xfId="0" applyFont="1" applyAlignment="1"/>
    <xf numFmtId="0" fontId="45" fillId="0" borderId="0" xfId="1" applyFont="1" applyAlignment="1"/>
    <xf numFmtId="0" fontId="36" fillId="0" borderId="0" xfId="0" applyFont="1" applyAlignment="1"/>
    <xf numFmtId="0" fontId="46" fillId="0" borderId="1" xfId="0" applyFont="1" applyBorder="1" applyAlignment="1">
      <alignment horizontal="center"/>
    </xf>
    <xf numFmtId="0" fontId="48" fillId="0" borderId="0" xfId="1" applyFont="1" applyAlignment="1"/>
    <xf numFmtId="0" fontId="49" fillId="0" borderId="0" xfId="0" applyFont="1" applyAlignment="1"/>
    <xf numFmtId="0" fontId="50" fillId="0" borderId="0" xfId="0" applyFont="1" applyAlignment="1">
      <alignment vertical="center" wrapText="1"/>
    </xf>
    <xf numFmtId="0" fontId="51" fillId="0" borderId="0" xfId="0" applyFont="1" applyAlignment="1">
      <alignment horizontal="left" vertical="center" wrapText="1" indent="1"/>
    </xf>
    <xf numFmtId="0" fontId="0" fillId="0" borderId="0" xfId="0" applyFont="1" applyAlignment="1"/>
    <xf numFmtId="14" fontId="52" fillId="0" borderId="0" xfId="0" applyNumberFormat="1" applyFont="1" applyAlignment="1"/>
    <xf numFmtId="0" fontId="38" fillId="0" borderId="0" xfId="0" applyFont="1" applyAlignment="1">
      <alignment horizontal="left" wrapText="1"/>
    </xf>
    <xf numFmtId="0" fontId="54" fillId="0" borderId="0" xfId="0" applyFont="1" applyAlignment="1"/>
    <xf numFmtId="0" fontId="55" fillId="0" borderId="0" xfId="0" applyFont="1" applyAlignment="1"/>
    <xf numFmtId="0" fontId="56" fillId="0" borderId="0" xfId="0" applyFont="1" applyAlignment="1">
      <alignment wrapText="1"/>
    </xf>
    <xf numFmtId="0" fontId="57" fillId="0" borderId="0" xfId="0" applyFont="1" applyAlignment="1">
      <alignment wrapText="1"/>
    </xf>
    <xf numFmtId="0" fontId="58" fillId="0" borderId="0" xfId="0" applyFont="1" applyAlignment="1"/>
    <xf numFmtId="0" fontId="57" fillId="0" borderId="0" xfId="0" applyFont="1" applyAlignment="1"/>
    <xf numFmtId="0" fontId="59" fillId="0" borderId="0" xfId="0" applyFont="1" applyAlignment="1"/>
    <xf numFmtId="0" fontId="59" fillId="0" borderId="0" xfId="0" applyFont="1" applyAlignment="1">
      <alignment wrapText="1"/>
    </xf>
    <xf numFmtId="14" fontId="0" fillId="0" borderId="0" xfId="0" applyNumberFormat="1" applyFont="1" applyAlignment="1">
      <alignment horizontal="center" vertical="center"/>
    </xf>
    <xf numFmtId="0" fontId="60" fillId="0" borderId="0" xfId="0" applyFont="1" applyAlignment="1"/>
    <xf numFmtId="0" fontId="26" fillId="0" borderId="0" xfId="0" applyFont="1" applyAlignment="1"/>
    <xf numFmtId="0" fontId="38" fillId="0" borderId="1" xfId="0" applyFont="1" applyFill="1" applyBorder="1" applyAlignment="1"/>
    <xf numFmtId="0" fontId="62" fillId="0" borderId="0" xfId="0" applyFont="1" applyAlignment="1"/>
    <xf numFmtId="0" fontId="63" fillId="0" borderId="0" xfId="0" applyFont="1"/>
    <xf numFmtId="0" fontId="65" fillId="0" borderId="0" xfId="0" applyFont="1" applyAlignment="1"/>
    <xf numFmtId="0" fontId="66" fillId="0" borderId="0" xfId="0" applyFont="1" applyAlignment="1"/>
    <xf numFmtId="0" fontId="67" fillId="0" borderId="0" xfId="0" applyFont="1" applyAlignment="1"/>
    <xf numFmtId="0" fontId="67" fillId="0" borderId="0" xfId="0" applyFont="1" applyAlignment="1">
      <alignment wrapText="1"/>
    </xf>
    <xf numFmtId="0" fontId="68" fillId="0" borderId="0" xfId="0" applyFont="1" applyAlignment="1">
      <alignment wrapText="1"/>
    </xf>
    <xf numFmtId="0" fontId="66" fillId="0" borderId="0" xfId="0" applyFont="1" applyAlignment="1">
      <alignment vertical="center" wrapText="1"/>
    </xf>
    <xf numFmtId="0" fontId="1" fillId="0" borderId="0" xfId="0" applyFont="1" applyAlignment="1">
      <alignment horizontal="center" vertical="center" wrapText="1"/>
    </xf>
    <xf numFmtId="0" fontId="0" fillId="0" borderId="0" xfId="0" applyFont="1" applyAlignment="1"/>
    <xf numFmtId="0" fontId="14" fillId="6" borderId="0" xfId="0" applyFont="1" applyFill="1" applyAlignment="1">
      <alignment horizontal="center" vertical="center" wrapText="1"/>
    </xf>
    <xf numFmtId="0" fontId="5" fillId="12" borderId="0" xfId="0" applyFont="1" applyFill="1" applyAlignment="1">
      <alignment horizontal="center" vertical="center" wrapText="1"/>
    </xf>
    <xf numFmtId="0" fontId="25" fillId="0" borderId="0" xfId="0" applyFont="1" applyAlignment="1">
      <alignment horizontal="center" vertical="center" wrapText="1"/>
    </xf>
    <xf numFmtId="0" fontId="25" fillId="9" borderId="0" xfId="0" applyFont="1" applyFill="1" applyAlignment="1">
      <alignment horizontal="center" vertical="center" wrapText="1"/>
    </xf>
    <xf numFmtId="0" fontId="4" fillId="3" borderId="0" xfId="0" applyFont="1" applyFill="1" applyAlignment="1">
      <alignment horizontal="center" vertical="center" wrapText="1"/>
    </xf>
    <xf numFmtId="0" fontId="7" fillId="4" borderId="0" xfId="0" applyFont="1" applyFill="1" applyAlignment="1">
      <alignment horizontal="center" vertical="center" wrapText="1"/>
    </xf>
    <xf numFmtId="0" fontId="9" fillId="5" borderId="0" xfId="0" applyFont="1" applyFill="1" applyAlignment="1">
      <alignment horizontal="center" vertical="center" wrapText="1"/>
    </xf>
    <xf numFmtId="0" fontId="10" fillId="6" borderId="0" xfId="0" applyFont="1" applyFill="1" applyAlignment="1">
      <alignment horizontal="center" vertical="center" wrapText="1"/>
    </xf>
    <xf numFmtId="0" fontId="5" fillId="3" borderId="0" xfId="0" applyFont="1" applyFill="1" applyAlignment="1">
      <alignment horizontal="center" vertical="center" wrapText="1"/>
    </xf>
    <xf numFmtId="0" fontId="5" fillId="6" borderId="0" xfId="0" applyFont="1" applyFill="1" applyAlignment="1">
      <alignment horizontal="center" vertical="center" wrapText="1"/>
    </xf>
    <xf numFmtId="0" fontId="5" fillId="5" borderId="0" xfId="0" applyFont="1" applyFill="1" applyAlignment="1">
      <alignment horizontal="center" vertical="center" wrapText="1"/>
    </xf>
    <xf numFmtId="0" fontId="1" fillId="6" borderId="0" xfId="0" applyFont="1" applyFill="1" applyAlignment="1">
      <alignment horizontal="center" vertical="center" wrapText="1"/>
    </xf>
    <xf numFmtId="0" fontId="25" fillId="0" borderId="0" xfId="0" applyFont="1" applyAlignment="1">
      <alignment horizontal="center"/>
    </xf>
    <xf numFmtId="0" fontId="6" fillId="0" borderId="0" xfId="0" applyFont="1" applyAlignment="1">
      <alignment horizontal="center"/>
    </xf>
    <xf numFmtId="0" fontId="5" fillId="11" borderId="0" xfId="0" applyFont="1" applyFill="1" applyAlignment="1">
      <alignment horizontal="center" vertical="center" wrapText="1"/>
    </xf>
    <xf numFmtId="14" fontId="42" fillId="0" borderId="0" xfId="0" applyNumberFormat="1" applyFont="1" applyAlignment="1">
      <alignment horizontal="center" vertical="center"/>
    </xf>
    <xf numFmtId="14" fontId="0" fillId="0" borderId="0" xfId="0" applyNumberFormat="1" applyFont="1" applyAlignment="1">
      <alignment horizontal="center"/>
    </xf>
    <xf numFmtId="0" fontId="0" fillId="0" borderId="0" xfId="0" applyFont="1" applyAlignment="1">
      <alignment horizontal="center"/>
    </xf>
    <xf numFmtId="0" fontId="46" fillId="0" borderId="1" xfId="0" applyFont="1" applyBorder="1" applyAlignment="1">
      <alignment horizontal="center"/>
    </xf>
    <xf numFmtId="14" fontId="42" fillId="0" borderId="1" xfId="0" applyNumberFormat="1" applyFont="1" applyBorder="1" applyAlignment="1">
      <alignment horizontal="center" vertical="center"/>
    </xf>
    <xf numFmtId="0" fontId="37" fillId="0" borderId="0" xfId="0" applyFont="1" applyAlignment="1">
      <alignment wrapText="1"/>
    </xf>
    <xf numFmtId="0" fontId="25" fillId="0" borderId="0" xfId="0" applyFont="1" applyAlignment="1">
      <alignment horizontal="left" wrapText="1"/>
    </xf>
    <xf numFmtId="0" fontId="63" fillId="8" borderId="0" xfId="0" applyFont="1" applyFill="1"/>
    <xf numFmtId="0" fontId="45" fillId="0" borderId="0" xfId="1" applyFont="1"/>
    <xf numFmtId="0" fontId="62" fillId="0" borderId="0" xfId="0" applyFont="1"/>
    <xf numFmtId="0" fontId="70" fillId="0" borderId="0" xfId="0" applyFont="1"/>
    <xf numFmtId="0" fontId="71" fillId="0" borderId="0" xfId="0" applyFont="1" applyAlignment="1"/>
    <xf numFmtId="0" fontId="72" fillId="0" borderId="0" xfId="0" applyFont="1"/>
    <xf numFmtId="0" fontId="72" fillId="0" borderId="0" xfId="1" applyFont="1" applyAlignment="1"/>
    <xf numFmtId="0" fontId="65" fillId="0" borderId="0" xfId="0" applyFont="1" applyAlignment="1">
      <alignment horizontal="left" vertical="center"/>
    </xf>
    <xf numFmtId="0" fontId="74" fillId="0" borderId="0" xfId="0" applyFont="1" applyAlignment="1">
      <alignment wrapText="1"/>
    </xf>
    <xf numFmtId="0" fontId="0" fillId="0" borderId="0" xfId="0" applyFont="1" applyAlignment="1">
      <alignment horizontal="left" wrapText="1"/>
    </xf>
    <xf numFmtId="0" fontId="26" fillId="0" borderId="0" xfId="0" applyFont="1" applyAlignment="1">
      <alignment horizontal="left" wrapText="1"/>
    </xf>
    <xf numFmtId="0" fontId="1" fillId="0" borderId="0" xfId="0" applyFont="1" applyAlignment="1">
      <alignment horizontal="left" wrapText="1"/>
    </xf>
    <xf numFmtId="0" fontId="73" fillId="0" borderId="0" xfId="0" applyFont="1" applyAlignment="1">
      <alignment horizontal="left" wrapText="1"/>
    </xf>
    <xf numFmtId="0" fontId="7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validate-ip-address" TargetMode="External"/><Relationship Id="rId299" Type="http://schemas.openxmlformats.org/officeDocument/2006/relationships/hyperlink" Target="https://leetcode.com/problems/longest-increasing-path-in-a-matrix" TargetMode="External"/><Relationship Id="rId21" Type="http://schemas.openxmlformats.org/officeDocument/2006/relationships/hyperlink" Target="https://leetcode.com/problems/longest-word-in-dictionary-through-deleting" TargetMode="External"/><Relationship Id="rId63" Type="http://schemas.openxmlformats.org/officeDocument/2006/relationships/hyperlink" Target="https://leetcode.com/problems/reverse-words-in-a-string-ii" TargetMode="External"/><Relationship Id="rId159" Type="http://schemas.openxmlformats.org/officeDocument/2006/relationships/hyperlink" Target="https://leetcode.com/problems/integer-break" TargetMode="External"/><Relationship Id="rId324" Type="http://schemas.openxmlformats.org/officeDocument/2006/relationships/hyperlink" Target="https://leetcode.com/problems/gas-station" TargetMode="External"/><Relationship Id="rId366" Type="http://schemas.openxmlformats.org/officeDocument/2006/relationships/hyperlink" Target="https://leetcode.com/problems/string-to-integer-atoi" TargetMode="External"/><Relationship Id="rId531" Type="http://schemas.openxmlformats.org/officeDocument/2006/relationships/hyperlink" Target="https://leetcode.com/problems/second-minimum-node-in-a-binary-tree/description/" TargetMode="External"/><Relationship Id="rId170" Type="http://schemas.openxmlformats.org/officeDocument/2006/relationships/hyperlink" Target="https://leetcode.com/problems/student-attendance-record-ii" TargetMode="External"/><Relationship Id="rId226" Type="http://schemas.openxmlformats.org/officeDocument/2006/relationships/hyperlink" Target="https://leetcode.com/problems/design-twitter" TargetMode="External"/><Relationship Id="rId433" Type="http://schemas.openxmlformats.org/officeDocument/2006/relationships/hyperlink" Target="https://leetcode.com/problems/ugly-number" TargetMode="External"/><Relationship Id="rId268" Type="http://schemas.openxmlformats.org/officeDocument/2006/relationships/hyperlink" Target="https://leetcode.com/problems/find-leaves-of-binary-tree" TargetMode="External"/><Relationship Id="rId475" Type="http://schemas.openxmlformats.org/officeDocument/2006/relationships/hyperlink" Target="https://leetcode.com/problems/sort-transformed-array" TargetMode="External"/><Relationship Id="rId32" Type="http://schemas.openxmlformats.org/officeDocument/2006/relationships/hyperlink" Target="https://leetcode.com/problems/merge-sorted-array" TargetMode="External"/><Relationship Id="rId74" Type="http://schemas.openxmlformats.org/officeDocument/2006/relationships/hyperlink" Target="https://leetcode.com/problems/permutations" TargetMode="External"/><Relationship Id="rId128" Type="http://schemas.openxmlformats.org/officeDocument/2006/relationships/hyperlink" Target="https://leetcode.com/problems/valid-word-abbreviation" TargetMode="External"/><Relationship Id="rId335" Type="http://schemas.openxmlformats.org/officeDocument/2006/relationships/hyperlink" Target="https://leetcode.com/problems/single-number" TargetMode="External"/><Relationship Id="rId377" Type="http://schemas.openxmlformats.org/officeDocument/2006/relationships/hyperlink" Target="https://leetcode.com/problems/rotate-image" TargetMode="External"/><Relationship Id="rId500" Type="http://schemas.openxmlformats.org/officeDocument/2006/relationships/hyperlink" Target="https://leetcode.com/problems/read-n-characters-given-read4" TargetMode="External"/><Relationship Id="rId5" Type="http://schemas.openxmlformats.org/officeDocument/2006/relationships/hyperlink" Target="https://leetcode.com/problems/3sum" TargetMode="External"/><Relationship Id="rId181" Type="http://schemas.openxmlformats.org/officeDocument/2006/relationships/hyperlink" Target="https://leetcode.com/problems/burst-balloons" TargetMode="External"/><Relationship Id="rId237" Type="http://schemas.openxmlformats.org/officeDocument/2006/relationships/hyperlink" Target="https://leetcode.com/problems/verify-preorder-sequence-in-binary-search-tree" TargetMode="External"/><Relationship Id="rId402" Type="http://schemas.openxmlformats.org/officeDocument/2006/relationships/hyperlink" Target="https://leetcode.com/problems/next-greater-element-iii" TargetMode="External"/><Relationship Id="rId279" Type="http://schemas.openxmlformats.org/officeDocument/2006/relationships/hyperlink" Target="https://leetcode.com/problems/serialize-and-deserialize-binary-tree" TargetMode="External"/><Relationship Id="rId444" Type="http://schemas.openxmlformats.org/officeDocument/2006/relationships/hyperlink" Target="https://leetcode.com/problems/best-meeting-point" TargetMode="External"/><Relationship Id="rId486" Type="http://schemas.openxmlformats.org/officeDocument/2006/relationships/hyperlink" Target="https://leetcode.com/problems/longest-uncommon-subsequence-ii" TargetMode="External"/><Relationship Id="rId43" Type="http://schemas.openxmlformats.org/officeDocument/2006/relationships/hyperlink" Target="https://leetcode.com/problems/delete-node-in-a-linked-list" TargetMode="External"/><Relationship Id="rId139" Type="http://schemas.openxmlformats.org/officeDocument/2006/relationships/hyperlink" Target="https://leetcode.com/problems/best-time-to-buy-and-sell-stock" TargetMode="External"/><Relationship Id="rId290" Type="http://schemas.openxmlformats.org/officeDocument/2006/relationships/hyperlink" Target="https://leetcode.com/problems/closest-binary-search-tree-value-ii" TargetMode="External"/><Relationship Id="rId304" Type="http://schemas.openxmlformats.org/officeDocument/2006/relationships/hyperlink" Target="https://leetcode.com/problems/the-maze" TargetMode="External"/><Relationship Id="rId346" Type="http://schemas.openxmlformats.org/officeDocument/2006/relationships/hyperlink" Target="https://leetcode.com/problems/integer-replacement" TargetMode="External"/><Relationship Id="rId388" Type="http://schemas.openxmlformats.org/officeDocument/2006/relationships/hyperlink" Target="https://leetcode.com/problems/shuffle-an-array" TargetMode="External"/><Relationship Id="rId511" Type="http://schemas.openxmlformats.org/officeDocument/2006/relationships/hyperlink" Target="https://leetcode.com/problems/water-and-jug-problem" TargetMode="External"/><Relationship Id="rId85" Type="http://schemas.openxmlformats.org/officeDocument/2006/relationships/hyperlink" Target="https://leetcode.com/problems/valid-palindrome" TargetMode="External"/><Relationship Id="rId150" Type="http://schemas.openxmlformats.org/officeDocument/2006/relationships/hyperlink" Target="https://leetcode.com/problems/paint-house-ii" TargetMode="External"/><Relationship Id="rId192" Type="http://schemas.openxmlformats.org/officeDocument/2006/relationships/hyperlink" Target="https://leetcode.com/problems/predict-the-winner" TargetMode="External"/><Relationship Id="rId206" Type="http://schemas.openxmlformats.org/officeDocument/2006/relationships/hyperlink" Target="https://leetcode.com/problems/insert-delete-getrandom-o1-duplicates-allowed" TargetMode="External"/><Relationship Id="rId413" Type="http://schemas.openxmlformats.org/officeDocument/2006/relationships/hyperlink" Target="https://leetcode.com/problems/find-the-difference" TargetMode="External"/><Relationship Id="rId248" Type="http://schemas.openxmlformats.org/officeDocument/2006/relationships/hyperlink" Target="https://leetcode.com/problems/binary-tree-right-side-view" TargetMode="External"/><Relationship Id="rId455" Type="http://schemas.openxmlformats.org/officeDocument/2006/relationships/hyperlink" Target="https://leetcode.com/problems/find-k-pairs-with-smallest-sums" TargetMode="External"/><Relationship Id="rId497" Type="http://schemas.openxmlformats.org/officeDocument/2006/relationships/hyperlink" Target="https://leetcode.com/problems/number-of-segments-in-a-string" TargetMode="External"/><Relationship Id="rId12" Type="http://schemas.openxmlformats.org/officeDocument/2006/relationships/hyperlink" Target="https://leetcode.com/problems/find-median-from-data-stream" TargetMode="External"/><Relationship Id="rId108" Type="http://schemas.openxmlformats.org/officeDocument/2006/relationships/hyperlink" Target="https://leetcode.com/problems/valid-sudoku" TargetMode="External"/><Relationship Id="rId315" Type="http://schemas.openxmlformats.org/officeDocument/2006/relationships/hyperlink" Target="https://leetcode.com/problems/minesweeper" TargetMode="External"/><Relationship Id="rId357" Type="http://schemas.openxmlformats.org/officeDocument/2006/relationships/hyperlink" Target="https://leetcode.com/problems/divide-two-integers" TargetMode="External"/><Relationship Id="rId522" Type="http://schemas.openxmlformats.org/officeDocument/2006/relationships/hyperlink" Target="https://leetcode.com/problems/brick-wall" TargetMode="External"/><Relationship Id="rId54" Type="http://schemas.openxmlformats.org/officeDocument/2006/relationships/hyperlink" Target="https://leetcode.com/problems/insertion-sort-list" TargetMode="External"/><Relationship Id="rId96" Type="http://schemas.openxmlformats.org/officeDocument/2006/relationships/hyperlink" Target="https://leetcode.com/problems/search-in-rotated-sorted-array" TargetMode="External"/><Relationship Id="rId161" Type="http://schemas.openxmlformats.org/officeDocument/2006/relationships/hyperlink" Target="https://leetcode.com/problems/word-break-ii" TargetMode="External"/><Relationship Id="rId217" Type="http://schemas.openxmlformats.org/officeDocument/2006/relationships/hyperlink" Target="https://leetcode.com/problems/design-snake-game" TargetMode="External"/><Relationship Id="rId399" Type="http://schemas.openxmlformats.org/officeDocument/2006/relationships/hyperlink" Target="https://leetcode.com/problems/decode-string" TargetMode="External"/><Relationship Id="rId259" Type="http://schemas.openxmlformats.org/officeDocument/2006/relationships/hyperlink" Target="https://leetcode.com/problems/path-sum-ii" TargetMode="External"/><Relationship Id="rId424" Type="http://schemas.openxmlformats.org/officeDocument/2006/relationships/hyperlink" Target="https://leetcode.com/problems/data-stream-as-disjoint-intervals" TargetMode="External"/><Relationship Id="rId466" Type="http://schemas.openxmlformats.org/officeDocument/2006/relationships/hyperlink" Target="https://leetcode.com/problems/convex-polygon" TargetMode="External"/><Relationship Id="rId23" Type="http://schemas.openxmlformats.org/officeDocument/2006/relationships/hyperlink" Target="https://leetcode.com/problems/minimum-size-subarray-sum" TargetMode="External"/><Relationship Id="rId119" Type="http://schemas.openxmlformats.org/officeDocument/2006/relationships/hyperlink" Target="https://leetcode.com/problems/beautiful-arrangement" TargetMode="External"/><Relationship Id="rId270" Type="http://schemas.openxmlformats.org/officeDocument/2006/relationships/hyperlink" Target="https://leetcode.com/problems/most-frequent-subtree-sum" TargetMode="External"/><Relationship Id="rId326" Type="http://schemas.openxmlformats.org/officeDocument/2006/relationships/hyperlink" Target="https://leetcode.com/problems/queue-reconstruction-by-height" TargetMode="External"/><Relationship Id="rId533" Type="http://schemas.openxmlformats.org/officeDocument/2006/relationships/hyperlink" Target="https://leetcode.com/problems/maximum-binary-tree/description/" TargetMode="External"/><Relationship Id="rId65" Type="http://schemas.openxmlformats.org/officeDocument/2006/relationships/hyperlink" Target="https://leetcode.com/problems/rotate-array" TargetMode="External"/><Relationship Id="rId130" Type="http://schemas.openxmlformats.org/officeDocument/2006/relationships/hyperlink" Target="https://leetcode.com/problems/generalized-abbreviation" TargetMode="External"/><Relationship Id="rId368" Type="http://schemas.openxmlformats.org/officeDocument/2006/relationships/hyperlink" Target="https://leetcode.com/problems/integer-to-roman" TargetMode="External"/><Relationship Id="rId172" Type="http://schemas.openxmlformats.org/officeDocument/2006/relationships/hyperlink" Target="https://leetcode.com/problems/wildcard-matching" TargetMode="External"/><Relationship Id="rId228" Type="http://schemas.openxmlformats.org/officeDocument/2006/relationships/hyperlink" Target="https://leetcode.com/problems/binary-tree-inorder-traversal" TargetMode="External"/><Relationship Id="rId435" Type="http://schemas.openxmlformats.org/officeDocument/2006/relationships/hyperlink" Target="https://leetcode.com/problems/super-ugly-number" TargetMode="External"/><Relationship Id="rId477" Type="http://schemas.openxmlformats.org/officeDocument/2006/relationships/hyperlink" Target="https://leetcode.com/problems/output-contest-matches" TargetMode="External"/><Relationship Id="rId281" Type="http://schemas.openxmlformats.org/officeDocument/2006/relationships/hyperlink" Target="https://leetcode.com/problems/count-complete-tree-nodes" TargetMode="External"/><Relationship Id="rId337" Type="http://schemas.openxmlformats.org/officeDocument/2006/relationships/hyperlink" Target="https://leetcode.com/problems/single-number-iii" TargetMode="External"/><Relationship Id="rId502" Type="http://schemas.openxmlformats.org/officeDocument/2006/relationships/hyperlink" Target="https://leetcode.com/problems/compare-version-numbers" TargetMode="External"/><Relationship Id="rId34" Type="http://schemas.openxmlformats.org/officeDocument/2006/relationships/hyperlink" Target="https://leetcode.com/problems/container-with-most-water" TargetMode="External"/><Relationship Id="rId76" Type="http://schemas.openxmlformats.org/officeDocument/2006/relationships/hyperlink" Target="https://leetcode.com/problems/combinations" TargetMode="External"/><Relationship Id="rId141" Type="http://schemas.openxmlformats.org/officeDocument/2006/relationships/hyperlink" Target="https://leetcode.com/problems/best-time-to-buy-and-sell-stock-iii" TargetMode="External"/><Relationship Id="rId379" Type="http://schemas.openxmlformats.org/officeDocument/2006/relationships/hyperlink" Target="https://leetcode.com/problems/spiral-matrix-ii" TargetMode="External"/><Relationship Id="rId7" Type="http://schemas.openxmlformats.org/officeDocument/2006/relationships/hyperlink" Target="https://leetcode.com/problems/3sum-smaller" TargetMode="External"/><Relationship Id="rId183" Type="http://schemas.openxmlformats.org/officeDocument/2006/relationships/hyperlink" Target="https://leetcode.com/problems/russian-doll-envelopes" TargetMode="External"/><Relationship Id="rId239" Type="http://schemas.openxmlformats.org/officeDocument/2006/relationships/hyperlink" Target="https://leetcode.com/problems/two-sum-iv-input-is-a-bst" TargetMode="External"/><Relationship Id="rId390" Type="http://schemas.openxmlformats.org/officeDocument/2006/relationships/hyperlink" Target="https://leetcode.com/problems/valid-parentheses" TargetMode="External"/><Relationship Id="rId404" Type="http://schemas.openxmlformats.org/officeDocument/2006/relationships/hyperlink" Target="https://leetcode.com/problems/first-missing-positive" TargetMode="External"/><Relationship Id="rId446" Type="http://schemas.openxmlformats.org/officeDocument/2006/relationships/hyperlink" Target="https://leetcode.com/problems/lexicographical-numbers" TargetMode="External"/><Relationship Id="rId250" Type="http://schemas.openxmlformats.org/officeDocument/2006/relationships/hyperlink" Target="https://leetcode.com/problems/same-tree" TargetMode="External"/><Relationship Id="rId292" Type="http://schemas.openxmlformats.org/officeDocument/2006/relationships/hyperlink" Target="https://leetcode.com/problems/delete-node-in-a-bst" TargetMode="External"/><Relationship Id="rId306" Type="http://schemas.openxmlformats.org/officeDocument/2006/relationships/hyperlink" Target="https://leetcode.com/problems/the-maze-iii" TargetMode="External"/><Relationship Id="rId488" Type="http://schemas.openxmlformats.org/officeDocument/2006/relationships/hyperlink" Target="https://leetcode.com/problems/lonely-pixel-ii" TargetMode="External"/><Relationship Id="rId45" Type="http://schemas.openxmlformats.org/officeDocument/2006/relationships/hyperlink" Target="https://leetcode.com/problems/remove-duplicates-from-sorted-list-ii" TargetMode="External"/><Relationship Id="rId87" Type="http://schemas.openxmlformats.org/officeDocument/2006/relationships/hyperlink" Target="https://leetcode.com/problems/longest-palindrome" TargetMode="External"/><Relationship Id="rId110" Type="http://schemas.openxmlformats.org/officeDocument/2006/relationships/hyperlink" Target="https://leetcode.com/problems/zuma-game" TargetMode="External"/><Relationship Id="rId348" Type="http://schemas.openxmlformats.org/officeDocument/2006/relationships/hyperlink" Target="https://leetcode.com/problems/add-two-numbers" TargetMode="External"/><Relationship Id="rId513" Type="http://schemas.openxmlformats.org/officeDocument/2006/relationships/hyperlink" Target="https://leetcode.com/problems/group-shifted-strings" TargetMode="External"/><Relationship Id="rId152" Type="http://schemas.openxmlformats.org/officeDocument/2006/relationships/hyperlink" Target="https://leetcode.com/problems/target-sum" TargetMode="External"/><Relationship Id="rId194" Type="http://schemas.openxmlformats.org/officeDocument/2006/relationships/hyperlink" Target="https://leetcode.com/problems/arithmetic-slices-ii-subsequence" TargetMode="External"/><Relationship Id="rId208" Type="http://schemas.openxmlformats.org/officeDocument/2006/relationships/hyperlink" Target="https://leetcode.com/problems/lfu-cache" TargetMode="External"/><Relationship Id="rId415" Type="http://schemas.openxmlformats.org/officeDocument/2006/relationships/hyperlink" Target="https://leetcode.com/problems/merge-intervals" TargetMode="External"/><Relationship Id="rId457" Type="http://schemas.openxmlformats.org/officeDocument/2006/relationships/hyperlink" Target="https://leetcode.com/problems/top-k-frequent-elements" TargetMode="External"/><Relationship Id="rId261" Type="http://schemas.openxmlformats.org/officeDocument/2006/relationships/hyperlink" Target="https://leetcode.com/problems/binary-tree-maximum-path-sum" TargetMode="External"/><Relationship Id="rId499" Type="http://schemas.openxmlformats.org/officeDocument/2006/relationships/hyperlink" Target="https://leetcode.com/problems/max-consecutive-ones-ii" TargetMode="External"/><Relationship Id="rId14" Type="http://schemas.openxmlformats.org/officeDocument/2006/relationships/hyperlink" Target="https://leetcode.com/problems/find-all-anagrams-in-a-string" TargetMode="External"/><Relationship Id="rId56" Type="http://schemas.openxmlformats.org/officeDocument/2006/relationships/hyperlink" Target="https://leetcode.com/problems/reorder-list" TargetMode="External"/><Relationship Id="rId317" Type="http://schemas.openxmlformats.org/officeDocument/2006/relationships/hyperlink" Target="https://leetcode.com/problems/range-sum-query-mutable" TargetMode="External"/><Relationship Id="rId359" Type="http://schemas.openxmlformats.org/officeDocument/2006/relationships/hyperlink" Target="https://leetcode.com/problems/sqrtx" TargetMode="External"/><Relationship Id="rId524" Type="http://schemas.openxmlformats.org/officeDocument/2006/relationships/hyperlink" Target="https://leetcode.com/problems/h-index-ii" TargetMode="External"/><Relationship Id="rId98" Type="http://schemas.openxmlformats.org/officeDocument/2006/relationships/hyperlink" Target="https://leetcode.com/problems/find-minimum-in-rotated-sorted-array" TargetMode="External"/><Relationship Id="rId121" Type="http://schemas.openxmlformats.org/officeDocument/2006/relationships/hyperlink" Target="https://leetcode.com/problems/palindrome-partitioning-ii" TargetMode="External"/><Relationship Id="rId163" Type="http://schemas.openxmlformats.org/officeDocument/2006/relationships/hyperlink" Target="https://leetcode.com/problems/unique-paths" TargetMode="External"/><Relationship Id="rId219" Type="http://schemas.openxmlformats.org/officeDocument/2006/relationships/hyperlink" Target="https://leetcode.com/problems/logger-rate-limiter" TargetMode="External"/><Relationship Id="rId370" Type="http://schemas.openxmlformats.org/officeDocument/2006/relationships/hyperlink" Target="https://leetcode.com/problems/integer-to-english-words" TargetMode="External"/><Relationship Id="rId426" Type="http://schemas.openxmlformats.org/officeDocument/2006/relationships/hyperlink" Target="https://leetcode.com/problems/perfect-number" TargetMode="External"/><Relationship Id="rId230" Type="http://schemas.openxmlformats.org/officeDocument/2006/relationships/hyperlink" Target="https://leetcode.com/problems/binary-tree-postorder-traversal" TargetMode="External"/><Relationship Id="rId468" Type="http://schemas.openxmlformats.org/officeDocument/2006/relationships/hyperlink" Target="https://leetcode.com/problems/bulb-switcher" TargetMode="External"/><Relationship Id="rId25" Type="http://schemas.openxmlformats.org/officeDocument/2006/relationships/hyperlink" Target="https://leetcode.com/problems/contiguous-array" TargetMode="External"/><Relationship Id="rId46" Type="http://schemas.openxmlformats.org/officeDocument/2006/relationships/hyperlink" Target="https://leetcode.com/problems/remove-linked-list-elements" TargetMode="External"/><Relationship Id="rId67" Type="http://schemas.openxmlformats.org/officeDocument/2006/relationships/hyperlink" Target="https://leetcode.com/problems/reverse-bits" TargetMode="External"/><Relationship Id="rId272" Type="http://schemas.openxmlformats.org/officeDocument/2006/relationships/hyperlink" Target="https://leetcode.com/problems/binary-tree-upside-down" TargetMode="External"/><Relationship Id="rId293" Type="http://schemas.openxmlformats.org/officeDocument/2006/relationships/hyperlink" Target="https://leetcode.com/problems/minimum-absolute-difference-in-bst" TargetMode="External"/><Relationship Id="rId307" Type="http://schemas.openxmlformats.org/officeDocument/2006/relationships/hyperlink" Target="https://leetcode.com/problems/remove-invalid-parentheses" TargetMode="External"/><Relationship Id="rId328" Type="http://schemas.openxmlformats.org/officeDocument/2006/relationships/hyperlink" Target="https://leetcode.com/problems/find-permutation" TargetMode="External"/><Relationship Id="rId349" Type="http://schemas.openxmlformats.org/officeDocument/2006/relationships/hyperlink" Target="https://leetcode.com/problems/add-two-numbers-ii" TargetMode="External"/><Relationship Id="rId514" Type="http://schemas.openxmlformats.org/officeDocument/2006/relationships/hyperlink" Target="https://leetcode.com/problems/repeated-dna-sequences" TargetMode="External"/><Relationship Id="rId535" Type="http://schemas.openxmlformats.org/officeDocument/2006/relationships/hyperlink" Target="https://leetcode.com/problems/my-calendar-i/description/" TargetMode="External"/><Relationship Id="rId88" Type="http://schemas.openxmlformats.org/officeDocument/2006/relationships/hyperlink" Target="https://leetcode.com/problems/palindrome-permutation" TargetMode="External"/><Relationship Id="rId111" Type="http://schemas.openxmlformats.org/officeDocument/2006/relationships/hyperlink" Target="https://leetcode.com/problems/n-queens" TargetMode="External"/><Relationship Id="rId132" Type="http://schemas.openxmlformats.org/officeDocument/2006/relationships/hyperlink" Target="https://leetcode.com/problems/word-abbreviation" TargetMode="External"/><Relationship Id="rId153" Type="http://schemas.openxmlformats.org/officeDocument/2006/relationships/hyperlink" Target="https://leetcode.com/problems/longest-increasing-subsequence" TargetMode="External"/><Relationship Id="rId174" Type="http://schemas.openxmlformats.org/officeDocument/2006/relationships/hyperlink" Target="https://leetcode.com/problems/edit-distance" TargetMode="External"/><Relationship Id="rId195" Type="http://schemas.openxmlformats.org/officeDocument/2006/relationships/hyperlink" Target="https://leetcode.com/problems/unique-substrings-in-wraparound-string" TargetMode="External"/><Relationship Id="rId209" Type="http://schemas.openxmlformats.org/officeDocument/2006/relationships/hyperlink" Target="https://leetcode.com/problems/all-oone-data-structure" TargetMode="External"/><Relationship Id="rId360" Type="http://schemas.openxmlformats.org/officeDocument/2006/relationships/hyperlink" Target="https://leetcode.com/problems/valid-perfect-square" TargetMode="External"/><Relationship Id="rId381" Type="http://schemas.openxmlformats.org/officeDocument/2006/relationships/hyperlink" Target="https://leetcode.com/problems/detect-capital" TargetMode="External"/><Relationship Id="rId416" Type="http://schemas.openxmlformats.org/officeDocument/2006/relationships/hyperlink" Target="https://leetcode.com/problems/insert-interval" TargetMode="External"/><Relationship Id="rId220" Type="http://schemas.openxmlformats.org/officeDocument/2006/relationships/hyperlink" Target="https://leetcode.com/problems/design-hit-counter" TargetMode="External"/><Relationship Id="rId241" Type="http://schemas.openxmlformats.org/officeDocument/2006/relationships/hyperlink" Target="https://leetcode.com/problems/binary-tree-level-order-traversal-ii" TargetMode="External"/><Relationship Id="rId437" Type="http://schemas.openxmlformats.org/officeDocument/2006/relationships/hyperlink" Target="https://leetcode.com/problems/largest-palindrome-product" TargetMode="External"/><Relationship Id="rId458" Type="http://schemas.openxmlformats.org/officeDocument/2006/relationships/hyperlink" Target="https://leetcode.com/problems/ipo" TargetMode="External"/><Relationship Id="rId479" Type="http://schemas.openxmlformats.org/officeDocument/2006/relationships/hyperlink" Target="https://leetcode.com/problems/strong-password-checker" TargetMode="External"/><Relationship Id="rId15" Type="http://schemas.openxmlformats.org/officeDocument/2006/relationships/hyperlink" Target="https://leetcode.com/problems/substring-with-concatenation-of-all-words/" TargetMode="External"/><Relationship Id="rId36" Type="http://schemas.openxmlformats.org/officeDocument/2006/relationships/hyperlink" Target="https://leetcode.com/problems/largest-rectangle-in-histogram" TargetMode="External"/><Relationship Id="rId57" Type="http://schemas.openxmlformats.org/officeDocument/2006/relationships/hyperlink" Target="https://leetcode.com/problems/swap-nodes-in-pairs" TargetMode="External"/><Relationship Id="rId262" Type="http://schemas.openxmlformats.org/officeDocument/2006/relationships/hyperlink" Target="https://leetcode.com/problems/find-bottom-left-tree-value" TargetMode="External"/><Relationship Id="rId283" Type="http://schemas.openxmlformats.org/officeDocument/2006/relationships/hyperlink" Target="https://leetcode.com/problems/copy-list-with-random-pointer" TargetMode="External"/><Relationship Id="rId318" Type="http://schemas.openxmlformats.org/officeDocument/2006/relationships/hyperlink" Target="https://leetcode.com/problems/range-sum-query-2d-mutable" TargetMode="External"/><Relationship Id="rId339" Type="http://schemas.openxmlformats.org/officeDocument/2006/relationships/hyperlink" Target="https://leetcode.com/problems/number-of-1-bits" TargetMode="External"/><Relationship Id="rId490" Type="http://schemas.openxmlformats.org/officeDocument/2006/relationships/hyperlink" Target="https://leetcode.com/problems/find-the-celebrity" TargetMode="External"/><Relationship Id="rId504" Type="http://schemas.openxmlformats.org/officeDocument/2006/relationships/hyperlink" Target="https://leetcode.com/problems/intersection-of-two-arrays-ii" TargetMode="External"/><Relationship Id="rId525" Type="http://schemas.openxmlformats.org/officeDocument/2006/relationships/hyperlink" Target="https://leetcode.com/problems/palindrome-pairs" TargetMode="External"/><Relationship Id="rId78" Type="http://schemas.openxmlformats.org/officeDocument/2006/relationships/hyperlink" Target="https://leetcode.com/problems/combination-sum-ii" TargetMode="External"/><Relationship Id="rId99" Type="http://schemas.openxmlformats.org/officeDocument/2006/relationships/hyperlink" Target="https://leetcode.com/problems/find-minimum-in-rotated-sorted-array-ii" TargetMode="External"/><Relationship Id="rId101" Type="http://schemas.openxmlformats.org/officeDocument/2006/relationships/hyperlink" Target="https://leetcode.com/problems/median-of-two-sorted-arrays" TargetMode="External"/><Relationship Id="rId122" Type="http://schemas.openxmlformats.org/officeDocument/2006/relationships/hyperlink" Target="https://leetcode.com/problems/word-search" TargetMode="External"/><Relationship Id="rId143" Type="http://schemas.openxmlformats.org/officeDocument/2006/relationships/hyperlink" Target="https://leetcode.com/problems/best-time-to-buy-and-sell-stock-with-cooldown" TargetMode="External"/><Relationship Id="rId164" Type="http://schemas.openxmlformats.org/officeDocument/2006/relationships/hyperlink" Target="https://leetcode.com/problems/unique-paths-ii" TargetMode="External"/><Relationship Id="rId185" Type="http://schemas.openxmlformats.org/officeDocument/2006/relationships/hyperlink" Target="https://leetcode.com/problems/largest-divisible-subset" TargetMode="External"/><Relationship Id="rId350" Type="http://schemas.openxmlformats.org/officeDocument/2006/relationships/hyperlink" Target="https://leetcode.com/problems/add-binary" TargetMode="External"/><Relationship Id="rId371" Type="http://schemas.openxmlformats.org/officeDocument/2006/relationships/hyperlink" Target="https://leetcode.com/problems/excel-sheet-column-title" TargetMode="External"/><Relationship Id="rId406" Type="http://schemas.openxmlformats.org/officeDocument/2006/relationships/hyperlink" Target="https://leetcode.com/problems/majority-element" TargetMode="External"/><Relationship Id="rId9" Type="http://schemas.openxmlformats.org/officeDocument/2006/relationships/hyperlink" Target="https://leetcode.com/problems/4sum-ii" TargetMode="External"/><Relationship Id="rId210" Type="http://schemas.openxmlformats.org/officeDocument/2006/relationships/hyperlink" Target="https://leetcode.com/problems/min-stack" TargetMode="External"/><Relationship Id="rId392" Type="http://schemas.openxmlformats.org/officeDocument/2006/relationships/hyperlink" Target="https://leetcode.com/problems/basic-calculator" TargetMode="External"/><Relationship Id="rId427" Type="http://schemas.openxmlformats.org/officeDocument/2006/relationships/hyperlink" Target="https://leetcode.com/problems/additive-number" TargetMode="External"/><Relationship Id="rId448" Type="http://schemas.openxmlformats.org/officeDocument/2006/relationships/hyperlink" Target="https://leetcode.com/problems/k-th-smallest-in-lexicographical-order" TargetMode="External"/><Relationship Id="rId469" Type="http://schemas.openxmlformats.org/officeDocument/2006/relationships/hyperlink" Target="https://leetcode.com/problems/bulb-switcher-ii" TargetMode="External"/><Relationship Id="rId26" Type="http://schemas.openxmlformats.org/officeDocument/2006/relationships/hyperlink" Target="https://leetcode.com/problems/continuous-subarray-sum" TargetMode="External"/><Relationship Id="rId231" Type="http://schemas.openxmlformats.org/officeDocument/2006/relationships/hyperlink" Target="https://leetcode.com/problems/binary-search-tree-iterator" TargetMode="External"/><Relationship Id="rId252" Type="http://schemas.openxmlformats.org/officeDocument/2006/relationships/hyperlink" Target="https://leetcode.com/problems/invert-binary-tree" TargetMode="External"/><Relationship Id="rId273" Type="http://schemas.openxmlformats.org/officeDocument/2006/relationships/hyperlink" Target="https://leetcode.com/problems/boundary-of-binary-tree" TargetMode="External"/><Relationship Id="rId294" Type="http://schemas.openxmlformats.org/officeDocument/2006/relationships/hyperlink" Target="https://leetcode.com/problems/trim-a-binary-search-tree" TargetMode="External"/><Relationship Id="rId308" Type="http://schemas.openxmlformats.org/officeDocument/2006/relationships/hyperlink" Target="https://leetcode.com/problems/shortest-distance-from-all-buildings" TargetMode="External"/><Relationship Id="rId329" Type="http://schemas.openxmlformats.org/officeDocument/2006/relationships/hyperlink" Target="https://leetcode.com/problems/minimum-number-of-arrows-to-burst-balloons" TargetMode="External"/><Relationship Id="rId480" Type="http://schemas.openxmlformats.org/officeDocument/2006/relationships/hyperlink" Target="https://leetcode.com/problems/utf-8-validation" TargetMode="External"/><Relationship Id="rId515" Type="http://schemas.openxmlformats.org/officeDocument/2006/relationships/hyperlink" Target="https://leetcode.com/problems/shortest-word-distance" TargetMode="External"/><Relationship Id="rId536" Type="http://schemas.openxmlformats.org/officeDocument/2006/relationships/hyperlink" Target="https://leetcode.com/problems/my-calendar-ii/description/" TargetMode="External"/><Relationship Id="rId47" Type="http://schemas.openxmlformats.org/officeDocument/2006/relationships/hyperlink" Target="https://leetcode.com/problems/remove-nth-node-from-end-of-list" TargetMode="External"/><Relationship Id="rId68" Type="http://schemas.openxmlformats.org/officeDocument/2006/relationships/hyperlink" Target="https://leetcode.com/problems/letter-combinations-of-a-phone-number" TargetMode="External"/><Relationship Id="rId89" Type="http://schemas.openxmlformats.org/officeDocument/2006/relationships/hyperlink" Target="https://leetcode.com/problems/palindrome-permutation-ii" TargetMode="External"/><Relationship Id="rId112" Type="http://schemas.openxmlformats.org/officeDocument/2006/relationships/hyperlink" Target="https://leetcode.com/problems/n-queens-ii" TargetMode="External"/><Relationship Id="rId133" Type="http://schemas.openxmlformats.org/officeDocument/2006/relationships/hyperlink" Target="https://leetcode.com/problems/expression-add-operators" TargetMode="External"/><Relationship Id="rId154" Type="http://schemas.openxmlformats.org/officeDocument/2006/relationships/hyperlink" Target="https://leetcode.com/problems/number-of-longest-increasing-subsequence" TargetMode="External"/><Relationship Id="rId175" Type="http://schemas.openxmlformats.org/officeDocument/2006/relationships/hyperlink" Target="https://leetcode.com/problems/scramble-string" TargetMode="External"/><Relationship Id="rId340" Type="http://schemas.openxmlformats.org/officeDocument/2006/relationships/hyperlink" Target="https://leetcode.com/problems/counting-bits" TargetMode="External"/><Relationship Id="rId361" Type="http://schemas.openxmlformats.org/officeDocument/2006/relationships/hyperlink" Target="https://leetcode.com/problems/powx-n" TargetMode="External"/><Relationship Id="rId196" Type="http://schemas.openxmlformats.org/officeDocument/2006/relationships/hyperlink" Target="https://leetcode.com/problems/count-the-repetitions" TargetMode="External"/><Relationship Id="rId200" Type="http://schemas.openxmlformats.org/officeDocument/2006/relationships/hyperlink" Target="https://leetcode.com/problems/longest-palindromic-subsequence" TargetMode="External"/><Relationship Id="rId382" Type="http://schemas.openxmlformats.org/officeDocument/2006/relationships/hyperlink" Target="https://leetcode.com/problems/game-of-life" TargetMode="External"/><Relationship Id="rId417" Type="http://schemas.openxmlformats.org/officeDocument/2006/relationships/hyperlink" Target="https://leetcode.com/problems/meeting-rooms" TargetMode="External"/><Relationship Id="rId438" Type="http://schemas.openxmlformats.org/officeDocument/2006/relationships/hyperlink" Target="https://leetcode.com/problems/count-numbers-with-unique-digits" TargetMode="External"/><Relationship Id="rId459" Type="http://schemas.openxmlformats.org/officeDocument/2006/relationships/hyperlink" Target="https://leetcode.com/problems/minimum-time-difference" TargetMode="External"/><Relationship Id="rId16" Type="http://schemas.openxmlformats.org/officeDocument/2006/relationships/hyperlink" Target="https://leetcode.com/problems/longest-substring-without-repeating-characters" TargetMode="External"/><Relationship Id="rId221" Type="http://schemas.openxmlformats.org/officeDocument/2006/relationships/hyperlink" Target="https://leetcode.com/problems/implement-trie-prefix-tree" TargetMode="External"/><Relationship Id="rId242" Type="http://schemas.openxmlformats.org/officeDocument/2006/relationships/hyperlink" Target="https://leetcode.com/problems/nested-list-weight-sum" TargetMode="External"/><Relationship Id="rId263" Type="http://schemas.openxmlformats.org/officeDocument/2006/relationships/hyperlink" Target="https://leetcode.com/problems/sum-root-to-leaf-numbers" TargetMode="External"/><Relationship Id="rId284" Type="http://schemas.openxmlformats.org/officeDocument/2006/relationships/hyperlink" Target="https://leetcode.com/problems/number-of-connected-components-in-an-undirected-graph" TargetMode="External"/><Relationship Id="rId319" Type="http://schemas.openxmlformats.org/officeDocument/2006/relationships/hyperlink" Target="https://leetcode.com/problems/count-of-range-sum" TargetMode="External"/><Relationship Id="rId470" Type="http://schemas.openxmlformats.org/officeDocument/2006/relationships/hyperlink" Target="https://leetcode.com/problems/wiggle-subsequence" TargetMode="External"/><Relationship Id="rId491" Type="http://schemas.openxmlformats.org/officeDocument/2006/relationships/hyperlink" Target="https://leetcode.com/problems/license-key-formatting" TargetMode="External"/><Relationship Id="rId505" Type="http://schemas.openxmlformats.org/officeDocument/2006/relationships/hyperlink" Target="https://leetcode.com/problems/bulls-and-cows" TargetMode="External"/><Relationship Id="rId526" Type="http://schemas.openxmlformats.org/officeDocument/2006/relationships/hyperlink" Target="https://leetcode.com/problems/best-time-to-buy-and-sell-stock-with-transaction-fee/description/" TargetMode="External"/><Relationship Id="rId37" Type="http://schemas.openxmlformats.org/officeDocument/2006/relationships/hyperlink" Target="https://leetcode.com/problems/maximal-rectangle" TargetMode="External"/><Relationship Id="rId58" Type="http://schemas.openxmlformats.org/officeDocument/2006/relationships/hyperlink" Target="https://leetcode.com/problems/reverse-nodes-in-k-group" TargetMode="External"/><Relationship Id="rId79" Type="http://schemas.openxmlformats.org/officeDocument/2006/relationships/hyperlink" Target="https://leetcode.com/problems/combination-sum-iii" TargetMode="External"/><Relationship Id="rId102" Type="http://schemas.openxmlformats.org/officeDocument/2006/relationships/hyperlink" Target="https://leetcode.com/problems/count-of-smaller-numbers-after-self" TargetMode="External"/><Relationship Id="rId123" Type="http://schemas.openxmlformats.org/officeDocument/2006/relationships/hyperlink" Target="https://leetcode.com/problems/word-search-ii" TargetMode="External"/><Relationship Id="rId144" Type="http://schemas.openxmlformats.org/officeDocument/2006/relationships/hyperlink" Target="https://leetcode.com/problems/climbing-stairs" TargetMode="External"/><Relationship Id="rId330" Type="http://schemas.openxmlformats.org/officeDocument/2006/relationships/hyperlink" Target="https://leetcode.com/problems/candy" TargetMode="External"/><Relationship Id="rId90" Type="http://schemas.openxmlformats.org/officeDocument/2006/relationships/hyperlink" Target="https://leetcode.com/problems/palindrome-linked-list" TargetMode="External"/><Relationship Id="rId165" Type="http://schemas.openxmlformats.org/officeDocument/2006/relationships/hyperlink" Target="https://leetcode.com/problems/maximal-square" TargetMode="External"/><Relationship Id="rId186" Type="http://schemas.openxmlformats.org/officeDocument/2006/relationships/hyperlink" Target="https://leetcode.com/problems/split-array-largest-sum" TargetMode="External"/><Relationship Id="rId351" Type="http://schemas.openxmlformats.org/officeDocument/2006/relationships/hyperlink" Target="https://leetcode.com/problems/plus-one" TargetMode="External"/><Relationship Id="rId372" Type="http://schemas.openxmlformats.org/officeDocument/2006/relationships/hyperlink" Target="https://leetcode.com/problems/excel-sheet-column-number" TargetMode="External"/><Relationship Id="rId393" Type="http://schemas.openxmlformats.org/officeDocument/2006/relationships/hyperlink" Target="https://leetcode.com/problems/basic-calculator-ii" TargetMode="External"/><Relationship Id="rId407" Type="http://schemas.openxmlformats.org/officeDocument/2006/relationships/hyperlink" Target="https://leetcode.com/problems/majority-element-ii" TargetMode="External"/><Relationship Id="rId428" Type="http://schemas.openxmlformats.org/officeDocument/2006/relationships/hyperlink" Target="https://leetcode.com/problems/count-and-say" TargetMode="External"/><Relationship Id="rId449" Type="http://schemas.openxmlformats.org/officeDocument/2006/relationships/hyperlink" Target="https://leetcode.com/problems/split-concatenated-strings" TargetMode="External"/><Relationship Id="rId211" Type="http://schemas.openxmlformats.org/officeDocument/2006/relationships/hyperlink" Target="https://leetcode.com/problems/implement-stack-using-queues" TargetMode="External"/><Relationship Id="rId232" Type="http://schemas.openxmlformats.org/officeDocument/2006/relationships/hyperlink" Target="https://leetcode.com/problems/validate-binary-search-tree" TargetMode="External"/><Relationship Id="rId253" Type="http://schemas.openxmlformats.org/officeDocument/2006/relationships/hyperlink" Target="https://leetcode.com/problems/binary-tree-vertical-order-traversal" TargetMode="External"/><Relationship Id="rId274" Type="http://schemas.openxmlformats.org/officeDocument/2006/relationships/hyperlink" Target="https://leetcode.com/problems/flatten-binary-tree-to-linked-list" TargetMode="External"/><Relationship Id="rId295" Type="http://schemas.openxmlformats.org/officeDocument/2006/relationships/hyperlink" Target="https://leetcode.com/problems/course-schedule" TargetMode="External"/><Relationship Id="rId309" Type="http://schemas.openxmlformats.org/officeDocument/2006/relationships/hyperlink" Target="https://leetcode.com/problems/reconstruct-itinerary" TargetMode="External"/><Relationship Id="rId460" Type="http://schemas.openxmlformats.org/officeDocument/2006/relationships/hyperlink" Target="https://leetcode.com/problems/longest-consecutive-sequence" TargetMode="External"/><Relationship Id="rId481" Type="http://schemas.openxmlformats.org/officeDocument/2006/relationships/hyperlink" Target="https://leetcode.com/problems/repeated-substring-pattern" TargetMode="External"/><Relationship Id="rId516" Type="http://schemas.openxmlformats.org/officeDocument/2006/relationships/hyperlink" Target="https://leetcode.com/problems/shortest-word-distance-ii" TargetMode="External"/><Relationship Id="rId27" Type="http://schemas.openxmlformats.org/officeDocument/2006/relationships/hyperlink" Target="https://leetcode.com/problems/subarray-sum-equals-k" TargetMode="External"/><Relationship Id="rId48" Type="http://schemas.openxmlformats.org/officeDocument/2006/relationships/hyperlink" Target="https://leetcode.com/problems/partition-list" TargetMode="External"/><Relationship Id="rId69" Type="http://schemas.openxmlformats.org/officeDocument/2006/relationships/hyperlink" Target="https://leetcode.com/problems/binary-watch" TargetMode="External"/><Relationship Id="rId113" Type="http://schemas.openxmlformats.org/officeDocument/2006/relationships/hyperlink" Target="https://leetcode.com/problems/android-unlock-patterns" TargetMode="External"/><Relationship Id="rId134" Type="http://schemas.openxmlformats.org/officeDocument/2006/relationships/hyperlink" Target="https://leetcode.com/problems/maximum-subarray" TargetMode="External"/><Relationship Id="rId320" Type="http://schemas.openxmlformats.org/officeDocument/2006/relationships/hyperlink" Target="https://leetcode.com/problems/reverse-pairs" TargetMode="External"/><Relationship Id="rId537" Type="http://schemas.openxmlformats.org/officeDocument/2006/relationships/hyperlink" Target="https://leetcode.com/problems/my-calendar-iii/description/" TargetMode="External"/><Relationship Id="rId80" Type="http://schemas.openxmlformats.org/officeDocument/2006/relationships/hyperlink" Target="https://leetcode.com/problems/combination-sum-iv" TargetMode="External"/><Relationship Id="rId155" Type="http://schemas.openxmlformats.org/officeDocument/2006/relationships/hyperlink" Target="https://leetcode.com/problems/unique-binary-search-trees" TargetMode="External"/><Relationship Id="rId176" Type="http://schemas.openxmlformats.org/officeDocument/2006/relationships/hyperlink" Target="https://leetcode.com/problems/interleaving-string" TargetMode="External"/><Relationship Id="rId197" Type="http://schemas.openxmlformats.org/officeDocument/2006/relationships/hyperlink" Target="https://leetcode.com/problems/concatenated-words" TargetMode="External"/><Relationship Id="rId341" Type="http://schemas.openxmlformats.org/officeDocument/2006/relationships/hyperlink" Target="https://leetcode.com/problems/number-complement" TargetMode="External"/><Relationship Id="rId362" Type="http://schemas.openxmlformats.org/officeDocument/2006/relationships/hyperlink" Target="https://leetcode.com/problems/super-pow" TargetMode="External"/><Relationship Id="rId383" Type="http://schemas.openxmlformats.org/officeDocument/2006/relationships/hyperlink" Target="https://leetcode.com/problems/pascals-triangle" TargetMode="External"/><Relationship Id="rId418" Type="http://schemas.openxmlformats.org/officeDocument/2006/relationships/hyperlink" Target="https://leetcode.com/problems/meeting-rooms-ii" TargetMode="External"/><Relationship Id="rId439" Type="http://schemas.openxmlformats.org/officeDocument/2006/relationships/hyperlink" Target="https://leetcode.com/problems/number-of-digit-one" TargetMode="External"/><Relationship Id="rId201" Type="http://schemas.openxmlformats.org/officeDocument/2006/relationships/hyperlink" Target="https://leetcode.com/problems/super-washing-machines" TargetMode="External"/><Relationship Id="rId222" Type="http://schemas.openxmlformats.org/officeDocument/2006/relationships/hyperlink" Target="https://leetcode.com/problems/add-and-search-word-data-structure-design" TargetMode="External"/><Relationship Id="rId243" Type="http://schemas.openxmlformats.org/officeDocument/2006/relationships/hyperlink" Target="https://leetcode.com/problems/nested-list-weight-sum-ii" TargetMode="External"/><Relationship Id="rId264" Type="http://schemas.openxmlformats.org/officeDocument/2006/relationships/hyperlink" Target="https://leetcode.com/problems/binary-tree-longest-consecutive-sequence" TargetMode="External"/><Relationship Id="rId285" Type="http://schemas.openxmlformats.org/officeDocument/2006/relationships/hyperlink" Target="https://leetcode.com/problems/graph-valid-tree" TargetMode="External"/><Relationship Id="rId450" Type="http://schemas.openxmlformats.org/officeDocument/2006/relationships/hyperlink" Target="https://leetcode.com/problems/nth-digit" TargetMode="External"/><Relationship Id="rId471" Type="http://schemas.openxmlformats.org/officeDocument/2006/relationships/hyperlink" Target="https://leetcode.com/problems/wiggle-sort" TargetMode="External"/><Relationship Id="rId506" Type="http://schemas.openxmlformats.org/officeDocument/2006/relationships/hyperlink" Target="https://leetcode.com/problems/anagrams" TargetMode="External"/><Relationship Id="rId17" Type="http://schemas.openxmlformats.org/officeDocument/2006/relationships/hyperlink" Target="https://leetcode.com/problems/longest-substring-with-at-least-k-repeating-characters" TargetMode="External"/><Relationship Id="rId38" Type="http://schemas.openxmlformats.org/officeDocument/2006/relationships/hyperlink" Target="https://leetcode.com/problems/trapping-rain-water-ii" TargetMode="External"/><Relationship Id="rId59" Type="http://schemas.openxmlformats.org/officeDocument/2006/relationships/hyperlink" Target="https://leetcode.com/problems/reverse-string" TargetMode="External"/><Relationship Id="rId103" Type="http://schemas.openxmlformats.org/officeDocument/2006/relationships/hyperlink" Target="https://leetcode.com/problems/guess-number-higher-or-lower" TargetMode="External"/><Relationship Id="rId124" Type="http://schemas.openxmlformats.org/officeDocument/2006/relationships/hyperlink" Target="https://leetcode.com/problems/word-ladder" TargetMode="External"/><Relationship Id="rId310" Type="http://schemas.openxmlformats.org/officeDocument/2006/relationships/hyperlink" Target="https://leetcode.com/problems/evaluate-division" TargetMode="External"/><Relationship Id="rId492" Type="http://schemas.openxmlformats.org/officeDocument/2006/relationships/hyperlink" Target="https://leetcode.com/problems/fizz-buzz" TargetMode="External"/><Relationship Id="rId527" Type="http://schemas.openxmlformats.org/officeDocument/2006/relationships/hyperlink" Target="https://leetcode.com/problems/coin-change-2/description/" TargetMode="External"/><Relationship Id="rId70" Type="http://schemas.openxmlformats.org/officeDocument/2006/relationships/hyperlink" Target="https://leetcode.com/problems/generate-parentheses" TargetMode="External"/><Relationship Id="rId91" Type="http://schemas.openxmlformats.org/officeDocument/2006/relationships/hyperlink" Target="https://leetcode.com/problems/search-insert-position" TargetMode="External"/><Relationship Id="rId145" Type="http://schemas.openxmlformats.org/officeDocument/2006/relationships/hyperlink" Target="https://leetcode.com/problems/decode-ways" TargetMode="External"/><Relationship Id="rId166" Type="http://schemas.openxmlformats.org/officeDocument/2006/relationships/hyperlink" Target="https://leetcode.com/problems/minimum-path-sum" TargetMode="External"/><Relationship Id="rId187" Type="http://schemas.openxmlformats.org/officeDocument/2006/relationships/hyperlink" Target="https://leetcode.com/problems/partition-equal-subset-sum" TargetMode="External"/><Relationship Id="rId331" Type="http://schemas.openxmlformats.org/officeDocument/2006/relationships/hyperlink" Target="https://leetcode.com/problems/remove-duplicate-letters" TargetMode="External"/><Relationship Id="rId352" Type="http://schemas.openxmlformats.org/officeDocument/2006/relationships/hyperlink" Target="https://leetcode.com/problems/plus-one-linked-list" TargetMode="External"/><Relationship Id="rId373" Type="http://schemas.openxmlformats.org/officeDocument/2006/relationships/hyperlink" Target="https://leetcode.com/problems/convert-a-number-to-hexadecimal" TargetMode="External"/><Relationship Id="rId394" Type="http://schemas.openxmlformats.org/officeDocument/2006/relationships/hyperlink" Target="https://leetcode.com/problems/simplify-path" TargetMode="External"/><Relationship Id="rId408" Type="http://schemas.openxmlformats.org/officeDocument/2006/relationships/hyperlink" Target="https://leetcode.com/problems/contains-duplicate" TargetMode="External"/><Relationship Id="rId429" Type="http://schemas.openxmlformats.org/officeDocument/2006/relationships/hyperlink" Target="https://leetcode.com/problems/count-primes"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implement-queue-using-stacks" TargetMode="External"/><Relationship Id="rId233" Type="http://schemas.openxmlformats.org/officeDocument/2006/relationships/hyperlink" Target="https://leetcode.com/problems/recover-binary-search-tree" TargetMode="External"/><Relationship Id="rId254" Type="http://schemas.openxmlformats.org/officeDocument/2006/relationships/hyperlink" Target="https://leetcode.com/problems/maximum-depth-of-binary-tree" TargetMode="External"/><Relationship Id="rId440" Type="http://schemas.openxmlformats.org/officeDocument/2006/relationships/hyperlink" Target="https://leetcode.com/problems/rotate-function" TargetMode="External"/><Relationship Id="rId28" Type="http://schemas.openxmlformats.org/officeDocument/2006/relationships/hyperlink" Target="https://leetcode.com/problems/remove-duplicates-from-sorted-array" TargetMode="External"/><Relationship Id="rId49" Type="http://schemas.openxmlformats.org/officeDocument/2006/relationships/hyperlink" Target="https://leetcode.com/problems/odd-even-linked-list" TargetMode="External"/><Relationship Id="rId114" Type="http://schemas.openxmlformats.org/officeDocument/2006/relationships/hyperlink" Target="https://leetcode.com/problems/isomorphic-strings" TargetMode="External"/><Relationship Id="rId275" Type="http://schemas.openxmlformats.org/officeDocument/2006/relationships/hyperlink" Target="https://leetcode.com/problems/construct-binary-tree-from-string" TargetMode="External"/><Relationship Id="rId296" Type="http://schemas.openxmlformats.org/officeDocument/2006/relationships/hyperlink" Target="https://leetcode.com/problems/course-schedule-ii" TargetMode="External"/><Relationship Id="rId300" Type="http://schemas.openxmlformats.org/officeDocument/2006/relationships/hyperlink" Target="https://leetcode.com/problems/surrounded-regions" TargetMode="External"/><Relationship Id="rId461" Type="http://schemas.openxmlformats.org/officeDocument/2006/relationships/hyperlink" Target="https://leetcode.com/problems/maximum-gap" TargetMode="External"/><Relationship Id="rId482" Type="http://schemas.openxmlformats.org/officeDocument/2006/relationships/hyperlink" Target="https://leetcode.com/problems/optimal-account-balancing" TargetMode="External"/><Relationship Id="rId517" Type="http://schemas.openxmlformats.org/officeDocument/2006/relationships/hyperlink" Target="https://leetcode.com/problems/shortest-word-distance-iii" TargetMode="External"/><Relationship Id="rId538" Type="http://schemas.openxmlformats.org/officeDocument/2006/relationships/hyperlink" Target="https://leetcode.com/problems/happy-number" TargetMode="External"/><Relationship Id="rId60" Type="http://schemas.openxmlformats.org/officeDocument/2006/relationships/hyperlink" Target="https://leetcode.com/problems/reverse-string-ii" TargetMode="External"/><Relationship Id="rId81" Type="http://schemas.openxmlformats.org/officeDocument/2006/relationships/hyperlink" Target="https://leetcode.com/problems/factor-combinations" TargetMode="External"/><Relationship Id="rId135" Type="http://schemas.openxmlformats.org/officeDocument/2006/relationships/hyperlink" Target="https://leetcode.com/problems/maximum-product-subarray" TargetMode="External"/><Relationship Id="rId156" Type="http://schemas.openxmlformats.org/officeDocument/2006/relationships/hyperlink" Target="https://leetcode.com/problems/unique-binary-search-trees-ii" TargetMode="External"/><Relationship Id="rId177" Type="http://schemas.openxmlformats.org/officeDocument/2006/relationships/hyperlink" Target="https://leetcode.com/problems/distinct-subsequences" TargetMode="External"/><Relationship Id="rId198" Type="http://schemas.openxmlformats.org/officeDocument/2006/relationships/hyperlink" Target="https://leetcode.com/problems/ones-and-zeroes" TargetMode="External"/><Relationship Id="rId321" Type="http://schemas.openxmlformats.org/officeDocument/2006/relationships/hyperlink" Target="https://leetcode.com/problems/jump-game" TargetMode="External"/><Relationship Id="rId342" Type="http://schemas.openxmlformats.org/officeDocument/2006/relationships/hyperlink" Target="https://leetcode.com/problems/hamming-distance" TargetMode="External"/><Relationship Id="rId363" Type="http://schemas.openxmlformats.org/officeDocument/2006/relationships/hyperlink" Target="https://leetcode.com/problems/power-of-two" TargetMode="External"/><Relationship Id="rId384" Type="http://schemas.openxmlformats.org/officeDocument/2006/relationships/hyperlink" Target="https://leetcode.com/problems/pascals-triangle-ii" TargetMode="External"/><Relationship Id="rId419" Type="http://schemas.openxmlformats.org/officeDocument/2006/relationships/hyperlink" Target="https://leetcode.com/problems/find-right-interval" TargetMode="External"/><Relationship Id="rId202" Type="http://schemas.openxmlformats.org/officeDocument/2006/relationships/hyperlink" Target="https://leetcode.com/problems/remove-boxes" TargetMode="External"/><Relationship Id="rId223" Type="http://schemas.openxmlformats.org/officeDocument/2006/relationships/hyperlink" Target="https://leetcode.com/problems/implement-magic-dictionary" TargetMode="External"/><Relationship Id="rId244" Type="http://schemas.openxmlformats.org/officeDocument/2006/relationships/hyperlink" Target="https://leetcode.com/problems/binary-tree-zigzag-level-order-traversal" TargetMode="External"/><Relationship Id="rId430" Type="http://schemas.openxmlformats.org/officeDocument/2006/relationships/hyperlink" Target="https://leetcode.com/problems/strobogrammatic-number" TargetMode="External"/><Relationship Id="rId18" Type="http://schemas.openxmlformats.org/officeDocument/2006/relationships/hyperlink" Target="https://leetcode.com/problems/longest-substring-with-at-most-two-distinct-characters" TargetMode="External"/><Relationship Id="rId39" Type="http://schemas.openxmlformats.org/officeDocument/2006/relationships/hyperlink" Target="https://leetcode.com/problems/linked-list-cycle" TargetMode="External"/><Relationship Id="rId265" Type="http://schemas.openxmlformats.org/officeDocument/2006/relationships/hyperlink" Target="https://leetcode.com/problems/count-univalue-subtrees" TargetMode="External"/><Relationship Id="rId286" Type="http://schemas.openxmlformats.org/officeDocument/2006/relationships/hyperlink" Target="https://leetcode.com/problems/kth-smallest-element-in-a-bst" TargetMode="External"/><Relationship Id="rId451" Type="http://schemas.openxmlformats.org/officeDocument/2006/relationships/hyperlink" Target="https://leetcode.com/problems/largest-number" TargetMode="External"/><Relationship Id="rId472" Type="http://schemas.openxmlformats.org/officeDocument/2006/relationships/hyperlink" Target="https://leetcode.com/problems/wiggle-sort-ii" TargetMode="External"/><Relationship Id="rId493" Type="http://schemas.openxmlformats.org/officeDocument/2006/relationships/hyperlink" Target="https://leetcode.com/problems/longest-common-prefix" TargetMode="External"/><Relationship Id="rId507" Type="http://schemas.openxmlformats.org/officeDocument/2006/relationships/hyperlink" Target="https://leetcode.com/problems/valid-anagram" TargetMode="External"/><Relationship Id="rId528" Type="http://schemas.openxmlformats.org/officeDocument/2006/relationships/hyperlink" Target="https://leetcode.com/problems/minimum-ascii-delete-sum-for-two-strings/description/" TargetMode="External"/><Relationship Id="rId50" Type="http://schemas.openxmlformats.org/officeDocument/2006/relationships/hyperlink" Target="https://leetcode.com/problems/reverse-linked-list" TargetMode="External"/><Relationship Id="rId104" Type="http://schemas.openxmlformats.org/officeDocument/2006/relationships/hyperlink" Target="https://leetcode.com/problems/first-bad-version" TargetMode="External"/><Relationship Id="rId125" Type="http://schemas.openxmlformats.org/officeDocument/2006/relationships/hyperlink" Target="https://leetcode.com/problems/word-ladder-ii" TargetMode="External"/><Relationship Id="rId146" Type="http://schemas.openxmlformats.org/officeDocument/2006/relationships/hyperlink" Target="https://leetcode.com/problems/house-robber" TargetMode="External"/><Relationship Id="rId167" Type="http://schemas.openxmlformats.org/officeDocument/2006/relationships/hyperlink" Target="https://leetcode.com/problems/dungeon-game" TargetMode="External"/><Relationship Id="rId188" Type="http://schemas.openxmlformats.org/officeDocument/2006/relationships/hyperlink" Target="https://leetcode.com/problems/frog-jump" TargetMode="External"/><Relationship Id="rId311" Type="http://schemas.openxmlformats.org/officeDocument/2006/relationships/hyperlink" Target="https://leetcode.com/problems/friend-circles" TargetMode="External"/><Relationship Id="rId332" Type="http://schemas.openxmlformats.org/officeDocument/2006/relationships/hyperlink" Target="https://leetcode.com/problems/patching-array" TargetMode="External"/><Relationship Id="rId353" Type="http://schemas.openxmlformats.org/officeDocument/2006/relationships/hyperlink" Target="https://leetcode.com/problems/add-strings" TargetMode="External"/><Relationship Id="rId374" Type="http://schemas.openxmlformats.org/officeDocument/2006/relationships/hyperlink" Target="https://leetcode.com/problems/base-7" TargetMode="External"/><Relationship Id="rId395" Type="http://schemas.openxmlformats.org/officeDocument/2006/relationships/hyperlink" Target="https://leetcode.com/problems/longest-absolute-file-path" TargetMode="External"/><Relationship Id="rId409" Type="http://schemas.openxmlformats.org/officeDocument/2006/relationships/hyperlink" Target="https://leetcode.com/problems/contains-duplicate-ii" TargetMode="External"/><Relationship Id="rId71" Type="http://schemas.openxmlformats.org/officeDocument/2006/relationships/hyperlink" Target="https://leetcode.com/problems/subsets" TargetMode="External"/><Relationship Id="rId92" Type="http://schemas.openxmlformats.org/officeDocument/2006/relationships/hyperlink" Target="https://leetcode.com/problems/search-for-a-range" TargetMode="External"/><Relationship Id="rId213" Type="http://schemas.openxmlformats.org/officeDocument/2006/relationships/hyperlink" Target="https://leetcode.com/problems/flatten-2d-vector" TargetMode="External"/><Relationship Id="rId234" Type="http://schemas.openxmlformats.org/officeDocument/2006/relationships/hyperlink" Target="https://leetcode.com/problems/inorder-successor-in-bst" TargetMode="External"/><Relationship Id="rId420" Type="http://schemas.openxmlformats.org/officeDocument/2006/relationships/hyperlink" Target="https://leetcode.com/problems/non-overlapping-intervals" TargetMode="External"/><Relationship Id="rId2" Type="http://schemas.openxmlformats.org/officeDocument/2006/relationships/hyperlink" Target="https://leetcode.com/problems/k-diff-pairs-in-an-array" TargetMode="External"/><Relationship Id="rId29" Type="http://schemas.openxmlformats.org/officeDocument/2006/relationships/hyperlink" Target="https://leetcode.com/problems/remove-duplicates-from-sorted-array-ii" TargetMode="External"/><Relationship Id="rId255" Type="http://schemas.openxmlformats.org/officeDocument/2006/relationships/hyperlink" Target="https://leetcode.com/problems/minimum-depth-of-binary-tree" TargetMode="External"/><Relationship Id="rId276" Type="http://schemas.openxmlformats.org/officeDocument/2006/relationships/hyperlink" Target="https://leetcode.com/problems/convert-sorted-array-to-binary-search-tree" TargetMode="External"/><Relationship Id="rId297" Type="http://schemas.openxmlformats.org/officeDocument/2006/relationships/hyperlink" Target="https://leetcode.com/problems/sequence-reconstruction" TargetMode="External"/><Relationship Id="rId441" Type="http://schemas.openxmlformats.org/officeDocument/2006/relationships/hyperlink" Target="https://leetcode.com/problems/smallest-good-base" TargetMode="External"/><Relationship Id="rId462" Type="http://schemas.openxmlformats.org/officeDocument/2006/relationships/hyperlink" Target="https://leetcode.com/problems/island-perimeter" TargetMode="External"/><Relationship Id="rId483" Type="http://schemas.openxmlformats.org/officeDocument/2006/relationships/hyperlink" Target="https://leetcode.com/problems/magical-string" TargetMode="External"/><Relationship Id="rId518" Type="http://schemas.openxmlformats.org/officeDocument/2006/relationships/hyperlink" Target="https://leetcode.com/problems/first-unique-character-in-a-string" TargetMode="External"/><Relationship Id="rId539" Type="http://schemas.openxmlformats.org/officeDocument/2006/relationships/printerSettings" Target="../printerSettings/printerSettings1.bin"/><Relationship Id="rId40" Type="http://schemas.openxmlformats.org/officeDocument/2006/relationships/hyperlink" Target="https://leetcode.com/problems/linked-list-cycle-ii" TargetMode="External"/><Relationship Id="rId115" Type="http://schemas.openxmlformats.org/officeDocument/2006/relationships/hyperlink" Target="https://leetcode.com/problems/word-pattern" TargetMode="External"/><Relationship Id="rId136" Type="http://schemas.openxmlformats.org/officeDocument/2006/relationships/hyperlink" Target="https://leetcode.com/problems/product-of-array-except-self" TargetMode="External"/><Relationship Id="rId157" Type="http://schemas.openxmlformats.org/officeDocument/2006/relationships/hyperlink" Target="https://leetcode.com/problems/perfect-squares" TargetMode="External"/><Relationship Id="rId178" Type="http://schemas.openxmlformats.org/officeDocument/2006/relationships/hyperlink" Target="https://leetcode.com/problems/gray-code" TargetMode="External"/><Relationship Id="rId301" Type="http://schemas.openxmlformats.org/officeDocument/2006/relationships/hyperlink" Target="https://leetcode.com/problems/number-of-islands" TargetMode="External"/><Relationship Id="rId322" Type="http://schemas.openxmlformats.org/officeDocument/2006/relationships/hyperlink" Target="https://leetcode.com/problems/jump-game-ii" TargetMode="External"/><Relationship Id="rId343" Type="http://schemas.openxmlformats.org/officeDocument/2006/relationships/hyperlink" Target="https://leetcode.com/problems/total-hamming-distance" TargetMode="External"/><Relationship Id="rId364" Type="http://schemas.openxmlformats.org/officeDocument/2006/relationships/hyperlink" Target="https://leetcode.com/problems/power-of-three" TargetMode="External"/><Relationship Id="rId61" Type="http://schemas.openxmlformats.org/officeDocument/2006/relationships/hyperlink" Target="https://leetcode.com/problems/reverse-vowels-of-a-string" TargetMode="External"/><Relationship Id="rId82" Type="http://schemas.openxmlformats.org/officeDocument/2006/relationships/hyperlink" Target="https://leetcode.com/problems/longest-palindromic-substring" TargetMode="External"/><Relationship Id="rId199" Type="http://schemas.openxmlformats.org/officeDocument/2006/relationships/hyperlink" Target="https://leetcode.com/problems/freedom-trail" TargetMode="External"/><Relationship Id="rId203" Type="http://schemas.openxmlformats.org/officeDocument/2006/relationships/hyperlink" Target="https://leetcode.com/problems/optimal-division" TargetMode="External"/><Relationship Id="rId385" Type="http://schemas.openxmlformats.org/officeDocument/2006/relationships/hyperlink" Target="https://leetcode.com/problems/perfect-rectangle" TargetMode="External"/><Relationship Id="rId19" Type="http://schemas.openxmlformats.org/officeDocument/2006/relationships/hyperlink" Target="https://leetcode.com/problems/longest-substring-with-at-most-k-distinct-characters" TargetMode="External"/><Relationship Id="rId224" Type="http://schemas.openxmlformats.org/officeDocument/2006/relationships/hyperlink" Target="https://leetcode.com/problems/encode-and-decode-tinyurl" TargetMode="External"/><Relationship Id="rId245" Type="http://schemas.openxmlformats.org/officeDocument/2006/relationships/hyperlink" Target="https://leetcode.com/problems/find-largest-value-in-each-tree-row" TargetMode="External"/><Relationship Id="rId266" Type="http://schemas.openxmlformats.org/officeDocument/2006/relationships/hyperlink" Target="https://leetcode.com/problems/binary-tree-longest-consecutive-sequence-ii" TargetMode="External"/><Relationship Id="rId287" Type="http://schemas.openxmlformats.org/officeDocument/2006/relationships/hyperlink" Target="https://leetcode.com/problems/lowest-common-ancestor-of-a-binary-search-tree" TargetMode="External"/><Relationship Id="rId410" Type="http://schemas.openxmlformats.org/officeDocument/2006/relationships/hyperlink" Target="https://leetcode.com/problems/contains-duplicate-iii" TargetMode="External"/><Relationship Id="rId431" Type="http://schemas.openxmlformats.org/officeDocument/2006/relationships/hyperlink" Target="https://leetcode.com/problems/strobogrammatic-number-ii" TargetMode="External"/><Relationship Id="rId452" Type="http://schemas.openxmlformats.org/officeDocument/2006/relationships/hyperlink" Target="https://leetcode.com/problems/remove-k-digits" TargetMode="External"/><Relationship Id="rId473" Type="http://schemas.openxmlformats.org/officeDocument/2006/relationships/hyperlink" Target="https://leetcode.com/problems/increasing-triplet-subsequence" TargetMode="External"/><Relationship Id="rId494" Type="http://schemas.openxmlformats.org/officeDocument/2006/relationships/hyperlink" Target="https://leetcode.com/problems/implement-strstr" TargetMode="External"/><Relationship Id="rId508" Type="http://schemas.openxmlformats.org/officeDocument/2006/relationships/hyperlink" Target="https://leetcode.com/problems/ransom-note" TargetMode="External"/><Relationship Id="rId529" Type="http://schemas.openxmlformats.org/officeDocument/2006/relationships/hyperlink" Target="https://leetcode.com/problems/prefix-and-suffix-search/description/" TargetMode="External"/><Relationship Id="rId30" Type="http://schemas.openxmlformats.org/officeDocument/2006/relationships/hyperlink" Target="https://leetcode.com/problems/remove-element" TargetMode="External"/><Relationship Id="rId105" Type="http://schemas.openxmlformats.org/officeDocument/2006/relationships/hyperlink" Target="https://leetcode.com/problems/smallest-rectangle-enclosing-black-pixels" TargetMode="External"/><Relationship Id="rId126" Type="http://schemas.openxmlformats.org/officeDocument/2006/relationships/hyperlink" Target="https://leetcode.com/problems/valid-word-square" TargetMode="External"/><Relationship Id="rId147" Type="http://schemas.openxmlformats.org/officeDocument/2006/relationships/hyperlink" Target="https://leetcode.com/problems/house-robber-ii" TargetMode="External"/><Relationship Id="rId168" Type="http://schemas.openxmlformats.org/officeDocument/2006/relationships/hyperlink" Target="https://leetcode.com/problems/maximum-vacation-days" TargetMode="External"/><Relationship Id="rId312" Type="http://schemas.openxmlformats.org/officeDocument/2006/relationships/hyperlink" Target="https://leetcode.com/problems/pacific-atlantic-water-flow" TargetMode="External"/><Relationship Id="rId333" Type="http://schemas.openxmlformats.org/officeDocument/2006/relationships/hyperlink" Target="https://leetcode.com/problems/rearrange-string-k-distance-apart" TargetMode="External"/><Relationship Id="rId354" Type="http://schemas.openxmlformats.org/officeDocument/2006/relationships/hyperlink" Target="https://leetcode.com/problems/multiply-strings" TargetMode="External"/><Relationship Id="rId51" Type="http://schemas.openxmlformats.org/officeDocument/2006/relationships/hyperlink" Target="https://leetcode.com/problems/reverse-linked-list-ii" TargetMode="External"/><Relationship Id="rId72" Type="http://schemas.openxmlformats.org/officeDocument/2006/relationships/hyperlink" Target="https://leetcode.com/problems/subsets-ii" TargetMode="External"/><Relationship Id="rId93" Type="http://schemas.openxmlformats.org/officeDocument/2006/relationships/hyperlink" Target="https://leetcode.com/problems/find-peak-element" TargetMode="External"/><Relationship Id="rId189" Type="http://schemas.openxmlformats.org/officeDocument/2006/relationships/hyperlink" Target="https://leetcode.com/problems/flip-game" TargetMode="External"/><Relationship Id="rId375" Type="http://schemas.openxmlformats.org/officeDocument/2006/relationships/hyperlink" Target="https://leetcode.com/problems/zigzag-conversion" TargetMode="External"/><Relationship Id="rId396" Type="http://schemas.openxmlformats.org/officeDocument/2006/relationships/hyperlink" Target="https://leetcode.com/problems/evaluate-reverse-polish-notation" TargetMode="External"/><Relationship Id="rId3" Type="http://schemas.openxmlformats.org/officeDocument/2006/relationships/hyperlink" Target="https://leetcode.com/problems/two-sum-ii-input-array-is-sorted" TargetMode="External"/><Relationship Id="rId214" Type="http://schemas.openxmlformats.org/officeDocument/2006/relationships/hyperlink" Target="https://leetcode.com/problems/zigzag-iterator" TargetMode="External"/><Relationship Id="rId235" Type="http://schemas.openxmlformats.org/officeDocument/2006/relationships/hyperlink" Target="https://leetcode.com/problems/construct-binary-tree-from-preorder-and-inorder-traversal" TargetMode="External"/><Relationship Id="rId256" Type="http://schemas.openxmlformats.org/officeDocument/2006/relationships/hyperlink" Target="https://leetcode.com/problems/binary-tree-paths" TargetMode="External"/><Relationship Id="rId277" Type="http://schemas.openxmlformats.org/officeDocument/2006/relationships/hyperlink" Target="https://leetcode.com/problems/convert-sorted-list-to-binary-search-tree" TargetMode="External"/><Relationship Id="rId298" Type="http://schemas.openxmlformats.org/officeDocument/2006/relationships/hyperlink" Target="https://leetcode.com/problems/alien-dictionary" TargetMode="External"/><Relationship Id="rId400" Type="http://schemas.openxmlformats.org/officeDocument/2006/relationships/hyperlink" Target="https://leetcode.com/problems/next-greater-element-i" TargetMode="External"/><Relationship Id="rId421" Type="http://schemas.openxmlformats.org/officeDocument/2006/relationships/hyperlink" Target="https://leetcode.com/problems/teemo-attacking" TargetMode="External"/><Relationship Id="rId442" Type="http://schemas.openxmlformats.org/officeDocument/2006/relationships/hyperlink" Target="https://leetcode.com/problems/minimum-moves-to-equal-array-elements" TargetMode="External"/><Relationship Id="rId463" Type="http://schemas.openxmlformats.org/officeDocument/2006/relationships/hyperlink" Target="https://leetcode.com/problems/construct-the-rectangle" TargetMode="External"/><Relationship Id="rId484" Type="http://schemas.openxmlformats.org/officeDocument/2006/relationships/hyperlink" Target="https://leetcode.com/problems/relative-ranks" TargetMode="External"/><Relationship Id="rId519" Type="http://schemas.openxmlformats.org/officeDocument/2006/relationships/hyperlink" Target="https://leetcode.com/problems/reconstruct-original-digits-from-english" TargetMode="External"/><Relationship Id="rId116" Type="http://schemas.openxmlformats.org/officeDocument/2006/relationships/hyperlink" Target="https://leetcode.com/problems/word-pattern-ii" TargetMode="External"/><Relationship Id="rId137" Type="http://schemas.openxmlformats.org/officeDocument/2006/relationships/hyperlink" Target="https://leetcode.com/problems/range-sum-query-immutable" TargetMode="External"/><Relationship Id="rId158" Type="http://schemas.openxmlformats.org/officeDocument/2006/relationships/hyperlink" Target="https://leetcode.com/problems/coin-change" TargetMode="External"/><Relationship Id="rId302" Type="http://schemas.openxmlformats.org/officeDocument/2006/relationships/hyperlink" Target="https://leetcode.com/problems/number-of-islands-ii" TargetMode="External"/><Relationship Id="rId323" Type="http://schemas.openxmlformats.org/officeDocument/2006/relationships/hyperlink" Target="https://leetcode.com/problems/assign-cookies" TargetMode="External"/><Relationship Id="rId344" Type="http://schemas.openxmlformats.org/officeDocument/2006/relationships/hyperlink" Target="https://leetcode.com/problems/bitwise-and-of-numbers-range" TargetMode="External"/><Relationship Id="rId530" Type="http://schemas.openxmlformats.org/officeDocument/2006/relationships/hyperlink" Target="https://leetcode.com/problems/zigzag-iterator" TargetMode="External"/><Relationship Id="rId20" Type="http://schemas.openxmlformats.org/officeDocument/2006/relationships/hyperlink" Target="https://leetcode.com/problems/longest-repeating-character-replacement" TargetMode="External"/><Relationship Id="rId41" Type="http://schemas.openxmlformats.org/officeDocument/2006/relationships/hyperlink" Target="https://leetcode.com/problems/find-the-duplicate-number" TargetMode="External"/><Relationship Id="rId62" Type="http://schemas.openxmlformats.org/officeDocument/2006/relationships/hyperlink" Target="https://leetcode.com/problems/reverse-words-in-a-string" TargetMode="External"/><Relationship Id="rId83" Type="http://schemas.openxmlformats.org/officeDocument/2006/relationships/hyperlink" Target="https://leetcode.com/problems/palindromic-substrings" TargetMode="External"/><Relationship Id="rId179" Type="http://schemas.openxmlformats.org/officeDocument/2006/relationships/hyperlink" Target="https://leetcode.com/problems/guess-number-higher-or-lower-ii" TargetMode="External"/><Relationship Id="rId365" Type="http://schemas.openxmlformats.org/officeDocument/2006/relationships/hyperlink" Target="https://leetcode.com/problems/power-of-four" TargetMode="External"/><Relationship Id="rId386" Type="http://schemas.openxmlformats.org/officeDocument/2006/relationships/hyperlink" Target="https://leetcode.com/problems/linked-list-random-node" TargetMode="External"/><Relationship Id="rId190" Type="http://schemas.openxmlformats.org/officeDocument/2006/relationships/hyperlink" Target="https://leetcode.com/problems/flip-game-ii" TargetMode="External"/><Relationship Id="rId204" Type="http://schemas.openxmlformats.org/officeDocument/2006/relationships/hyperlink" Target="https://leetcode.com/problems/encode-string-with-shortest-length" TargetMode="External"/><Relationship Id="rId225" Type="http://schemas.openxmlformats.org/officeDocument/2006/relationships/hyperlink" Target="https://leetcode.com/problems/encode-and-decode-strings" TargetMode="External"/><Relationship Id="rId246" Type="http://schemas.openxmlformats.org/officeDocument/2006/relationships/hyperlink" Target="https://leetcode.com/problems/populating-next-right-pointers-in-each-node" TargetMode="External"/><Relationship Id="rId267" Type="http://schemas.openxmlformats.org/officeDocument/2006/relationships/hyperlink" Target="https://leetcode.com/problems/diameter-of-binary-tree" TargetMode="External"/><Relationship Id="rId288" Type="http://schemas.openxmlformats.org/officeDocument/2006/relationships/hyperlink" Target="https://leetcode.com/problems/lowest-common-ancestor-of-a-binary-tree" TargetMode="External"/><Relationship Id="rId411" Type="http://schemas.openxmlformats.org/officeDocument/2006/relationships/hyperlink" Target="https://leetcode.com/problems/find-all-duplicates-in-an-array" TargetMode="External"/><Relationship Id="rId432" Type="http://schemas.openxmlformats.org/officeDocument/2006/relationships/hyperlink" Target="https://leetcode.com/problems/strobogrammatic-number-iii" TargetMode="External"/><Relationship Id="rId453" Type="http://schemas.openxmlformats.org/officeDocument/2006/relationships/hyperlink" Target="https://leetcode.com/problems/third-maximum-number" TargetMode="External"/><Relationship Id="rId474" Type="http://schemas.openxmlformats.org/officeDocument/2006/relationships/hyperlink" Target="https://leetcode.com/problems/132-pattern" TargetMode="External"/><Relationship Id="rId509" Type="http://schemas.openxmlformats.org/officeDocument/2006/relationships/hyperlink" Target="https://leetcode.com/problems/number-of-boomerangs" TargetMode="External"/><Relationship Id="rId106" Type="http://schemas.openxmlformats.org/officeDocument/2006/relationships/hyperlink" Target="https://leetcode.com/problems/arranging-coins" TargetMode="External"/><Relationship Id="rId127" Type="http://schemas.openxmlformats.org/officeDocument/2006/relationships/hyperlink" Target="https://leetcode.com/problems/word-squares" TargetMode="External"/><Relationship Id="rId313" Type="http://schemas.openxmlformats.org/officeDocument/2006/relationships/hyperlink" Target="https://leetcode.com/problems/battleships-in-a-board" TargetMode="External"/><Relationship Id="rId495" Type="http://schemas.openxmlformats.org/officeDocument/2006/relationships/hyperlink" Target="https://leetcode.com/problems/one-edit-distance" TargetMode="External"/><Relationship Id="rId10" Type="http://schemas.openxmlformats.org/officeDocument/2006/relationships/hyperlink" Target="https://leetcode.com/problems/moving-average-from-data-stream" TargetMode="External"/><Relationship Id="rId31" Type="http://schemas.openxmlformats.org/officeDocument/2006/relationships/hyperlink" Target="https://leetcode.com/problems/move-zeroes" TargetMode="External"/><Relationship Id="rId52" Type="http://schemas.openxmlformats.org/officeDocument/2006/relationships/hyperlink" Target="https://leetcode.com/problems/merge-two-sorted-lists" TargetMode="External"/><Relationship Id="rId73" Type="http://schemas.openxmlformats.org/officeDocument/2006/relationships/hyperlink" Target="https://leetcode.com/problems/increasing-subsequences" TargetMode="External"/><Relationship Id="rId94" Type="http://schemas.openxmlformats.org/officeDocument/2006/relationships/hyperlink" Target="https://leetcode.com/problems/search-a-2d-matrix" TargetMode="External"/><Relationship Id="rId148" Type="http://schemas.openxmlformats.org/officeDocument/2006/relationships/hyperlink" Target="https://leetcode.com/problems/house-robber-iii" TargetMode="External"/><Relationship Id="rId169" Type="http://schemas.openxmlformats.org/officeDocument/2006/relationships/hyperlink" Target="https://leetcode.com/problems/student-attendance-record-i" TargetMode="External"/><Relationship Id="rId334" Type="http://schemas.openxmlformats.org/officeDocument/2006/relationships/hyperlink" Target="https://leetcode.com/problems/text-justification" TargetMode="External"/><Relationship Id="rId355" Type="http://schemas.openxmlformats.org/officeDocument/2006/relationships/hyperlink" Target="https://leetcode.com/problems/complex-number-multiplication" TargetMode="External"/><Relationship Id="rId376" Type="http://schemas.openxmlformats.org/officeDocument/2006/relationships/hyperlink" Target="https://leetcode.com/problems/diagonal-traverse" TargetMode="External"/><Relationship Id="rId397" Type="http://schemas.openxmlformats.org/officeDocument/2006/relationships/hyperlink" Target="https://leetcode.com/problems/mini-parser" TargetMode="External"/><Relationship Id="rId520" Type="http://schemas.openxmlformats.org/officeDocument/2006/relationships/hyperlink" Target="https://leetcode.com/problems/sort-characters-by-frequency" TargetMode="External"/><Relationship Id="rId4" Type="http://schemas.openxmlformats.org/officeDocument/2006/relationships/hyperlink" Target="https://leetcode.com/problems/two-sum-iii-data-structure-design" TargetMode="External"/><Relationship Id="rId180" Type="http://schemas.openxmlformats.org/officeDocument/2006/relationships/hyperlink" Target="https://leetcode.com/problems/different-ways-to-add-parentheses" TargetMode="External"/><Relationship Id="rId215" Type="http://schemas.openxmlformats.org/officeDocument/2006/relationships/hyperlink" Target="https://leetcode.com/problems/peeking-iterator" TargetMode="External"/><Relationship Id="rId236" Type="http://schemas.openxmlformats.org/officeDocument/2006/relationships/hyperlink" Target="https://leetcode.com/problems/construct-binary-tree-from-inorder-and-postorder-traversal" TargetMode="External"/><Relationship Id="rId257" Type="http://schemas.openxmlformats.org/officeDocument/2006/relationships/hyperlink" Target="https://leetcode.com/problems/sum-of-left-leaves" TargetMode="External"/><Relationship Id="rId278" Type="http://schemas.openxmlformats.org/officeDocument/2006/relationships/hyperlink" Target="https://leetcode.com/problems/verify-preorder-serialization-of-a-binary-tree" TargetMode="External"/><Relationship Id="rId401" Type="http://schemas.openxmlformats.org/officeDocument/2006/relationships/hyperlink" Target="https://leetcode.com/problems/next-greater-element-ii" TargetMode="External"/><Relationship Id="rId422" Type="http://schemas.openxmlformats.org/officeDocument/2006/relationships/hyperlink" Target="https://leetcode.com/problems/missing-ranges" TargetMode="External"/><Relationship Id="rId443" Type="http://schemas.openxmlformats.org/officeDocument/2006/relationships/hyperlink" Target="https://leetcode.com/problems/minimum-moves-to-equal-array-elements-ii" TargetMode="External"/><Relationship Id="rId464" Type="http://schemas.openxmlformats.org/officeDocument/2006/relationships/hyperlink" Target="https://leetcode.com/problems/rectangle-area" TargetMode="External"/><Relationship Id="rId303" Type="http://schemas.openxmlformats.org/officeDocument/2006/relationships/hyperlink" Target="https://leetcode.com/problems/walls-and-gates" TargetMode="External"/><Relationship Id="rId485" Type="http://schemas.openxmlformats.org/officeDocument/2006/relationships/hyperlink" Target="https://leetcode.com/problems/longest-uncommon-subsequence-i" TargetMode="External"/><Relationship Id="rId42" Type="http://schemas.openxmlformats.org/officeDocument/2006/relationships/hyperlink" Target="https://leetcode.com/problems/intersection-of-two-linked-lists" TargetMode="External"/><Relationship Id="rId84" Type="http://schemas.openxmlformats.org/officeDocument/2006/relationships/hyperlink" Target="https://leetcode.com/problems/palindrome-number" TargetMode="External"/><Relationship Id="rId138" Type="http://schemas.openxmlformats.org/officeDocument/2006/relationships/hyperlink" Target="https://leetcode.com/problems/range-sum-query-2d-immutable" TargetMode="External"/><Relationship Id="rId345" Type="http://schemas.openxmlformats.org/officeDocument/2006/relationships/hyperlink" Target="https://leetcode.com/problems/maximum-product-of-word-lengths" TargetMode="External"/><Relationship Id="rId387" Type="http://schemas.openxmlformats.org/officeDocument/2006/relationships/hyperlink" Target="https://leetcode.com/problems/random-pick-index" TargetMode="External"/><Relationship Id="rId510" Type="http://schemas.openxmlformats.org/officeDocument/2006/relationships/hyperlink" Target="https://leetcode.com/problems/line-reflection" TargetMode="External"/><Relationship Id="rId191" Type="http://schemas.openxmlformats.org/officeDocument/2006/relationships/hyperlink" Target="https://leetcode.com/problems/can-i-win" TargetMode="External"/><Relationship Id="rId205" Type="http://schemas.openxmlformats.org/officeDocument/2006/relationships/hyperlink" Target="https://leetcode.com/problems/insert-delete-getrandom-o1" TargetMode="External"/><Relationship Id="rId247" Type="http://schemas.openxmlformats.org/officeDocument/2006/relationships/hyperlink" Target="https://leetcode.com/problems/populating-next-right-pointers-in-each-node-ii" TargetMode="External"/><Relationship Id="rId412" Type="http://schemas.openxmlformats.org/officeDocument/2006/relationships/hyperlink" Target="https://leetcode.com/problems/find-all-numbers-disappeared-in-an-array" TargetMode="External"/><Relationship Id="rId107" Type="http://schemas.openxmlformats.org/officeDocument/2006/relationships/hyperlink" Target="https://leetcode.com/problems/heaters" TargetMode="External"/><Relationship Id="rId289" Type="http://schemas.openxmlformats.org/officeDocument/2006/relationships/hyperlink" Target="https://leetcode.com/problems/closest-binary-search-tree-value" TargetMode="External"/><Relationship Id="rId454" Type="http://schemas.openxmlformats.org/officeDocument/2006/relationships/hyperlink" Target="https://leetcode.com/problems/kth-smallest-element-in-a-sorted-matrix" TargetMode="External"/><Relationship Id="rId496" Type="http://schemas.openxmlformats.org/officeDocument/2006/relationships/hyperlink" Target="https://leetcode.com/problems/length-of-last-word" TargetMode="External"/><Relationship Id="rId11" Type="http://schemas.openxmlformats.org/officeDocument/2006/relationships/hyperlink" Target="https://leetcode.com/problems/sliding-window-maximum" TargetMode="External"/><Relationship Id="rId53" Type="http://schemas.openxmlformats.org/officeDocument/2006/relationships/hyperlink" Target="https://leetcode.com/problems/merge-k-sorted-lists" TargetMode="External"/><Relationship Id="rId149" Type="http://schemas.openxmlformats.org/officeDocument/2006/relationships/hyperlink" Target="https://leetcode.com/problems/paint-house" TargetMode="External"/><Relationship Id="rId314" Type="http://schemas.openxmlformats.org/officeDocument/2006/relationships/hyperlink" Target="https://leetcode.com/problems/matchsticks-to-square" TargetMode="External"/><Relationship Id="rId356" Type="http://schemas.openxmlformats.org/officeDocument/2006/relationships/hyperlink" Target="https://leetcode.com/problems/sparse-matrix-multiplication" TargetMode="External"/><Relationship Id="rId398" Type="http://schemas.openxmlformats.org/officeDocument/2006/relationships/hyperlink" Target="https://leetcode.com/problems/ternary-expression-parser" TargetMode="External"/><Relationship Id="rId521" Type="http://schemas.openxmlformats.org/officeDocument/2006/relationships/hyperlink" Target="https://leetcode.com/problems/keyboard-row" TargetMode="External"/><Relationship Id="rId95" Type="http://schemas.openxmlformats.org/officeDocument/2006/relationships/hyperlink" Target="https://leetcode.com/problems/search-a-2d-matrix-ii" TargetMode="External"/><Relationship Id="rId160" Type="http://schemas.openxmlformats.org/officeDocument/2006/relationships/hyperlink" Target="https://leetcode.com/problems/word-break" TargetMode="External"/><Relationship Id="rId216" Type="http://schemas.openxmlformats.org/officeDocument/2006/relationships/hyperlink" Target="https://leetcode.com/problems/flatten-nested-list-iterator" TargetMode="External"/><Relationship Id="rId423" Type="http://schemas.openxmlformats.org/officeDocument/2006/relationships/hyperlink" Target="https://leetcode.com/problems/summary-ranges" TargetMode="External"/><Relationship Id="rId258" Type="http://schemas.openxmlformats.org/officeDocument/2006/relationships/hyperlink" Target="https://leetcode.com/problems/path-sum" TargetMode="External"/><Relationship Id="rId465" Type="http://schemas.openxmlformats.org/officeDocument/2006/relationships/hyperlink" Target="https://leetcode.com/problems/self-crossing" TargetMode="External"/><Relationship Id="rId22" Type="http://schemas.openxmlformats.org/officeDocument/2006/relationships/hyperlink" Target="https://leetcode.com/problems/minimum-window-substring" TargetMode="External"/><Relationship Id="rId64" Type="http://schemas.openxmlformats.org/officeDocument/2006/relationships/hyperlink" Target="https://leetcode.com/problems/reverse-words-in-a-string-iii" TargetMode="External"/><Relationship Id="rId118" Type="http://schemas.openxmlformats.org/officeDocument/2006/relationships/hyperlink" Target="https://leetcode.com/problems/restore-ip-addresses" TargetMode="External"/><Relationship Id="rId325" Type="http://schemas.openxmlformats.org/officeDocument/2006/relationships/hyperlink" Target="https://leetcode.com/problems/is-subsequence" TargetMode="External"/><Relationship Id="rId367" Type="http://schemas.openxmlformats.org/officeDocument/2006/relationships/hyperlink" Target="https://leetcode.com/problems/valid-number" TargetMode="External"/><Relationship Id="rId532" Type="http://schemas.openxmlformats.org/officeDocument/2006/relationships/hyperlink" Target="https://leetcode.com/problems/top-k-frequent-words/description/" TargetMode="External"/><Relationship Id="rId171" Type="http://schemas.openxmlformats.org/officeDocument/2006/relationships/hyperlink" Target="https://leetcode.com/problems/bomb-enemy" TargetMode="External"/><Relationship Id="rId227" Type="http://schemas.openxmlformats.org/officeDocument/2006/relationships/hyperlink" Target="https://leetcode.com/problems/design-tic-tac-toe" TargetMode="External"/><Relationship Id="rId269" Type="http://schemas.openxmlformats.org/officeDocument/2006/relationships/hyperlink" Target="https://leetcode.com/problems/minimum-height-trees" TargetMode="External"/><Relationship Id="rId434" Type="http://schemas.openxmlformats.org/officeDocument/2006/relationships/hyperlink" Target="https://leetcode.com/problems/ugly-number-ii" TargetMode="External"/><Relationship Id="rId476" Type="http://schemas.openxmlformats.org/officeDocument/2006/relationships/hyperlink" Target="https://leetcode.com/problems/range-addition" TargetMode="External"/><Relationship Id="rId33" Type="http://schemas.openxmlformats.org/officeDocument/2006/relationships/hyperlink" Target="https://leetcode.com/problems/sort-colors" TargetMode="External"/><Relationship Id="rId129" Type="http://schemas.openxmlformats.org/officeDocument/2006/relationships/hyperlink" Target="https://leetcode.com/problems/unique-word-abbreviation" TargetMode="External"/><Relationship Id="rId280" Type="http://schemas.openxmlformats.org/officeDocument/2006/relationships/hyperlink" Target="https://leetcode.com/problems/serialize-and-deserialize-bst" TargetMode="External"/><Relationship Id="rId336" Type="http://schemas.openxmlformats.org/officeDocument/2006/relationships/hyperlink" Target="https://leetcode.com/problems/single-number-ii" TargetMode="External"/><Relationship Id="rId501" Type="http://schemas.openxmlformats.org/officeDocument/2006/relationships/hyperlink" Target="https://leetcode.com/problems/read-n-characters-given-read4-ii-call-multiple-times" TargetMode="External"/><Relationship Id="rId75" Type="http://schemas.openxmlformats.org/officeDocument/2006/relationships/hyperlink" Target="https://leetcode.com/problems/permutations-ii" TargetMode="External"/><Relationship Id="rId140" Type="http://schemas.openxmlformats.org/officeDocument/2006/relationships/hyperlink" Target="https://leetcode.com/problems/best-time-to-buy-and-sell-stock-ii" TargetMode="External"/><Relationship Id="rId182" Type="http://schemas.openxmlformats.org/officeDocument/2006/relationships/hyperlink" Target="https://leetcode.com/problems/create-maximum-number" TargetMode="External"/><Relationship Id="rId378" Type="http://schemas.openxmlformats.org/officeDocument/2006/relationships/hyperlink" Target="https://leetcode.com/problems/spiral-matrix" TargetMode="External"/><Relationship Id="rId403" Type="http://schemas.openxmlformats.org/officeDocument/2006/relationships/hyperlink" Target="https://leetcode.com/problems/the-skyline-problem" TargetMode="External"/><Relationship Id="rId6" Type="http://schemas.openxmlformats.org/officeDocument/2006/relationships/hyperlink" Target="https://leetcode.com/problems/3sum-closest" TargetMode="External"/><Relationship Id="rId238" Type="http://schemas.openxmlformats.org/officeDocument/2006/relationships/hyperlink" Target="https://leetcode.com/problems/find-mode-in-binary-search-tree" TargetMode="External"/><Relationship Id="rId445" Type="http://schemas.openxmlformats.org/officeDocument/2006/relationships/hyperlink" Target="https://leetcode.com/problems/next-permutation" TargetMode="External"/><Relationship Id="rId487" Type="http://schemas.openxmlformats.org/officeDocument/2006/relationships/hyperlink" Target="https://leetcode.com/problems/lonely-pixel-i" TargetMode="External"/><Relationship Id="rId291" Type="http://schemas.openxmlformats.org/officeDocument/2006/relationships/hyperlink" Target="https://leetcode.com/problems/largest-bst-subtree" TargetMode="External"/><Relationship Id="rId305" Type="http://schemas.openxmlformats.org/officeDocument/2006/relationships/hyperlink" Target="https://leetcode.com/problems/the-maze-ii" TargetMode="External"/><Relationship Id="rId347" Type="http://schemas.openxmlformats.org/officeDocument/2006/relationships/hyperlink" Target="https://leetcode.com/problems/maximum-xor-of-two-numbers-in-an-array" TargetMode="External"/><Relationship Id="rId512" Type="http://schemas.openxmlformats.org/officeDocument/2006/relationships/hyperlink" Target="https://leetcode.com/problems/max-points-on-a-line" TargetMode="External"/><Relationship Id="rId44" Type="http://schemas.openxmlformats.org/officeDocument/2006/relationships/hyperlink" Target="https://leetcode.com/problems/remove-duplicates-from-sorted-list" TargetMode="External"/><Relationship Id="rId86" Type="http://schemas.openxmlformats.org/officeDocument/2006/relationships/hyperlink" Target="https://leetcode.com/problems/shortest-palindrome" TargetMode="External"/><Relationship Id="rId151" Type="http://schemas.openxmlformats.org/officeDocument/2006/relationships/hyperlink" Target="https://leetcode.com/problems/paint-fence" TargetMode="External"/><Relationship Id="rId389" Type="http://schemas.openxmlformats.org/officeDocument/2006/relationships/hyperlink" Target="https://leetcode.com/problems/longest-continuous-increasing-subsequence" TargetMode="External"/><Relationship Id="rId193" Type="http://schemas.openxmlformats.org/officeDocument/2006/relationships/hyperlink" Target="https://leetcode.com/problems/arithmetic-slices" TargetMode="External"/><Relationship Id="rId207" Type="http://schemas.openxmlformats.org/officeDocument/2006/relationships/hyperlink" Target="https://leetcode.com/problems/lru-cache" TargetMode="External"/><Relationship Id="rId249" Type="http://schemas.openxmlformats.org/officeDocument/2006/relationships/hyperlink" Target="https://leetcode.com/problems/balanced-binary-tree" TargetMode="External"/><Relationship Id="rId414" Type="http://schemas.openxmlformats.org/officeDocument/2006/relationships/hyperlink" Target="https://leetcode.com/problems/set-mismatch" TargetMode="External"/><Relationship Id="rId456" Type="http://schemas.openxmlformats.org/officeDocument/2006/relationships/hyperlink" Target="https://leetcode.com/problems/kth-largest-element-in-an-array" TargetMode="External"/><Relationship Id="rId498" Type="http://schemas.openxmlformats.org/officeDocument/2006/relationships/hyperlink" Target="https://leetcode.com/problems/max-consecutive-ones" TargetMode="External"/><Relationship Id="rId13" Type="http://schemas.openxmlformats.org/officeDocument/2006/relationships/hyperlink" Target="https://leetcode.com/problems/sliding-window-median" TargetMode="External"/><Relationship Id="rId109" Type="http://schemas.openxmlformats.org/officeDocument/2006/relationships/hyperlink" Target="https://leetcode.com/problems/sudoku-solver" TargetMode="External"/><Relationship Id="rId260" Type="http://schemas.openxmlformats.org/officeDocument/2006/relationships/hyperlink" Target="https://leetcode.com/problems/path-sum-iii" TargetMode="External"/><Relationship Id="rId316" Type="http://schemas.openxmlformats.org/officeDocument/2006/relationships/hyperlink" Target="https://leetcode.com/problems/01-matrix" TargetMode="External"/><Relationship Id="rId523" Type="http://schemas.openxmlformats.org/officeDocument/2006/relationships/hyperlink" Target="https://leetcode.com/problems/h-index" TargetMode="External"/><Relationship Id="rId55" Type="http://schemas.openxmlformats.org/officeDocument/2006/relationships/hyperlink" Target="https://leetcode.com/problems/sort-list" TargetMode="External"/><Relationship Id="rId97" Type="http://schemas.openxmlformats.org/officeDocument/2006/relationships/hyperlink" Target="https://leetcode.com/problems/search-in-rotated-sorted-array-ii" TargetMode="External"/><Relationship Id="rId120" Type="http://schemas.openxmlformats.org/officeDocument/2006/relationships/hyperlink" Target="https://leetcode.com/problems/palindrome-partitioning" TargetMode="External"/><Relationship Id="rId358" Type="http://schemas.openxmlformats.org/officeDocument/2006/relationships/hyperlink" Target="https://leetcode.com/problems/fraction-to-recurring-decimal" TargetMode="External"/><Relationship Id="rId162" Type="http://schemas.openxmlformats.org/officeDocument/2006/relationships/hyperlink" Target="https://leetcode.com/problems/triangle" TargetMode="External"/><Relationship Id="rId218" Type="http://schemas.openxmlformats.org/officeDocument/2006/relationships/hyperlink" Target="https://leetcode.com/problems/design-phone-directory" TargetMode="External"/><Relationship Id="rId425" Type="http://schemas.openxmlformats.org/officeDocument/2006/relationships/hyperlink" Target="https://leetcode.com/problems/add-digits" TargetMode="External"/><Relationship Id="rId467" Type="http://schemas.openxmlformats.org/officeDocument/2006/relationships/hyperlink" Target="https://leetcode.com/problems/nim-game" TargetMode="External"/><Relationship Id="rId271" Type="http://schemas.openxmlformats.org/officeDocument/2006/relationships/hyperlink" Target="https://leetcode.com/problems/convert-bst-to-greater-tree" TargetMode="External"/><Relationship Id="rId24" Type="http://schemas.openxmlformats.org/officeDocument/2006/relationships/hyperlink" Target="https://leetcode.com/problems/maximum-size-subarray-sum-equals-k" TargetMode="External"/><Relationship Id="rId66" Type="http://schemas.openxmlformats.org/officeDocument/2006/relationships/hyperlink" Target="https://leetcode.com/problems/reverse-integer" TargetMode="External"/><Relationship Id="rId131" Type="http://schemas.openxmlformats.org/officeDocument/2006/relationships/hyperlink" Target="https://leetcode.com/problems/minimum-unique-word-abbreviation" TargetMode="External"/><Relationship Id="rId327" Type="http://schemas.openxmlformats.org/officeDocument/2006/relationships/hyperlink" Target="https://leetcode.com/problems/sentence-screen-fitting" TargetMode="External"/><Relationship Id="rId369" Type="http://schemas.openxmlformats.org/officeDocument/2006/relationships/hyperlink" Target="https://leetcode.com/problems/roman-to-integer" TargetMode="External"/><Relationship Id="rId534" Type="http://schemas.openxmlformats.org/officeDocument/2006/relationships/hyperlink" Target="https://leetcode.com/problems/longest-univalue-path/description/" TargetMode="External"/><Relationship Id="rId173" Type="http://schemas.openxmlformats.org/officeDocument/2006/relationships/hyperlink" Target="https://leetcode.com/problems/regular-expression-matching" TargetMode="External"/><Relationship Id="rId229" Type="http://schemas.openxmlformats.org/officeDocument/2006/relationships/hyperlink" Target="https://leetcode.com/problems/binary-tree-preorder-traversal" TargetMode="External"/><Relationship Id="rId380" Type="http://schemas.openxmlformats.org/officeDocument/2006/relationships/hyperlink" Target="https://leetcode.com/problems/set-matrix-zeroes" TargetMode="External"/><Relationship Id="rId436" Type="http://schemas.openxmlformats.org/officeDocument/2006/relationships/hyperlink" Target="https://leetcode.com/problems/factorial-trailing-zeroes" TargetMode="External"/><Relationship Id="rId240" Type="http://schemas.openxmlformats.org/officeDocument/2006/relationships/hyperlink" Target="https://leetcode.com/problems/binary-tree-level-order-traversal" TargetMode="External"/><Relationship Id="rId478" Type="http://schemas.openxmlformats.org/officeDocument/2006/relationships/hyperlink" Target="https://leetcode.com/problems/elimination-game" TargetMode="External"/><Relationship Id="rId35" Type="http://schemas.openxmlformats.org/officeDocument/2006/relationships/hyperlink" Target="https://leetcode.com/problems/trapping-rain-water" TargetMode="External"/><Relationship Id="rId77" Type="http://schemas.openxmlformats.org/officeDocument/2006/relationships/hyperlink" Target="https://leetcode.com/problems/combination-sum" TargetMode="External"/><Relationship Id="rId100" Type="http://schemas.openxmlformats.org/officeDocument/2006/relationships/hyperlink" Target="https://leetcode.com/problems/single-element-in-a-sorted-array" TargetMode="External"/><Relationship Id="rId282" Type="http://schemas.openxmlformats.org/officeDocument/2006/relationships/hyperlink" Target="https://leetcode.com/problems/clone-graph" TargetMode="External"/><Relationship Id="rId338" Type="http://schemas.openxmlformats.org/officeDocument/2006/relationships/hyperlink" Target="https://leetcode.com/problems/sum-of-two-integers" TargetMode="External"/><Relationship Id="rId503" Type="http://schemas.openxmlformats.org/officeDocument/2006/relationships/hyperlink" Target="https://leetcode.com/problems/intersection-of-two-arrays" TargetMode="External"/><Relationship Id="rId8" Type="http://schemas.openxmlformats.org/officeDocument/2006/relationships/hyperlink" Target="https://leetcode.com/problems/4sum" TargetMode="External"/><Relationship Id="rId142" Type="http://schemas.openxmlformats.org/officeDocument/2006/relationships/hyperlink" Target="https://leetcode.com/problems/best-time-to-buy-and-sell-stock-iv" TargetMode="External"/><Relationship Id="rId184" Type="http://schemas.openxmlformats.org/officeDocument/2006/relationships/hyperlink" Target="https://leetcode.com/problems/max-sum-of-sub-matrix-no-larger-than-k" TargetMode="External"/><Relationship Id="rId391" Type="http://schemas.openxmlformats.org/officeDocument/2006/relationships/hyperlink" Target="https://leetcode.com/problems/longest-valid-parentheses" TargetMode="External"/><Relationship Id="rId405" Type="http://schemas.openxmlformats.org/officeDocument/2006/relationships/hyperlink" Target="https://leetcode.com/problems/missing-number" TargetMode="External"/><Relationship Id="rId447" Type="http://schemas.openxmlformats.org/officeDocument/2006/relationships/hyperlink" Target="https://leetcode.com/problems/permutation-sequence" TargetMode="External"/><Relationship Id="rId251" Type="http://schemas.openxmlformats.org/officeDocument/2006/relationships/hyperlink" Target="https://leetcode.com/problems/symmetric-tree" TargetMode="External"/><Relationship Id="rId489" Type="http://schemas.openxmlformats.org/officeDocument/2006/relationships/hyperlink" Target="https://leetcode.com/problems/split-array-with-equal-su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binary-tree-level-order-traversal" TargetMode="External"/><Relationship Id="rId18" Type="http://schemas.openxmlformats.org/officeDocument/2006/relationships/hyperlink" Target="https://leetcode.com/problems/word-break" TargetMode="External"/><Relationship Id="rId26" Type="http://schemas.openxmlformats.org/officeDocument/2006/relationships/hyperlink" Target="https://leetcode.com/problems/best-time-to-buy-and-sell-stock" TargetMode="External"/><Relationship Id="rId39" Type="http://schemas.openxmlformats.org/officeDocument/2006/relationships/hyperlink" Target="https://leetcode.com/problems/generate-parentheses" TargetMode="External"/><Relationship Id="rId21" Type="http://schemas.openxmlformats.org/officeDocument/2006/relationships/hyperlink" Target="https://leetcode.com/problems/combination-sum" TargetMode="External"/><Relationship Id="rId34" Type="http://schemas.openxmlformats.org/officeDocument/2006/relationships/hyperlink" Target="https://leetcode.com/problems/spiral-matrix" TargetMode="External"/><Relationship Id="rId42" Type="http://schemas.openxmlformats.org/officeDocument/2006/relationships/hyperlink" Target="https://leetcode.com/problems/top-k-frequent-words/description/" TargetMode="External"/><Relationship Id="rId47" Type="http://schemas.openxmlformats.org/officeDocument/2006/relationships/hyperlink" Target="https://leetcode.com/problems/house-robber-iii" TargetMode="External"/><Relationship Id="rId50" Type="http://schemas.openxmlformats.org/officeDocument/2006/relationships/hyperlink" Target="https://leetcode.com/problems/one-edit-distance" TargetMode="External"/><Relationship Id="rId55" Type="http://schemas.openxmlformats.org/officeDocument/2006/relationships/hyperlink" Target="https://leetcode.com/problems/sudoku-solver" TargetMode="External"/><Relationship Id="rId63" Type="http://schemas.openxmlformats.org/officeDocument/2006/relationships/hyperlink" Target="https://leetcode.com/problems/reverse-words-in-a-string-iii" TargetMode="External"/><Relationship Id="rId68" Type="http://schemas.openxmlformats.org/officeDocument/2006/relationships/hyperlink" Target="https://leetcode.com/problems/excel-sheet-column-title" TargetMode="External"/><Relationship Id="rId76" Type="http://schemas.openxmlformats.org/officeDocument/2006/relationships/hyperlink" Target="https://leetcode.com/problems/sliding-window-median" TargetMode="External"/><Relationship Id="rId84" Type="http://schemas.openxmlformats.org/officeDocument/2006/relationships/hyperlink" Target="https://leetcode.com/problems/palindrome-partitioning" TargetMode="External"/><Relationship Id="rId7" Type="http://schemas.openxmlformats.org/officeDocument/2006/relationships/hyperlink" Target="https://leetcode.com/problems/reverse-linked-list-ii" TargetMode="External"/><Relationship Id="rId71" Type="http://schemas.openxmlformats.org/officeDocument/2006/relationships/hyperlink" Target="https://leetcode.com/problems/word-ladder-ii" TargetMode="External"/><Relationship Id="rId2" Type="http://schemas.openxmlformats.org/officeDocument/2006/relationships/hyperlink" Target="https://leetcode.com/problems/min-stack" TargetMode="External"/><Relationship Id="rId16" Type="http://schemas.openxmlformats.org/officeDocument/2006/relationships/hyperlink" Target="https://leetcode.com/problems/merge-k-sorted-lists" TargetMode="External"/><Relationship Id="rId29" Type="http://schemas.openxmlformats.org/officeDocument/2006/relationships/hyperlink" Target="https://leetcode.com/problems/best-time-to-buy-and-sell-stock-iv" TargetMode="External"/><Relationship Id="rId11" Type="http://schemas.openxmlformats.org/officeDocument/2006/relationships/hyperlink" Target="https://leetcode.com/problems/search-in-rotated-sorted-array-ii" TargetMode="External"/><Relationship Id="rId24" Type="http://schemas.openxmlformats.org/officeDocument/2006/relationships/hyperlink" Target="https://leetcode.com/problems/combination-sum-iv" TargetMode="External"/><Relationship Id="rId32" Type="http://schemas.openxmlformats.org/officeDocument/2006/relationships/hyperlink" Target="https://leetcode.com/problems/regular-expression-matching" TargetMode="External"/><Relationship Id="rId37" Type="http://schemas.openxmlformats.org/officeDocument/2006/relationships/hyperlink" Target="https://leetcode.com/problems/valid-parentheses" TargetMode="External"/><Relationship Id="rId40" Type="http://schemas.openxmlformats.org/officeDocument/2006/relationships/hyperlink" Target="https://leetcode.com/problems/implement-trie-prefix-tree" TargetMode="External"/><Relationship Id="rId45" Type="http://schemas.openxmlformats.org/officeDocument/2006/relationships/hyperlink" Target="https://leetcode.com/problems/house-robber" TargetMode="External"/><Relationship Id="rId53" Type="http://schemas.openxmlformats.org/officeDocument/2006/relationships/hyperlink" Target="https://leetcode.com/problems/longest-palindromic-substring" TargetMode="External"/><Relationship Id="rId58" Type="http://schemas.openxmlformats.org/officeDocument/2006/relationships/hyperlink" Target="https://leetcode.com/problems/kth-smallest-element-in-a-bst" TargetMode="External"/><Relationship Id="rId66" Type="http://schemas.openxmlformats.org/officeDocument/2006/relationships/hyperlink" Target="https://leetcode.com/problems/all-oone-data-structure" TargetMode="External"/><Relationship Id="rId74" Type="http://schemas.openxmlformats.org/officeDocument/2006/relationships/hyperlink" Target="https://leetcode.com/problems/basic-calculator-ii" TargetMode="External"/><Relationship Id="rId79" Type="http://schemas.openxmlformats.org/officeDocument/2006/relationships/hyperlink" Target="https://leetcode.com/problems/merge-intervals" TargetMode="External"/><Relationship Id="rId87" Type="http://schemas.openxmlformats.org/officeDocument/2006/relationships/hyperlink" Target="https://leetcode.com/problems/invert-binary-tree" TargetMode="External"/><Relationship Id="rId5" Type="http://schemas.openxmlformats.org/officeDocument/2006/relationships/hyperlink" Target="https://leetcode.com/problems/minimum-window-substring" TargetMode="External"/><Relationship Id="rId61" Type="http://schemas.openxmlformats.org/officeDocument/2006/relationships/hyperlink" Target="https://leetcode.com/problems/reverse-words-in-a-string" TargetMode="External"/><Relationship Id="rId82" Type="http://schemas.openxmlformats.org/officeDocument/2006/relationships/hyperlink" Target="https://leetcode.com/problems/longest-consecutive-sequence" TargetMode="External"/><Relationship Id="rId19" Type="http://schemas.openxmlformats.org/officeDocument/2006/relationships/hyperlink" Target="https://leetcode.com/problems/word-break-ii" TargetMode="External"/><Relationship Id="rId4" Type="http://schemas.openxmlformats.org/officeDocument/2006/relationships/hyperlink" Target="https://leetcode.com/problems/subsets-ii" TargetMode="External"/><Relationship Id="rId9" Type="http://schemas.openxmlformats.org/officeDocument/2006/relationships/hyperlink" Target="https://leetcode.com/problems/two-sum" TargetMode="External"/><Relationship Id="rId14" Type="http://schemas.openxmlformats.org/officeDocument/2006/relationships/hyperlink" Target="https://leetcode.com/problems/binary-tree-level-order-traversal-ii" TargetMode="External"/><Relationship Id="rId22" Type="http://schemas.openxmlformats.org/officeDocument/2006/relationships/hyperlink" Target="https://leetcode.com/problems/combination-sum-ii" TargetMode="External"/><Relationship Id="rId27" Type="http://schemas.openxmlformats.org/officeDocument/2006/relationships/hyperlink" Target="https://leetcode.com/problems/best-time-to-buy-and-sell-stock-ii" TargetMode="External"/><Relationship Id="rId30" Type="http://schemas.openxmlformats.org/officeDocument/2006/relationships/hyperlink" Target="https://leetcode.com/problems/best-time-to-buy-and-sell-stock-with-cooldown" TargetMode="External"/><Relationship Id="rId35" Type="http://schemas.openxmlformats.org/officeDocument/2006/relationships/hyperlink" Target="https://leetcode.com/problems/valid-sudoku" TargetMode="External"/><Relationship Id="rId43" Type="http://schemas.openxmlformats.org/officeDocument/2006/relationships/hyperlink" Target="https://leetcode.com/problems/happy-number" TargetMode="External"/><Relationship Id="rId48" Type="http://schemas.openxmlformats.org/officeDocument/2006/relationships/hyperlink" Target="https://leetcode.com/problems/course-schedule" TargetMode="External"/><Relationship Id="rId56" Type="http://schemas.openxmlformats.org/officeDocument/2006/relationships/hyperlink" Target="https://leetcode.com/problems/word-pattern" TargetMode="External"/><Relationship Id="rId64" Type="http://schemas.openxmlformats.org/officeDocument/2006/relationships/hyperlink" Target="https://leetcode.com/problems/falling-squares" TargetMode="External"/><Relationship Id="rId69" Type="http://schemas.openxmlformats.org/officeDocument/2006/relationships/hyperlink" Target="https://leetcode.com/problems/excel-sheet-column-number" TargetMode="External"/><Relationship Id="rId77" Type="http://schemas.openxmlformats.org/officeDocument/2006/relationships/hyperlink" Target="https://leetcode.com/problems/word-search" TargetMode="External"/><Relationship Id="rId8" Type="http://schemas.openxmlformats.org/officeDocument/2006/relationships/hyperlink" Target="https://leetcode.com/problems/string-to-integer-atoi" TargetMode="External"/><Relationship Id="rId51" Type="http://schemas.openxmlformats.org/officeDocument/2006/relationships/hyperlink" Target="https://leetcode.com/problems/insert-delete-getrandom-o1" TargetMode="External"/><Relationship Id="rId72" Type="http://schemas.openxmlformats.org/officeDocument/2006/relationships/hyperlink" Target="https://leetcode.com/problems/sliding-window-maximum" TargetMode="External"/><Relationship Id="rId80" Type="http://schemas.openxmlformats.org/officeDocument/2006/relationships/hyperlink" Target="https://leetcode.com/problems/longest-increasing-path-in-a-matrix" TargetMode="External"/><Relationship Id="rId85" Type="http://schemas.openxmlformats.org/officeDocument/2006/relationships/hyperlink" Target="https://leetcode.com/problems/palindrome-partitioning-ii" TargetMode="External"/><Relationship Id="rId3" Type="http://schemas.openxmlformats.org/officeDocument/2006/relationships/hyperlink" Target="https://leetcode.com/problems/subsets" TargetMode="External"/><Relationship Id="rId12" Type="http://schemas.openxmlformats.org/officeDocument/2006/relationships/hyperlink" Target="https://leetcode.com/problems/median-of-two-sorted-arrays" TargetMode="External"/><Relationship Id="rId17" Type="http://schemas.openxmlformats.org/officeDocument/2006/relationships/hyperlink" Target="https://leetcode.com/problems/copy-list-with-random-pointer" TargetMode="External"/><Relationship Id="rId25" Type="http://schemas.openxmlformats.org/officeDocument/2006/relationships/hyperlink" Target="https://leetcode.com/problems/clone-graph" TargetMode="External"/><Relationship Id="rId33" Type="http://schemas.openxmlformats.org/officeDocument/2006/relationships/hyperlink" Target="https://leetcode.com/problems/valid-anagram" TargetMode="External"/><Relationship Id="rId38" Type="http://schemas.openxmlformats.org/officeDocument/2006/relationships/hyperlink" Target="https://leetcode.com/problems/letter-combinations-of-a-phone-number" TargetMode="External"/><Relationship Id="rId46" Type="http://schemas.openxmlformats.org/officeDocument/2006/relationships/hyperlink" Target="https://leetcode.com/problems/house-robber-ii" TargetMode="External"/><Relationship Id="rId59" Type="http://schemas.openxmlformats.org/officeDocument/2006/relationships/hyperlink" Target="https://leetcode.com/problems/palindrome-permutation" TargetMode="External"/><Relationship Id="rId67" Type="http://schemas.openxmlformats.org/officeDocument/2006/relationships/hyperlink" Target="https://leetcode.com/problems/factor-combinations" TargetMode="External"/><Relationship Id="rId20" Type="http://schemas.openxmlformats.org/officeDocument/2006/relationships/hyperlink" Target="https://leetcode.com/problems/lru-cache" TargetMode="External"/><Relationship Id="rId41" Type="http://schemas.openxmlformats.org/officeDocument/2006/relationships/hyperlink" Target="https://leetcode.com/problems/swap-nodes-in-pairs" TargetMode="External"/><Relationship Id="rId54" Type="http://schemas.openxmlformats.org/officeDocument/2006/relationships/hyperlink" Target="https://leetcode.com/problems/anagrams" TargetMode="External"/><Relationship Id="rId62" Type="http://schemas.openxmlformats.org/officeDocument/2006/relationships/hyperlink" Target="https://leetcode.com/problems/reverse-words-in-a-string-ii" TargetMode="External"/><Relationship Id="rId70" Type="http://schemas.openxmlformats.org/officeDocument/2006/relationships/hyperlink" Target="https://leetcode.com/problems/word-ladder" TargetMode="External"/><Relationship Id="rId75" Type="http://schemas.openxmlformats.org/officeDocument/2006/relationships/hyperlink" Target="https://leetcode.com/problems/find-median-from-data-stream" TargetMode="External"/><Relationship Id="rId83" Type="http://schemas.openxmlformats.org/officeDocument/2006/relationships/hyperlink" Target="https://leetcode.com/problems/partition-equal-subset-sum" TargetMode="External"/><Relationship Id="rId88" Type="http://schemas.openxmlformats.org/officeDocument/2006/relationships/printerSettings" Target="../printerSettings/printerSettings2.bin"/><Relationship Id="rId1" Type="http://schemas.openxmlformats.org/officeDocument/2006/relationships/hyperlink" Target="https://leetcode.com/problems/serialize-and-deserialize-binary-tree" TargetMode="External"/><Relationship Id="rId6" Type="http://schemas.openxmlformats.org/officeDocument/2006/relationships/hyperlink" Target="https://leetcode.com/problems/reverse-linked-list" TargetMode="External"/><Relationship Id="rId15" Type="http://schemas.openxmlformats.org/officeDocument/2006/relationships/hyperlink" Target="https://leetcode.com/problems/maximum-depth-of-binary-tree" TargetMode="External"/><Relationship Id="rId23" Type="http://schemas.openxmlformats.org/officeDocument/2006/relationships/hyperlink" Target="https://leetcode.com/problems/combination-sum-iii" TargetMode="External"/><Relationship Id="rId28" Type="http://schemas.openxmlformats.org/officeDocument/2006/relationships/hyperlink" Target="https://leetcode.com/problems/best-time-to-buy-and-sell-stock-iii" TargetMode="External"/><Relationship Id="rId36" Type="http://schemas.openxmlformats.org/officeDocument/2006/relationships/hyperlink" Target="https://leetcode.com/problems/roman-to-integer" TargetMode="External"/><Relationship Id="rId49" Type="http://schemas.openxmlformats.org/officeDocument/2006/relationships/hyperlink" Target="https://leetcode.com/problems/course-schedule-ii" TargetMode="External"/><Relationship Id="rId57" Type="http://schemas.openxmlformats.org/officeDocument/2006/relationships/hyperlink" Target="https://leetcode.com/problems/word-pattern-ii"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est-time-to-buy-and-sell-stock-with-transaction-fee/description/" TargetMode="External"/><Relationship Id="rId44" Type="http://schemas.openxmlformats.org/officeDocument/2006/relationships/hyperlink" Target="https://leetcode.com/problems/decode-ways" TargetMode="External"/><Relationship Id="rId52" Type="http://schemas.openxmlformats.org/officeDocument/2006/relationships/hyperlink" Target="https://leetcode.com/problems/insert-delete-getrandom-o1-duplicates-allowed" TargetMode="External"/><Relationship Id="rId60" Type="http://schemas.openxmlformats.org/officeDocument/2006/relationships/hyperlink" Target="https://leetcode.com/problems/palindrome-permutation-ii" TargetMode="External"/><Relationship Id="rId65" Type="http://schemas.openxmlformats.org/officeDocument/2006/relationships/hyperlink" Target="https://leetcode.com/problems/exclusive-time-of-functions" TargetMode="External"/><Relationship Id="rId73" Type="http://schemas.openxmlformats.org/officeDocument/2006/relationships/hyperlink" Target="https://leetcode.com/problems/interleaving-string" TargetMode="External"/><Relationship Id="rId78" Type="http://schemas.openxmlformats.org/officeDocument/2006/relationships/hyperlink" Target="https://leetcode.com/problems/word-search-ii" TargetMode="External"/><Relationship Id="rId81" Type="http://schemas.openxmlformats.org/officeDocument/2006/relationships/hyperlink" Target="https://leetcode.com/problems/meeting-rooms-ii" TargetMode="External"/><Relationship Id="rId86" Type="http://schemas.openxmlformats.org/officeDocument/2006/relationships/hyperlink" Target="https://leetcode.com/problems/alien-dictionar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etcode.com/problems/longest-increasing-subsequence" TargetMode="External"/><Relationship Id="rId2" Type="http://schemas.openxmlformats.org/officeDocument/2006/relationships/hyperlink" Target="https://leetcode.com/problems/fraction-to-recurring-decimal" TargetMode="External"/><Relationship Id="rId1" Type="http://schemas.openxmlformats.org/officeDocument/2006/relationships/hyperlink" Target="https://leetcode.com/problems/insert-delete-getrandom-o1" TargetMode="External"/><Relationship Id="rId4" Type="http://schemas.openxmlformats.org/officeDocument/2006/relationships/hyperlink" Target="http://www.awin1.com/awclick.php?mid=6776&amp;id=4231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etcode.com/problems/one-edit-distance" TargetMode="External"/><Relationship Id="rId3" Type="http://schemas.openxmlformats.org/officeDocument/2006/relationships/hyperlink" Target="https://leetcode.com/problems/generate-parentheses" TargetMode="External"/><Relationship Id="rId7" Type="http://schemas.openxmlformats.org/officeDocument/2006/relationships/hyperlink" Target="https://leetcode.com/problems/min-stack" TargetMode="External"/><Relationship Id="rId2" Type="http://schemas.openxmlformats.org/officeDocument/2006/relationships/hyperlink" Target="https://leetcode.com/problems/roman-to-integer" TargetMode="External"/><Relationship Id="rId1" Type="http://schemas.openxmlformats.org/officeDocument/2006/relationships/hyperlink" Target="https://leetcode.com/problems/string-to-integer-atoi/" TargetMode="External"/><Relationship Id="rId6" Type="http://schemas.openxmlformats.org/officeDocument/2006/relationships/hyperlink" Target="https://leetcode.com/problems/lru-cache" TargetMode="External"/><Relationship Id="rId11" Type="http://schemas.openxmlformats.org/officeDocument/2006/relationships/printerSettings" Target="../printerSettings/printerSettings3.bin"/><Relationship Id="rId5" Type="http://schemas.openxmlformats.org/officeDocument/2006/relationships/hyperlink" Target="https://leetcode.com/problems/best-time-to-buy-and-sell-stock" TargetMode="External"/><Relationship Id="rId10" Type="http://schemas.openxmlformats.org/officeDocument/2006/relationships/hyperlink" Target="https://leetcode.com/problems/implement-trie-prefix-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reverse-words-in-a-string-ii"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84"/>
  <sheetViews>
    <sheetView tabSelected="1" topLeftCell="B1" workbookViewId="0">
      <selection activeCell="B7" sqref="B7"/>
    </sheetView>
  </sheetViews>
  <sheetFormatPr defaultColWidth="14.44140625" defaultRowHeight="15.75" customHeight="1"/>
  <cols>
    <col min="1" max="1" width="17" customWidth="1"/>
    <col min="3" max="3" width="9.88671875" customWidth="1"/>
    <col min="4" max="4" width="38.88671875" customWidth="1"/>
    <col min="5" max="5" width="8" customWidth="1"/>
    <col min="6" max="6" width="8.33203125" style="50" customWidth="1"/>
    <col min="7" max="7" width="223.6640625" style="50" bestFit="1" customWidth="1"/>
  </cols>
  <sheetData>
    <row r="1" spans="1:14" ht="15.75" customHeight="1">
      <c r="A1" s="1"/>
      <c r="B1" s="2"/>
      <c r="C1" s="3" t="s">
        <v>0</v>
      </c>
      <c r="D1" s="4" t="s">
        <v>1</v>
      </c>
      <c r="E1" s="3"/>
      <c r="F1" s="51"/>
      <c r="G1" s="44"/>
      <c r="H1" s="2"/>
      <c r="I1" s="2"/>
    </row>
    <row r="2" spans="1:14" ht="15.75" customHeight="1">
      <c r="A2" s="5" t="s">
        <v>2</v>
      </c>
      <c r="B2" s="6" t="s">
        <v>3</v>
      </c>
      <c r="C2" s="7" t="s">
        <v>0</v>
      </c>
      <c r="D2" s="7"/>
      <c r="E2" s="7" t="s">
        <v>4</v>
      </c>
      <c r="F2" s="45" t="s">
        <v>5</v>
      </c>
      <c r="G2" s="45"/>
      <c r="H2" s="8"/>
      <c r="I2" s="8"/>
    </row>
    <row r="3" spans="1:14" ht="15.75" customHeight="1">
      <c r="A3" s="134" t="str">
        <f>HYPERLINK("https://github.com/groundzyy/lc/blob/master/Finished/NSum.md","N-Sum")</f>
        <v>N-Sum</v>
      </c>
      <c r="B3" s="9" t="s">
        <v>6</v>
      </c>
      <c r="C3" s="10">
        <v>1</v>
      </c>
      <c r="D3" s="11" t="s">
        <v>7</v>
      </c>
      <c r="E3" s="12"/>
      <c r="F3" s="44" t="s">
        <v>114</v>
      </c>
      <c r="G3" s="44" t="s">
        <v>619</v>
      </c>
      <c r="H3" s="12"/>
      <c r="I3" s="12"/>
      <c r="J3" s="12"/>
      <c r="K3" s="12"/>
      <c r="L3" s="12"/>
      <c r="M3" s="12"/>
      <c r="N3" s="12"/>
    </row>
    <row r="4" spans="1:14" ht="15.75" customHeight="1">
      <c r="A4" s="129"/>
      <c r="B4" s="9" t="s">
        <v>8</v>
      </c>
      <c r="C4" s="10">
        <v>532</v>
      </c>
      <c r="D4" s="11" t="s">
        <v>9</v>
      </c>
      <c r="E4" s="12"/>
      <c r="F4" s="44" t="s">
        <v>114</v>
      </c>
      <c r="G4" s="44" t="s">
        <v>620</v>
      </c>
      <c r="H4" s="12"/>
      <c r="I4" s="12"/>
      <c r="J4" s="12"/>
      <c r="K4" s="12"/>
      <c r="L4" s="12"/>
      <c r="M4" s="12"/>
      <c r="N4" s="12"/>
    </row>
    <row r="5" spans="1:14" ht="15.75" customHeight="1">
      <c r="A5" s="129"/>
      <c r="B5" s="9" t="s">
        <v>10</v>
      </c>
      <c r="C5" s="10">
        <v>167</v>
      </c>
      <c r="D5" s="11" t="s">
        <v>11</v>
      </c>
      <c r="E5" s="12"/>
      <c r="F5" s="44" t="s">
        <v>114</v>
      </c>
      <c r="G5" s="44" t="s">
        <v>621</v>
      </c>
      <c r="H5" s="12"/>
      <c r="I5" s="12"/>
      <c r="J5" s="12"/>
      <c r="K5" s="12"/>
      <c r="L5" s="12"/>
      <c r="M5" s="12"/>
      <c r="N5" s="12"/>
    </row>
    <row r="6" spans="1:14" ht="15.75" customHeight="1">
      <c r="A6" s="129"/>
      <c r="B6" s="9" t="s">
        <v>6</v>
      </c>
      <c r="C6" s="10">
        <v>170</v>
      </c>
      <c r="D6" s="11" t="s">
        <v>12</v>
      </c>
      <c r="E6" s="12"/>
      <c r="F6" s="44" t="s">
        <v>114</v>
      </c>
      <c r="G6" s="44" t="s">
        <v>622</v>
      </c>
      <c r="H6" s="12"/>
      <c r="I6" s="12"/>
      <c r="J6" s="12"/>
      <c r="K6" s="12"/>
      <c r="L6" s="12"/>
      <c r="M6" s="12"/>
      <c r="N6" s="12"/>
    </row>
    <row r="7" spans="1:14" ht="15.75" customHeight="1">
      <c r="A7" s="129"/>
      <c r="B7" s="9" t="s">
        <v>8</v>
      </c>
      <c r="C7" s="10">
        <v>15</v>
      </c>
      <c r="D7" s="11" t="s">
        <v>13</v>
      </c>
      <c r="E7" s="12"/>
      <c r="F7" s="44" t="s">
        <v>111</v>
      </c>
      <c r="G7" s="44" t="s">
        <v>623</v>
      </c>
      <c r="H7" s="12"/>
      <c r="I7" s="12"/>
      <c r="J7" s="12"/>
      <c r="K7" s="12"/>
      <c r="L7" s="12"/>
      <c r="M7" s="12"/>
      <c r="N7" s="12"/>
    </row>
    <row r="8" spans="1:14" ht="15.75" customHeight="1">
      <c r="A8" s="129"/>
      <c r="B8" s="9" t="s">
        <v>10</v>
      </c>
      <c r="C8" s="10">
        <v>16</v>
      </c>
      <c r="D8" s="11" t="s">
        <v>14</v>
      </c>
      <c r="E8" s="12"/>
      <c r="F8" s="44" t="s">
        <v>111</v>
      </c>
      <c r="G8" s="44" t="s">
        <v>624</v>
      </c>
      <c r="H8" s="12"/>
      <c r="I8" s="12"/>
      <c r="J8" s="12"/>
      <c r="K8" s="12"/>
      <c r="L8" s="12"/>
      <c r="M8" s="12"/>
      <c r="N8" s="12"/>
    </row>
    <row r="9" spans="1:14" ht="15.75" customHeight="1">
      <c r="A9" s="129"/>
      <c r="B9" s="9" t="s">
        <v>10</v>
      </c>
      <c r="C9" s="10">
        <v>259</v>
      </c>
      <c r="D9" s="11" t="s">
        <v>15</v>
      </c>
      <c r="E9" s="12"/>
      <c r="F9" s="44" t="s">
        <v>111</v>
      </c>
      <c r="G9" s="44" t="s">
        <v>625</v>
      </c>
      <c r="H9" s="12"/>
      <c r="I9" s="12"/>
      <c r="J9" s="12"/>
      <c r="K9" s="12"/>
      <c r="L9" s="12"/>
      <c r="M9" s="12"/>
      <c r="N9" s="12"/>
    </row>
    <row r="10" spans="1:14" ht="15.75" customHeight="1">
      <c r="A10" s="129"/>
      <c r="B10" s="9" t="s">
        <v>10</v>
      </c>
      <c r="C10" s="10">
        <v>611</v>
      </c>
      <c r="D10" s="11" t="str">
        <f>HYPERLINK("https://leetcode.com/problems/valid-triangle-number/#/description","Valid Triangle Number")</f>
        <v>Valid Triangle Number</v>
      </c>
      <c r="E10" s="12"/>
      <c r="F10" s="44" t="s">
        <v>111</v>
      </c>
      <c r="G10" s="44" t="s">
        <v>626</v>
      </c>
      <c r="H10" s="12"/>
      <c r="I10" s="12"/>
      <c r="J10" s="12"/>
      <c r="K10" s="12"/>
      <c r="L10" s="12"/>
      <c r="M10" s="12"/>
      <c r="N10" s="12"/>
    </row>
    <row r="11" spans="1:14" ht="15.75" customHeight="1">
      <c r="A11" s="129"/>
      <c r="B11" s="9" t="s">
        <v>8</v>
      </c>
      <c r="C11" s="10">
        <v>18</v>
      </c>
      <c r="D11" s="11" t="s">
        <v>16</v>
      </c>
      <c r="E11" s="12"/>
      <c r="F11" s="44" t="s">
        <v>111</v>
      </c>
      <c r="G11" s="44" t="s">
        <v>627</v>
      </c>
      <c r="H11" s="12"/>
      <c r="I11" s="12"/>
      <c r="J11" s="12"/>
      <c r="K11" s="12"/>
      <c r="L11" s="12"/>
      <c r="M11" s="12"/>
      <c r="N11" s="12"/>
    </row>
    <row r="12" spans="1:14" ht="15.75" customHeight="1">
      <c r="A12" s="129"/>
      <c r="B12" s="9" t="s">
        <v>6</v>
      </c>
      <c r="C12" s="10">
        <v>454</v>
      </c>
      <c r="D12" s="11" t="s">
        <v>17</v>
      </c>
      <c r="E12" s="12"/>
      <c r="F12" s="44" t="s">
        <v>111</v>
      </c>
      <c r="G12" s="44" t="s">
        <v>628</v>
      </c>
      <c r="H12" s="12"/>
      <c r="I12" s="12"/>
      <c r="J12" s="12"/>
      <c r="K12" s="12"/>
      <c r="L12" s="12"/>
      <c r="M12" s="12"/>
      <c r="N12" s="12"/>
    </row>
    <row r="13" spans="1:14" ht="15.75" customHeight="1">
      <c r="A13" s="135" t="str">
        <f>HYPERLINK("https://github.com/groundzyy/lc/blob/master/Finished/FixedLengthSlidingWindow.md","Fixed Length Sliding Window")</f>
        <v>Fixed Length Sliding Window</v>
      </c>
      <c r="B13" s="9" t="s">
        <v>18</v>
      </c>
      <c r="C13" s="10">
        <v>346</v>
      </c>
      <c r="D13" s="11" t="s">
        <v>19</v>
      </c>
      <c r="E13" s="13"/>
      <c r="F13" s="44" t="s">
        <v>114</v>
      </c>
      <c r="G13" s="44"/>
      <c r="H13" s="12"/>
      <c r="I13" s="12"/>
      <c r="J13" s="12"/>
      <c r="K13" s="12"/>
      <c r="L13" s="12"/>
      <c r="M13" s="12"/>
      <c r="N13" s="12"/>
    </row>
    <row r="14" spans="1:14" ht="15.75" customHeight="1">
      <c r="A14" s="129"/>
      <c r="B14" s="9" t="s">
        <v>20</v>
      </c>
      <c r="C14" s="10">
        <v>643</v>
      </c>
      <c r="D14" s="11" t="str">
        <f>HYPERLINK("https://leetcode.com/problems/maximum-average-subarray-i/","Maximum Average Subarray I")</f>
        <v>Maximum Average Subarray I</v>
      </c>
      <c r="E14" s="2"/>
      <c r="F14" s="52" t="s">
        <v>114</v>
      </c>
      <c r="G14" s="46"/>
      <c r="H14" s="2"/>
      <c r="I14" s="12"/>
      <c r="J14" s="12"/>
      <c r="K14" s="2"/>
      <c r="L14" s="2"/>
      <c r="M14" s="12"/>
      <c r="N14" s="12"/>
    </row>
    <row r="15" spans="1:14" ht="15.75" customHeight="1">
      <c r="A15" s="129"/>
      <c r="B15" s="9" t="s">
        <v>21</v>
      </c>
      <c r="C15" s="10">
        <v>239</v>
      </c>
      <c r="D15" s="11" t="s">
        <v>22</v>
      </c>
      <c r="E15" s="13"/>
      <c r="F15" s="44" t="s">
        <v>118</v>
      </c>
      <c r="G15" s="44" t="s">
        <v>629</v>
      </c>
      <c r="H15" s="12"/>
      <c r="I15" s="12"/>
      <c r="J15" s="12"/>
      <c r="K15" s="12"/>
      <c r="L15" s="12"/>
      <c r="M15" s="12"/>
      <c r="N15" s="12"/>
    </row>
    <row r="16" spans="1:14" ht="15.75" customHeight="1">
      <c r="A16" s="129"/>
      <c r="B16" s="9" t="s">
        <v>23</v>
      </c>
      <c r="C16" s="10">
        <v>295</v>
      </c>
      <c r="D16" s="11" t="s">
        <v>24</v>
      </c>
      <c r="E16" s="13"/>
      <c r="F16" s="44" t="s">
        <v>118</v>
      </c>
      <c r="G16" s="44" t="s">
        <v>630</v>
      </c>
      <c r="H16" s="12"/>
      <c r="I16" s="12"/>
      <c r="J16" s="12"/>
      <c r="K16" s="12"/>
      <c r="L16" s="12"/>
      <c r="M16" s="12"/>
      <c r="N16" s="12"/>
    </row>
    <row r="17" spans="1:14" ht="15.75" customHeight="1">
      <c r="A17" s="129"/>
      <c r="B17" s="9" t="s">
        <v>23</v>
      </c>
      <c r="C17" s="10">
        <v>480</v>
      </c>
      <c r="D17" s="14" t="s">
        <v>25</v>
      </c>
      <c r="E17" s="13"/>
      <c r="F17" s="44" t="s">
        <v>118</v>
      </c>
      <c r="G17" s="47" t="s">
        <v>1029</v>
      </c>
      <c r="H17" s="12"/>
      <c r="I17" s="12"/>
      <c r="J17" s="12"/>
      <c r="K17" s="12"/>
      <c r="L17" s="12"/>
      <c r="M17" s="12"/>
      <c r="N17" s="12"/>
    </row>
    <row r="18" spans="1:14" ht="15.75" customHeight="1">
      <c r="A18" s="129"/>
      <c r="B18" s="9" t="s">
        <v>26</v>
      </c>
      <c r="C18" s="10">
        <v>438</v>
      </c>
      <c r="D18" s="11" t="s">
        <v>27</v>
      </c>
      <c r="E18" s="13"/>
      <c r="F18" s="44" t="s">
        <v>114</v>
      </c>
      <c r="G18" s="44" t="s">
        <v>631</v>
      </c>
      <c r="H18" s="12"/>
      <c r="I18" s="12"/>
      <c r="J18" s="12"/>
      <c r="K18" s="12"/>
      <c r="L18" s="12"/>
      <c r="M18" s="12"/>
      <c r="N18" s="12"/>
    </row>
    <row r="19" spans="1:14" ht="15.75" customHeight="1">
      <c r="A19" s="129"/>
      <c r="B19" s="9" t="s">
        <v>26</v>
      </c>
      <c r="C19" s="10">
        <v>567</v>
      </c>
      <c r="D19" s="11" t="str">
        <f>HYPERLINK("https://leetcode.com/problems/permutation-in-string/#/description","Permutation in String")</f>
        <v>Permutation in String</v>
      </c>
      <c r="E19" s="13"/>
      <c r="F19" s="44" t="s">
        <v>111</v>
      </c>
      <c r="G19" s="44" t="s">
        <v>632</v>
      </c>
      <c r="H19" s="12"/>
      <c r="I19" s="12"/>
      <c r="J19" s="12"/>
      <c r="K19" s="12"/>
      <c r="L19" s="12"/>
      <c r="M19" s="12"/>
      <c r="N19" s="12"/>
    </row>
    <row r="20" spans="1:14" ht="15.75" customHeight="1">
      <c r="A20" s="129"/>
      <c r="B20" s="9" t="s">
        <v>26</v>
      </c>
      <c r="C20" s="10">
        <v>30</v>
      </c>
      <c r="D20" s="42" t="s">
        <v>28</v>
      </c>
      <c r="E20" s="13"/>
      <c r="F20" s="44"/>
      <c r="G20" s="44"/>
      <c r="H20" s="12"/>
      <c r="I20" s="12"/>
      <c r="J20" s="12"/>
      <c r="K20" s="12"/>
      <c r="L20" s="12"/>
      <c r="M20" s="12"/>
      <c r="N20" s="12"/>
    </row>
    <row r="21" spans="1:14" ht="15.75" customHeight="1">
      <c r="A21" s="136" t="str">
        <f>HYPERLINK("https://github.com/groundzyy/lc/blob/master/Finished/VariantLengthSlidingWindow.md","variant length sliding window")</f>
        <v>variant length sliding window</v>
      </c>
      <c r="B21" s="9" t="s">
        <v>26</v>
      </c>
      <c r="C21" s="10">
        <v>3</v>
      </c>
      <c r="D21" s="11" t="s">
        <v>29</v>
      </c>
      <c r="E21" s="13"/>
      <c r="F21" s="47" t="s">
        <v>111</v>
      </c>
      <c r="G21" s="47" t="s">
        <v>633</v>
      </c>
      <c r="H21" s="12"/>
      <c r="I21" s="12"/>
      <c r="J21" s="12"/>
      <c r="K21" s="12"/>
      <c r="L21" s="12"/>
      <c r="M21" s="12"/>
      <c r="N21" s="12"/>
    </row>
    <row r="22" spans="1:14" ht="15.75" customHeight="1">
      <c r="A22" s="129"/>
      <c r="B22" s="9" t="s">
        <v>30</v>
      </c>
      <c r="C22" s="10">
        <v>395</v>
      </c>
      <c r="D22" s="11" t="s">
        <v>31</v>
      </c>
      <c r="E22" s="13"/>
      <c r="F22" s="47" t="s">
        <v>111</v>
      </c>
      <c r="G22" s="47" t="s">
        <v>634</v>
      </c>
      <c r="H22" s="12"/>
      <c r="I22" s="12"/>
      <c r="J22" s="12"/>
      <c r="K22" s="12"/>
      <c r="L22" s="12"/>
      <c r="M22" s="12"/>
      <c r="N22" s="12"/>
    </row>
    <row r="23" spans="1:14" ht="15.75" customHeight="1">
      <c r="A23" s="129"/>
      <c r="B23" s="9" t="s">
        <v>10</v>
      </c>
      <c r="C23" s="10">
        <v>159</v>
      </c>
      <c r="D23" s="11" t="s">
        <v>32</v>
      </c>
      <c r="E23" s="13"/>
      <c r="F23" s="47" t="s">
        <v>118</v>
      </c>
      <c r="G23" s="47" t="s">
        <v>635</v>
      </c>
      <c r="H23" s="12"/>
      <c r="I23" s="12"/>
      <c r="J23" s="12"/>
      <c r="K23" s="12"/>
      <c r="L23" s="12"/>
      <c r="M23" s="12"/>
      <c r="N23" s="12"/>
    </row>
    <row r="24" spans="1:14" ht="15.75" customHeight="1">
      <c r="A24" s="129"/>
      <c r="B24" s="9" t="s">
        <v>10</v>
      </c>
      <c r="C24" s="10">
        <v>340</v>
      </c>
      <c r="D24" s="11" t="s">
        <v>33</v>
      </c>
      <c r="E24" s="13"/>
      <c r="F24" s="47" t="s">
        <v>118</v>
      </c>
      <c r="G24" s="47" t="s">
        <v>636</v>
      </c>
      <c r="H24" s="12"/>
      <c r="I24" s="12"/>
      <c r="J24" s="12"/>
      <c r="K24" s="12"/>
      <c r="L24" s="12"/>
      <c r="M24" s="12"/>
      <c r="N24" s="12"/>
    </row>
    <row r="25" spans="1:14" ht="15.75" customHeight="1">
      <c r="A25" s="129"/>
      <c r="B25" s="9" t="s">
        <v>10</v>
      </c>
      <c r="C25" s="10">
        <v>424</v>
      </c>
      <c r="D25" s="11" t="s">
        <v>34</v>
      </c>
      <c r="E25" s="13"/>
      <c r="F25" s="47" t="s">
        <v>111</v>
      </c>
      <c r="G25" s="47" t="s">
        <v>637</v>
      </c>
      <c r="H25" s="12"/>
      <c r="I25" s="12"/>
      <c r="J25" s="12"/>
      <c r="K25" s="12"/>
      <c r="L25" s="12"/>
      <c r="M25" s="12"/>
      <c r="N25" s="12"/>
    </row>
    <row r="26" spans="1:14" ht="26.4">
      <c r="A26" s="129"/>
      <c r="B26" s="15" t="s">
        <v>35</v>
      </c>
      <c r="C26" s="10">
        <v>524</v>
      </c>
      <c r="D26" s="11" t="s">
        <v>36</v>
      </c>
      <c r="E26" s="13"/>
      <c r="F26" s="47" t="s">
        <v>111</v>
      </c>
      <c r="G26" s="47" t="s">
        <v>638</v>
      </c>
      <c r="H26" s="12"/>
      <c r="I26" s="12"/>
      <c r="J26" s="12"/>
      <c r="K26" s="12"/>
      <c r="L26" s="12"/>
      <c r="M26" s="12"/>
      <c r="N26" s="12"/>
    </row>
    <row r="27" spans="1:14" ht="13.2">
      <c r="A27" s="129"/>
      <c r="B27" s="9" t="s">
        <v>10</v>
      </c>
      <c r="C27" s="10">
        <v>76</v>
      </c>
      <c r="D27" s="11" t="s">
        <v>37</v>
      </c>
      <c r="E27" s="13"/>
      <c r="F27" s="47" t="s">
        <v>118</v>
      </c>
      <c r="G27" s="47" t="s">
        <v>639</v>
      </c>
      <c r="H27" s="12"/>
      <c r="I27" s="12"/>
      <c r="J27" s="12"/>
      <c r="K27" s="12"/>
      <c r="L27" s="12"/>
      <c r="M27" s="12"/>
      <c r="N27" s="12"/>
    </row>
    <row r="28" spans="1:14" ht="13.2">
      <c r="A28" s="129"/>
      <c r="B28" s="9" t="s">
        <v>10</v>
      </c>
      <c r="C28" s="10">
        <v>209</v>
      </c>
      <c r="D28" s="11" t="s">
        <v>38</v>
      </c>
      <c r="E28" s="13"/>
      <c r="F28" s="47" t="s">
        <v>111</v>
      </c>
      <c r="G28" s="47" t="s">
        <v>640</v>
      </c>
      <c r="H28" s="12"/>
      <c r="I28" s="12"/>
      <c r="J28" s="12"/>
      <c r="K28" s="12"/>
      <c r="L28" s="12"/>
      <c r="M28" s="12"/>
      <c r="N28" s="12"/>
    </row>
    <row r="29" spans="1:14" ht="13.2">
      <c r="A29" s="134" t="str">
        <f>HYPERLINK("https://github.com/groundzyy/lc/blob/master/Finished/SubarraySum.md","subarray sum")</f>
        <v>subarray sum</v>
      </c>
      <c r="B29" s="9" t="s">
        <v>39</v>
      </c>
      <c r="C29" s="10">
        <v>325</v>
      </c>
      <c r="D29" s="11" t="s">
        <v>40</v>
      </c>
      <c r="E29" s="13"/>
      <c r="F29" s="43" t="s">
        <v>641</v>
      </c>
      <c r="G29" s="47" t="s">
        <v>642</v>
      </c>
      <c r="H29" s="12"/>
      <c r="I29" s="12"/>
      <c r="J29" s="12"/>
      <c r="K29" s="12"/>
      <c r="L29" s="12"/>
      <c r="M29" s="12"/>
      <c r="N29" s="12"/>
    </row>
    <row r="30" spans="1:14" ht="13.2">
      <c r="A30" s="129"/>
      <c r="B30" s="9" t="s">
        <v>39</v>
      </c>
      <c r="C30" s="10">
        <v>525</v>
      </c>
      <c r="D30" s="11" t="s">
        <v>41</v>
      </c>
      <c r="E30" s="13"/>
      <c r="F30" s="43" t="s">
        <v>111</v>
      </c>
      <c r="G30" s="47" t="s">
        <v>643</v>
      </c>
      <c r="H30" s="12"/>
      <c r="I30" s="12"/>
      <c r="J30" s="12"/>
      <c r="K30" s="12"/>
      <c r="L30" s="12"/>
      <c r="M30" s="12"/>
      <c r="N30" s="12"/>
    </row>
    <row r="31" spans="1:14" ht="13.2">
      <c r="A31" s="129"/>
      <c r="B31" s="9" t="s">
        <v>39</v>
      </c>
      <c r="C31" s="10">
        <v>523</v>
      </c>
      <c r="D31" s="11" t="s">
        <v>42</v>
      </c>
      <c r="E31" s="13"/>
      <c r="F31" s="43" t="s">
        <v>111</v>
      </c>
      <c r="G31" s="47" t="s">
        <v>645</v>
      </c>
      <c r="H31" s="12"/>
      <c r="I31" s="12"/>
      <c r="J31" s="12"/>
      <c r="K31" s="12"/>
      <c r="L31" s="12"/>
      <c r="M31" s="12"/>
      <c r="N31" s="12"/>
    </row>
    <row r="32" spans="1:14" ht="13.2">
      <c r="A32" s="129"/>
      <c r="B32" s="9" t="s">
        <v>39</v>
      </c>
      <c r="C32" s="10">
        <v>560</v>
      </c>
      <c r="D32" s="11" t="s">
        <v>43</v>
      </c>
      <c r="E32" s="13"/>
      <c r="F32" s="43" t="s">
        <v>111</v>
      </c>
      <c r="G32" s="47" t="s">
        <v>644</v>
      </c>
      <c r="H32" s="12"/>
      <c r="I32" s="12"/>
      <c r="J32" s="12"/>
      <c r="K32" s="12"/>
      <c r="L32" s="12"/>
      <c r="M32" s="12"/>
      <c r="N32" s="12"/>
    </row>
    <row r="33" spans="1:14" ht="13.2">
      <c r="A33" s="137" t="str">
        <f>HYPERLINK("https://github.com/groundzyy/lc/blob/master/Finished/ArrayReorgnaization.md","Array Organization")</f>
        <v>Array Organization</v>
      </c>
      <c r="B33" s="9" t="s">
        <v>10</v>
      </c>
      <c r="C33" s="10">
        <v>26</v>
      </c>
      <c r="D33" s="11" t="s">
        <v>44</v>
      </c>
      <c r="E33" s="12"/>
      <c r="F33" s="47" t="s">
        <v>114</v>
      </c>
      <c r="G33" s="47" t="s">
        <v>646</v>
      </c>
      <c r="H33" s="12"/>
      <c r="I33" s="12"/>
      <c r="J33" s="12"/>
      <c r="K33" s="12"/>
      <c r="L33" s="12"/>
      <c r="M33" s="12"/>
      <c r="N33" s="12"/>
    </row>
    <row r="34" spans="1:14" ht="13.2">
      <c r="A34" s="129"/>
      <c r="B34" s="9" t="s">
        <v>10</v>
      </c>
      <c r="C34" s="10">
        <v>80</v>
      </c>
      <c r="D34" s="11" t="s">
        <v>45</v>
      </c>
      <c r="E34" s="13"/>
      <c r="F34" s="53" t="s">
        <v>111</v>
      </c>
      <c r="G34" s="43" t="s">
        <v>647</v>
      </c>
      <c r="H34" s="2"/>
      <c r="I34" s="2"/>
      <c r="J34" s="2"/>
      <c r="K34" s="12"/>
      <c r="L34" s="12"/>
      <c r="M34" s="12"/>
      <c r="N34" s="12"/>
    </row>
    <row r="35" spans="1:14" ht="13.2">
      <c r="A35" s="129"/>
      <c r="B35" s="9" t="s">
        <v>10</v>
      </c>
      <c r="C35" s="10">
        <v>27</v>
      </c>
      <c r="D35" s="11" t="s">
        <v>46</v>
      </c>
      <c r="E35" s="13"/>
      <c r="F35" s="53" t="s">
        <v>114</v>
      </c>
      <c r="G35" s="43" t="s">
        <v>648</v>
      </c>
      <c r="H35" s="2"/>
      <c r="I35" s="2"/>
      <c r="J35" s="2"/>
      <c r="K35" s="12"/>
      <c r="L35" s="12"/>
      <c r="M35" s="12"/>
      <c r="N35" s="12"/>
    </row>
    <row r="36" spans="1:14" ht="13.2">
      <c r="A36" s="129"/>
      <c r="B36" s="9" t="s">
        <v>10</v>
      </c>
      <c r="C36" s="10">
        <v>283</v>
      </c>
      <c r="D36" s="11" t="s">
        <v>47</v>
      </c>
      <c r="E36" s="13"/>
      <c r="F36" s="53" t="s">
        <v>114</v>
      </c>
      <c r="G36" s="43" t="s">
        <v>649</v>
      </c>
      <c r="H36" s="2"/>
      <c r="I36" s="2"/>
      <c r="J36" s="2"/>
      <c r="K36" s="12"/>
      <c r="L36" s="12"/>
      <c r="M36" s="12"/>
      <c r="N36" s="12"/>
    </row>
    <row r="37" spans="1:14" ht="13.2">
      <c r="A37" s="129"/>
      <c r="B37" s="16" t="s">
        <v>10</v>
      </c>
      <c r="C37" s="10">
        <v>88</v>
      </c>
      <c r="D37" s="11" t="s">
        <v>48</v>
      </c>
      <c r="E37" s="13"/>
      <c r="F37" s="53" t="s">
        <v>114</v>
      </c>
      <c r="G37" s="43" t="s">
        <v>650</v>
      </c>
      <c r="H37" s="2"/>
      <c r="I37" s="2"/>
      <c r="J37" s="2"/>
      <c r="K37" s="12"/>
      <c r="L37" s="12"/>
      <c r="M37" s="12"/>
      <c r="N37" s="12"/>
    </row>
    <row r="38" spans="1:14" ht="13.2">
      <c r="A38" s="129"/>
      <c r="B38" s="17" t="s">
        <v>49</v>
      </c>
      <c r="C38" s="10">
        <v>75</v>
      </c>
      <c r="D38" s="11" t="s">
        <v>50</v>
      </c>
      <c r="E38" s="13"/>
      <c r="F38" s="53" t="s">
        <v>111</v>
      </c>
      <c r="G38" s="43" t="s">
        <v>651</v>
      </c>
      <c r="H38" s="2"/>
      <c r="I38" s="2"/>
      <c r="J38" s="2"/>
      <c r="K38" s="12"/>
      <c r="L38" s="12"/>
      <c r="M38" s="12"/>
      <c r="N38" s="12"/>
    </row>
    <row r="39" spans="1:14" ht="13.2">
      <c r="A39" s="136" t="str">
        <f>HYPERLINK("https://github.com/groundzyy/lc/blob/master/Finished/WaterCatching.md","Water Catch")</f>
        <v>Water Catch</v>
      </c>
      <c r="B39" s="15" t="s">
        <v>10</v>
      </c>
      <c r="C39" s="10">
        <v>11</v>
      </c>
      <c r="D39" s="11" t="s">
        <v>51</v>
      </c>
      <c r="E39" s="13"/>
      <c r="F39" s="53" t="s">
        <v>111</v>
      </c>
      <c r="G39" s="43" t="s">
        <v>652</v>
      </c>
      <c r="H39" s="2"/>
      <c r="I39" s="2"/>
      <c r="J39" s="2"/>
      <c r="K39" s="12"/>
      <c r="L39" s="12"/>
      <c r="M39" s="12"/>
      <c r="N39" s="12"/>
    </row>
    <row r="40" spans="1:14" ht="13.2">
      <c r="A40" s="129"/>
      <c r="B40" s="15" t="s">
        <v>10</v>
      </c>
      <c r="C40" s="10">
        <v>42</v>
      </c>
      <c r="D40" s="14" t="s">
        <v>52</v>
      </c>
      <c r="E40" s="13"/>
      <c r="F40" s="53" t="s">
        <v>118</v>
      </c>
      <c r="G40" s="43" t="s">
        <v>653</v>
      </c>
      <c r="H40" s="2"/>
      <c r="I40" s="2"/>
      <c r="J40" s="2"/>
      <c r="K40" s="12"/>
      <c r="L40" s="12"/>
      <c r="M40" s="12"/>
      <c r="N40" s="12"/>
    </row>
    <row r="41" spans="1:14" ht="13.2">
      <c r="A41" s="129"/>
      <c r="B41" s="15" t="s">
        <v>53</v>
      </c>
      <c r="C41" s="10">
        <v>84</v>
      </c>
      <c r="D41" s="18" t="s">
        <v>54</v>
      </c>
      <c r="E41" s="13"/>
      <c r="F41" s="53" t="s">
        <v>118</v>
      </c>
      <c r="G41" s="46"/>
      <c r="H41" s="2"/>
      <c r="I41" s="2"/>
      <c r="J41" s="2"/>
      <c r="K41" s="12"/>
      <c r="L41" s="12"/>
      <c r="M41" s="12"/>
      <c r="N41" s="12"/>
    </row>
    <row r="42" spans="1:14" ht="13.2">
      <c r="A42" s="129"/>
      <c r="B42" s="15" t="s">
        <v>56</v>
      </c>
      <c r="C42" s="10">
        <v>407</v>
      </c>
      <c r="D42" s="18" t="s">
        <v>57</v>
      </c>
      <c r="E42" s="13"/>
      <c r="F42" s="52"/>
      <c r="G42" s="46"/>
      <c r="H42" s="2"/>
      <c r="I42" s="2"/>
      <c r="J42" s="2"/>
      <c r="K42" s="12"/>
      <c r="L42" s="12"/>
      <c r="M42" s="12"/>
      <c r="N42" s="12"/>
    </row>
    <row r="43" spans="1:14" ht="13.2">
      <c r="A43" s="134" t="str">
        <f>HYPERLINK("https://github.com/groundzyy/lc/blob/master/Finished/Circle.md","Circle")</f>
        <v>Circle</v>
      </c>
      <c r="B43" s="9" t="s">
        <v>58</v>
      </c>
      <c r="C43" s="10">
        <v>141</v>
      </c>
      <c r="D43" s="11" t="s">
        <v>59</v>
      </c>
      <c r="E43" s="13"/>
      <c r="F43" s="47" t="s">
        <v>114</v>
      </c>
      <c r="G43" s="43" t="s">
        <v>654</v>
      </c>
      <c r="H43" s="2"/>
      <c r="I43" s="2"/>
      <c r="J43" s="2"/>
      <c r="K43" s="12"/>
      <c r="L43" s="12"/>
      <c r="M43" s="12"/>
      <c r="N43" s="12"/>
    </row>
    <row r="44" spans="1:14" ht="13.2">
      <c r="A44" s="129"/>
      <c r="B44" s="9" t="s">
        <v>58</v>
      </c>
      <c r="C44" s="10">
        <v>142</v>
      </c>
      <c r="D44" s="11" t="s">
        <v>60</v>
      </c>
      <c r="E44" s="13"/>
      <c r="F44" s="47" t="s">
        <v>111</v>
      </c>
      <c r="G44" s="43" t="s">
        <v>655</v>
      </c>
      <c r="H44" s="2"/>
      <c r="I44" s="2"/>
      <c r="J44" s="2"/>
      <c r="K44" s="12"/>
      <c r="L44" s="12"/>
      <c r="M44" s="12"/>
      <c r="N44" s="12"/>
    </row>
    <row r="45" spans="1:14" ht="13.2">
      <c r="A45" s="129"/>
      <c r="B45" s="9" t="s">
        <v>58</v>
      </c>
      <c r="C45" s="10">
        <v>287</v>
      </c>
      <c r="D45" s="18" t="s">
        <v>61</v>
      </c>
      <c r="E45" s="13"/>
      <c r="F45" s="47" t="s">
        <v>111</v>
      </c>
      <c r="G45" s="46" t="s">
        <v>656</v>
      </c>
      <c r="H45" s="2"/>
      <c r="I45" s="2"/>
      <c r="J45" s="2"/>
      <c r="K45" s="12"/>
      <c r="L45" s="12"/>
      <c r="M45" s="12"/>
      <c r="N45" s="12"/>
    </row>
    <row r="46" spans="1:14" ht="13.2">
      <c r="A46" s="129"/>
      <c r="B46" s="2"/>
      <c r="C46" s="10">
        <v>160</v>
      </c>
      <c r="D46" s="11" t="s">
        <v>62</v>
      </c>
      <c r="E46" s="13"/>
      <c r="F46" s="50" t="s">
        <v>114</v>
      </c>
      <c r="G46" s="44" t="s">
        <v>657</v>
      </c>
      <c r="H46" s="2"/>
      <c r="I46" s="2"/>
      <c r="J46" s="2"/>
      <c r="K46" s="12"/>
      <c r="L46" s="12"/>
      <c r="M46" s="12"/>
      <c r="N46" s="12"/>
    </row>
    <row r="47" spans="1:14" ht="13.2">
      <c r="A47" s="139" t="s">
        <v>63</v>
      </c>
      <c r="B47" s="2"/>
      <c r="C47" s="10">
        <v>237</v>
      </c>
      <c r="D47" s="11" t="s">
        <v>64</v>
      </c>
      <c r="E47" s="13"/>
      <c r="F47" s="50" t="s">
        <v>114</v>
      </c>
      <c r="G47" s="44" t="s">
        <v>658</v>
      </c>
      <c r="H47" s="2"/>
      <c r="I47" s="2"/>
      <c r="J47" s="2"/>
      <c r="K47" s="12"/>
      <c r="L47" s="12"/>
      <c r="M47" s="12"/>
      <c r="N47" s="12"/>
    </row>
    <row r="48" spans="1:14" ht="13.2">
      <c r="A48" s="129"/>
      <c r="B48" s="2"/>
      <c r="C48" s="10">
        <v>83</v>
      </c>
      <c r="D48" s="11" t="s">
        <v>65</v>
      </c>
      <c r="E48" s="13"/>
      <c r="F48" s="44" t="s">
        <v>114</v>
      </c>
      <c r="G48" s="46" t="s">
        <v>659</v>
      </c>
      <c r="H48" s="2"/>
      <c r="I48" s="2"/>
      <c r="J48" s="2"/>
      <c r="K48" s="12"/>
      <c r="L48" s="12"/>
      <c r="M48" s="12"/>
      <c r="N48" s="12"/>
    </row>
    <row r="49" spans="1:14" ht="13.2">
      <c r="A49" s="129"/>
      <c r="B49" s="2"/>
      <c r="C49" s="10">
        <v>82</v>
      </c>
      <c r="D49" s="11" t="s">
        <v>66</v>
      </c>
      <c r="E49" s="13"/>
      <c r="F49" s="44" t="s">
        <v>111</v>
      </c>
      <c r="G49" s="46" t="s">
        <v>660</v>
      </c>
      <c r="H49" s="2"/>
      <c r="I49" s="2"/>
      <c r="J49" s="2"/>
      <c r="K49" s="12"/>
      <c r="L49" s="12"/>
      <c r="M49" s="12"/>
      <c r="N49" s="12"/>
    </row>
    <row r="50" spans="1:14" ht="13.2">
      <c r="A50" s="129"/>
      <c r="B50" s="2"/>
      <c r="C50" s="10">
        <v>203</v>
      </c>
      <c r="D50" s="11" t="s">
        <v>67</v>
      </c>
      <c r="E50" s="13"/>
      <c r="F50" s="44" t="s">
        <v>114</v>
      </c>
      <c r="G50" s="46" t="s">
        <v>661</v>
      </c>
      <c r="H50" s="2"/>
      <c r="I50" s="2"/>
      <c r="J50" s="2"/>
      <c r="K50" s="12"/>
      <c r="L50" s="12"/>
      <c r="M50" s="12"/>
      <c r="N50" s="12"/>
    </row>
    <row r="51" spans="1:14" ht="13.2">
      <c r="A51" s="129"/>
      <c r="B51" s="2"/>
      <c r="C51" s="10">
        <v>19</v>
      </c>
      <c r="D51" s="11" t="s">
        <v>68</v>
      </c>
      <c r="E51" s="13"/>
      <c r="F51" s="44" t="s">
        <v>114</v>
      </c>
      <c r="G51" s="46" t="s">
        <v>662</v>
      </c>
      <c r="H51" s="2"/>
      <c r="I51" s="2"/>
      <c r="J51" s="2"/>
      <c r="K51" s="12"/>
      <c r="L51" s="12"/>
      <c r="M51" s="12"/>
      <c r="N51" s="12"/>
    </row>
    <row r="52" spans="1:14" ht="13.2">
      <c r="A52" s="140" t="s">
        <v>69</v>
      </c>
      <c r="B52" s="2"/>
      <c r="C52" s="10">
        <v>61</v>
      </c>
      <c r="D52" s="11" t="str">
        <f>HYPERLINK("https://leetcode.com/problems/rotate-list/description/","Rotate Lists")</f>
        <v>Rotate Lists</v>
      </c>
      <c r="E52" s="13"/>
      <c r="F52" s="50" t="s">
        <v>111</v>
      </c>
      <c r="G52" s="44" t="s">
        <v>663</v>
      </c>
      <c r="H52" s="2"/>
      <c r="I52" s="2"/>
      <c r="J52" s="2"/>
      <c r="K52" s="12"/>
      <c r="L52" s="12"/>
      <c r="M52" s="12"/>
      <c r="N52" s="12"/>
    </row>
    <row r="53" spans="1:14" ht="13.2">
      <c r="A53" s="129"/>
      <c r="B53" s="2"/>
      <c r="C53" s="10">
        <v>86</v>
      </c>
      <c r="D53" s="11" t="s">
        <v>70</v>
      </c>
      <c r="E53" s="13"/>
      <c r="F53" s="44" t="s">
        <v>111</v>
      </c>
      <c r="G53" s="46" t="s">
        <v>664</v>
      </c>
      <c r="H53" s="2"/>
      <c r="I53" s="2"/>
      <c r="J53" s="2"/>
      <c r="K53" s="12"/>
      <c r="L53" s="12"/>
      <c r="M53" s="12"/>
      <c r="N53" s="12"/>
    </row>
    <row r="54" spans="1:14" ht="13.2">
      <c r="A54" s="129"/>
      <c r="B54" s="2"/>
      <c r="C54" s="10">
        <v>328</v>
      </c>
      <c r="D54" s="54" t="s">
        <v>71</v>
      </c>
      <c r="E54" s="13"/>
      <c r="F54" s="50" t="s">
        <v>111</v>
      </c>
      <c r="G54" s="47" t="s">
        <v>665</v>
      </c>
      <c r="H54" s="2"/>
      <c r="I54" s="2"/>
      <c r="J54" s="2"/>
      <c r="K54" s="12"/>
      <c r="L54" s="12"/>
      <c r="M54" s="12"/>
      <c r="N54" s="12"/>
    </row>
    <row r="55" spans="1:14" ht="13.2">
      <c r="A55" s="129"/>
      <c r="B55" s="2"/>
      <c r="C55" s="10">
        <v>206</v>
      </c>
      <c r="D55" s="11" t="s">
        <v>72</v>
      </c>
      <c r="E55" s="13"/>
      <c r="F55" s="50" t="s">
        <v>114</v>
      </c>
      <c r="G55" s="47" t="s">
        <v>666</v>
      </c>
      <c r="H55" s="2"/>
      <c r="I55" s="2"/>
      <c r="J55" s="2"/>
      <c r="K55" s="12"/>
      <c r="L55" s="12"/>
      <c r="M55" s="12"/>
      <c r="N55" s="12"/>
    </row>
    <row r="56" spans="1:14" ht="13.2">
      <c r="A56" s="129"/>
      <c r="B56" s="2"/>
      <c r="C56" s="10">
        <v>92</v>
      </c>
      <c r="D56" s="11" t="s">
        <v>73</v>
      </c>
      <c r="E56" s="13"/>
      <c r="F56" s="55" t="s">
        <v>111</v>
      </c>
      <c r="G56" s="47" t="s">
        <v>667</v>
      </c>
      <c r="H56" s="2"/>
      <c r="I56" s="2"/>
      <c r="J56" s="2"/>
      <c r="K56" s="12"/>
      <c r="L56" s="12"/>
      <c r="M56" s="12"/>
      <c r="N56" s="12"/>
    </row>
    <row r="57" spans="1:14" ht="13.2">
      <c r="A57" s="129"/>
      <c r="B57" s="2"/>
      <c r="C57" s="10">
        <v>21</v>
      </c>
      <c r="D57" s="11" t="s">
        <v>74</v>
      </c>
      <c r="E57" s="13"/>
      <c r="F57" s="47" t="s">
        <v>114</v>
      </c>
      <c r="G57" s="43" t="s">
        <v>668</v>
      </c>
      <c r="H57" s="2"/>
      <c r="I57" s="2"/>
      <c r="J57" s="2"/>
      <c r="K57" s="12"/>
      <c r="L57" s="12"/>
      <c r="M57" s="12"/>
      <c r="N57" s="12"/>
    </row>
    <row r="58" spans="1:14" ht="13.2">
      <c r="A58" s="129"/>
      <c r="B58" s="2"/>
      <c r="C58" s="10">
        <v>23</v>
      </c>
      <c r="D58" s="11" t="s">
        <v>75</v>
      </c>
      <c r="E58" s="13"/>
      <c r="F58" s="47" t="s">
        <v>118</v>
      </c>
      <c r="G58" s="43" t="s">
        <v>669</v>
      </c>
      <c r="H58" s="2"/>
      <c r="I58" s="2"/>
      <c r="J58" s="2"/>
      <c r="K58" s="12"/>
      <c r="L58" s="12"/>
      <c r="M58" s="12"/>
      <c r="N58" s="12"/>
    </row>
    <row r="59" spans="1:14" ht="13.2">
      <c r="A59" s="129"/>
      <c r="B59" s="2"/>
      <c r="C59" s="10">
        <v>147</v>
      </c>
      <c r="D59" s="11" t="s">
        <v>76</v>
      </c>
      <c r="E59" s="13"/>
      <c r="F59" s="47" t="s">
        <v>111</v>
      </c>
      <c r="G59" s="43" t="s">
        <v>670</v>
      </c>
      <c r="H59" s="2"/>
      <c r="I59" s="2"/>
      <c r="J59" s="2"/>
      <c r="K59" s="12"/>
      <c r="L59" s="12"/>
      <c r="M59" s="12"/>
      <c r="N59" s="12"/>
    </row>
    <row r="60" spans="1:14" ht="13.2">
      <c r="A60" s="129"/>
      <c r="B60" s="9" t="s">
        <v>58</v>
      </c>
      <c r="C60" s="10">
        <v>148</v>
      </c>
      <c r="D60" s="11" t="s">
        <v>77</v>
      </c>
      <c r="E60" s="13"/>
      <c r="F60" s="55" t="s">
        <v>111</v>
      </c>
      <c r="G60" s="47" t="s">
        <v>671</v>
      </c>
      <c r="H60" s="2"/>
      <c r="I60" s="2"/>
      <c r="J60" s="2"/>
      <c r="K60" s="12"/>
      <c r="L60" s="12"/>
      <c r="M60" s="12"/>
      <c r="N60" s="12"/>
    </row>
    <row r="61" spans="1:14" ht="13.2">
      <c r="A61" s="129"/>
      <c r="B61" s="9" t="s">
        <v>58</v>
      </c>
      <c r="C61" s="10">
        <v>143</v>
      </c>
      <c r="D61" s="11" t="s">
        <v>78</v>
      </c>
      <c r="E61" s="13"/>
      <c r="F61" s="55" t="s">
        <v>111</v>
      </c>
      <c r="G61" s="47" t="s">
        <v>672</v>
      </c>
      <c r="H61" s="2"/>
      <c r="I61" s="2"/>
      <c r="J61" s="2"/>
      <c r="K61" s="12"/>
      <c r="L61" s="12"/>
      <c r="M61" s="12"/>
      <c r="N61" s="12"/>
    </row>
    <row r="62" spans="1:14" ht="13.2">
      <c r="A62" s="129"/>
      <c r="B62" s="2"/>
      <c r="C62" s="10">
        <v>24</v>
      </c>
      <c r="D62" s="11" t="s">
        <v>79</v>
      </c>
      <c r="E62" s="13"/>
      <c r="F62" s="55" t="s">
        <v>111</v>
      </c>
      <c r="G62" s="47" t="s">
        <v>673</v>
      </c>
      <c r="H62" s="2"/>
      <c r="I62" s="2"/>
      <c r="J62" s="2"/>
      <c r="K62" s="12"/>
      <c r="L62" s="12"/>
      <c r="M62" s="12"/>
      <c r="N62" s="12"/>
    </row>
    <row r="63" spans="1:14" ht="13.2">
      <c r="A63" s="129"/>
      <c r="B63" s="2"/>
      <c r="C63" s="10">
        <v>25</v>
      </c>
      <c r="D63" s="11" t="s">
        <v>80</v>
      </c>
      <c r="E63" s="13"/>
      <c r="F63" s="55" t="s">
        <v>118</v>
      </c>
      <c r="G63" s="47" t="s">
        <v>683</v>
      </c>
      <c r="H63" s="2"/>
      <c r="I63" s="2"/>
      <c r="J63" s="2"/>
      <c r="K63" s="12"/>
      <c r="L63" s="12"/>
      <c r="M63" s="12"/>
      <c r="N63" s="12"/>
    </row>
    <row r="64" spans="1:14" ht="13.2">
      <c r="A64" s="139" t="s">
        <v>81</v>
      </c>
      <c r="B64" s="2"/>
      <c r="C64" s="10">
        <v>344</v>
      </c>
      <c r="D64" s="11" t="s">
        <v>82</v>
      </c>
      <c r="E64" s="13"/>
      <c r="F64" s="47" t="s">
        <v>114</v>
      </c>
      <c r="G64" s="43" t="s">
        <v>674</v>
      </c>
      <c r="H64" s="2"/>
      <c r="I64" s="2"/>
      <c r="J64" s="2"/>
      <c r="K64" s="12"/>
      <c r="L64" s="12"/>
      <c r="M64" s="12"/>
      <c r="N64" s="12"/>
    </row>
    <row r="65" spans="1:14" ht="13.2">
      <c r="A65" s="129"/>
      <c r="B65" s="2"/>
      <c r="C65" s="10">
        <v>541</v>
      </c>
      <c r="D65" s="11" t="s">
        <v>83</v>
      </c>
      <c r="E65" s="13"/>
      <c r="F65" s="47" t="s">
        <v>114</v>
      </c>
      <c r="G65" s="43" t="s">
        <v>675</v>
      </c>
      <c r="H65" s="2"/>
      <c r="I65" s="2"/>
      <c r="J65" s="2"/>
      <c r="K65" s="12"/>
      <c r="L65" s="12"/>
      <c r="M65" s="12"/>
      <c r="N65" s="12"/>
    </row>
    <row r="66" spans="1:14" ht="13.2">
      <c r="A66" s="129"/>
      <c r="B66" s="2"/>
      <c r="C66" s="10">
        <v>345</v>
      </c>
      <c r="D66" s="11" t="s">
        <v>84</v>
      </c>
      <c r="E66" s="13"/>
      <c r="F66" s="47" t="s">
        <v>114</v>
      </c>
      <c r="G66" s="43" t="s">
        <v>676</v>
      </c>
      <c r="H66" s="2"/>
      <c r="I66" s="2"/>
      <c r="J66" s="2"/>
      <c r="K66" s="12"/>
      <c r="L66" s="12"/>
      <c r="M66" s="12"/>
      <c r="N66" s="12"/>
    </row>
    <row r="67" spans="1:14" ht="13.2">
      <c r="A67" s="129"/>
      <c r="B67" s="2"/>
      <c r="C67" s="10">
        <v>151</v>
      </c>
      <c r="D67" s="11" t="s">
        <v>85</v>
      </c>
      <c r="E67" s="13"/>
      <c r="F67" s="47" t="s">
        <v>114</v>
      </c>
      <c r="G67" s="43" t="s">
        <v>677</v>
      </c>
      <c r="H67" s="2"/>
      <c r="I67" s="2"/>
      <c r="J67" s="2"/>
      <c r="K67" s="12"/>
      <c r="L67" s="12"/>
      <c r="M67" s="12"/>
      <c r="N67" s="12"/>
    </row>
    <row r="68" spans="1:14" ht="13.2">
      <c r="A68" s="129"/>
      <c r="B68" s="2"/>
      <c r="C68" s="10">
        <v>186</v>
      </c>
      <c r="D68" s="11" t="s">
        <v>86</v>
      </c>
      <c r="E68" s="13"/>
      <c r="F68" s="47" t="s">
        <v>111</v>
      </c>
      <c r="G68" s="43" t="s">
        <v>679</v>
      </c>
      <c r="H68" s="2"/>
      <c r="I68" s="2"/>
      <c r="J68" s="2"/>
      <c r="K68" s="12"/>
      <c r="L68" s="12"/>
      <c r="M68" s="12"/>
      <c r="N68" s="12"/>
    </row>
    <row r="69" spans="1:14" ht="13.2">
      <c r="A69" s="129"/>
      <c r="B69" s="2"/>
      <c r="C69" s="10">
        <v>557</v>
      </c>
      <c r="D69" s="11" t="s">
        <v>87</v>
      </c>
      <c r="E69" s="13"/>
      <c r="F69" s="47" t="s">
        <v>114</v>
      </c>
      <c r="G69" s="43" t="s">
        <v>678</v>
      </c>
      <c r="H69" s="2"/>
      <c r="I69" s="2"/>
      <c r="J69" s="2"/>
      <c r="K69" s="12"/>
      <c r="L69" s="12"/>
      <c r="M69" s="12"/>
      <c r="N69" s="12"/>
    </row>
    <row r="70" spans="1:14" ht="13.2">
      <c r="A70" s="129"/>
      <c r="B70" s="2"/>
      <c r="C70" s="10">
        <v>189</v>
      </c>
      <c r="D70" s="11" t="s">
        <v>88</v>
      </c>
      <c r="E70" s="13"/>
      <c r="F70" s="47" t="s">
        <v>114</v>
      </c>
      <c r="G70" s="43" t="s">
        <v>680</v>
      </c>
      <c r="H70" s="2"/>
      <c r="I70" s="2"/>
      <c r="J70" s="2"/>
      <c r="K70" s="12"/>
      <c r="L70" s="12"/>
      <c r="M70" s="12"/>
      <c r="N70" s="12"/>
    </row>
    <row r="71" spans="1:14" ht="13.2">
      <c r="A71" s="129"/>
      <c r="B71" s="2"/>
      <c r="C71" s="10">
        <v>7</v>
      </c>
      <c r="D71" s="11" t="s">
        <v>89</v>
      </c>
      <c r="E71" s="13"/>
      <c r="F71" s="47" t="s">
        <v>114</v>
      </c>
      <c r="G71" s="43" t="s">
        <v>681</v>
      </c>
      <c r="H71" s="2"/>
      <c r="I71" s="2"/>
      <c r="J71" s="2"/>
      <c r="K71" s="12"/>
      <c r="L71" s="12"/>
      <c r="M71" s="12"/>
      <c r="N71" s="12"/>
    </row>
    <row r="72" spans="1:14" ht="13.2">
      <c r="A72" s="129"/>
      <c r="B72" s="15" t="s">
        <v>90</v>
      </c>
      <c r="C72" s="10">
        <v>190</v>
      </c>
      <c r="D72" s="11" t="s">
        <v>91</v>
      </c>
      <c r="E72" s="13"/>
      <c r="F72" s="55" t="s">
        <v>114</v>
      </c>
      <c r="G72" s="47" t="s">
        <v>682</v>
      </c>
      <c r="H72" s="2"/>
      <c r="I72" s="2"/>
      <c r="J72" s="2"/>
      <c r="K72" s="12"/>
      <c r="L72" s="12"/>
      <c r="M72" s="12"/>
      <c r="N72" s="12"/>
    </row>
    <row r="73" spans="1:14" ht="13.2">
      <c r="A73" s="138" t="s">
        <v>92</v>
      </c>
      <c r="B73" s="17" t="s">
        <v>93</v>
      </c>
      <c r="C73" s="10">
        <v>17</v>
      </c>
      <c r="D73" s="19" t="s">
        <v>94</v>
      </c>
      <c r="E73" s="13"/>
      <c r="F73" s="53" t="s">
        <v>111</v>
      </c>
      <c r="G73" s="43" t="s">
        <v>684</v>
      </c>
      <c r="H73" s="2"/>
      <c r="I73" s="2"/>
      <c r="J73" s="2"/>
      <c r="K73" s="12"/>
      <c r="L73" s="12"/>
      <c r="M73" s="12"/>
      <c r="N73" s="12"/>
    </row>
    <row r="74" spans="1:14" ht="13.2">
      <c r="A74" s="129"/>
      <c r="B74" s="17" t="s">
        <v>93</v>
      </c>
      <c r="C74" s="10">
        <v>401</v>
      </c>
      <c r="D74" s="19" t="s">
        <v>95</v>
      </c>
      <c r="E74" s="12"/>
      <c r="F74" s="47" t="s">
        <v>111</v>
      </c>
      <c r="G74" s="47" t="s">
        <v>685</v>
      </c>
      <c r="H74" s="12"/>
      <c r="I74" s="12"/>
      <c r="J74" s="12"/>
      <c r="K74" s="12"/>
      <c r="L74" s="12"/>
      <c r="M74" s="12"/>
      <c r="N74" s="12"/>
    </row>
    <row r="75" spans="1:14" ht="13.2">
      <c r="A75" s="129"/>
      <c r="B75" s="17" t="s">
        <v>93</v>
      </c>
      <c r="C75" s="10">
        <v>22</v>
      </c>
      <c r="D75" s="19" t="s">
        <v>96</v>
      </c>
      <c r="E75" s="12"/>
      <c r="F75" s="47" t="s">
        <v>111</v>
      </c>
      <c r="G75" s="47" t="s">
        <v>686</v>
      </c>
      <c r="H75" s="12"/>
      <c r="I75" s="12"/>
      <c r="J75" s="12"/>
      <c r="K75" s="12"/>
      <c r="L75" s="12"/>
      <c r="M75" s="12"/>
      <c r="N75" s="12"/>
    </row>
    <row r="76" spans="1:14" ht="13.2">
      <c r="A76" s="129"/>
      <c r="B76" s="17" t="s">
        <v>93</v>
      </c>
      <c r="C76" s="10">
        <v>78</v>
      </c>
      <c r="D76" s="19" t="s">
        <v>97</v>
      </c>
      <c r="E76" s="12"/>
      <c r="F76" s="47" t="s">
        <v>111</v>
      </c>
      <c r="G76" s="47" t="s">
        <v>687</v>
      </c>
      <c r="H76" s="12"/>
      <c r="I76" s="12"/>
      <c r="J76" s="12"/>
      <c r="K76" s="12"/>
      <c r="L76" s="12"/>
      <c r="M76" s="12"/>
      <c r="N76" s="12"/>
    </row>
    <row r="77" spans="1:14" ht="13.2">
      <c r="A77" s="129"/>
      <c r="B77" s="17" t="s">
        <v>93</v>
      </c>
      <c r="C77" s="10">
        <v>90</v>
      </c>
      <c r="D77" s="19" t="s">
        <v>98</v>
      </c>
      <c r="E77" s="12"/>
      <c r="F77" s="47" t="s">
        <v>111</v>
      </c>
      <c r="G77" s="47" t="s">
        <v>688</v>
      </c>
      <c r="H77" s="12"/>
      <c r="I77" s="12"/>
      <c r="J77" s="12"/>
      <c r="K77" s="12"/>
      <c r="L77" s="12"/>
      <c r="M77" s="12"/>
      <c r="N77" s="12"/>
    </row>
    <row r="78" spans="1:14" ht="13.2">
      <c r="A78" s="129"/>
      <c r="B78" s="17" t="s">
        <v>93</v>
      </c>
      <c r="C78" s="10">
        <v>491</v>
      </c>
      <c r="D78" s="19" t="s">
        <v>99</v>
      </c>
      <c r="E78" s="12"/>
      <c r="F78" s="47" t="s">
        <v>111</v>
      </c>
      <c r="G78" s="44" t="s">
        <v>696</v>
      </c>
      <c r="H78" s="12"/>
      <c r="I78" s="12"/>
      <c r="J78" s="12"/>
      <c r="K78" s="12"/>
      <c r="L78" s="12"/>
      <c r="M78" s="12"/>
      <c r="N78" s="12"/>
    </row>
    <row r="79" spans="1:14" ht="13.2">
      <c r="A79" s="129"/>
      <c r="B79" s="17" t="s">
        <v>93</v>
      </c>
      <c r="C79" s="10">
        <v>46</v>
      </c>
      <c r="D79" s="19" t="s">
        <v>100</v>
      </c>
      <c r="E79" s="12"/>
      <c r="F79" s="47" t="s">
        <v>111</v>
      </c>
      <c r="G79" s="47" t="s">
        <v>689</v>
      </c>
      <c r="H79" s="12"/>
      <c r="I79" s="12"/>
      <c r="J79" s="12"/>
      <c r="K79" s="12"/>
      <c r="L79" s="12"/>
      <c r="M79" s="12"/>
      <c r="N79" s="12"/>
    </row>
    <row r="80" spans="1:14" ht="13.2">
      <c r="A80" s="129"/>
      <c r="B80" s="17" t="s">
        <v>93</v>
      </c>
      <c r="C80" s="10">
        <v>47</v>
      </c>
      <c r="D80" s="19" t="s">
        <v>101</v>
      </c>
      <c r="E80" s="12"/>
      <c r="F80" s="47" t="s">
        <v>111</v>
      </c>
      <c r="G80" s="47" t="s">
        <v>690</v>
      </c>
      <c r="H80" s="12"/>
      <c r="I80" s="12"/>
      <c r="J80" s="12"/>
      <c r="K80" s="12"/>
      <c r="L80" s="12"/>
      <c r="M80" s="12"/>
      <c r="N80" s="12"/>
    </row>
    <row r="81" spans="1:14" ht="13.2">
      <c r="A81" s="129"/>
      <c r="B81" s="17" t="s">
        <v>93</v>
      </c>
      <c r="C81" s="10">
        <v>77</v>
      </c>
      <c r="D81" s="19" t="s">
        <v>102</v>
      </c>
      <c r="E81" s="12"/>
      <c r="F81" s="47" t="s">
        <v>111</v>
      </c>
      <c r="G81" s="47" t="s">
        <v>691</v>
      </c>
      <c r="H81" s="12"/>
      <c r="I81" s="12"/>
      <c r="J81" s="12"/>
      <c r="K81" s="12"/>
      <c r="L81" s="12"/>
      <c r="M81" s="12"/>
      <c r="N81" s="12"/>
    </row>
    <row r="82" spans="1:14" ht="13.2">
      <c r="A82" s="129"/>
      <c r="B82" s="17" t="s">
        <v>93</v>
      </c>
      <c r="C82" s="10">
        <v>39</v>
      </c>
      <c r="D82" s="19" t="s">
        <v>103</v>
      </c>
      <c r="E82" s="12"/>
      <c r="F82" s="47" t="s">
        <v>111</v>
      </c>
      <c r="G82" s="47" t="s">
        <v>692</v>
      </c>
      <c r="H82" s="12"/>
      <c r="I82" s="12"/>
      <c r="J82" s="12"/>
      <c r="K82" s="12"/>
      <c r="L82" s="12"/>
      <c r="M82" s="12"/>
      <c r="N82" s="12"/>
    </row>
    <row r="83" spans="1:14" ht="13.2">
      <c r="A83" s="129"/>
      <c r="B83" s="17" t="s">
        <v>93</v>
      </c>
      <c r="C83" s="10">
        <v>40</v>
      </c>
      <c r="D83" s="19" t="s">
        <v>104</v>
      </c>
      <c r="E83" s="12"/>
      <c r="F83" s="47" t="s">
        <v>111</v>
      </c>
      <c r="G83" s="47" t="s">
        <v>693</v>
      </c>
      <c r="H83" s="12"/>
      <c r="I83" s="12"/>
      <c r="J83" s="12"/>
      <c r="K83" s="12"/>
      <c r="L83" s="12"/>
      <c r="M83" s="12"/>
      <c r="N83" s="12"/>
    </row>
    <row r="84" spans="1:14" ht="13.2">
      <c r="A84" s="129"/>
      <c r="B84" s="17" t="s">
        <v>93</v>
      </c>
      <c r="C84" s="10">
        <v>216</v>
      </c>
      <c r="D84" s="19" t="s">
        <v>105</v>
      </c>
      <c r="E84" s="12"/>
      <c r="F84" s="47" t="s">
        <v>111</v>
      </c>
      <c r="G84" s="47" t="s">
        <v>694</v>
      </c>
      <c r="H84" s="12"/>
      <c r="I84" s="12"/>
      <c r="J84" s="12"/>
      <c r="K84" s="12"/>
      <c r="L84" s="12"/>
      <c r="M84" s="12"/>
      <c r="N84" s="12"/>
    </row>
    <row r="85" spans="1:14" ht="13.2">
      <c r="A85" s="129"/>
      <c r="B85" s="17" t="s">
        <v>106</v>
      </c>
      <c r="C85" s="10">
        <v>377</v>
      </c>
      <c r="D85" s="19" t="s">
        <v>107</v>
      </c>
      <c r="E85" s="12"/>
      <c r="F85" s="47" t="s">
        <v>111</v>
      </c>
      <c r="G85" s="47" t="s">
        <v>695</v>
      </c>
      <c r="H85" s="12"/>
      <c r="I85" s="12"/>
      <c r="J85" s="12"/>
      <c r="K85" s="12"/>
      <c r="L85" s="12"/>
      <c r="M85" s="12"/>
      <c r="N85" s="12"/>
    </row>
    <row r="86" spans="1:14" ht="13.2">
      <c r="A86" s="129"/>
      <c r="B86" s="17" t="s">
        <v>93</v>
      </c>
      <c r="C86" s="10">
        <v>638</v>
      </c>
      <c r="D86" s="19" t="str">
        <f>HYPERLINK("https://leetcode.com/problems/shopping-offers/#/description","Shopping Offers")</f>
        <v>Shopping Offers</v>
      </c>
      <c r="E86" s="12"/>
      <c r="F86" s="44" t="s">
        <v>111</v>
      </c>
      <c r="G86" s="44" t="s">
        <v>697</v>
      </c>
      <c r="H86" s="12"/>
      <c r="I86" s="12"/>
      <c r="J86" s="12"/>
      <c r="K86" s="12"/>
      <c r="L86" s="12"/>
      <c r="M86" s="12"/>
      <c r="N86" s="12"/>
    </row>
    <row r="87" spans="1:14" ht="13.2">
      <c r="A87" s="129"/>
      <c r="B87" s="17" t="s">
        <v>93</v>
      </c>
      <c r="C87" s="10">
        <v>254</v>
      </c>
      <c r="D87" s="19" t="s">
        <v>108</v>
      </c>
      <c r="E87" s="12"/>
      <c r="F87" s="44" t="s">
        <v>111</v>
      </c>
      <c r="G87" s="44" t="s">
        <v>698</v>
      </c>
      <c r="H87" s="12"/>
      <c r="I87" s="12"/>
      <c r="J87" s="12"/>
      <c r="K87" s="12"/>
      <c r="L87" s="12"/>
      <c r="M87" s="12"/>
      <c r="N87" s="12"/>
    </row>
    <row r="88" spans="1:14" ht="13.2">
      <c r="A88" s="130" t="str">
        <f>HYPERLINK("https://leetcode.com/tag/two-pointers/","Two Pointers")</f>
        <v>Two Pointers</v>
      </c>
      <c r="B88" s="129"/>
      <c r="C88" s="129"/>
      <c r="D88" s="129"/>
      <c r="E88" s="129"/>
      <c r="F88" s="129"/>
      <c r="G88" s="48"/>
      <c r="H88" s="20"/>
      <c r="I88" s="20"/>
    </row>
    <row r="89" spans="1:14" ht="13.2">
      <c r="A89" s="128" t="s">
        <v>109</v>
      </c>
      <c r="B89" s="2"/>
      <c r="C89" s="10">
        <v>5</v>
      </c>
      <c r="D89" s="21" t="s">
        <v>110</v>
      </c>
      <c r="E89" s="22"/>
      <c r="F89" s="46" t="s">
        <v>111</v>
      </c>
      <c r="G89" s="47" t="s">
        <v>703</v>
      </c>
      <c r="H89" s="2"/>
      <c r="I89" s="2"/>
    </row>
    <row r="90" spans="1:14" ht="13.2">
      <c r="A90" s="129"/>
      <c r="B90" s="2"/>
      <c r="C90" s="10">
        <v>647</v>
      </c>
      <c r="D90" s="21" t="s">
        <v>112</v>
      </c>
      <c r="E90" s="22"/>
      <c r="F90" s="46" t="s">
        <v>111</v>
      </c>
      <c r="G90" s="44" t="s">
        <v>702</v>
      </c>
      <c r="H90" s="23"/>
      <c r="I90" s="23"/>
    </row>
    <row r="91" spans="1:14" ht="13.2">
      <c r="A91" s="129"/>
      <c r="B91" s="2"/>
      <c r="C91" s="10">
        <v>9</v>
      </c>
      <c r="D91" s="21" t="s">
        <v>113</v>
      </c>
      <c r="E91" s="22"/>
      <c r="F91" s="46" t="s">
        <v>114</v>
      </c>
      <c r="G91" s="44" t="s">
        <v>699</v>
      </c>
      <c r="H91" s="23"/>
      <c r="I91" s="23"/>
    </row>
    <row r="92" spans="1:14" ht="13.2">
      <c r="A92" s="129"/>
      <c r="B92" s="2"/>
      <c r="C92" s="10">
        <v>125</v>
      </c>
      <c r="D92" s="21" t="s">
        <v>115</v>
      </c>
      <c r="E92" s="22"/>
      <c r="F92" s="46" t="s">
        <v>114</v>
      </c>
      <c r="G92" s="44" t="s">
        <v>700</v>
      </c>
      <c r="H92" s="23"/>
      <c r="I92" s="23"/>
    </row>
    <row r="93" spans="1:14" ht="13.2">
      <c r="A93" s="129"/>
      <c r="B93" s="2"/>
      <c r="C93" s="10">
        <v>680</v>
      </c>
      <c r="D93" s="11" t="str">
        <f>HYPERLINK("https://leetcode.com/problems/valid-palindrome-ii/description/","Valid Palindrome II")</f>
        <v>Valid Palindrome II</v>
      </c>
      <c r="E93" s="22"/>
      <c r="F93" s="46" t="s">
        <v>114</v>
      </c>
      <c r="G93" s="44" t="s">
        <v>701</v>
      </c>
      <c r="H93" s="23"/>
      <c r="I93" s="23"/>
    </row>
    <row r="94" spans="1:14" ht="13.2">
      <c r="A94" s="129"/>
      <c r="B94" s="24" t="s">
        <v>116</v>
      </c>
      <c r="C94" s="10">
        <v>214</v>
      </c>
      <c r="D94" s="42" t="s">
        <v>117</v>
      </c>
      <c r="E94" s="22">
        <v>0.23599999999999999</v>
      </c>
      <c r="F94" s="46" t="s">
        <v>118</v>
      </c>
      <c r="G94" s="44"/>
      <c r="H94" s="23"/>
      <c r="I94" s="23"/>
    </row>
    <row r="95" spans="1:14" ht="13.2">
      <c r="A95" s="129"/>
      <c r="B95" s="2"/>
      <c r="C95" s="10">
        <v>409</v>
      </c>
      <c r="D95" s="11" t="s">
        <v>119</v>
      </c>
      <c r="E95" s="22"/>
      <c r="F95" s="46" t="s">
        <v>114</v>
      </c>
      <c r="G95" s="47" t="s">
        <v>706</v>
      </c>
      <c r="H95" s="23"/>
      <c r="I95" s="23"/>
    </row>
    <row r="96" spans="1:14" ht="13.2">
      <c r="A96" s="129"/>
      <c r="B96" s="2"/>
      <c r="C96" s="10">
        <v>266</v>
      </c>
      <c r="D96" s="11" t="s">
        <v>120</v>
      </c>
      <c r="E96" s="56" t="s">
        <v>704</v>
      </c>
      <c r="F96" s="46" t="s">
        <v>114</v>
      </c>
      <c r="G96" s="47" t="s">
        <v>705</v>
      </c>
      <c r="H96" s="23"/>
      <c r="I96" s="23"/>
    </row>
    <row r="97" spans="1:9" ht="13.2">
      <c r="A97" s="129"/>
      <c r="B97" s="2"/>
      <c r="C97" s="10">
        <v>267</v>
      </c>
      <c r="D97" s="11" t="s">
        <v>121</v>
      </c>
      <c r="E97" s="56" t="s">
        <v>704</v>
      </c>
      <c r="F97" s="46" t="s">
        <v>111</v>
      </c>
      <c r="G97" s="47" t="s">
        <v>708</v>
      </c>
      <c r="H97" s="23"/>
      <c r="I97" s="23"/>
    </row>
    <row r="98" spans="1:9" ht="13.2">
      <c r="A98" s="129"/>
      <c r="B98" s="2"/>
      <c r="C98" s="10">
        <v>234</v>
      </c>
      <c r="D98" s="11" t="s">
        <v>122</v>
      </c>
      <c r="E98" s="22"/>
      <c r="F98" s="46" t="s">
        <v>114</v>
      </c>
      <c r="G98" s="47" t="s">
        <v>707</v>
      </c>
      <c r="H98" s="23"/>
      <c r="I98" s="23"/>
    </row>
    <row r="99" spans="1:9" ht="13.2">
      <c r="A99" s="129"/>
      <c r="B99" s="2"/>
      <c r="C99" s="10">
        <v>564</v>
      </c>
      <c r="D99" s="18" t="str">
        <f>HYPERLINK("https://leetcode.com/problems/find-the-closest-palindrome/#/description","Find the Closest Palindrome")</f>
        <v>Find the Closest Palindrome</v>
      </c>
      <c r="E99" s="22">
        <v>0.14000000000000001</v>
      </c>
      <c r="F99" s="46" t="s">
        <v>118</v>
      </c>
      <c r="G99" s="44"/>
      <c r="H99" s="2"/>
      <c r="I99" s="2"/>
    </row>
    <row r="100" spans="1:9" ht="13.2">
      <c r="A100" s="130" t="str">
        <f>HYPERLINK("https://leetcode.com/tag/binary-search/","Binary Search")</f>
        <v>Binary Search</v>
      </c>
      <c r="B100" s="129"/>
      <c r="C100" s="129"/>
      <c r="D100" s="129"/>
      <c r="E100" s="129"/>
      <c r="F100" s="48"/>
      <c r="G100" s="48"/>
      <c r="H100" s="20"/>
      <c r="I100" s="20"/>
    </row>
    <row r="101" spans="1:9" ht="13.2">
      <c r="A101" s="1"/>
      <c r="B101" s="2"/>
      <c r="C101" s="10">
        <v>35</v>
      </c>
      <c r="D101" s="21" t="s">
        <v>123</v>
      </c>
      <c r="E101" s="22"/>
      <c r="F101" s="46" t="s">
        <v>114</v>
      </c>
      <c r="G101" s="47" t="s">
        <v>709</v>
      </c>
      <c r="H101" s="2"/>
      <c r="I101" s="2"/>
    </row>
    <row r="102" spans="1:9" ht="13.2">
      <c r="A102" s="1"/>
      <c r="B102" s="2"/>
      <c r="C102" s="10">
        <v>34</v>
      </c>
      <c r="D102" s="21" t="s">
        <v>124</v>
      </c>
      <c r="E102" s="22"/>
      <c r="F102" s="46" t="s">
        <v>111</v>
      </c>
      <c r="G102" s="47" t="s">
        <v>710</v>
      </c>
      <c r="H102" s="2"/>
      <c r="I102" s="2"/>
    </row>
    <row r="103" spans="1:9" ht="13.2">
      <c r="A103" s="1"/>
      <c r="B103" s="2"/>
      <c r="C103" s="10">
        <v>162</v>
      </c>
      <c r="D103" s="21" t="s">
        <v>125</v>
      </c>
      <c r="E103" s="22"/>
      <c r="F103" s="46" t="s">
        <v>111</v>
      </c>
      <c r="G103" s="47" t="s">
        <v>711</v>
      </c>
      <c r="H103" s="2"/>
      <c r="I103" s="2"/>
    </row>
    <row r="104" spans="1:9" ht="13.2">
      <c r="A104" s="1"/>
      <c r="B104" s="2"/>
      <c r="C104" s="10">
        <v>74</v>
      </c>
      <c r="D104" s="21" t="s">
        <v>126</v>
      </c>
      <c r="E104" s="22"/>
      <c r="F104" s="46" t="s">
        <v>111</v>
      </c>
      <c r="G104" s="47" t="s">
        <v>712</v>
      </c>
      <c r="H104" s="2"/>
      <c r="I104" s="2"/>
    </row>
    <row r="105" spans="1:9" ht="13.2">
      <c r="A105" s="1"/>
      <c r="B105" s="2"/>
      <c r="C105" s="10">
        <v>240</v>
      </c>
      <c r="D105" s="11" t="s">
        <v>127</v>
      </c>
      <c r="E105" s="22"/>
      <c r="F105" s="46" t="s">
        <v>111</v>
      </c>
      <c r="G105" s="47" t="s">
        <v>713</v>
      </c>
      <c r="H105" s="2"/>
      <c r="I105" s="2"/>
    </row>
    <row r="106" spans="1:9" ht="13.2">
      <c r="A106" s="128" t="s">
        <v>128</v>
      </c>
      <c r="B106" s="2"/>
      <c r="C106" s="10">
        <v>33</v>
      </c>
      <c r="D106" s="11" t="s">
        <v>129</v>
      </c>
      <c r="E106" s="22"/>
      <c r="F106" s="46" t="s">
        <v>111</v>
      </c>
      <c r="G106" s="47" t="s">
        <v>714</v>
      </c>
      <c r="H106" s="2"/>
      <c r="I106" s="2"/>
    </row>
    <row r="107" spans="1:9" ht="13.2">
      <c r="A107" s="129"/>
      <c r="B107" s="2"/>
      <c r="C107" s="10">
        <v>81</v>
      </c>
      <c r="D107" s="11" t="s">
        <v>130</v>
      </c>
      <c r="E107" s="22"/>
      <c r="F107" s="46" t="s">
        <v>111</v>
      </c>
      <c r="G107" s="47" t="s">
        <v>715</v>
      </c>
      <c r="H107" s="23"/>
      <c r="I107" s="23"/>
    </row>
    <row r="108" spans="1:9" ht="13.2">
      <c r="A108" s="129"/>
      <c r="B108" s="2"/>
      <c r="C108" s="10">
        <v>153</v>
      </c>
      <c r="D108" s="11" t="s">
        <v>131</v>
      </c>
      <c r="E108" s="22"/>
      <c r="F108" s="46" t="s">
        <v>111</v>
      </c>
      <c r="G108" s="47" t="s">
        <v>716</v>
      </c>
      <c r="H108" s="2"/>
      <c r="I108" s="2"/>
    </row>
    <row r="109" spans="1:9" ht="13.2">
      <c r="A109" s="129"/>
      <c r="B109" s="2"/>
      <c r="C109" s="10">
        <v>154</v>
      </c>
      <c r="D109" s="11" t="s">
        <v>132</v>
      </c>
      <c r="E109" s="22">
        <v>0.36699999999999999</v>
      </c>
      <c r="F109" s="46" t="s">
        <v>118</v>
      </c>
      <c r="G109" s="47" t="s">
        <v>717</v>
      </c>
      <c r="H109" s="2"/>
      <c r="I109" s="2"/>
    </row>
    <row r="110" spans="1:9" ht="13.2">
      <c r="A110" s="1"/>
      <c r="B110" s="2"/>
      <c r="C110" s="10">
        <v>540</v>
      </c>
      <c r="D110" s="11" t="s">
        <v>133</v>
      </c>
      <c r="E110" s="22"/>
      <c r="F110" s="46" t="s">
        <v>111</v>
      </c>
      <c r="G110" s="47" t="s">
        <v>718</v>
      </c>
      <c r="H110" s="23"/>
      <c r="I110" s="23"/>
    </row>
    <row r="111" spans="1:9" ht="13.2">
      <c r="A111" s="1"/>
      <c r="B111" s="2"/>
      <c r="C111" s="10">
        <v>4</v>
      </c>
      <c r="D111" s="42" t="s">
        <v>134</v>
      </c>
      <c r="E111" s="22">
        <v>0.21299999999999999</v>
      </c>
      <c r="F111" s="46" t="s">
        <v>118</v>
      </c>
      <c r="G111" s="47" t="s">
        <v>790</v>
      </c>
      <c r="H111" s="23"/>
      <c r="I111" s="23"/>
    </row>
    <row r="112" spans="1:9" ht="13.2">
      <c r="A112" s="1"/>
      <c r="B112" s="2"/>
      <c r="C112" s="10">
        <v>315</v>
      </c>
      <c r="D112" s="11" t="s">
        <v>135</v>
      </c>
      <c r="E112" s="22">
        <v>0.34100000000000003</v>
      </c>
      <c r="F112" s="46" t="s">
        <v>118</v>
      </c>
      <c r="G112" s="47" t="s">
        <v>728</v>
      </c>
      <c r="H112" s="23"/>
      <c r="I112" s="23"/>
    </row>
    <row r="113" spans="1:9" ht="13.2">
      <c r="A113" s="1"/>
      <c r="B113" s="2"/>
      <c r="C113" s="10">
        <v>374</v>
      </c>
      <c r="D113" s="11" t="s">
        <v>137</v>
      </c>
      <c r="E113" s="22"/>
      <c r="F113" s="46" t="s">
        <v>114</v>
      </c>
      <c r="G113" s="47" t="s">
        <v>719</v>
      </c>
      <c r="H113" s="2"/>
      <c r="I113" s="2"/>
    </row>
    <row r="114" spans="1:9" ht="13.2">
      <c r="A114" s="1"/>
      <c r="B114" s="2"/>
      <c r="C114" s="10">
        <v>658</v>
      </c>
      <c r="D114" s="11" t="str">
        <f>HYPERLINK("https://leetcode.com/problems/find-k-closest-elements/description/","Find K Closest Elements")</f>
        <v>Find K Closest Elements</v>
      </c>
      <c r="E114" s="22"/>
      <c r="F114" s="46" t="s">
        <v>111</v>
      </c>
      <c r="G114" s="47" t="s">
        <v>723</v>
      </c>
      <c r="H114" s="2"/>
      <c r="I114" s="2"/>
    </row>
    <row r="115" spans="1:9" ht="13.2">
      <c r="A115" s="1"/>
      <c r="B115" s="2"/>
      <c r="C115" s="10">
        <v>278</v>
      </c>
      <c r="D115" s="11" t="s">
        <v>138</v>
      </c>
      <c r="E115" s="22"/>
      <c r="F115" s="46" t="s">
        <v>114</v>
      </c>
      <c r="G115" s="47" t="s">
        <v>720</v>
      </c>
      <c r="H115" s="2"/>
      <c r="I115" s="2"/>
    </row>
    <row r="116" spans="1:9" ht="13.2">
      <c r="A116" s="1"/>
      <c r="B116" s="2"/>
      <c r="C116" s="10">
        <v>302</v>
      </c>
      <c r="D116" s="11" t="s">
        <v>139</v>
      </c>
      <c r="E116" s="56" t="s">
        <v>704</v>
      </c>
      <c r="F116" s="46" t="s">
        <v>118</v>
      </c>
      <c r="G116" s="47" t="s">
        <v>724</v>
      </c>
      <c r="H116" s="2"/>
      <c r="I116" s="2"/>
    </row>
    <row r="117" spans="1:9" ht="13.2">
      <c r="A117" s="1"/>
      <c r="B117" s="2"/>
      <c r="C117" s="10">
        <v>441</v>
      </c>
      <c r="D117" s="11" t="s">
        <v>140</v>
      </c>
      <c r="E117" s="22"/>
      <c r="F117" s="46" t="s">
        <v>114</v>
      </c>
      <c r="G117" s="47" t="s">
        <v>721</v>
      </c>
      <c r="H117" s="2"/>
      <c r="I117" s="2"/>
    </row>
    <row r="118" spans="1:9" ht="13.2">
      <c r="A118" s="1"/>
      <c r="B118" s="2"/>
      <c r="C118" s="10">
        <v>475</v>
      </c>
      <c r="D118" s="11" t="s">
        <v>141</v>
      </c>
      <c r="E118" s="22"/>
      <c r="F118" s="46" t="s">
        <v>114</v>
      </c>
      <c r="G118" s="47" t="s">
        <v>722</v>
      </c>
      <c r="H118" s="23"/>
      <c r="I118" s="23"/>
    </row>
    <row r="119" spans="1:9" s="70" customFormat="1" ht="13.2">
      <c r="A119" s="69"/>
      <c r="B119" s="2"/>
      <c r="C119" s="35">
        <v>861</v>
      </c>
      <c r="D119" s="11" t="s">
        <v>927</v>
      </c>
      <c r="E119" s="56" t="s">
        <v>704</v>
      </c>
      <c r="F119" s="43" t="s">
        <v>118</v>
      </c>
      <c r="G119" s="47" t="s">
        <v>928</v>
      </c>
      <c r="H119" s="27"/>
      <c r="I119" s="27"/>
    </row>
    <row r="120" spans="1:9" ht="13.2">
      <c r="A120" s="130" t="str">
        <f>HYPERLINK("https://leetcode.com/tag/backtracking/","Backtracking")</f>
        <v>Backtracking</v>
      </c>
      <c r="B120" s="129"/>
      <c r="C120" s="129"/>
      <c r="D120" s="129"/>
      <c r="E120" s="129"/>
      <c r="F120" s="129"/>
      <c r="G120" s="48"/>
      <c r="H120" s="20"/>
      <c r="I120" s="20"/>
    </row>
    <row r="121" spans="1:9" ht="13.2">
      <c r="A121" s="128" t="s">
        <v>142</v>
      </c>
      <c r="B121" s="12"/>
      <c r="C121" s="10">
        <v>36</v>
      </c>
      <c r="D121" s="11" t="s">
        <v>143</v>
      </c>
      <c r="E121" s="22"/>
      <c r="F121" s="46" t="s">
        <v>111</v>
      </c>
      <c r="G121" s="47" t="s">
        <v>725</v>
      </c>
      <c r="H121" s="2"/>
      <c r="I121" s="2"/>
    </row>
    <row r="122" spans="1:9" ht="13.2">
      <c r="A122" s="129"/>
      <c r="B122" s="12"/>
      <c r="C122" s="10">
        <v>37</v>
      </c>
      <c r="D122" s="11" t="s">
        <v>144</v>
      </c>
      <c r="E122" s="22">
        <v>0.29199999999999998</v>
      </c>
      <c r="F122" s="46" t="s">
        <v>118</v>
      </c>
      <c r="G122" s="47" t="s">
        <v>731</v>
      </c>
      <c r="H122" s="2"/>
      <c r="I122" s="2"/>
    </row>
    <row r="123" spans="1:9" ht="13.2">
      <c r="A123" s="129"/>
      <c r="B123" s="12"/>
      <c r="C123" s="10">
        <v>488</v>
      </c>
      <c r="D123" s="59" t="s">
        <v>145</v>
      </c>
      <c r="E123" s="22">
        <v>0.36199999999999999</v>
      </c>
      <c r="F123" s="46" t="s">
        <v>118</v>
      </c>
      <c r="G123" s="44"/>
      <c r="H123" s="2"/>
      <c r="I123" s="2"/>
    </row>
    <row r="124" spans="1:9" ht="13.2">
      <c r="A124" s="129"/>
      <c r="B124" s="12"/>
      <c r="C124" s="10">
        <v>51</v>
      </c>
      <c r="D124" s="11" t="s">
        <v>146</v>
      </c>
      <c r="E124" s="22">
        <v>0.3</v>
      </c>
      <c r="F124" s="46" t="s">
        <v>118</v>
      </c>
      <c r="G124" s="47" t="s">
        <v>726</v>
      </c>
      <c r="H124" s="2"/>
      <c r="I124" s="2"/>
    </row>
    <row r="125" spans="1:9" ht="13.2">
      <c r="A125" s="129"/>
      <c r="B125" s="12"/>
      <c r="C125" s="10">
        <v>52</v>
      </c>
      <c r="D125" s="11" t="s">
        <v>147</v>
      </c>
      <c r="E125" s="22">
        <v>0.438</v>
      </c>
      <c r="F125" s="46" t="s">
        <v>118</v>
      </c>
      <c r="G125" s="47" t="s">
        <v>727</v>
      </c>
      <c r="H125" s="2"/>
      <c r="I125" s="2"/>
    </row>
    <row r="126" spans="1:9" ht="13.2">
      <c r="A126" s="129"/>
      <c r="B126" s="12"/>
      <c r="C126" s="10">
        <v>351</v>
      </c>
      <c r="D126" s="18" t="s">
        <v>148</v>
      </c>
      <c r="E126" s="56" t="s">
        <v>704</v>
      </c>
      <c r="F126" s="46" t="s">
        <v>111</v>
      </c>
      <c r="G126" s="47" t="s">
        <v>733</v>
      </c>
      <c r="H126" s="2"/>
      <c r="I126" s="2"/>
    </row>
    <row r="127" spans="1:9" ht="13.2">
      <c r="A127" s="128" t="s">
        <v>149</v>
      </c>
      <c r="B127" s="17" t="s">
        <v>150</v>
      </c>
      <c r="C127" s="10">
        <v>205</v>
      </c>
      <c r="D127" s="11" t="s">
        <v>151</v>
      </c>
      <c r="E127" s="22"/>
      <c r="F127" s="46" t="s">
        <v>114</v>
      </c>
      <c r="G127" s="44" t="s">
        <v>729</v>
      </c>
      <c r="H127" s="23"/>
      <c r="I127" s="23"/>
    </row>
    <row r="128" spans="1:9" ht="13.2">
      <c r="A128" s="129"/>
      <c r="B128" s="17" t="s">
        <v>150</v>
      </c>
      <c r="C128" s="10">
        <v>290</v>
      </c>
      <c r="D128" s="11" t="s">
        <v>152</v>
      </c>
      <c r="E128" s="22"/>
      <c r="F128" s="46" t="s">
        <v>114</v>
      </c>
      <c r="G128" s="44" t="s">
        <v>730</v>
      </c>
      <c r="H128" s="23"/>
      <c r="I128" s="23"/>
    </row>
    <row r="129" spans="1:9" ht="13.2">
      <c r="A129" s="129"/>
      <c r="B129" s="17" t="s">
        <v>150</v>
      </c>
      <c r="C129" s="10">
        <v>291</v>
      </c>
      <c r="D129" s="11" t="s">
        <v>153</v>
      </c>
      <c r="E129" s="56" t="s">
        <v>704</v>
      </c>
      <c r="F129" s="46" t="s">
        <v>118</v>
      </c>
      <c r="G129" s="47" t="s">
        <v>734</v>
      </c>
      <c r="H129" s="23"/>
      <c r="I129" s="23"/>
    </row>
    <row r="130" spans="1:9" ht="13.2">
      <c r="A130" s="1"/>
      <c r="B130" s="17" t="s">
        <v>150</v>
      </c>
      <c r="C130" s="10">
        <v>468</v>
      </c>
      <c r="D130" s="11" t="s">
        <v>154</v>
      </c>
      <c r="E130" s="22"/>
      <c r="F130" s="46" t="s">
        <v>111</v>
      </c>
      <c r="G130" s="47" t="s">
        <v>735</v>
      </c>
      <c r="H130" s="2"/>
      <c r="I130" s="2"/>
    </row>
    <row r="131" spans="1:9" ht="13.2">
      <c r="A131" s="1"/>
      <c r="B131" s="17" t="s">
        <v>150</v>
      </c>
      <c r="C131" s="10">
        <v>93</v>
      </c>
      <c r="D131" s="11" t="s">
        <v>155</v>
      </c>
      <c r="E131" s="22"/>
      <c r="F131" s="46" t="s">
        <v>111</v>
      </c>
      <c r="G131" s="44" t="s">
        <v>736</v>
      </c>
      <c r="H131" s="2"/>
      <c r="I131" s="2"/>
    </row>
    <row r="132" spans="1:9" ht="13.2">
      <c r="A132" s="1"/>
      <c r="B132" s="17" t="s">
        <v>150</v>
      </c>
      <c r="C132" s="10">
        <v>526</v>
      </c>
      <c r="D132" s="11" t="s">
        <v>156</v>
      </c>
      <c r="E132" s="22"/>
      <c r="F132" s="46" t="s">
        <v>111</v>
      </c>
      <c r="G132" s="44" t="s">
        <v>737</v>
      </c>
      <c r="H132" s="2"/>
      <c r="I132" s="2"/>
    </row>
    <row r="133" spans="1:9" ht="13.2">
      <c r="A133" s="1"/>
      <c r="B133" s="17" t="s">
        <v>150</v>
      </c>
      <c r="C133" s="10">
        <v>131</v>
      </c>
      <c r="D133" s="11" t="s">
        <v>157</v>
      </c>
      <c r="E133" s="22"/>
      <c r="F133" s="46" t="s">
        <v>111</v>
      </c>
      <c r="G133" s="44" t="s">
        <v>738</v>
      </c>
      <c r="H133" s="2"/>
      <c r="I133" s="2"/>
    </row>
    <row r="134" spans="1:9" ht="13.2">
      <c r="A134" s="1"/>
      <c r="B134" s="17" t="s">
        <v>150</v>
      </c>
      <c r="C134" s="10">
        <v>132</v>
      </c>
      <c r="D134" s="11" t="s">
        <v>158</v>
      </c>
      <c r="E134" s="22">
        <v>0.23799999999999999</v>
      </c>
      <c r="F134" s="46" t="s">
        <v>118</v>
      </c>
      <c r="G134" s="47" t="s">
        <v>748</v>
      </c>
      <c r="H134" s="23"/>
      <c r="I134" s="23"/>
    </row>
    <row r="135" spans="1:9" ht="13.2">
      <c r="A135" s="1"/>
      <c r="B135" s="2"/>
      <c r="C135" s="10">
        <v>79</v>
      </c>
      <c r="D135" s="11" t="s">
        <v>160</v>
      </c>
      <c r="E135" s="22"/>
      <c r="F135" s="46" t="s">
        <v>111</v>
      </c>
      <c r="G135" s="44" t="s">
        <v>739</v>
      </c>
      <c r="H135" s="23"/>
      <c r="I135" s="23"/>
    </row>
    <row r="136" spans="1:9" ht="13.2">
      <c r="A136" s="1"/>
      <c r="B136" s="2"/>
      <c r="C136" s="10">
        <v>212</v>
      </c>
      <c r="D136" s="11" t="s">
        <v>161</v>
      </c>
      <c r="E136" s="22">
        <v>0.22900000000000001</v>
      </c>
      <c r="F136" s="46" t="s">
        <v>118</v>
      </c>
      <c r="G136" s="44" t="s">
        <v>740</v>
      </c>
      <c r="H136" s="2"/>
      <c r="I136" s="2"/>
    </row>
    <row r="137" spans="1:9" ht="13.2">
      <c r="A137" s="1"/>
      <c r="B137" s="2"/>
      <c r="C137" s="10">
        <v>127</v>
      </c>
      <c r="D137" s="11" t="s">
        <v>162</v>
      </c>
      <c r="E137" s="22"/>
      <c r="F137" s="46" t="s">
        <v>111</v>
      </c>
      <c r="G137" s="44" t="s">
        <v>741</v>
      </c>
      <c r="H137" s="2"/>
      <c r="I137" s="2"/>
    </row>
    <row r="138" spans="1:9" ht="13.2">
      <c r="A138" s="1"/>
      <c r="B138" s="2"/>
      <c r="C138" s="10">
        <v>126</v>
      </c>
      <c r="D138" s="59" t="s">
        <v>163</v>
      </c>
      <c r="E138" s="22">
        <v>0.13900000000000001</v>
      </c>
      <c r="F138" s="46" t="s">
        <v>118</v>
      </c>
      <c r="G138" s="44"/>
      <c r="H138" s="2"/>
      <c r="I138" s="2"/>
    </row>
    <row r="139" spans="1:9" ht="13.2">
      <c r="A139" s="1"/>
      <c r="B139" s="2"/>
      <c r="C139" s="10">
        <v>422</v>
      </c>
      <c r="D139" s="11" t="s">
        <v>164</v>
      </c>
      <c r="E139" s="56" t="s">
        <v>704</v>
      </c>
      <c r="F139" s="46" t="s">
        <v>114</v>
      </c>
      <c r="G139" s="47" t="s">
        <v>732</v>
      </c>
      <c r="H139" s="2"/>
      <c r="I139" s="2"/>
    </row>
    <row r="140" spans="1:9" ht="13.2">
      <c r="A140" s="1"/>
      <c r="B140" s="2"/>
      <c r="C140" s="10">
        <v>425</v>
      </c>
      <c r="D140" s="11" t="s">
        <v>165</v>
      </c>
      <c r="E140" s="56" t="s">
        <v>704</v>
      </c>
      <c r="F140" s="46" t="s">
        <v>118</v>
      </c>
      <c r="G140" s="44"/>
      <c r="H140" s="2"/>
      <c r="I140" s="2"/>
    </row>
    <row r="141" spans="1:9" ht="13.2">
      <c r="A141" s="128" t="s">
        <v>166</v>
      </c>
      <c r="B141" s="2"/>
      <c r="C141" s="10">
        <v>408</v>
      </c>
      <c r="D141" s="11" t="s">
        <v>167</v>
      </c>
      <c r="E141" s="22"/>
      <c r="F141" s="46" t="s">
        <v>114</v>
      </c>
      <c r="G141" s="47" t="s">
        <v>744</v>
      </c>
      <c r="H141" s="2"/>
      <c r="I141" s="2"/>
    </row>
    <row r="142" spans="1:9" ht="13.2">
      <c r="A142" s="129"/>
      <c r="B142" s="2"/>
      <c r="C142" s="10">
        <v>288</v>
      </c>
      <c r="D142" s="11" t="s">
        <v>168</v>
      </c>
      <c r="E142" s="22"/>
      <c r="F142" s="46" t="s">
        <v>111</v>
      </c>
      <c r="G142" s="43" t="s">
        <v>745</v>
      </c>
      <c r="H142" s="25"/>
      <c r="I142" s="25"/>
    </row>
    <row r="143" spans="1:9" ht="13.2">
      <c r="A143" s="129"/>
      <c r="B143" s="2"/>
      <c r="C143" s="10">
        <v>320</v>
      </c>
      <c r="D143" s="11" t="s">
        <v>169</v>
      </c>
      <c r="E143" s="22"/>
      <c r="F143" s="46" t="s">
        <v>111</v>
      </c>
      <c r="G143" s="47" t="s">
        <v>746</v>
      </c>
      <c r="H143" s="2"/>
      <c r="I143" s="2"/>
    </row>
    <row r="144" spans="1:9" ht="13.2">
      <c r="A144" s="129"/>
      <c r="B144" s="2"/>
      <c r="C144" s="10">
        <v>411</v>
      </c>
      <c r="D144" s="18" t="s">
        <v>170</v>
      </c>
      <c r="E144" s="22">
        <v>0.318</v>
      </c>
      <c r="F144" s="46" t="s">
        <v>118</v>
      </c>
      <c r="G144" s="44" t="s">
        <v>747</v>
      </c>
      <c r="H144" s="23"/>
      <c r="I144" s="23"/>
    </row>
    <row r="145" spans="1:9" ht="13.2">
      <c r="A145" s="129"/>
      <c r="B145" s="2"/>
      <c r="C145" s="10">
        <v>527</v>
      </c>
      <c r="D145" s="59" t="s">
        <v>171</v>
      </c>
      <c r="E145" s="22">
        <v>0.34799999999999998</v>
      </c>
      <c r="F145" s="46" t="s">
        <v>118</v>
      </c>
      <c r="G145" s="44"/>
      <c r="H145" s="23"/>
      <c r="I145" s="23"/>
    </row>
    <row r="146" spans="1:9" ht="13.2">
      <c r="A146" s="1"/>
      <c r="B146" s="2"/>
      <c r="C146" s="10">
        <v>282</v>
      </c>
      <c r="D146" s="11" t="s">
        <v>172</v>
      </c>
      <c r="E146" s="22">
        <v>0.29299999999999998</v>
      </c>
      <c r="F146" s="46" t="s">
        <v>118</v>
      </c>
      <c r="G146" s="44"/>
      <c r="H146" s="2"/>
      <c r="I146" s="2"/>
    </row>
    <row r="147" spans="1:9" ht="13.2">
      <c r="A147" s="1"/>
      <c r="B147" s="2"/>
      <c r="C147" s="10">
        <v>679</v>
      </c>
      <c r="D147" s="11" t="str">
        <f>HYPERLINK("https://leetcode.com/problems/24-game/description/","24 Game")</f>
        <v>24 Game</v>
      </c>
      <c r="E147" s="22">
        <v>0.38600000000000001</v>
      </c>
      <c r="F147" s="46" t="s">
        <v>118</v>
      </c>
      <c r="G147" s="44" t="s">
        <v>743</v>
      </c>
      <c r="H147" s="2"/>
      <c r="I147" s="2"/>
    </row>
    <row r="148" spans="1:9" ht="13.2">
      <c r="A148" s="141" t="s">
        <v>173</v>
      </c>
      <c r="B148" s="129"/>
      <c r="C148" s="129"/>
      <c r="D148" s="129"/>
      <c r="E148" s="129"/>
      <c r="F148" s="129"/>
      <c r="G148" s="48"/>
      <c r="H148" s="20"/>
      <c r="I148" s="20"/>
    </row>
    <row r="149" spans="1:9" ht="13.2">
      <c r="A149" s="1"/>
      <c r="B149" s="2"/>
      <c r="C149" s="10">
        <v>53</v>
      </c>
      <c r="D149" s="11" t="s">
        <v>174</v>
      </c>
      <c r="E149" s="22">
        <v>0.39200000000000002</v>
      </c>
      <c r="F149" s="46" t="s">
        <v>114</v>
      </c>
      <c r="G149" s="44" t="s">
        <v>742</v>
      </c>
      <c r="H149" s="2"/>
      <c r="I149" s="2"/>
    </row>
    <row r="150" spans="1:9" ht="13.2">
      <c r="A150" s="1"/>
      <c r="B150" s="2"/>
      <c r="C150" s="10">
        <v>152</v>
      </c>
      <c r="D150" s="11" t="s">
        <v>175</v>
      </c>
      <c r="E150" s="22">
        <v>0.251</v>
      </c>
      <c r="F150" s="46" t="s">
        <v>111</v>
      </c>
      <c r="G150" s="47" t="s">
        <v>752</v>
      </c>
      <c r="H150" s="2"/>
      <c r="I150" s="2"/>
    </row>
    <row r="151" spans="1:9" ht="13.2">
      <c r="A151" s="1"/>
      <c r="B151" s="26" t="s">
        <v>176</v>
      </c>
      <c r="C151" s="10">
        <v>238</v>
      </c>
      <c r="D151" s="11" t="s">
        <v>177</v>
      </c>
      <c r="E151" s="22">
        <v>0.48199999999999998</v>
      </c>
      <c r="F151" s="46" t="s">
        <v>111</v>
      </c>
      <c r="G151" s="47" t="s">
        <v>753</v>
      </c>
      <c r="H151" s="27"/>
      <c r="I151" s="27"/>
    </row>
    <row r="152" spans="1:9" ht="13.2">
      <c r="A152" s="1"/>
      <c r="B152" s="26" t="s">
        <v>176</v>
      </c>
      <c r="C152" s="10">
        <v>581</v>
      </c>
      <c r="D152" s="11" t="str">
        <f>HYPERLINK("https://leetcode.com/problems/shortest-unsorted-continuous-subarray/#/description","Shortest Unsorted Continuous Subarray")</f>
        <v>Shortest Unsorted Continuous Subarray</v>
      </c>
      <c r="E152" s="22">
        <v>0.28299999999999997</v>
      </c>
      <c r="F152" s="44" t="s">
        <v>114</v>
      </c>
      <c r="G152" s="47" t="s">
        <v>749</v>
      </c>
      <c r="H152" s="2"/>
      <c r="I152" s="2"/>
    </row>
    <row r="153" spans="1:9" ht="13.2">
      <c r="A153" s="1"/>
      <c r="B153" s="2"/>
      <c r="C153" s="10">
        <v>303</v>
      </c>
      <c r="D153" s="11" t="s">
        <v>178</v>
      </c>
      <c r="E153" s="22">
        <v>0.28000000000000003</v>
      </c>
      <c r="F153" s="46" t="s">
        <v>114</v>
      </c>
      <c r="G153" s="47" t="s">
        <v>750</v>
      </c>
      <c r="H153" s="23"/>
      <c r="I153" s="23"/>
    </row>
    <row r="154" spans="1:9" ht="13.2">
      <c r="A154" s="1"/>
      <c r="B154" s="2"/>
      <c r="C154" s="10">
        <v>304</v>
      </c>
      <c r="D154" s="11" t="s">
        <v>179</v>
      </c>
      <c r="E154" s="22">
        <v>0.24</v>
      </c>
      <c r="F154" s="46" t="s">
        <v>111</v>
      </c>
      <c r="G154" s="47" t="s">
        <v>751</v>
      </c>
      <c r="H154" s="23"/>
      <c r="I154" s="23"/>
    </row>
    <row r="155" spans="1:9" ht="13.2">
      <c r="A155" s="128" t="s">
        <v>769</v>
      </c>
      <c r="B155" s="2"/>
      <c r="C155" s="10">
        <v>121</v>
      </c>
      <c r="D155" s="11" t="s">
        <v>180</v>
      </c>
      <c r="E155" s="22"/>
      <c r="F155" s="46" t="s">
        <v>114</v>
      </c>
      <c r="G155" s="47" t="s">
        <v>754</v>
      </c>
      <c r="H155" s="23"/>
      <c r="I155" s="23"/>
    </row>
    <row r="156" spans="1:9" ht="13.2">
      <c r="A156" s="129"/>
      <c r="B156" s="2"/>
      <c r="C156" s="10">
        <v>122</v>
      </c>
      <c r="D156" s="11" t="s">
        <v>181</v>
      </c>
      <c r="E156" s="22"/>
      <c r="F156" s="46" t="s">
        <v>114</v>
      </c>
      <c r="G156" s="47" t="s">
        <v>755</v>
      </c>
      <c r="H156" s="23"/>
      <c r="I156" s="23"/>
    </row>
    <row r="157" spans="1:9" ht="13.2">
      <c r="A157" s="129"/>
      <c r="B157" s="2"/>
      <c r="C157" s="10">
        <v>123</v>
      </c>
      <c r="D157" s="11" t="s">
        <v>182</v>
      </c>
      <c r="E157" s="22">
        <v>0.28799999999999998</v>
      </c>
      <c r="F157" s="46" t="s">
        <v>118</v>
      </c>
      <c r="G157" s="47" t="s">
        <v>756</v>
      </c>
      <c r="H157" s="23"/>
      <c r="I157" s="23"/>
    </row>
    <row r="158" spans="1:9" ht="13.2">
      <c r="A158" s="129"/>
      <c r="B158" s="2"/>
      <c r="C158" s="10">
        <v>188</v>
      </c>
      <c r="D158" s="18" t="s">
        <v>183</v>
      </c>
      <c r="E158" s="22">
        <v>0.24099999999999999</v>
      </c>
      <c r="F158" s="46" t="s">
        <v>118</v>
      </c>
      <c r="G158" s="47" t="s">
        <v>757</v>
      </c>
      <c r="H158" s="23"/>
      <c r="I158" s="23"/>
    </row>
    <row r="159" spans="1:9" s="58" customFormat="1" ht="13.2">
      <c r="A159" s="129"/>
      <c r="B159" s="2"/>
      <c r="C159" s="10">
        <v>309</v>
      </c>
      <c r="D159" s="18" t="s">
        <v>184</v>
      </c>
      <c r="E159" s="22">
        <v>0.40200000000000002</v>
      </c>
      <c r="F159" s="46" t="s">
        <v>111</v>
      </c>
      <c r="G159" s="47" t="s">
        <v>759</v>
      </c>
      <c r="H159" s="27"/>
      <c r="I159" s="27"/>
    </row>
    <row r="160" spans="1:9" ht="13.2">
      <c r="A160" s="129"/>
      <c r="B160" s="2"/>
      <c r="C160" s="61">
        <v>714</v>
      </c>
      <c r="D160" s="62" t="s">
        <v>758</v>
      </c>
      <c r="F160" s="55" t="s">
        <v>111</v>
      </c>
      <c r="G160" s="47" t="s">
        <v>760</v>
      </c>
      <c r="H160" s="23"/>
      <c r="I160" s="23"/>
    </row>
    <row r="161" spans="1:9" ht="13.2">
      <c r="A161" s="128" t="s">
        <v>185</v>
      </c>
      <c r="B161" s="2"/>
      <c r="C161" s="10">
        <v>70</v>
      </c>
      <c r="D161" s="11" t="s">
        <v>186</v>
      </c>
      <c r="E161" s="22"/>
      <c r="F161" s="46" t="s">
        <v>114</v>
      </c>
      <c r="G161" s="47" t="s">
        <v>761</v>
      </c>
      <c r="H161" s="23"/>
      <c r="I161" s="23"/>
    </row>
    <row r="162" spans="1:9" ht="13.2">
      <c r="A162" s="129"/>
      <c r="B162" s="2"/>
      <c r="C162" s="10">
        <v>91</v>
      </c>
      <c r="D162" s="11" t="s">
        <v>187</v>
      </c>
      <c r="E162" s="22">
        <v>0.193</v>
      </c>
      <c r="F162" s="46" t="s">
        <v>111</v>
      </c>
      <c r="G162" s="44" t="s">
        <v>762</v>
      </c>
      <c r="H162" s="23"/>
      <c r="I162" s="23"/>
    </row>
    <row r="163" spans="1:9" ht="13.2">
      <c r="A163" s="129"/>
      <c r="B163" s="2"/>
      <c r="C163" s="10">
        <v>639</v>
      </c>
      <c r="D163" s="59" t="str">
        <f>HYPERLINK("https://leetcode.com/problems/decode-ways-ii/#/description","Decode Ways II")</f>
        <v>Decode Ways II</v>
      </c>
      <c r="E163" s="22">
        <v>0.189</v>
      </c>
      <c r="F163" s="46" t="s">
        <v>118</v>
      </c>
      <c r="G163" s="47" t="s">
        <v>770</v>
      </c>
      <c r="H163" s="2"/>
      <c r="I163" s="2"/>
    </row>
    <row r="164" spans="1:9" ht="13.2">
      <c r="A164" s="129"/>
      <c r="B164" s="2"/>
      <c r="C164" s="10">
        <v>198</v>
      </c>
      <c r="D164" s="11" t="s">
        <v>188</v>
      </c>
      <c r="E164" s="22"/>
      <c r="F164" s="46" t="s">
        <v>114</v>
      </c>
      <c r="G164" s="44" t="s">
        <v>763</v>
      </c>
      <c r="H164" s="2"/>
      <c r="I164" s="2"/>
    </row>
    <row r="165" spans="1:9" ht="13.2">
      <c r="A165" s="129"/>
      <c r="B165" s="2"/>
      <c r="C165" s="10">
        <v>213</v>
      </c>
      <c r="D165" s="11" t="s">
        <v>189</v>
      </c>
      <c r="E165" s="22">
        <v>0.33500000000000002</v>
      </c>
      <c r="F165" s="46" t="s">
        <v>111</v>
      </c>
      <c r="G165" s="47" t="s">
        <v>764</v>
      </c>
      <c r="H165" s="2"/>
      <c r="I165" s="2"/>
    </row>
    <row r="166" spans="1:9" ht="13.2">
      <c r="A166" s="129"/>
      <c r="B166" s="2"/>
      <c r="C166" s="10">
        <v>337</v>
      </c>
      <c r="D166" s="11" t="s">
        <v>190</v>
      </c>
      <c r="E166" s="22">
        <v>0.42599999999999999</v>
      </c>
      <c r="F166" s="46" t="s">
        <v>111</v>
      </c>
      <c r="G166" s="44" t="s">
        <v>765</v>
      </c>
      <c r="H166" s="23"/>
      <c r="I166" s="23"/>
    </row>
    <row r="167" spans="1:9" ht="13.2">
      <c r="A167" s="129"/>
      <c r="B167" s="2"/>
      <c r="C167" s="10">
        <v>256</v>
      </c>
      <c r="D167" s="11" t="s">
        <v>191</v>
      </c>
      <c r="E167" s="22" t="s">
        <v>704</v>
      </c>
      <c r="F167" s="46" t="s">
        <v>114</v>
      </c>
      <c r="G167" s="44" t="s">
        <v>766</v>
      </c>
      <c r="H167" s="23"/>
      <c r="I167" s="23"/>
    </row>
    <row r="168" spans="1:9" ht="13.2">
      <c r="A168" s="129"/>
      <c r="B168" s="2"/>
      <c r="C168" s="10">
        <v>265</v>
      </c>
      <c r="D168" s="11" t="s">
        <v>192</v>
      </c>
      <c r="E168" s="22" t="s">
        <v>704</v>
      </c>
      <c r="F168" s="46" t="s">
        <v>118</v>
      </c>
      <c r="G168" s="44" t="s">
        <v>767</v>
      </c>
      <c r="H168" s="23"/>
      <c r="I168" s="23"/>
    </row>
    <row r="169" spans="1:9" ht="13.2">
      <c r="A169" s="129"/>
      <c r="B169" s="2"/>
      <c r="C169" s="10">
        <v>276</v>
      </c>
      <c r="D169" s="18" t="s">
        <v>193</v>
      </c>
      <c r="E169" s="22">
        <v>0.34200000000000003</v>
      </c>
      <c r="F169" s="46" t="s">
        <v>114</v>
      </c>
      <c r="G169" s="44" t="s">
        <v>768</v>
      </c>
      <c r="H169" s="23"/>
      <c r="I169" s="23"/>
    </row>
    <row r="170" spans="1:9" ht="13.2">
      <c r="A170" s="132" t="s">
        <v>773</v>
      </c>
      <c r="B170" s="63" t="s">
        <v>774</v>
      </c>
      <c r="C170" s="10">
        <v>494</v>
      </c>
      <c r="D170" s="11" t="s">
        <v>194</v>
      </c>
      <c r="E170" s="22">
        <v>0.438</v>
      </c>
      <c r="F170" s="46" t="s">
        <v>111</v>
      </c>
      <c r="G170" s="47" t="s">
        <v>772</v>
      </c>
      <c r="H170" s="23"/>
      <c r="I170" s="23"/>
    </row>
    <row r="171" spans="1:9" s="58" customFormat="1" ht="13.2">
      <c r="A171" s="128"/>
      <c r="B171" s="63" t="s">
        <v>774</v>
      </c>
      <c r="C171" s="10">
        <v>416</v>
      </c>
      <c r="D171" s="11" t="s">
        <v>232</v>
      </c>
      <c r="E171" s="22">
        <v>0.38500000000000001</v>
      </c>
      <c r="F171" s="43" t="s">
        <v>111</v>
      </c>
      <c r="G171" s="47" t="s">
        <v>771</v>
      </c>
      <c r="H171" s="27"/>
      <c r="I171" s="27"/>
    </row>
    <row r="172" spans="1:9" ht="13.2">
      <c r="A172" s="129"/>
      <c r="B172" s="2"/>
      <c r="C172" s="10">
        <v>300</v>
      </c>
      <c r="D172" s="11" t="s">
        <v>195</v>
      </c>
      <c r="E172" s="22">
        <v>0.379</v>
      </c>
      <c r="F172" s="46" t="s">
        <v>111</v>
      </c>
      <c r="G172" s="47" t="s">
        <v>775</v>
      </c>
      <c r="H172" s="23"/>
      <c r="I172" s="23"/>
    </row>
    <row r="173" spans="1:9" ht="13.2">
      <c r="A173" s="129"/>
      <c r="B173" s="2" t="s">
        <v>776</v>
      </c>
      <c r="C173" s="10">
        <v>673</v>
      </c>
      <c r="D173" s="11" t="s">
        <v>196</v>
      </c>
      <c r="E173" s="22">
        <v>0.308</v>
      </c>
      <c r="F173" s="46" t="s">
        <v>111</v>
      </c>
      <c r="G173" s="44" t="s">
        <v>777</v>
      </c>
      <c r="H173" s="2"/>
      <c r="I173" s="2"/>
    </row>
    <row r="174" spans="1:9" ht="13.2">
      <c r="A174" s="129"/>
      <c r="B174" s="2"/>
      <c r="C174" s="10">
        <v>96</v>
      </c>
      <c r="D174" s="11" t="s">
        <v>197</v>
      </c>
      <c r="E174" s="22">
        <v>0.40400000000000003</v>
      </c>
      <c r="F174" s="46" t="s">
        <v>111</v>
      </c>
      <c r="G174" s="44" t="s">
        <v>778</v>
      </c>
      <c r="H174" s="2"/>
      <c r="I174" s="2"/>
    </row>
    <row r="175" spans="1:9" ht="13.2">
      <c r="A175" s="129"/>
      <c r="B175" s="2"/>
      <c r="C175" s="10">
        <v>95</v>
      </c>
      <c r="D175" s="11" t="s">
        <v>198</v>
      </c>
      <c r="E175" s="22">
        <v>0.31</v>
      </c>
      <c r="F175" s="46" t="s">
        <v>111</v>
      </c>
      <c r="G175" s="44" t="s">
        <v>779</v>
      </c>
      <c r="H175" s="2"/>
      <c r="I175" s="2"/>
    </row>
    <row r="176" spans="1:9" ht="13.2">
      <c r="A176" s="129"/>
      <c r="B176" s="2"/>
      <c r="C176" s="10">
        <v>279</v>
      </c>
      <c r="D176" s="11" t="s">
        <v>199</v>
      </c>
      <c r="E176" s="22">
        <v>0.36</v>
      </c>
      <c r="F176" s="46" t="s">
        <v>111</v>
      </c>
      <c r="G176" s="44" t="s">
        <v>781</v>
      </c>
      <c r="H176" s="2"/>
      <c r="I176" s="2"/>
    </row>
    <row r="177" spans="1:9" ht="13.2">
      <c r="A177" s="129"/>
      <c r="B177" s="2"/>
      <c r="C177" s="10">
        <v>322</v>
      </c>
      <c r="D177" s="11" t="s">
        <v>200</v>
      </c>
      <c r="E177" s="22">
        <v>0.26200000000000001</v>
      </c>
      <c r="F177" s="46" t="s">
        <v>111</v>
      </c>
      <c r="G177" s="44" t="s">
        <v>784</v>
      </c>
      <c r="H177" s="2"/>
      <c r="I177" s="2"/>
    </row>
    <row r="178" spans="1:9" s="58" customFormat="1" ht="13.2">
      <c r="A178" s="129"/>
      <c r="B178" s="2"/>
      <c r="C178" s="35">
        <v>518</v>
      </c>
      <c r="D178" s="11" t="s">
        <v>783</v>
      </c>
      <c r="E178" s="37"/>
      <c r="F178" s="46" t="s">
        <v>111</v>
      </c>
      <c r="G178" s="44" t="s">
        <v>785</v>
      </c>
      <c r="H178" s="2"/>
      <c r="I178" s="2"/>
    </row>
    <row r="179" spans="1:9" ht="13.2">
      <c r="A179" s="129"/>
      <c r="B179" s="2"/>
      <c r="C179" s="10">
        <v>343</v>
      </c>
      <c r="D179" s="11" t="s">
        <v>201</v>
      </c>
      <c r="E179" s="22">
        <v>0.45500000000000002</v>
      </c>
      <c r="F179" s="46" t="s">
        <v>111</v>
      </c>
      <c r="G179" s="44" t="s">
        <v>782</v>
      </c>
      <c r="H179" s="2"/>
      <c r="I179" s="2"/>
    </row>
    <row r="180" spans="1:9" ht="13.2">
      <c r="A180" s="129"/>
      <c r="B180" s="63" t="s">
        <v>879</v>
      </c>
      <c r="C180" s="10">
        <v>139</v>
      </c>
      <c r="D180" s="11" t="s">
        <v>202</v>
      </c>
      <c r="E180" s="22">
        <v>0.29199999999999998</v>
      </c>
      <c r="F180" s="46" t="s">
        <v>111</v>
      </c>
      <c r="G180" s="47" t="s">
        <v>789</v>
      </c>
      <c r="H180" s="2"/>
      <c r="I180" s="2"/>
    </row>
    <row r="181" spans="1:9" ht="13.2">
      <c r="A181" s="129"/>
      <c r="B181" s="63" t="s">
        <v>879</v>
      </c>
      <c r="C181" s="10">
        <v>140</v>
      </c>
      <c r="D181" s="11" t="s">
        <v>203</v>
      </c>
      <c r="E181" s="22">
        <v>0.22700000000000001</v>
      </c>
      <c r="F181" s="46" t="s">
        <v>118</v>
      </c>
      <c r="G181" s="47" t="s">
        <v>877</v>
      </c>
      <c r="H181" s="2"/>
      <c r="I181" s="2"/>
    </row>
    <row r="182" spans="1:9" ht="13.2">
      <c r="A182" s="128" t="s">
        <v>204</v>
      </c>
      <c r="B182" s="2"/>
      <c r="C182" s="10">
        <v>120</v>
      </c>
      <c r="D182" s="11" t="s">
        <v>205</v>
      </c>
      <c r="E182" s="22">
        <v>0.33100000000000002</v>
      </c>
      <c r="F182" s="46" t="s">
        <v>111</v>
      </c>
      <c r="G182" s="47" t="s">
        <v>796</v>
      </c>
      <c r="H182" s="23"/>
      <c r="I182" s="23"/>
    </row>
    <row r="183" spans="1:9" ht="13.2">
      <c r="A183" s="129"/>
      <c r="B183" s="2"/>
      <c r="C183" s="10">
        <v>62</v>
      </c>
      <c r="D183" s="11" t="s">
        <v>206</v>
      </c>
      <c r="E183" s="22">
        <v>0.40200000000000002</v>
      </c>
      <c r="F183" s="46" t="s">
        <v>111</v>
      </c>
      <c r="G183" s="47" t="s">
        <v>797</v>
      </c>
      <c r="H183" s="23"/>
      <c r="I183" s="23"/>
    </row>
    <row r="184" spans="1:9" ht="13.2">
      <c r="A184" s="129"/>
      <c r="B184" s="2"/>
      <c r="C184" s="10">
        <v>63</v>
      </c>
      <c r="D184" s="11" t="s">
        <v>207</v>
      </c>
      <c r="E184" s="22">
        <v>0.313</v>
      </c>
      <c r="F184" s="46" t="s">
        <v>111</v>
      </c>
      <c r="G184" s="47" t="s">
        <v>798</v>
      </c>
      <c r="H184" s="2"/>
      <c r="I184" s="2"/>
    </row>
    <row r="185" spans="1:9" ht="13.2">
      <c r="A185" s="129"/>
      <c r="B185" s="2"/>
      <c r="C185" s="10">
        <v>562</v>
      </c>
      <c r="D185" s="11" t="str">
        <f>HYPERLINK("https://leetcode.com/problems/longest-line-of-consecutive-one-in-matrix","Longest Line of Consecutive One in Matrix")</f>
        <v>Longest Line of Consecutive One in Matrix</v>
      </c>
      <c r="E185" s="56" t="s">
        <v>704</v>
      </c>
      <c r="F185" s="46" t="s">
        <v>111</v>
      </c>
      <c r="G185" s="47" t="s">
        <v>905</v>
      </c>
      <c r="H185" s="2"/>
      <c r="I185" s="2"/>
    </row>
    <row r="186" spans="1:9" ht="13.2">
      <c r="A186" s="129"/>
      <c r="B186" s="63" t="s">
        <v>801</v>
      </c>
      <c r="C186" s="10">
        <v>221</v>
      </c>
      <c r="D186" s="11" t="s">
        <v>208</v>
      </c>
      <c r="E186" s="22">
        <v>0.28000000000000003</v>
      </c>
      <c r="F186" s="46" t="s">
        <v>111</v>
      </c>
      <c r="G186" s="47" t="s">
        <v>906</v>
      </c>
      <c r="H186" s="2"/>
      <c r="I186" s="2"/>
    </row>
    <row r="187" spans="1:9" s="58" customFormat="1" ht="13.2">
      <c r="A187" s="129"/>
      <c r="B187" s="63"/>
      <c r="C187" s="10">
        <v>85</v>
      </c>
      <c r="D187" s="59" t="s">
        <v>55</v>
      </c>
      <c r="E187" s="13"/>
      <c r="F187" s="53" t="s">
        <v>118</v>
      </c>
      <c r="G187" s="46"/>
      <c r="H187" s="2"/>
      <c r="I187" s="2"/>
    </row>
    <row r="188" spans="1:9" ht="13.2">
      <c r="A188" s="129"/>
      <c r="B188" s="2"/>
      <c r="C188" s="10">
        <v>64</v>
      </c>
      <c r="D188" s="11" t="s">
        <v>209</v>
      </c>
      <c r="E188" s="22">
        <v>0.378</v>
      </c>
      <c r="F188" s="46" t="s">
        <v>111</v>
      </c>
      <c r="G188" s="47" t="s">
        <v>802</v>
      </c>
      <c r="H188" s="2"/>
      <c r="I188" s="2"/>
    </row>
    <row r="189" spans="1:9" ht="13.2">
      <c r="A189" s="129"/>
      <c r="B189" s="2"/>
      <c r="C189" s="10">
        <v>174</v>
      </c>
      <c r="D189" s="11" t="s">
        <v>210</v>
      </c>
      <c r="E189" s="22">
        <v>0.23400000000000001</v>
      </c>
      <c r="F189" s="46" t="s">
        <v>118</v>
      </c>
      <c r="G189" s="47" t="s">
        <v>803</v>
      </c>
      <c r="H189" s="2"/>
      <c r="I189" s="2"/>
    </row>
    <row r="190" spans="1:9" ht="13.2">
      <c r="A190" s="129"/>
      <c r="B190" s="2"/>
      <c r="C190" s="10">
        <v>568</v>
      </c>
      <c r="D190" s="59" t="s">
        <v>211</v>
      </c>
      <c r="E190" s="56" t="s">
        <v>704</v>
      </c>
      <c r="F190" s="44" t="s">
        <v>118</v>
      </c>
      <c r="G190" s="44"/>
      <c r="H190" s="2"/>
      <c r="I190" s="2"/>
    </row>
    <row r="191" spans="1:9" ht="13.2">
      <c r="A191" s="129"/>
      <c r="B191" s="2"/>
      <c r="C191" s="10">
        <v>551</v>
      </c>
      <c r="D191" s="11" t="s">
        <v>212</v>
      </c>
      <c r="E191" s="22">
        <v>0.442</v>
      </c>
      <c r="F191" s="46" t="s">
        <v>114</v>
      </c>
      <c r="G191" s="47" t="s">
        <v>799</v>
      </c>
      <c r="H191" s="2"/>
      <c r="I191" s="2"/>
    </row>
    <row r="192" spans="1:9" ht="13.2">
      <c r="A192" s="129"/>
      <c r="B192" s="2"/>
      <c r="C192" s="10">
        <v>552</v>
      </c>
      <c r="D192" s="18" t="s">
        <v>213</v>
      </c>
      <c r="E192" s="22">
        <v>0.27700000000000002</v>
      </c>
      <c r="F192" s="46" t="s">
        <v>118</v>
      </c>
      <c r="G192" s="44"/>
      <c r="H192" s="23"/>
      <c r="I192" s="23"/>
    </row>
    <row r="193" spans="1:9" ht="26.4">
      <c r="A193" s="1" t="s">
        <v>214</v>
      </c>
      <c r="B193" s="2"/>
      <c r="C193" s="10">
        <v>361</v>
      </c>
      <c r="D193" s="11" t="s">
        <v>215</v>
      </c>
      <c r="E193" s="56" t="s">
        <v>704</v>
      </c>
      <c r="F193" s="46" t="s">
        <v>111</v>
      </c>
      <c r="G193" s="47" t="s">
        <v>804</v>
      </c>
      <c r="H193" s="23"/>
      <c r="I193" s="23"/>
    </row>
    <row r="194" spans="1:9" ht="13.2">
      <c r="A194" s="128" t="s">
        <v>216</v>
      </c>
      <c r="B194" s="2"/>
      <c r="C194" s="10">
        <v>44</v>
      </c>
      <c r="D194" s="11" t="s">
        <v>217</v>
      </c>
      <c r="E194" s="22">
        <v>0.19600000000000001</v>
      </c>
      <c r="F194" s="46" t="s">
        <v>118</v>
      </c>
      <c r="G194" s="44"/>
      <c r="H194" s="23"/>
      <c r="I194" s="23"/>
    </row>
    <row r="195" spans="1:9" ht="13.2">
      <c r="A195" s="129"/>
      <c r="B195" s="2"/>
      <c r="C195" s="10">
        <v>10</v>
      </c>
      <c r="D195" s="11" t="s">
        <v>218</v>
      </c>
      <c r="E195" s="22">
        <v>0.23899999999999999</v>
      </c>
      <c r="F195" s="46" t="s">
        <v>118</v>
      </c>
      <c r="G195" s="44"/>
      <c r="H195" s="23"/>
      <c r="I195" s="23"/>
    </row>
    <row r="196" spans="1:9" ht="13.2">
      <c r="A196" s="129"/>
      <c r="B196" s="2"/>
      <c r="C196" s="10">
        <v>72</v>
      </c>
      <c r="D196" s="11" t="s">
        <v>219</v>
      </c>
      <c r="E196" s="22">
        <v>0.311</v>
      </c>
      <c r="F196" s="46" t="s">
        <v>118</v>
      </c>
      <c r="G196" s="47" t="s">
        <v>814</v>
      </c>
      <c r="H196" s="23"/>
      <c r="I196" s="23"/>
    </row>
    <row r="197" spans="1:9" ht="13.2">
      <c r="A197" s="129"/>
      <c r="B197" s="2"/>
      <c r="C197" s="10">
        <v>87</v>
      </c>
      <c r="D197" s="11" t="s">
        <v>220</v>
      </c>
      <c r="E197" s="22">
        <v>0.28699999999999998</v>
      </c>
      <c r="F197" s="46" t="s">
        <v>118</v>
      </c>
      <c r="G197" s="44"/>
      <c r="H197" s="2"/>
      <c r="I197" s="2"/>
    </row>
    <row r="198" spans="1:9" ht="13.2">
      <c r="A198" s="129"/>
      <c r="B198" s="2"/>
      <c r="C198" s="10">
        <v>97</v>
      </c>
      <c r="D198" s="11" t="s">
        <v>221</v>
      </c>
      <c r="E198" s="22">
        <v>0.24299999999999999</v>
      </c>
      <c r="F198" s="46" t="s">
        <v>118</v>
      </c>
      <c r="G198" s="44"/>
      <c r="H198" s="2"/>
      <c r="I198" s="2"/>
    </row>
    <row r="199" spans="1:9" ht="13.2">
      <c r="A199" s="129"/>
      <c r="B199" s="63" t="s">
        <v>813</v>
      </c>
      <c r="C199" s="10">
        <v>583</v>
      </c>
      <c r="D199" s="11" t="str">
        <f>HYPERLINK("https://leetcode.com/problems/delete-operation-for-two-strings/#/description","Delete Operation for Two Strings")</f>
        <v>Delete Operation for Two Strings</v>
      </c>
      <c r="E199" s="22">
        <v>0.40799999999999997</v>
      </c>
      <c r="F199" s="44" t="s">
        <v>111</v>
      </c>
      <c r="G199" s="47" t="s">
        <v>811</v>
      </c>
      <c r="H199" s="2"/>
      <c r="I199" s="2"/>
    </row>
    <row r="200" spans="1:9" s="58" customFormat="1" ht="13.2">
      <c r="A200" s="129"/>
      <c r="B200" s="2"/>
      <c r="C200" s="35">
        <v>712</v>
      </c>
      <c r="D200" s="64" t="s">
        <v>810</v>
      </c>
      <c r="E200" s="37"/>
      <c r="F200" s="47" t="s">
        <v>111</v>
      </c>
      <c r="G200" s="47" t="s">
        <v>812</v>
      </c>
      <c r="H200" s="2"/>
      <c r="I200" s="2"/>
    </row>
    <row r="201" spans="1:9" ht="13.2">
      <c r="A201" s="129"/>
      <c r="B201" s="2"/>
      <c r="C201" s="10">
        <v>115</v>
      </c>
      <c r="D201" s="11" t="s">
        <v>222</v>
      </c>
      <c r="E201" s="22">
        <v>0.311</v>
      </c>
      <c r="F201" s="46" t="s">
        <v>118</v>
      </c>
      <c r="G201" s="47" t="s">
        <v>819</v>
      </c>
      <c r="H201" s="23"/>
      <c r="I201" s="23"/>
    </row>
    <row r="202" spans="1:9" ht="13.2">
      <c r="A202" s="1"/>
      <c r="B202" s="2"/>
      <c r="C202" s="10">
        <v>89</v>
      </c>
      <c r="D202" s="18" t="s">
        <v>223</v>
      </c>
      <c r="E202" s="22">
        <v>0.40300000000000002</v>
      </c>
      <c r="F202" s="46" t="s">
        <v>111</v>
      </c>
      <c r="G202" s="47" t="s">
        <v>815</v>
      </c>
      <c r="H202" s="23"/>
      <c r="I202" s="23"/>
    </row>
    <row r="203" spans="1:9" ht="13.2">
      <c r="A203" s="1"/>
      <c r="B203" s="63" t="s">
        <v>820</v>
      </c>
      <c r="C203" s="10">
        <v>375</v>
      </c>
      <c r="D203" s="18" t="s">
        <v>224</v>
      </c>
      <c r="E203" s="22">
        <v>0.35599999999999998</v>
      </c>
      <c r="F203" s="46" t="s">
        <v>111</v>
      </c>
      <c r="G203" s="47" t="s">
        <v>821</v>
      </c>
      <c r="H203" s="23"/>
      <c r="I203" s="23"/>
    </row>
    <row r="204" spans="1:9" ht="13.2">
      <c r="A204" s="1"/>
      <c r="B204" s="2"/>
      <c r="C204" s="10">
        <v>629</v>
      </c>
      <c r="D204" s="18" t="str">
        <f>HYPERLINK("https://leetcode.com/problems/k-inverse-pairs-array/#/description","K Inverse Pairs Array")</f>
        <v>K Inverse Pairs Array</v>
      </c>
      <c r="E204" s="22">
        <v>0.27600000000000002</v>
      </c>
      <c r="F204" s="46" t="s">
        <v>118</v>
      </c>
      <c r="G204" s="44" t="s">
        <v>852</v>
      </c>
      <c r="H204" s="2"/>
      <c r="I204" s="2"/>
    </row>
    <row r="205" spans="1:9" ht="13.2">
      <c r="A205" s="1"/>
      <c r="B205" s="2"/>
      <c r="C205" s="10">
        <v>600</v>
      </c>
      <c r="D205" s="18" t="str">
        <f>HYPERLINK("https://leetcode.com/problems/non-negative-integers-without-consecutive-ones/#/description","Non-negative Integers without Consecutive Ones")</f>
        <v>Non-negative Integers without Consecutive Ones</v>
      </c>
      <c r="E205" s="22">
        <v>0.216</v>
      </c>
      <c r="F205" s="46" t="s">
        <v>118</v>
      </c>
      <c r="G205" s="44"/>
      <c r="H205" s="23"/>
      <c r="I205" s="23"/>
    </row>
    <row r="206" spans="1:9" ht="13.2">
      <c r="A206" s="1"/>
      <c r="B206" s="2"/>
      <c r="C206" s="10">
        <v>678</v>
      </c>
      <c r="D206" s="11" t="str">
        <f>HYPERLINK("https://leetcode.com/problems/valid-parenthesis-string/description/","Valid Parenthesis String")</f>
        <v>Valid Parenthesis String</v>
      </c>
      <c r="E206" s="22">
        <v>0.26200000000000001</v>
      </c>
      <c r="F206" s="46" t="s">
        <v>111</v>
      </c>
      <c r="G206" s="44" t="s">
        <v>851</v>
      </c>
      <c r="H206" s="2"/>
      <c r="I206" s="2"/>
    </row>
    <row r="207" spans="1:9" ht="13.2">
      <c r="A207" s="1"/>
      <c r="B207" s="2"/>
      <c r="C207" s="10">
        <v>241</v>
      </c>
      <c r="D207" s="11" t="s">
        <v>225</v>
      </c>
      <c r="E207" s="22">
        <v>0.42699999999999999</v>
      </c>
      <c r="F207" s="46" t="s">
        <v>111</v>
      </c>
      <c r="G207" s="44" t="s">
        <v>831</v>
      </c>
      <c r="H207" s="2"/>
      <c r="I207" s="2"/>
    </row>
    <row r="208" spans="1:9" ht="13.2">
      <c r="A208" s="1"/>
      <c r="B208" s="2"/>
      <c r="C208" s="10">
        <v>312</v>
      </c>
      <c r="D208" s="18" t="s">
        <v>226</v>
      </c>
      <c r="E208" s="22">
        <v>0.42199999999999999</v>
      </c>
      <c r="F208" s="46" t="s">
        <v>118</v>
      </c>
      <c r="G208" s="44" t="s">
        <v>832</v>
      </c>
      <c r="H208" s="2"/>
      <c r="I208" s="2"/>
    </row>
    <row r="209" spans="1:9" ht="13.2">
      <c r="A209" s="1"/>
      <c r="B209" s="2"/>
      <c r="C209" s="10">
        <v>321</v>
      </c>
      <c r="D209" s="11" t="s">
        <v>227</v>
      </c>
      <c r="E209" s="22">
        <v>0.24299999999999999</v>
      </c>
      <c r="F209" s="46" t="s">
        <v>118</v>
      </c>
      <c r="G209" s="44"/>
      <c r="H209" s="2"/>
      <c r="I209" s="2"/>
    </row>
    <row r="210" spans="1:9" ht="13.2">
      <c r="A210" s="1"/>
      <c r="B210" s="2"/>
      <c r="C210" s="10">
        <v>354</v>
      </c>
      <c r="D210" s="28" t="s">
        <v>228</v>
      </c>
      <c r="E210" s="22">
        <v>0.32</v>
      </c>
      <c r="F210" s="46" t="s">
        <v>118</v>
      </c>
      <c r="G210" s="44" t="s">
        <v>854</v>
      </c>
      <c r="H210" s="2"/>
      <c r="I210" s="2"/>
    </row>
    <row r="211" spans="1:9" ht="13.2">
      <c r="A211" s="1"/>
      <c r="B211" s="2"/>
      <c r="C211" s="10">
        <v>363</v>
      </c>
      <c r="D211" s="28" t="s">
        <v>229</v>
      </c>
      <c r="E211" s="22">
        <v>0.32500000000000001</v>
      </c>
      <c r="F211" s="46" t="s">
        <v>118</v>
      </c>
      <c r="G211" s="44"/>
      <c r="H211" s="2"/>
      <c r="I211" s="2"/>
    </row>
    <row r="212" spans="1:9" ht="13.2">
      <c r="A212" s="1"/>
      <c r="B212" s="2"/>
      <c r="C212" s="10">
        <v>368</v>
      </c>
      <c r="D212" s="11" t="s">
        <v>230</v>
      </c>
      <c r="E212" s="22">
        <v>0.33500000000000002</v>
      </c>
      <c r="F212" s="46" t="s">
        <v>111</v>
      </c>
      <c r="G212" s="44" t="s">
        <v>853</v>
      </c>
      <c r="H212" s="2"/>
      <c r="I212" s="2"/>
    </row>
    <row r="213" spans="1:9" ht="13.2">
      <c r="A213" s="71" t="s">
        <v>907</v>
      </c>
      <c r="B213" s="2"/>
      <c r="C213" s="10">
        <v>410</v>
      </c>
      <c r="D213" s="18" t="s">
        <v>231</v>
      </c>
      <c r="E213" s="22">
        <v>0.35199999999999998</v>
      </c>
      <c r="F213" s="46" t="s">
        <v>118</v>
      </c>
      <c r="G213" s="47" t="s">
        <v>908</v>
      </c>
      <c r="H213" s="2"/>
      <c r="I213" s="2"/>
    </row>
    <row r="214" spans="1:9" ht="13.2">
      <c r="A214" s="1"/>
      <c r="B214" s="2"/>
      <c r="C214" s="10">
        <v>403</v>
      </c>
      <c r="D214" s="11" t="s">
        <v>233</v>
      </c>
      <c r="E214" s="22">
        <v>0.316</v>
      </c>
      <c r="F214" s="46" t="s">
        <v>118</v>
      </c>
      <c r="G214" s="47" t="s">
        <v>809</v>
      </c>
      <c r="H214" s="2"/>
      <c r="I214" s="2"/>
    </row>
    <row r="215" spans="1:9" ht="13.2">
      <c r="A215" s="1"/>
      <c r="B215" s="2"/>
      <c r="C215" s="10">
        <v>293</v>
      </c>
      <c r="D215" s="11" t="s">
        <v>234</v>
      </c>
      <c r="E215" s="56" t="s">
        <v>704</v>
      </c>
      <c r="F215" s="46" t="s">
        <v>114</v>
      </c>
      <c r="G215" s="47" t="s">
        <v>806</v>
      </c>
      <c r="H215" s="2"/>
      <c r="I215" s="2"/>
    </row>
    <row r="216" spans="1:9" ht="13.2">
      <c r="A216" s="2" t="s">
        <v>807</v>
      </c>
      <c r="C216" s="10">
        <v>294</v>
      </c>
      <c r="D216" s="11" t="s">
        <v>235</v>
      </c>
      <c r="E216" s="56" t="s">
        <v>704</v>
      </c>
      <c r="F216" s="46" t="s">
        <v>111</v>
      </c>
      <c r="G216" s="47" t="s">
        <v>808</v>
      </c>
      <c r="H216" s="2"/>
      <c r="I216" s="2"/>
    </row>
    <row r="217" spans="1:9" ht="13.2">
      <c r="A217" s="1"/>
      <c r="B217" s="2"/>
      <c r="C217" s="10">
        <v>464</v>
      </c>
      <c r="D217" s="18" t="s">
        <v>236</v>
      </c>
      <c r="E217" s="22">
        <v>0.23799999999999999</v>
      </c>
      <c r="F217" s="46" t="s">
        <v>111</v>
      </c>
      <c r="G217" s="44"/>
      <c r="H217" s="2"/>
      <c r="I217" s="2"/>
    </row>
    <row r="218" spans="1:9" ht="13.2">
      <c r="A218" s="1"/>
      <c r="B218" s="2"/>
      <c r="C218" s="10">
        <v>486</v>
      </c>
      <c r="D218" s="18" t="s">
        <v>237</v>
      </c>
      <c r="E218" s="22">
        <v>0.44400000000000001</v>
      </c>
      <c r="F218" s="46" t="s">
        <v>111</v>
      </c>
      <c r="G218" s="47" t="s">
        <v>822</v>
      </c>
      <c r="H218" s="2"/>
      <c r="I218" s="2"/>
    </row>
    <row r="219" spans="1:9" ht="13.2">
      <c r="A219" s="1"/>
      <c r="B219" s="2"/>
      <c r="C219" s="10">
        <v>413</v>
      </c>
      <c r="D219" s="11" t="s">
        <v>238</v>
      </c>
      <c r="E219" s="22">
        <v>0.54900000000000004</v>
      </c>
      <c r="F219" s="46" t="s">
        <v>111</v>
      </c>
      <c r="G219" s="47" t="s">
        <v>823</v>
      </c>
      <c r="H219" s="2"/>
      <c r="I219" s="2"/>
    </row>
    <row r="220" spans="1:9" ht="13.2">
      <c r="A220" s="1"/>
      <c r="B220" s="2"/>
      <c r="C220" s="10">
        <v>446</v>
      </c>
      <c r="D220" s="18" t="s">
        <v>239</v>
      </c>
      <c r="E220" s="22">
        <v>0.253</v>
      </c>
      <c r="F220" s="46" t="s">
        <v>118</v>
      </c>
      <c r="G220" s="44"/>
      <c r="H220" s="2"/>
      <c r="I220" s="2"/>
    </row>
    <row r="221" spans="1:9" ht="13.2">
      <c r="A221" s="1"/>
      <c r="B221" s="2"/>
      <c r="C221" s="10">
        <v>467</v>
      </c>
      <c r="D221" s="18" t="s">
        <v>240</v>
      </c>
      <c r="E221" s="22">
        <v>0.314</v>
      </c>
      <c r="F221" s="46" t="s">
        <v>111</v>
      </c>
      <c r="G221" s="44"/>
      <c r="H221" s="2"/>
      <c r="I221" s="2"/>
    </row>
    <row r="222" spans="1:9" ht="13.2">
      <c r="A222" s="1"/>
      <c r="B222" s="2"/>
      <c r="C222" s="10">
        <v>466</v>
      </c>
      <c r="D222" s="18" t="s">
        <v>241</v>
      </c>
      <c r="E222" s="22">
        <v>0.26600000000000001</v>
      </c>
      <c r="F222" s="46" t="s">
        <v>118</v>
      </c>
      <c r="G222" s="44"/>
      <c r="H222" s="2"/>
      <c r="I222" s="2"/>
    </row>
    <row r="223" spans="1:9" ht="13.2">
      <c r="A223" s="1"/>
      <c r="B223" s="2"/>
      <c r="C223" s="10">
        <v>472</v>
      </c>
      <c r="D223" s="18" t="s">
        <v>242</v>
      </c>
      <c r="E223" s="22">
        <v>0.29699999999999999</v>
      </c>
      <c r="F223" s="46" t="s">
        <v>118</v>
      </c>
      <c r="G223" s="44"/>
      <c r="H223" s="2"/>
      <c r="I223" s="2"/>
    </row>
    <row r="224" spans="1:9" ht="13.2">
      <c r="A224" s="67" t="s">
        <v>825</v>
      </c>
      <c r="B224" s="2"/>
      <c r="C224" s="10">
        <v>474</v>
      </c>
      <c r="D224" s="18" t="s">
        <v>243</v>
      </c>
      <c r="E224" s="22">
        <v>0.377</v>
      </c>
      <c r="F224" s="46" t="s">
        <v>111</v>
      </c>
      <c r="G224" s="47" t="s">
        <v>824</v>
      </c>
      <c r="H224" s="2"/>
      <c r="I224" s="2"/>
    </row>
    <row r="225" spans="1:9" ht="13.2">
      <c r="A225" s="1"/>
      <c r="B225" s="2"/>
      <c r="C225" s="10">
        <v>514</v>
      </c>
      <c r="D225" s="18" t="s">
        <v>244</v>
      </c>
      <c r="E225" s="22">
        <v>0.34899999999999998</v>
      </c>
      <c r="F225" s="46" t="s">
        <v>118</v>
      </c>
      <c r="G225" s="44"/>
      <c r="H225" s="2"/>
      <c r="I225" s="2"/>
    </row>
    <row r="226" spans="1:9" ht="13.2">
      <c r="A226" s="1"/>
      <c r="B226" s="2"/>
      <c r="C226" s="10">
        <v>516</v>
      </c>
      <c r="D226" s="18" t="s">
        <v>245</v>
      </c>
      <c r="E226" s="22">
        <v>0.42399999999999999</v>
      </c>
      <c r="F226" s="46" t="s">
        <v>111</v>
      </c>
      <c r="G226" s="47" t="s">
        <v>826</v>
      </c>
      <c r="H226" s="2"/>
      <c r="I226" s="2"/>
    </row>
    <row r="227" spans="1:9" ht="13.2">
      <c r="A227" s="1"/>
      <c r="B227" s="2"/>
      <c r="C227" s="10">
        <v>517</v>
      </c>
      <c r="D227" s="18" t="s">
        <v>246</v>
      </c>
      <c r="E227" s="22">
        <v>0.35599999999999998</v>
      </c>
      <c r="F227" s="46" t="s">
        <v>118</v>
      </c>
      <c r="G227" s="44"/>
      <c r="H227" s="2"/>
      <c r="I227" s="2"/>
    </row>
    <row r="228" spans="1:9" ht="13.2">
      <c r="A228" s="1"/>
      <c r="B228" s="2"/>
      <c r="C228" s="10">
        <v>546</v>
      </c>
      <c r="D228" s="18" t="s">
        <v>247</v>
      </c>
      <c r="E228" s="22">
        <v>0.29599999999999999</v>
      </c>
      <c r="F228" s="46" t="s">
        <v>118</v>
      </c>
      <c r="G228" s="44"/>
      <c r="H228" s="2"/>
      <c r="I228" s="2"/>
    </row>
    <row r="229" spans="1:9" ht="13.2">
      <c r="A229" s="67" t="s">
        <v>827</v>
      </c>
      <c r="B229" s="2"/>
      <c r="C229" s="10">
        <v>553</v>
      </c>
      <c r="D229" s="11" t="s">
        <v>248</v>
      </c>
      <c r="E229" s="22">
        <v>0.53700000000000003</v>
      </c>
      <c r="F229" s="46" t="s">
        <v>111</v>
      </c>
      <c r="G229" s="47" t="s">
        <v>828</v>
      </c>
      <c r="H229" s="2"/>
      <c r="I229" s="2"/>
    </row>
    <row r="230" spans="1:9" ht="13.2">
      <c r="A230" s="1"/>
      <c r="B230" s="2"/>
      <c r="C230" s="10">
        <v>471</v>
      </c>
      <c r="D230" s="18" t="s">
        <v>249</v>
      </c>
      <c r="E230" s="22">
        <v>0.41599999999999998</v>
      </c>
      <c r="F230" s="46" t="s">
        <v>118</v>
      </c>
      <c r="G230" s="44"/>
      <c r="H230" s="2"/>
      <c r="I230" s="2"/>
    </row>
    <row r="231" spans="1:9" ht="13.2">
      <c r="A231" s="1"/>
      <c r="B231" s="63" t="s">
        <v>829</v>
      </c>
      <c r="C231" s="10">
        <v>576</v>
      </c>
      <c r="D231" s="18" t="str">
        <f>HYPERLINK("https://leetcode.com/problems/out-of-boundary-paths/#/description","Out of Boundary Paths")</f>
        <v>Out of Boundary Paths</v>
      </c>
      <c r="E231" s="37">
        <v>0.30599999999999999</v>
      </c>
      <c r="F231" s="47" t="s">
        <v>111</v>
      </c>
      <c r="G231" s="47" t="s">
        <v>830</v>
      </c>
      <c r="H231" s="12"/>
      <c r="I231" s="12"/>
    </row>
    <row r="232" spans="1:9" ht="13.2">
      <c r="A232" s="130" t="str">
        <f>HYPERLINK("https://leetcode.com/tag/design/","Design")</f>
        <v>Design</v>
      </c>
      <c r="B232" s="130"/>
      <c r="C232" s="130"/>
      <c r="D232" s="130"/>
      <c r="E232" s="130"/>
      <c r="F232" s="130"/>
      <c r="G232" s="48"/>
      <c r="H232" s="20"/>
      <c r="I232" s="20"/>
    </row>
    <row r="233" spans="1:9" ht="13.2">
      <c r="A233" s="128" t="s">
        <v>250</v>
      </c>
      <c r="B233" s="2"/>
      <c r="C233" s="10">
        <v>380</v>
      </c>
      <c r="D233" s="11" t="s">
        <v>251</v>
      </c>
      <c r="E233" s="22">
        <v>0.38900000000000001</v>
      </c>
      <c r="F233" s="46" t="s">
        <v>111</v>
      </c>
      <c r="G233" s="47" t="s">
        <v>988</v>
      </c>
      <c r="H233" s="23"/>
      <c r="I233" s="23"/>
    </row>
    <row r="234" spans="1:9" ht="13.2">
      <c r="A234" s="129"/>
      <c r="B234" s="2"/>
      <c r="C234" s="10">
        <v>381</v>
      </c>
      <c r="D234" s="11" t="s">
        <v>252</v>
      </c>
      <c r="E234" s="22">
        <v>0.28499999999999998</v>
      </c>
      <c r="F234" s="46" t="s">
        <v>118</v>
      </c>
      <c r="G234" s="47" t="s">
        <v>786</v>
      </c>
      <c r="H234" s="2"/>
      <c r="I234" s="2"/>
    </row>
    <row r="235" spans="1:9" ht="13.2">
      <c r="A235" s="128" t="s">
        <v>253</v>
      </c>
      <c r="B235" s="2"/>
      <c r="C235" s="10">
        <v>146</v>
      </c>
      <c r="D235" s="11" t="s">
        <v>254</v>
      </c>
      <c r="E235" s="22">
        <v>0.17</v>
      </c>
      <c r="F235" s="46" t="s">
        <v>118</v>
      </c>
      <c r="G235" s="47" t="s">
        <v>794</v>
      </c>
      <c r="H235" s="23"/>
      <c r="I235" s="23"/>
    </row>
    <row r="236" spans="1:9" ht="13.2">
      <c r="A236" s="129"/>
      <c r="B236" s="2"/>
      <c r="C236" s="10">
        <v>460</v>
      </c>
      <c r="D236" s="11" t="s">
        <v>255</v>
      </c>
      <c r="E236" s="22">
        <v>0.224</v>
      </c>
      <c r="F236" s="46" t="s">
        <v>118</v>
      </c>
      <c r="G236" s="44"/>
      <c r="H236" s="23"/>
      <c r="I236" s="23"/>
    </row>
    <row r="237" spans="1:9" ht="13.2">
      <c r="A237" s="129"/>
      <c r="B237" s="63" t="s">
        <v>792</v>
      </c>
      <c r="C237" s="10">
        <v>432</v>
      </c>
      <c r="D237" s="11" t="s">
        <v>256</v>
      </c>
      <c r="E237" s="22">
        <v>0.27500000000000002</v>
      </c>
      <c r="F237" s="46" t="s">
        <v>118</v>
      </c>
      <c r="G237" s="47" t="s">
        <v>793</v>
      </c>
      <c r="H237" s="2"/>
      <c r="I237" s="2"/>
    </row>
    <row r="238" spans="1:9" ht="13.2">
      <c r="A238" s="128" t="s">
        <v>53</v>
      </c>
      <c r="B238" s="2"/>
      <c r="C238" s="10"/>
      <c r="D238" s="11" t="s">
        <v>257</v>
      </c>
      <c r="E238" s="22">
        <v>0.27600000000000002</v>
      </c>
      <c r="F238" s="46" t="s">
        <v>114</v>
      </c>
      <c r="G238" s="44" t="s">
        <v>787</v>
      </c>
      <c r="H238" s="2"/>
      <c r="I238" s="2"/>
    </row>
    <row r="239" spans="1:9" s="58" customFormat="1" ht="13.2">
      <c r="A239" s="128"/>
      <c r="B239" s="2"/>
      <c r="C239" s="35">
        <v>716</v>
      </c>
      <c r="D239" s="65" t="s">
        <v>788</v>
      </c>
      <c r="E239" s="56"/>
      <c r="F239" s="43" t="s">
        <v>118</v>
      </c>
      <c r="G239" s="44"/>
      <c r="H239" s="2"/>
      <c r="I239" s="2"/>
    </row>
    <row r="240" spans="1:9" ht="13.2">
      <c r="A240" s="129"/>
      <c r="B240" s="2"/>
      <c r="C240" s="10">
        <v>225</v>
      </c>
      <c r="D240" s="11" t="s">
        <v>258</v>
      </c>
      <c r="E240" s="22">
        <v>0.32100000000000001</v>
      </c>
      <c r="F240" s="46" t="s">
        <v>114</v>
      </c>
      <c r="G240" s="47" t="s">
        <v>791</v>
      </c>
      <c r="H240" s="2"/>
      <c r="I240" s="2"/>
    </row>
    <row r="241" spans="1:9" ht="13.2">
      <c r="A241" s="129"/>
      <c r="B241" s="2"/>
      <c r="C241" s="10">
        <v>232</v>
      </c>
      <c r="D241" s="11" t="s">
        <v>259</v>
      </c>
      <c r="E241" s="22">
        <v>0.35899999999999999</v>
      </c>
      <c r="F241" s="46" t="s">
        <v>114</v>
      </c>
      <c r="G241" s="47" t="s">
        <v>795</v>
      </c>
      <c r="H241" s="2"/>
      <c r="I241" s="2"/>
    </row>
    <row r="242" spans="1:9" ht="13.2">
      <c r="A242" s="128" t="s">
        <v>260</v>
      </c>
      <c r="B242" s="2"/>
      <c r="C242" s="10">
        <v>251</v>
      </c>
      <c r="D242" s="11" t="s">
        <v>261</v>
      </c>
      <c r="E242" s="56" t="s">
        <v>704</v>
      </c>
      <c r="F242" s="46" t="s">
        <v>111</v>
      </c>
      <c r="G242" s="47" t="s">
        <v>805</v>
      </c>
      <c r="H242" s="2"/>
      <c r="I242" s="2"/>
    </row>
    <row r="243" spans="1:9" ht="13.2">
      <c r="A243" s="129"/>
      <c r="B243" s="2" t="s">
        <v>834</v>
      </c>
      <c r="C243" s="10">
        <v>281</v>
      </c>
      <c r="D243" s="11" t="s">
        <v>262</v>
      </c>
      <c r="E243" s="22" t="s">
        <v>704</v>
      </c>
      <c r="F243" s="46" t="s">
        <v>111</v>
      </c>
      <c r="G243" s="44" t="s">
        <v>836</v>
      </c>
      <c r="H243" s="2"/>
      <c r="I243" s="2"/>
    </row>
    <row r="244" spans="1:9" s="60" customFormat="1" ht="13.2">
      <c r="A244" s="129"/>
      <c r="B244" s="2" t="s">
        <v>835</v>
      </c>
      <c r="C244" s="35"/>
      <c r="D244" s="11" t="s">
        <v>833</v>
      </c>
      <c r="E244" s="37" t="s">
        <v>704</v>
      </c>
      <c r="F244" s="46" t="s">
        <v>111</v>
      </c>
      <c r="G244" s="44" t="s">
        <v>837</v>
      </c>
      <c r="H244" s="2"/>
      <c r="I244" s="2"/>
    </row>
    <row r="245" spans="1:9" ht="13.2">
      <c r="A245" s="129"/>
      <c r="B245" s="2"/>
      <c r="C245" s="10">
        <v>284</v>
      </c>
      <c r="D245" s="11" t="s">
        <v>263</v>
      </c>
      <c r="E245" s="22">
        <v>0.35299999999999998</v>
      </c>
      <c r="F245" s="46" t="s">
        <v>111</v>
      </c>
      <c r="G245" s="44" t="s">
        <v>838</v>
      </c>
      <c r="H245" s="2"/>
      <c r="I245" s="2"/>
    </row>
    <row r="246" spans="1:9" ht="13.2">
      <c r="A246" s="129"/>
      <c r="B246" s="2"/>
      <c r="C246" s="10">
        <v>341</v>
      </c>
      <c r="D246" s="11" t="s">
        <v>264</v>
      </c>
      <c r="E246" s="22">
        <v>0.40300000000000002</v>
      </c>
      <c r="F246" s="46" t="s">
        <v>111</v>
      </c>
      <c r="G246" s="47" t="s">
        <v>845</v>
      </c>
      <c r="H246" s="2"/>
      <c r="I246" s="2"/>
    </row>
    <row r="247" spans="1:9" ht="13.2">
      <c r="A247" s="129"/>
      <c r="B247" s="2"/>
      <c r="C247" s="10">
        <v>604</v>
      </c>
      <c r="D247" s="11" t="str">
        <f>HYPERLINK("https://leetcode.com/problems/design-compressed-string-iterator/#/description","Design Compressed String Iterator")</f>
        <v>Design Compressed String Iterator</v>
      </c>
      <c r="E247" s="22">
        <v>0.30199999999999999</v>
      </c>
      <c r="F247" s="46" t="s">
        <v>114</v>
      </c>
      <c r="G247" s="47" t="s">
        <v>860</v>
      </c>
      <c r="H247" s="2"/>
      <c r="I247" s="2"/>
    </row>
    <row r="248" spans="1:9" ht="13.2">
      <c r="A248" s="1"/>
      <c r="B248" s="2"/>
      <c r="C248" s="10">
        <v>353</v>
      </c>
      <c r="D248" s="11" t="s">
        <v>265</v>
      </c>
      <c r="E248" s="22">
        <v>0.26100000000000001</v>
      </c>
      <c r="F248" s="46" t="s">
        <v>111</v>
      </c>
      <c r="G248" s="44"/>
      <c r="H248" s="2"/>
      <c r="I248" s="2"/>
    </row>
    <row r="249" spans="1:9" ht="13.2">
      <c r="A249" s="1"/>
      <c r="B249" s="2"/>
      <c r="C249" s="10">
        <v>379</v>
      </c>
      <c r="D249" s="11" t="s">
        <v>266</v>
      </c>
      <c r="E249" s="22">
        <v>0.314</v>
      </c>
      <c r="F249" s="46" t="s">
        <v>111</v>
      </c>
      <c r="G249" s="44"/>
      <c r="H249" s="2"/>
      <c r="I249" s="2"/>
    </row>
    <row r="250" spans="1:9" ht="13.2">
      <c r="A250" s="1"/>
      <c r="B250" s="2" t="s">
        <v>6</v>
      </c>
      <c r="C250" s="10">
        <v>631</v>
      </c>
      <c r="D250" s="11" t="str">
        <f>HYPERLINK("https://leetcode.com/problems/design-excel-sum-formula/#/description","Design Excel Sum Formula")</f>
        <v>Design Excel Sum Formula</v>
      </c>
      <c r="E250" s="22">
        <v>0.17</v>
      </c>
      <c r="F250" s="46" t="s">
        <v>118</v>
      </c>
      <c r="G250" s="44"/>
      <c r="H250" s="2"/>
      <c r="I250" s="2"/>
    </row>
    <row r="251" spans="1:9" ht="13.2">
      <c r="A251" s="1"/>
      <c r="B251" s="2" t="s">
        <v>6</v>
      </c>
      <c r="C251" s="10">
        <v>359</v>
      </c>
      <c r="D251" s="11" t="s">
        <v>267</v>
      </c>
      <c r="E251" s="22">
        <v>0.59</v>
      </c>
      <c r="F251" s="46" t="s">
        <v>114</v>
      </c>
      <c r="G251" s="47" t="s">
        <v>800</v>
      </c>
      <c r="H251" s="2"/>
      <c r="I251" s="2"/>
    </row>
    <row r="252" spans="1:9" ht="13.2">
      <c r="A252" s="1"/>
      <c r="B252" s="12"/>
      <c r="C252" s="10">
        <v>635</v>
      </c>
      <c r="D252" s="11" t="str">
        <f>HYPERLINK("https://leetcode.com/problems/design-log-storage-system/#/description","Design Log Storage System")</f>
        <v>Design Log Storage System</v>
      </c>
      <c r="E252" s="22">
        <v>0.42599999999999999</v>
      </c>
      <c r="F252" s="46" t="s">
        <v>111</v>
      </c>
      <c r="G252" s="44"/>
      <c r="H252" s="2"/>
      <c r="I252" s="2"/>
    </row>
    <row r="253" spans="1:9" ht="13.2">
      <c r="A253" s="1"/>
      <c r="B253" s="2"/>
      <c r="C253" s="10">
        <v>362</v>
      </c>
      <c r="D253" s="11" t="s">
        <v>268</v>
      </c>
      <c r="E253" s="22">
        <v>0.53300000000000003</v>
      </c>
      <c r="F253" s="46" t="s">
        <v>111</v>
      </c>
      <c r="G253" s="44"/>
      <c r="H253" s="2"/>
      <c r="I253" s="2"/>
    </row>
    <row r="254" spans="1:9" ht="13.2">
      <c r="A254" s="1"/>
      <c r="B254" s="12" t="s">
        <v>269</v>
      </c>
      <c r="C254" s="10">
        <v>208</v>
      </c>
      <c r="D254" s="11" t="s">
        <v>270</v>
      </c>
      <c r="E254" s="22">
        <v>0.27</v>
      </c>
      <c r="F254" s="46" t="s">
        <v>111</v>
      </c>
      <c r="G254" s="47" t="s">
        <v>816</v>
      </c>
      <c r="H254" s="26"/>
      <c r="I254" s="2"/>
    </row>
    <row r="255" spans="1:9" ht="13.2">
      <c r="A255" s="1"/>
      <c r="B255" s="12" t="s">
        <v>269</v>
      </c>
      <c r="C255" s="10">
        <v>211</v>
      </c>
      <c r="D255" s="11" t="s">
        <v>271</v>
      </c>
      <c r="E255" s="22">
        <v>0.215</v>
      </c>
      <c r="F255" s="46" t="s">
        <v>111</v>
      </c>
      <c r="G255" s="44"/>
      <c r="H255" s="26"/>
      <c r="I255" s="2"/>
    </row>
    <row r="256" spans="1:9" s="58" customFormat="1" ht="13.2">
      <c r="A256" s="57"/>
      <c r="B256" s="66" t="s">
        <v>269</v>
      </c>
      <c r="C256" s="35">
        <v>745</v>
      </c>
      <c r="D256" s="11" t="s">
        <v>818</v>
      </c>
      <c r="E256" s="37"/>
      <c r="F256" s="43" t="s">
        <v>118</v>
      </c>
      <c r="G256" s="44"/>
      <c r="H256" s="26"/>
      <c r="I256" s="2"/>
    </row>
    <row r="257" spans="1:9" ht="13.2">
      <c r="A257" s="1"/>
      <c r="B257" s="12" t="s">
        <v>269</v>
      </c>
      <c r="C257" s="10">
        <v>677</v>
      </c>
      <c r="D257" s="11" t="str">
        <f>HYPERLINK("https://leetcode.com/problems/map-sum-pairs/description/","Map Sum Pairs")</f>
        <v>Map Sum Pairs</v>
      </c>
      <c r="E257" s="22">
        <v>0.54</v>
      </c>
      <c r="F257" s="46" t="s">
        <v>111</v>
      </c>
      <c r="G257" s="47" t="s">
        <v>817</v>
      </c>
      <c r="H257" s="26"/>
      <c r="I257" s="2"/>
    </row>
    <row r="258" spans="1:9" ht="13.2">
      <c r="A258" s="1"/>
      <c r="B258" s="12" t="s">
        <v>269</v>
      </c>
      <c r="C258" s="10">
        <v>642</v>
      </c>
      <c r="D258" s="11" t="str">
        <f>HYPERLINK("https://leetcode.com/problems/design-search-autocomplete-system/#/description","Design Search Autocomplete System")</f>
        <v>Design Search Autocomplete System</v>
      </c>
      <c r="E258" s="22">
        <v>0.26700000000000002</v>
      </c>
      <c r="F258" s="46" t="s">
        <v>118</v>
      </c>
      <c r="G258" s="44"/>
      <c r="H258" s="26"/>
      <c r="I258" s="2"/>
    </row>
    <row r="259" spans="1:9" ht="13.2">
      <c r="A259" s="1"/>
      <c r="B259" s="63" t="s">
        <v>910</v>
      </c>
      <c r="C259" s="10">
        <v>676</v>
      </c>
      <c r="D259" s="11" t="s">
        <v>272</v>
      </c>
      <c r="E259" s="22">
        <v>0.51100000000000001</v>
      </c>
      <c r="F259" s="46" t="s">
        <v>111</v>
      </c>
      <c r="G259" s="47" t="s">
        <v>909</v>
      </c>
      <c r="H259" s="2"/>
      <c r="I259" s="2"/>
    </row>
    <row r="260" spans="1:9" ht="13.2">
      <c r="A260" s="1"/>
      <c r="B260" s="2" t="s">
        <v>6</v>
      </c>
      <c r="C260" s="10">
        <v>535</v>
      </c>
      <c r="D260" s="11" t="s">
        <v>273</v>
      </c>
      <c r="E260" s="22">
        <v>0.746</v>
      </c>
      <c r="F260" s="46" t="s">
        <v>111</v>
      </c>
      <c r="G260" s="47" t="s">
        <v>911</v>
      </c>
      <c r="H260" s="2"/>
      <c r="I260" s="2"/>
    </row>
    <row r="261" spans="1:9" ht="13.2">
      <c r="A261" s="1"/>
      <c r="B261" s="2"/>
      <c r="C261" s="10">
        <v>271</v>
      </c>
      <c r="D261" s="11" t="s">
        <v>274</v>
      </c>
      <c r="E261" s="22">
        <v>0.26200000000000001</v>
      </c>
      <c r="F261" s="46" t="s">
        <v>111</v>
      </c>
      <c r="G261" s="44"/>
      <c r="H261" s="2"/>
      <c r="I261" s="2"/>
    </row>
    <row r="262" spans="1:9" ht="13.2">
      <c r="A262" s="1"/>
      <c r="B262" s="2"/>
      <c r="C262" s="10">
        <v>355</v>
      </c>
      <c r="D262" s="11" t="s">
        <v>275</v>
      </c>
      <c r="E262" s="22">
        <v>0.25</v>
      </c>
      <c r="F262" s="46" t="s">
        <v>111</v>
      </c>
      <c r="G262" s="44"/>
      <c r="H262" s="2"/>
      <c r="I262" s="2"/>
    </row>
    <row r="263" spans="1:9" ht="13.2">
      <c r="A263" s="1"/>
      <c r="B263" s="2"/>
      <c r="C263" s="10">
        <v>348</v>
      </c>
      <c r="D263" s="11" t="s">
        <v>276</v>
      </c>
      <c r="E263" s="22">
        <v>0.45600000000000002</v>
      </c>
      <c r="F263" s="46" t="s">
        <v>111</v>
      </c>
      <c r="G263" s="44"/>
      <c r="H263" s="2"/>
      <c r="I263" s="2"/>
    </row>
    <row r="264" spans="1:9" ht="13.2">
      <c r="A264" s="1"/>
      <c r="B264" s="2"/>
      <c r="C264" s="10">
        <v>588</v>
      </c>
      <c r="D264" s="11" t="str">
        <f>HYPERLINK("https://leetcode.com/problems/design-in-memory-file-system","Design In-Memory File System")</f>
        <v>Design In-Memory File System</v>
      </c>
      <c r="E264" s="22">
        <v>0.309</v>
      </c>
      <c r="F264" s="46" t="s">
        <v>118</v>
      </c>
      <c r="G264" s="44"/>
      <c r="H264" s="2"/>
      <c r="I264" s="2"/>
    </row>
    <row r="265" spans="1:9" ht="13.2">
      <c r="A265" s="130" t="str">
        <f>HYPERLINK("https://leetcode.com/tag/tree/","Tree")</f>
        <v>Tree</v>
      </c>
      <c r="B265" s="130"/>
      <c r="C265" s="130"/>
      <c r="D265" s="130"/>
      <c r="E265" s="130"/>
      <c r="F265" s="130"/>
      <c r="G265" s="48"/>
      <c r="H265" s="20"/>
      <c r="I265" s="20"/>
    </row>
    <row r="266" spans="1:9" ht="13.2">
      <c r="A266" s="133" t="s">
        <v>277</v>
      </c>
      <c r="B266" s="2" t="s">
        <v>278</v>
      </c>
      <c r="C266" s="10">
        <v>94</v>
      </c>
      <c r="D266" s="30" t="s">
        <v>279</v>
      </c>
      <c r="E266" s="22">
        <v>0.45300000000000001</v>
      </c>
      <c r="F266" s="46" t="s">
        <v>111</v>
      </c>
      <c r="G266" s="44" t="s">
        <v>840</v>
      </c>
      <c r="H266" s="23"/>
      <c r="I266" s="23"/>
    </row>
    <row r="267" spans="1:9" ht="13.2">
      <c r="A267" s="129"/>
      <c r="B267" s="2" t="s">
        <v>280</v>
      </c>
      <c r="C267" s="10">
        <v>144</v>
      </c>
      <c r="D267" s="30" t="s">
        <v>281</v>
      </c>
      <c r="E267" s="22">
        <v>0.441</v>
      </c>
      <c r="F267" s="46" t="s">
        <v>111</v>
      </c>
      <c r="G267" s="44" t="s">
        <v>841</v>
      </c>
      <c r="H267" s="23"/>
      <c r="I267" s="23"/>
    </row>
    <row r="268" spans="1:9" ht="13.2">
      <c r="A268" s="129"/>
      <c r="B268" s="2" t="s">
        <v>282</v>
      </c>
      <c r="C268" s="10">
        <v>145</v>
      </c>
      <c r="D268" s="30" t="s">
        <v>283</v>
      </c>
      <c r="E268" s="22">
        <v>0.39400000000000002</v>
      </c>
      <c r="F268" s="46" t="s">
        <v>118</v>
      </c>
      <c r="G268" s="44" t="s">
        <v>839</v>
      </c>
      <c r="H268" s="23"/>
      <c r="I268" s="23"/>
    </row>
    <row r="269" spans="1:9" ht="13.2">
      <c r="A269" s="129"/>
      <c r="B269" s="2" t="s">
        <v>278</v>
      </c>
      <c r="C269" s="10">
        <v>173</v>
      </c>
      <c r="D269" s="30" t="s">
        <v>284</v>
      </c>
      <c r="E269" s="22">
        <v>0.40300000000000002</v>
      </c>
      <c r="F269" s="46" t="s">
        <v>111</v>
      </c>
      <c r="G269" s="44" t="s">
        <v>842</v>
      </c>
      <c r="H269" s="2"/>
      <c r="I269" s="2"/>
    </row>
    <row r="270" spans="1:9" ht="13.2">
      <c r="A270" s="129"/>
      <c r="B270" s="2" t="s">
        <v>278</v>
      </c>
      <c r="C270" s="10">
        <v>98</v>
      </c>
      <c r="D270" s="30" t="s">
        <v>285</v>
      </c>
      <c r="E270" s="22">
        <v>0.22900000000000001</v>
      </c>
      <c r="F270" s="46" t="s">
        <v>111</v>
      </c>
      <c r="G270" s="47" t="s">
        <v>858</v>
      </c>
      <c r="H270" s="2"/>
      <c r="I270" s="2"/>
    </row>
    <row r="271" spans="1:9" ht="13.2">
      <c r="A271" s="129"/>
      <c r="B271" s="2" t="s">
        <v>278</v>
      </c>
      <c r="C271" s="10">
        <v>99</v>
      </c>
      <c r="D271" s="30" t="s">
        <v>286</v>
      </c>
      <c r="E271" s="22">
        <v>0.29299999999999998</v>
      </c>
      <c r="F271" s="46" t="s">
        <v>118</v>
      </c>
      <c r="G271" s="47" t="s">
        <v>859</v>
      </c>
      <c r="H271" s="2"/>
      <c r="I271" s="2"/>
    </row>
    <row r="272" spans="1:9" ht="13.2">
      <c r="A272" s="129"/>
      <c r="B272" s="2" t="s">
        <v>278</v>
      </c>
      <c r="C272" s="10">
        <v>285</v>
      </c>
      <c r="D272" s="30" t="s">
        <v>287</v>
      </c>
      <c r="E272" s="22" t="s">
        <v>704</v>
      </c>
      <c r="F272" s="46" t="s">
        <v>111</v>
      </c>
      <c r="G272" s="44" t="s">
        <v>857</v>
      </c>
      <c r="H272" s="2"/>
      <c r="I272" s="2"/>
    </row>
    <row r="273" spans="1:9" ht="13.2">
      <c r="A273" s="129"/>
      <c r="B273" s="2" t="s">
        <v>280</v>
      </c>
      <c r="C273" s="10">
        <v>606</v>
      </c>
      <c r="D273" s="30" t="str">
        <f>HYPERLINK("https://leetcode.com/problems/construct-string-from-binary-tree/#/description","Construct String from Binary Tree")</f>
        <v>Construct String from Binary Tree</v>
      </c>
      <c r="E273" s="22">
        <v>0.54900000000000004</v>
      </c>
      <c r="F273" s="46" t="s">
        <v>114</v>
      </c>
      <c r="G273" s="47" t="s">
        <v>848</v>
      </c>
      <c r="H273" s="23"/>
      <c r="I273" s="23"/>
    </row>
    <row r="274" spans="1:9" ht="13.2">
      <c r="A274" s="129"/>
      <c r="B274" s="2" t="s">
        <v>278</v>
      </c>
      <c r="C274" s="10">
        <v>105</v>
      </c>
      <c r="D274" s="31" t="s">
        <v>288</v>
      </c>
      <c r="E274" s="22">
        <v>0.315</v>
      </c>
      <c r="F274" s="46" t="s">
        <v>111</v>
      </c>
      <c r="G274" s="44" t="s">
        <v>849</v>
      </c>
      <c r="H274" s="23"/>
      <c r="I274" s="23"/>
    </row>
    <row r="275" spans="1:9" ht="13.2">
      <c r="A275" s="129"/>
      <c r="B275" s="2" t="s">
        <v>278</v>
      </c>
      <c r="C275" s="10">
        <v>106</v>
      </c>
      <c r="D275" s="31" t="s">
        <v>289</v>
      </c>
      <c r="E275" s="22">
        <v>0.315</v>
      </c>
      <c r="F275" s="46" t="s">
        <v>111</v>
      </c>
      <c r="G275" s="44" t="s">
        <v>850</v>
      </c>
      <c r="H275" s="2"/>
      <c r="I275" s="2"/>
    </row>
    <row r="276" spans="1:9" ht="13.2">
      <c r="A276" s="129"/>
      <c r="B276" s="2" t="s">
        <v>280</v>
      </c>
      <c r="C276" s="10">
        <v>255</v>
      </c>
      <c r="D276" s="18" t="s">
        <v>290</v>
      </c>
      <c r="E276" s="22" t="s">
        <v>704</v>
      </c>
      <c r="F276" s="46" t="s">
        <v>111</v>
      </c>
      <c r="G276" s="44" t="s">
        <v>856</v>
      </c>
      <c r="H276" s="2"/>
      <c r="I276" s="2"/>
    </row>
    <row r="277" spans="1:9" ht="13.2">
      <c r="A277" s="129"/>
      <c r="B277" s="2" t="s">
        <v>278</v>
      </c>
      <c r="C277" s="10">
        <v>501</v>
      </c>
      <c r="D277" s="30" t="s">
        <v>291</v>
      </c>
      <c r="E277" s="22">
        <v>0.38400000000000001</v>
      </c>
      <c r="F277" s="46" t="s">
        <v>114</v>
      </c>
      <c r="G277" s="47" t="s">
        <v>889</v>
      </c>
      <c r="H277" s="2"/>
      <c r="I277" s="2"/>
    </row>
    <row r="278" spans="1:9" ht="13.2">
      <c r="A278" s="29"/>
      <c r="B278" s="2" t="s">
        <v>278</v>
      </c>
      <c r="C278" s="10">
        <v>653</v>
      </c>
      <c r="D278" s="11" t="s">
        <v>292</v>
      </c>
      <c r="E278" s="22">
        <v>0.505</v>
      </c>
      <c r="F278" s="46" t="s">
        <v>114</v>
      </c>
      <c r="G278" s="44" t="s">
        <v>855</v>
      </c>
      <c r="H278" s="2"/>
      <c r="I278" s="2"/>
    </row>
    <row r="279" spans="1:9" ht="13.2">
      <c r="A279" s="128" t="s">
        <v>293</v>
      </c>
      <c r="B279" s="2"/>
      <c r="C279" s="10">
        <v>102</v>
      </c>
      <c r="D279" s="11" t="s">
        <v>294</v>
      </c>
      <c r="E279" s="22">
        <v>0.38400000000000001</v>
      </c>
      <c r="F279" s="46" t="s">
        <v>111</v>
      </c>
      <c r="G279" s="44" t="s">
        <v>843</v>
      </c>
      <c r="H279" s="2"/>
      <c r="I279" s="2"/>
    </row>
    <row r="280" spans="1:9" ht="13.2">
      <c r="A280" s="129"/>
      <c r="B280" s="2"/>
      <c r="C280" s="10">
        <v>107</v>
      </c>
      <c r="D280" s="11" t="s">
        <v>295</v>
      </c>
      <c r="E280" s="22">
        <v>0.39100000000000001</v>
      </c>
      <c r="F280" s="46" t="s">
        <v>114</v>
      </c>
      <c r="G280" s="44" t="s">
        <v>844</v>
      </c>
      <c r="H280" s="2"/>
      <c r="I280" s="2"/>
    </row>
    <row r="281" spans="1:9" ht="13.2">
      <c r="A281" s="129"/>
      <c r="B281" s="63" t="s">
        <v>310</v>
      </c>
      <c r="C281" s="10">
        <v>339</v>
      </c>
      <c r="D281" s="11" t="s">
        <v>296</v>
      </c>
      <c r="E281" s="22">
        <v>0.60899999999999999</v>
      </c>
      <c r="F281" s="46" t="s">
        <v>114</v>
      </c>
      <c r="G281" s="47" t="s">
        <v>846</v>
      </c>
      <c r="H281" s="12"/>
      <c r="I281" s="12"/>
    </row>
    <row r="282" spans="1:9" ht="13.2">
      <c r="A282" s="129"/>
      <c r="B282" s="63" t="s">
        <v>310</v>
      </c>
      <c r="C282" s="10">
        <v>364</v>
      </c>
      <c r="D282" s="11" t="s">
        <v>297</v>
      </c>
      <c r="E282" s="22">
        <v>0.51400000000000001</v>
      </c>
      <c r="F282" s="46" t="s">
        <v>111</v>
      </c>
      <c r="G282" s="47" t="s">
        <v>847</v>
      </c>
      <c r="H282" s="12"/>
      <c r="I282" s="12"/>
    </row>
    <row r="283" spans="1:9" ht="13.2">
      <c r="A283" s="129"/>
      <c r="B283" s="2"/>
      <c r="C283" s="10">
        <v>103</v>
      </c>
      <c r="D283" s="11" t="s">
        <v>298</v>
      </c>
      <c r="E283" s="22">
        <v>0.33500000000000002</v>
      </c>
      <c r="F283" s="46" t="s">
        <v>111</v>
      </c>
      <c r="G283" s="44"/>
      <c r="H283" s="2"/>
      <c r="I283" s="2"/>
    </row>
    <row r="284" spans="1:9" ht="13.2">
      <c r="A284" s="129"/>
      <c r="B284" s="2"/>
      <c r="C284" s="10">
        <v>515</v>
      </c>
      <c r="D284" s="11" t="s">
        <v>299</v>
      </c>
      <c r="E284" s="22">
        <v>0.53900000000000003</v>
      </c>
      <c r="F284" s="46" t="s">
        <v>111</v>
      </c>
      <c r="G284" s="47" t="s">
        <v>890</v>
      </c>
      <c r="H284" s="2"/>
      <c r="I284" s="2"/>
    </row>
    <row r="285" spans="1:9" ht="13.2">
      <c r="A285" s="129"/>
      <c r="B285" s="2"/>
      <c r="C285" s="10">
        <v>116</v>
      </c>
      <c r="D285" s="11" t="s">
        <v>300</v>
      </c>
      <c r="E285" s="22">
        <v>0.36899999999999999</v>
      </c>
      <c r="F285" s="46" t="s">
        <v>111</v>
      </c>
      <c r="G285" s="47" t="s">
        <v>891</v>
      </c>
      <c r="H285" s="23"/>
      <c r="I285" s="23"/>
    </row>
    <row r="286" spans="1:9" ht="13.2">
      <c r="A286" s="129"/>
      <c r="B286" s="2"/>
      <c r="C286" s="10">
        <v>117</v>
      </c>
      <c r="D286" s="11" t="s">
        <v>301</v>
      </c>
      <c r="E286" s="22">
        <v>0.33600000000000002</v>
      </c>
      <c r="F286" s="46" t="s">
        <v>111</v>
      </c>
      <c r="G286" s="47" t="s">
        <v>892</v>
      </c>
      <c r="H286" s="2"/>
      <c r="I286" s="2"/>
    </row>
    <row r="287" spans="1:9" ht="13.2">
      <c r="A287" s="129"/>
      <c r="B287" s="2"/>
      <c r="C287" s="10">
        <v>199</v>
      </c>
      <c r="D287" s="11" t="s">
        <v>302</v>
      </c>
      <c r="E287" s="22">
        <v>0.39800000000000002</v>
      </c>
      <c r="F287" s="46" t="s">
        <v>111</v>
      </c>
      <c r="G287" s="47" t="s">
        <v>893</v>
      </c>
      <c r="H287" s="2"/>
      <c r="I287" s="2"/>
    </row>
    <row r="288" spans="1:9" ht="13.2">
      <c r="A288" s="129"/>
      <c r="B288" s="2"/>
      <c r="C288" s="10">
        <v>623</v>
      </c>
      <c r="D288" s="11" t="str">
        <f>HYPERLINK("https://leetcode.com/problems/add-one-row-to-tree/#/description","Add One Row to Tree")</f>
        <v>Add One Row to Tree</v>
      </c>
      <c r="E288" s="22">
        <v>0.501</v>
      </c>
      <c r="F288" s="46" t="s">
        <v>111</v>
      </c>
      <c r="G288" s="47" t="s">
        <v>894</v>
      </c>
      <c r="H288" s="2"/>
      <c r="I288" s="2"/>
    </row>
    <row r="289" spans="1:9" ht="13.2">
      <c r="A289" s="1"/>
      <c r="B289" s="2"/>
      <c r="C289" s="10">
        <v>637</v>
      </c>
      <c r="D289" s="11" t="str">
        <f>HYPERLINK("https://leetcode.com/problems/average-of-levels-in-binary-tree/","Average of Levels in Binary Tree")</f>
        <v>Average of Levels in Binary Tree</v>
      </c>
      <c r="E289" s="22">
        <v>0.63200000000000001</v>
      </c>
      <c r="F289" s="46" t="s">
        <v>114</v>
      </c>
      <c r="G289" s="47" t="s">
        <v>895</v>
      </c>
      <c r="H289" s="2"/>
      <c r="I289" s="2"/>
    </row>
    <row r="290" spans="1:9" ht="13.2">
      <c r="A290" s="128" t="s">
        <v>303</v>
      </c>
      <c r="B290" s="2" t="s">
        <v>282</v>
      </c>
      <c r="C290" s="10">
        <v>110</v>
      </c>
      <c r="D290" s="11" t="s">
        <v>304</v>
      </c>
      <c r="E290" s="22">
        <v>0.36899999999999999</v>
      </c>
      <c r="F290" s="46" t="s">
        <v>114</v>
      </c>
      <c r="G290" s="47" t="s">
        <v>896</v>
      </c>
      <c r="H290" s="23"/>
      <c r="I290" s="23"/>
    </row>
    <row r="291" spans="1:9" ht="13.2">
      <c r="A291" s="129"/>
      <c r="B291" s="2"/>
      <c r="C291" s="10">
        <v>100</v>
      </c>
      <c r="D291" s="11" t="s">
        <v>305</v>
      </c>
      <c r="E291" s="22">
        <v>0.45900000000000002</v>
      </c>
      <c r="F291" s="46" t="s">
        <v>114</v>
      </c>
      <c r="G291" s="47" t="s">
        <v>897</v>
      </c>
      <c r="H291" s="23"/>
      <c r="I291" s="23"/>
    </row>
    <row r="292" spans="1:9" ht="13.2">
      <c r="A292" s="129"/>
      <c r="B292" s="2"/>
      <c r="C292" s="10">
        <v>101</v>
      </c>
      <c r="D292" s="11" t="s">
        <v>306</v>
      </c>
      <c r="E292" s="22">
        <v>0.379</v>
      </c>
      <c r="F292" s="46" t="s">
        <v>114</v>
      </c>
      <c r="G292" s="47" t="s">
        <v>898</v>
      </c>
      <c r="H292" s="23"/>
      <c r="I292" s="23"/>
    </row>
    <row r="293" spans="1:9" ht="13.2">
      <c r="A293" s="129"/>
      <c r="B293" s="2"/>
      <c r="C293" s="10">
        <v>226</v>
      </c>
      <c r="D293" s="11" t="s">
        <v>307</v>
      </c>
      <c r="E293" s="22">
        <v>0.50900000000000001</v>
      </c>
      <c r="F293" s="46" t="s">
        <v>114</v>
      </c>
      <c r="G293" s="47" t="s">
        <v>899</v>
      </c>
      <c r="H293" s="23"/>
      <c r="I293" s="23"/>
    </row>
    <row r="294" spans="1:9" ht="13.2">
      <c r="A294" s="129"/>
      <c r="B294" s="2"/>
      <c r="C294" s="10">
        <v>617</v>
      </c>
      <c r="D294" s="11" t="str">
        <f>HYPERLINK("https://leetcode.com/problems/merge-two-binary-trees/#/description","Merge Two Binary Trees")</f>
        <v>Merge Two Binary Trees</v>
      </c>
      <c r="E294" s="22">
        <v>0.73399999999999999</v>
      </c>
      <c r="F294" s="43" t="s">
        <v>114</v>
      </c>
      <c r="G294" s="47" t="s">
        <v>900</v>
      </c>
      <c r="H294" s="2"/>
      <c r="I294" s="2"/>
    </row>
    <row r="295" spans="1:9" ht="13.2">
      <c r="A295" s="129"/>
      <c r="B295" s="2"/>
      <c r="C295" s="10">
        <v>314</v>
      </c>
      <c r="D295" s="11" t="s">
        <v>308</v>
      </c>
      <c r="E295" s="22">
        <v>0.36199999999999999</v>
      </c>
      <c r="F295" s="46" t="s">
        <v>111</v>
      </c>
      <c r="G295" s="47" t="s">
        <v>904</v>
      </c>
      <c r="H295" s="2"/>
      <c r="I295" s="2"/>
    </row>
    <row r="296" spans="1:9" ht="13.2">
      <c r="A296" s="129"/>
      <c r="B296" s="2"/>
      <c r="C296" s="10">
        <v>104</v>
      </c>
      <c r="D296" s="11" t="s">
        <v>309</v>
      </c>
      <c r="E296" s="22">
        <v>0.51800000000000002</v>
      </c>
      <c r="F296" s="46" t="s">
        <v>114</v>
      </c>
      <c r="G296" s="47" t="s">
        <v>901</v>
      </c>
      <c r="H296" s="2"/>
      <c r="I296" s="2"/>
    </row>
    <row r="297" spans="1:9" ht="13.2">
      <c r="A297" s="129"/>
      <c r="B297" s="2" t="s">
        <v>310</v>
      </c>
      <c r="C297" s="10">
        <v>563</v>
      </c>
      <c r="D297" s="11" t="str">
        <f>HYPERLINK("https://leetcode.com/problems/binary-tree-tilt/#/description","Binary Tree Tilt")</f>
        <v>Binary Tree Tilt</v>
      </c>
      <c r="E297" s="22">
        <v>0.49</v>
      </c>
      <c r="F297" s="46" t="s">
        <v>114</v>
      </c>
      <c r="G297" s="47" t="s">
        <v>902</v>
      </c>
      <c r="H297" s="2"/>
      <c r="I297" s="2"/>
    </row>
    <row r="298" spans="1:9" ht="13.2">
      <c r="A298" s="129"/>
      <c r="B298" s="2"/>
      <c r="C298" s="10">
        <v>111</v>
      </c>
      <c r="D298" s="11" t="s">
        <v>311</v>
      </c>
      <c r="E298" s="22">
        <v>0.32700000000000001</v>
      </c>
      <c r="F298" s="46" t="s">
        <v>114</v>
      </c>
      <c r="G298" s="47" t="s">
        <v>903</v>
      </c>
      <c r="H298" s="2"/>
      <c r="I298" s="2"/>
    </row>
    <row r="299" spans="1:9" ht="13.2">
      <c r="A299" s="129"/>
      <c r="B299" s="63" t="s">
        <v>93</v>
      </c>
      <c r="C299" s="10">
        <v>257</v>
      </c>
      <c r="D299" s="11" t="s">
        <v>312</v>
      </c>
      <c r="E299" s="22">
        <v>0.36899999999999999</v>
      </c>
      <c r="F299" s="46" t="s">
        <v>114</v>
      </c>
      <c r="G299" s="47" t="s">
        <v>912</v>
      </c>
      <c r="H299" s="2"/>
      <c r="I299" s="2"/>
    </row>
    <row r="300" spans="1:9" ht="13.2">
      <c r="A300" s="129"/>
      <c r="B300" s="2"/>
      <c r="C300" s="10">
        <v>404</v>
      </c>
      <c r="D300" s="11" t="s">
        <v>313</v>
      </c>
      <c r="E300" s="22">
        <v>0.46600000000000003</v>
      </c>
      <c r="F300" s="46" t="s">
        <v>114</v>
      </c>
      <c r="G300" s="47" t="s">
        <v>913</v>
      </c>
      <c r="H300" s="2"/>
      <c r="I300" s="2"/>
    </row>
    <row r="301" spans="1:9" ht="13.2">
      <c r="A301" s="129"/>
      <c r="B301" s="2" t="s">
        <v>310</v>
      </c>
      <c r="C301" s="10">
        <v>112</v>
      </c>
      <c r="D301" s="11" t="s">
        <v>314</v>
      </c>
      <c r="E301" s="22">
        <v>0.33500000000000002</v>
      </c>
      <c r="F301" s="46" t="s">
        <v>114</v>
      </c>
      <c r="G301" s="47" t="s">
        <v>914</v>
      </c>
      <c r="H301" s="23"/>
      <c r="I301" s="23"/>
    </row>
    <row r="302" spans="1:9" ht="13.2">
      <c r="A302" s="129"/>
      <c r="B302" s="63" t="s">
        <v>916</v>
      </c>
      <c r="C302" s="10">
        <v>113</v>
      </c>
      <c r="D302" s="11" t="s">
        <v>315</v>
      </c>
      <c r="E302" s="22">
        <v>0.32600000000000001</v>
      </c>
      <c r="F302" s="46" t="s">
        <v>111</v>
      </c>
      <c r="G302" s="47" t="s">
        <v>917</v>
      </c>
      <c r="H302" s="23"/>
      <c r="I302" s="23"/>
    </row>
    <row r="303" spans="1:9" ht="13.2">
      <c r="A303" s="129"/>
      <c r="B303" s="2" t="s">
        <v>316</v>
      </c>
      <c r="C303" s="10">
        <v>437</v>
      </c>
      <c r="D303" s="18" t="s">
        <v>317</v>
      </c>
      <c r="E303" s="22">
        <v>0.39300000000000002</v>
      </c>
      <c r="F303" s="46" t="s">
        <v>114</v>
      </c>
      <c r="G303" s="47" t="s">
        <v>915</v>
      </c>
      <c r="H303" s="23"/>
      <c r="I303" s="23"/>
    </row>
    <row r="304" spans="1:9" s="70" customFormat="1" ht="13.2">
      <c r="B304" s="2"/>
      <c r="C304" s="35"/>
      <c r="D304" s="11" t="s">
        <v>918</v>
      </c>
      <c r="E304" s="56" t="s">
        <v>704</v>
      </c>
      <c r="F304" s="43" t="s">
        <v>111</v>
      </c>
      <c r="G304" s="47" t="s">
        <v>919</v>
      </c>
      <c r="H304" s="27"/>
      <c r="I304" s="27"/>
    </row>
    <row r="305" spans="1:9" s="70" customFormat="1" ht="13.2">
      <c r="B305" s="2"/>
      <c r="C305" s="35">
        <v>654</v>
      </c>
      <c r="D305" s="11" t="s">
        <v>920</v>
      </c>
      <c r="E305" s="56"/>
      <c r="F305" s="43" t="s">
        <v>111</v>
      </c>
      <c r="G305" s="47" t="s">
        <v>921</v>
      </c>
      <c r="H305" s="27"/>
      <c r="I305" s="27"/>
    </row>
    <row r="306" spans="1:9" ht="13.2">
      <c r="A306" s="1"/>
      <c r="B306" s="63" t="s">
        <v>922</v>
      </c>
      <c r="C306" s="10">
        <v>124</v>
      </c>
      <c r="D306" s="11" t="s">
        <v>318</v>
      </c>
      <c r="E306" s="22">
        <v>0.255</v>
      </c>
      <c r="F306" s="46" t="s">
        <v>118</v>
      </c>
      <c r="G306" s="47" t="s">
        <v>923</v>
      </c>
      <c r="H306" s="23"/>
      <c r="I306" s="23"/>
    </row>
    <row r="307" spans="1:9" s="70" customFormat="1" ht="13.2">
      <c r="A307" s="69"/>
      <c r="B307" s="63" t="s">
        <v>922</v>
      </c>
      <c r="C307" s="35">
        <v>687</v>
      </c>
      <c r="D307" s="11" t="s">
        <v>924</v>
      </c>
      <c r="E307" s="37"/>
      <c r="F307" s="43" t="s">
        <v>114</v>
      </c>
      <c r="G307" s="47" t="s">
        <v>925</v>
      </c>
      <c r="H307" s="27"/>
      <c r="I307" s="27"/>
    </row>
    <row r="308" spans="1:9" ht="13.2">
      <c r="A308" s="1"/>
      <c r="B308" s="2" t="s">
        <v>316</v>
      </c>
      <c r="C308" s="10">
        <v>513</v>
      </c>
      <c r="D308" s="11" t="s">
        <v>319</v>
      </c>
      <c r="E308" s="22">
        <v>0.55800000000000005</v>
      </c>
      <c r="F308" s="46" t="s">
        <v>111</v>
      </c>
      <c r="G308" s="47" t="s">
        <v>929</v>
      </c>
      <c r="H308" s="2"/>
      <c r="I308" s="2"/>
    </row>
    <row r="309" spans="1:9" ht="13.2">
      <c r="A309" s="1"/>
      <c r="B309" s="2" t="s">
        <v>316</v>
      </c>
      <c r="C309" s="10">
        <v>129</v>
      </c>
      <c r="D309" s="11" t="s">
        <v>320</v>
      </c>
      <c r="E309" s="22">
        <v>0.35899999999999999</v>
      </c>
      <c r="F309" s="46" t="s">
        <v>111</v>
      </c>
      <c r="G309" s="47" t="s">
        <v>926</v>
      </c>
      <c r="H309" s="2"/>
      <c r="I309" s="2"/>
    </row>
    <row r="310" spans="1:9" ht="13.2">
      <c r="A310" s="1"/>
      <c r="B310" s="2" t="s">
        <v>316</v>
      </c>
      <c r="C310" s="10">
        <v>298</v>
      </c>
      <c r="D310" s="11" t="s">
        <v>321</v>
      </c>
      <c r="E310" s="22">
        <v>0.40500000000000003</v>
      </c>
      <c r="F310" s="46" t="s">
        <v>111</v>
      </c>
      <c r="G310" s="44"/>
      <c r="H310" s="2"/>
      <c r="I310" s="2"/>
    </row>
    <row r="311" spans="1:9" ht="13.2">
      <c r="A311" s="1"/>
      <c r="B311" s="2" t="s">
        <v>310</v>
      </c>
      <c r="C311" s="10">
        <v>250</v>
      </c>
      <c r="D311" s="11" t="s">
        <v>322</v>
      </c>
      <c r="E311" s="22">
        <v>0.41199999999999998</v>
      </c>
      <c r="F311" s="46" t="s">
        <v>111</v>
      </c>
      <c r="G311" s="44"/>
      <c r="H311" s="2"/>
      <c r="I311" s="2"/>
    </row>
    <row r="312" spans="1:9" ht="13.2">
      <c r="A312" s="1"/>
      <c r="B312" s="2" t="s">
        <v>323</v>
      </c>
      <c r="C312" s="10">
        <v>549</v>
      </c>
      <c r="D312" s="11" t="s">
        <v>324</v>
      </c>
      <c r="E312" s="22">
        <v>0.36799999999999999</v>
      </c>
      <c r="F312" s="46" t="s">
        <v>111</v>
      </c>
      <c r="G312" s="44"/>
      <c r="H312" s="23"/>
      <c r="I312" s="23"/>
    </row>
    <row r="313" spans="1:9" ht="13.2">
      <c r="A313" s="1"/>
      <c r="B313" s="2" t="s">
        <v>323</v>
      </c>
      <c r="C313" s="10">
        <v>543</v>
      </c>
      <c r="D313" s="11" t="s">
        <v>325</v>
      </c>
      <c r="E313" s="22">
        <v>0.42799999999999999</v>
      </c>
      <c r="F313" s="46" t="s">
        <v>114</v>
      </c>
      <c r="G313" s="44"/>
      <c r="H313" s="23"/>
      <c r="I313" s="23"/>
    </row>
    <row r="314" spans="1:9" ht="13.2">
      <c r="A314" s="1"/>
      <c r="B314" s="2"/>
      <c r="C314" s="10">
        <v>366</v>
      </c>
      <c r="D314" s="11" t="s">
        <v>326</v>
      </c>
      <c r="E314" s="22">
        <v>0.58599999999999997</v>
      </c>
      <c r="F314" s="46" t="s">
        <v>111</v>
      </c>
      <c r="G314" s="44"/>
      <c r="H314" s="2"/>
      <c r="I314" s="2"/>
    </row>
    <row r="315" spans="1:9" ht="13.2">
      <c r="A315" s="1"/>
      <c r="B315" s="2"/>
      <c r="C315" s="10">
        <v>310</v>
      </c>
      <c r="D315" s="18" t="s">
        <v>327</v>
      </c>
      <c r="E315" s="22">
        <v>0.28699999999999998</v>
      </c>
      <c r="F315" s="46" t="s">
        <v>111</v>
      </c>
      <c r="G315" s="44"/>
      <c r="H315" s="2"/>
      <c r="I315" s="2"/>
    </row>
    <row r="316" spans="1:9" ht="13.2">
      <c r="A316" s="1"/>
      <c r="B316" s="2"/>
      <c r="C316" s="10">
        <v>508</v>
      </c>
      <c r="D316" s="11" t="s">
        <v>328</v>
      </c>
      <c r="E316" s="22">
        <v>0.52</v>
      </c>
      <c r="F316" s="46" t="s">
        <v>111</v>
      </c>
      <c r="G316" s="44"/>
      <c r="H316" s="2"/>
      <c r="I316" s="2"/>
    </row>
    <row r="317" spans="1:9" ht="13.2">
      <c r="A317" s="1"/>
      <c r="B317" s="2" t="s">
        <v>278</v>
      </c>
      <c r="C317" s="10">
        <v>538</v>
      </c>
      <c r="D317" s="11" t="s">
        <v>329</v>
      </c>
      <c r="E317" s="22">
        <v>0.52900000000000003</v>
      </c>
      <c r="F317" s="46" t="s">
        <v>111</v>
      </c>
      <c r="G317" s="44"/>
      <c r="H317" s="2"/>
      <c r="I317" s="2"/>
    </row>
    <row r="318" spans="1:9" ht="13.2">
      <c r="A318" s="1"/>
      <c r="B318" s="2"/>
      <c r="C318" s="10">
        <v>156</v>
      </c>
      <c r="D318" s="11" t="s">
        <v>330</v>
      </c>
      <c r="E318" s="22">
        <v>0.436</v>
      </c>
      <c r="F318" s="46" t="s">
        <v>111</v>
      </c>
      <c r="G318" s="44"/>
      <c r="H318" s="2"/>
      <c r="I318" s="2"/>
    </row>
    <row r="319" spans="1:9" ht="13.2">
      <c r="A319" s="1"/>
      <c r="B319" s="2"/>
      <c r="C319" s="10">
        <v>545</v>
      </c>
      <c r="D319" s="18" t="s">
        <v>331</v>
      </c>
      <c r="E319" s="22">
        <v>0.28199999999999997</v>
      </c>
      <c r="F319" s="46" t="s">
        <v>111</v>
      </c>
      <c r="G319" s="44"/>
      <c r="H319" s="2"/>
      <c r="I319" s="2"/>
    </row>
    <row r="320" spans="1:9" ht="13.2">
      <c r="A320" s="128" t="s">
        <v>332</v>
      </c>
      <c r="B320" s="2" t="s">
        <v>53</v>
      </c>
      <c r="C320" s="10">
        <v>114</v>
      </c>
      <c r="D320" s="11" t="s">
        <v>333</v>
      </c>
      <c r="E320" s="22">
        <v>0.34300000000000003</v>
      </c>
      <c r="F320" s="46" t="s">
        <v>111</v>
      </c>
      <c r="G320" s="44"/>
      <c r="H320" s="2"/>
      <c r="I320" s="2"/>
    </row>
    <row r="321" spans="1:9" ht="13.2">
      <c r="A321" s="129"/>
      <c r="B321" s="2" t="s">
        <v>53</v>
      </c>
      <c r="C321" s="10">
        <v>536</v>
      </c>
      <c r="D321" s="11" t="s">
        <v>334</v>
      </c>
      <c r="E321" s="22">
        <v>0.38300000000000001</v>
      </c>
      <c r="F321" s="46" t="s">
        <v>111</v>
      </c>
      <c r="G321" s="44"/>
      <c r="H321" s="2"/>
      <c r="I321" s="2"/>
    </row>
    <row r="322" spans="1:9" ht="13.2">
      <c r="A322" s="129"/>
      <c r="B322" s="2" t="s">
        <v>335</v>
      </c>
      <c r="C322" s="10">
        <v>108</v>
      </c>
      <c r="D322" s="11" t="s">
        <v>336</v>
      </c>
      <c r="E322" s="22">
        <v>0.41399999999999998</v>
      </c>
      <c r="F322" s="46" t="s">
        <v>114</v>
      </c>
      <c r="G322" s="44"/>
      <c r="H322" s="2"/>
      <c r="I322" s="2"/>
    </row>
    <row r="323" spans="1:9" ht="13.2">
      <c r="A323" s="129"/>
      <c r="B323" s="2" t="s">
        <v>335</v>
      </c>
      <c r="C323" s="10">
        <v>109</v>
      </c>
      <c r="D323" s="11" t="s">
        <v>337</v>
      </c>
      <c r="E323" s="22">
        <v>0.33400000000000002</v>
      </c>
      <c r="F323" s="46" t="s">
        <v>111</v>
      </c>
      <c r="G323" s="44"/>
      <c r="H323" s="2"/>
      <c r="I323" s="2"/>
    </row>
    <row r="324" spans="1:9" ht="13.2">
      <c r="A324" s="128" t="s">
        <v>338</v>
      </c>
      <c r="B324" s="2"/>
      <c r="C324" s="10">
        <v>572</v>
      </c>
      <c r="D324" s="11" t="str">
        <f>HYPERLINK("https://leetcode.com/problems/subtree-of-another-tree/#/description","Subtree of Another Tree")</f>
        <v>Subtree of Another Tree</v>
      </c>
      <c r="E324" s="22">
        <v>0.439</v>
      </c>
      <c r="F324" s="44" t="s">
        <v>114</v>
      </c>
      <c r="G324" s="44"/>
      <c r="H324" s="23"/>
      <c r="I324" s="23"/>
    </row>
    <row r="325" spans="1:9" ht="13.2">
      <c r="A325" s="129"/>
      <c r="B325" s="2"/>
      <c r="C325" s="10">
        <v>331</v>
      </c>
      <c r="D325" s="11" t="s">
        <v>339</v>
      </c>
      <c r="E325" s="22">
        <v>0.35699999999999998</v>
      </c>
      <c r="F325" s="46" t="s">
        <v>111</v>
      </c>
      <c r="G325" s="44"/>
      <c r="H325" s="23"/>
      <c r="I325" s="23"/>
    </row>
    <row r="326" spans="1:9" ht="13.2">
      <c r="A326" s="129"/>
      <c r="B326" s="2" t="s">
        <v>53</v>
      </c>
      <c r="C326" s="10">
        <v>297</v>
      </c>
      <c r="D326" s="11" t="s">
        <v>340</v>
      </c>
      <c r="E326" s="22">
        <v>0.32600000000000001</v>
      </c>
      <c r="F326" s="46" t="s">
        <v>118</v>
      </c>
      <c r="G326" s="44"/>
      <c r="H326" s="23"/>
      <c r="I326" s="23"/>
    </row>
    <row r="327" spans="1:9" ht="13.2">
      <c r="A327" s="129"/>
      <c r="B327" s="2"/>
      <c r="C327" s="10">
        <v>449</v>
      </c>
      <c r="D327" s="11" t="s">
        <v>341</v>
      </c>
      <c r="E327" s="22">
        <v>0.42199999999999999</v>
      </c>
      <c r="F327" s="46" t="s">
        <v>111</v>
      </c>
      <c r="G327" s="44"/>
      <c r="H327" s="2"/>
      <c r="I327" s="2"/>
    </row>
    <row r="328" spans="1:9" ht="13.2">
      <c r="A328" s="1"/>
      <c r="B328" s="2" t="s">
        <v>136</v>
      </c>
      <c r="C328" s="10">
        <v>222</v>
      </c>
      <c r="D328" s="18" t="s">
        <v>342</v>
      </c>
      <c r="E328" s="22">
        <v>0.27100000000000002</v>
      </c>
      <c r="F328" s="46" t="s">
        <v>111</v>
      </c>
      <c r="G328" s="44"/>
      <c r="H328" s="2"/>
      <c r="I328" s="2"/>
    </row>
    <row r="329" spans="1:9" ht="13.2">
      <c r="A329" s="1"/>
      <c r="B329" s="2" t="s">
        <v>6</v>
      </c>
      <c r="C329" s="10">
        <v>133</v>
      </c>
      <c r="D329" s="11" t="s">
        <v>343</v>
      </c>
      <c r="E329" s="22">
        <v>0.251</v>
      </c>
      <c r="F329" s="46" t="s">
        <v>111</v>
      </c>
      <c r="G329" s="44"/>
      <c r="H329" s="2"/>
      <c r="I329" s="2"/>
    </row>
    <row r="330" spans="1:9" ht="13.2">
      <c r="A330" s="71" t="s">
        <v>884</v>
      </c>
      <c r="B330" s="2" t="s">
        <v>6</v>
      </c>
      <c r="C330" s="10">
        <v>138</v>
      </c>
      <c r="D330" s="11" t="s">
        <v>344</v>
      </c>
      <c r="E330" s="22">
        <v>0.26500000000000001</v>
      </c>
      <c r="F330" s="46" t="s">
        <v>111</v>
      </c>
      <c r="G330" s="47" t="s">
        <v>883</v>
      </c>
      <c r="H330" s="32"/>
      <c r="I330" s="32"/>
    </row>
    <row r="331" spans="1:9" ht="13.2">
      <c r="A331" s="1"/>
      <c r="B331" s="2" t="s">
        <v>345</v>
      </c>
      <c r="C331" s="10">
        <v>323</v>
      </c>
      <c r="D331" s="33" t="s">
        <v>346</v>
      </c>
      <c r="E331" s="22">
        <v>0.47499999999999998</v>
      </c>
      <c r="F331" s="46" t="s">
        <v>111</v>
      </c>
      <c r="G331" s="44"/>
      <c r="H331" s="2"/>
      <c r="I331" s="2"/>
    </row>
    <row r="332" spans="1:9" ht="13.2">
      <c r="A332" s="1"/>
      <c r="B332" s="2" t="s">
        <v>345</v>
      </c>
      <c r="C332" s="10">
        <v>261</v>
      </c>
      <c r="D332" s="11" t="s">
        <v>347</v>
      </c>
      <c r="E332" s="22">
        <v>0.373</v>
      </c>
      <c r="F332" s="46" t="s">
        <v>111</v>
      </c>
      <c r="G332" s="44"/>
      <c r="H332" s="2"/>
      <c r="I332" s="2"/>
    </row>
    <row r="333" spans="1:9" ht="13.2">
      <c r="A333" s="144" t="s">
        <v>348</v>
      </c>
      <c r="B333" s="2"/>
      <c r="C333" s="10">
        <v>230</v>
      </c>
      <c r="D333" s="11" t="s">
        <v>349</v>
      </c>
      <c r="E333" s="22">
        <v>0.43</v>
      </c>
      <c r="F333" s="46" t="s">
        <v>111</v>
      </c>
      <c r="G333" s="47" t="s">
        <v>869</v>
      </c>
      <c r="H333" s="2"/>
      <c r="I333" s="2"/>
    </row>
    <row r="334" spans="1:9" s="68" customFormat="1" ht="13.2">
      <c r="A334" s="144"/>
      <c r="B334" s="2"/>
      <c r="C334" s="35">
        <v>671</v>
      </c>
      <c r="D334" s="64" t="s">
        <v>870</v>
      </c>
      <c r="E334" s="37"/>
      <c r="F334" s="43" t="s">
        <v>114</v>
      </c>
      <c r="G334" s="47" t="s">
        <v>871</v>
      </c>
      <c r="H334" s="2"/>
      <c r="I334" s="2"/>
    </row>
    <row r="335" spans="1:9" ht="13.2">
      <c r="A335" s="129"/>
      <c r="B335" s="2"/>
      <c r="C335" s="10">
        <v>235</v>
      </c>
      <c r="D335" s="11" t="s">
        <v>350</v>
      </c>
      <c r="E335" s="22">
        <v>0.38500000000000001</v>
      </c>
      <c r="F335" s="46" t="s">
        <v>114</v>
      </c>
      <c r="G335" s="47" t="s">
        <v>872</v>
      </c>
      <c r="H335" s="2"/>
      <c r="I335" s="2"/>
    </row>
    <row r="336" spans="1:9" ht="13.2">
      <c r="A336" s="129"/>
      <c r="B336" s="73" t="s">
        <v>873</v>
      </c>
      <c r="C336" s="10">
        <v>236</v>
      </c>
      <c r="D336" s="18" t="s">
        <v>351</v>
      </c>
      <c r="E336" s="22">
        <v>0.29599999999999999</v>
      </c>
      <c r="F336" s="46" t="s">
        <v>111</v>
      </c>
      <c r="G336" s="47" t="s">
        <v>874</v>
      </c>
      <c r="H336" s="2"/>
      <c r="I336" s="2"/>
    </row>
    <row r="337" spans="1:9" ht="13.2">
      <c r="A337" s="129"/>
      <c r="B337" s="2"/>
      <c r="C337" s="10">
        <v>270</v>
      </c>
      <c r="D337" s="11" t="s">
        <v>352</v>
      </c>
      <c r="E337" s="56" t="s">
        <v>704</v>
      </c>
      <c r="F337" s="46" t="s">
        <v>114</v>
      </c>
      <c r="G337" s="47" t="s">
        <v>876</v>
      </c>
      <c r="H337" s="2"/>
      <c r="I337" s="2"/>
    </row>
    <row r="338" spans="1:9" ht="13.2">
      <c r="A338" s="129"/>
      <c r="B338" s="2"/>
      <c r="C338" s="10">
        <v>272</v>
      </c>
      <c r="D338" s="11" t="s">
        <v>353</v>
      </c>
      <c r="E338" s="56" t="s">
        <v>704</v>
      </c>
      <c r="F338" s="46" t="s">
        <v>118</v>
      </c>
      <c r="G338" s="44"/>
      <c r="H338" s="2"/>
      <c r="I338" s="2"/>
    </row>
    <row r="339" spans="1:9" ht="13.2">
      <c r="A339" s="129"/>
      <c r="B339" s="2" t="s">
        <v>282</v>
      </c>
      <c r="C339" s="10">
        <v>333</v>
      </c>
      <c r="D339" s="11" t="s">
        <v>354</v>
      </c>
      <c r="E339" s="22">
        <v>0.30199999999999999</v>
      </c>
      <c r="F339" s="46" t="s">
        <v>111</v>
      </c>
      <c r="G339" s="44" t="s">
        <v>882</v>
      </c>
      <c r="H339" s="2"/>
      <c r="I339" s="2"/>
    </row>
    <row r="340" spans="1:9" ht="13.2">
      <c r="A340" s="129"/>
      <c r="B340" s="2"/>
      <c r="C340" s="10">
        <v>450</v>
      </c>
      <c r="D340" s="18" t="s">
        <v>355</v>
      </c>
      <c r="E340" s="22">
        <v>0.35799999999999998</v>
      </c>
      <c r="F340" s="46" t="s">
        <v>111</v>
      </c>
      <c r="G340" s="47" t="s">
        <v>880</v>
      </c>
      <c r="H340" s="2"/>
      <c r="I340" s="2"/>
    </row>
    <row r="341" spans="1:9" ht="13.2">
      <c r="A341" s="129"/>
      <c r="B341" s="2"/>
      <c r="C341" s="10">
        <v>530</v>
      </c>
      <c r="D341" s="11" t="s">
        <v>356</v>
      </c>
      <c r="E341" s="22">
        <v>0.47499999999999998</v>
      </c>
      <c r="F341" s="46" t="s">
        <v>114</v>
      </c>
      <c r="G341" s="47" t="s">
        <v>875</v>
      </c>
      <c r="H341" s="2"/>
      <c r="I341" s="2"/>
    </row>
    <row r="342" spans="1:9" ht="13.2">
      <c r="A342" s="34"/>
      <c r="B342" s="2"/>
      <c r="C342" s="10">
        <v>669</v>
      </c>
      <c r="D342" s="11" t="s">
        <v>357</v>
      </c>
      <c r="E342" s="22">
        <v>0.59599999999999997</v>
      </c>
      <c r="F342" s="46" t="s">
        <v>114</v>
      </c>
      <c r="G342" s="47" t="s">
        <v>881</v>
      </c>
      <c r="H342" s="2"/>
      <c r="I342" s="2"/>
    </row>
    <row r="343" spans="1:9" s="70" customFormat="1" ht="13.2">
      <c r="A343" s="72"/>
      <c r="B343" s="2"/>
      <c r="C343" s="35"/>
      <c r="D343" s="142" t="s">
        <v>948</v>
      </c>
      <c r="E343" s="143"/>
      <c r="F343" s="143"/>
      <c r="G343" s="143"/>
      <c r="H343" s="2"/>
      <c r="I343" s="2"/>
    </row>
    <row r="344" spans="1:9" ht="13.2">
      <c r="A344" s="128" t="s">
        <v>358</v>
      </c>
      <c r="B344" s="63" t="s">
        <v>946</v>
      </c>
      <c r="C344" s="10">
        <v>207</v>
      </c>
      <c r="D344" s="11" t="s">
        <v>359</v>
      </c>
      <c r="E344" s="22">
        <v>0.313</v>
      </c>
      <c r="F344" s="46" t="s">
        <v>111</v>
      </c>
      <c r="G344" s="47" t="s">
        <v>949</v>
      </c>
      <c r="H344" s="2"/>
      <c r="I344" s="2"/>
    </row>
    <row r="345" spans="1:9" ht="13.2">
      <c r="A345" s="129"/>
      <c r="B345" s="63" t="s">
        <v>950</v>
      </c>
      <c r="C345" s="10">
        <v>210</v>
      </c>
      <c r="D345" s="11" t="s">
        <v>360</v>
      </c>
      <c r="E345" s="22">
        <v>0.26800000000000002</v>
      </c>
      <c r="F345" s="46" t="s">
        <v>111</v>
      </c>
      <c r="G345" s="47" t="s">
        <v>951</v>
      </c>
      <c r="H345" s="2"/>
      <c r="I345" s="2"/>
    </row>
    <row r="346" spans="1:9" ht="13.2">
      <c r="A346" s="129"/>
      <c r="B346" s="2"/>
      <c r="C346" s="10">
        <v>444</v>
      </c>
      <c r="D346" s="11" t="s">
        <v>361</v>
      </c>
      <c r="E346" s="22">
        <v>0.19700000000000001</v>
      </c>
      <c r="F346" s="46" t="s">
        <v>111</v>
      </c>
      <c r="G346" s="44"/>
      <c r="H346" s="2"/>
      <c r="I346" s="2"/>
    </row>
    <row r="347" spans="1:9" ht="13.2">
      <c r="A347" s="129"/>
      <c r="B347" s="26" t="s">
        <v>176</v>
      </c>
      <c r="C347" s="10">
        <v>269</v>
      </c>
      <c r="D347" s="11" t="s">
        <v>362</v>
      </c>
      <c r="E347" s="22">
        <v>0.22800000000000001</v>
      </c>
      <c r="F347" s="46" t="s">
        <v>118</v>
      </c>
      <c r="G347" s="44"/>
      <c r="H347" s="2"/>
      <c r="I347" s="2"/>
    </row>
    <row r="348" spans="1:9" ht="13.2">
      <c r="A348" s="129"/>
      <c r="B348" s="63" t="s">
        <v>952</v>
      </c>
      <c r="C348" s="10">
        <v>329</v>
      </c>
      <c r="D348" s="11" t="s">
        <v>363</v>
      </c>
      <c r="E348" s="22">
        <v>0.35899999999999999</v>
      </c>
      <c r="F348" s="46" t="s">
        <v>118</v>
      </c>
      <c r="G348" s="44"/>
      <c r="H348" s="2"/>
      <c r="I348" s="2"/>
    </row>
    <row r="349" spans="1:9" ht="13.2">
      <c r="A349" s="1" t="s">
        <v>364</v>
      </c>
      <c r="B349" s="2"/>
      <c r="C349" s="10">
        <v>582</v>
      </c>
      <c r="D349" s="11" t="str">
        <f>HYPERLINK("https://leetcode.com/problems/kill-process/#/description","Kill Process")</f>
        <v>Kill Process</v>
      </c>
      <c r="E349" s="22">
        <v>0.42499999999999999</v>
      </c>
      <c r="F349" s="44" t="s">
        <v>111</v>
      </c>
      <c r="G349" s="44"/>
      <c r="H349" s="2"/>
      <c r="I349" s="2"/>
    </row>
    <row r="350" spans="1:9" ht="13.2">
      <c r="A350" s="1" t="s">
        <v>364</v>
      </c>
      <c r="B350" s="2"/>
      <c r="C350" s="10">
        <v>130</v>
      </c>
      <c r="D350" s="11" t="s">
        <v>365</v>
      </c>
      <c r="E350" s="22">
        <v>0.17899999999999999</v>
      </c>
      <c r="F350" s="46" t="s">
        <v>111</v>
      </c>
      <c r="G350" s="44"/>
      <c r="H350" s="2"/>
      <c r="I350" s="2"/>
    </row>
    <row r="351" spans="1:9" ht="13.2">
      <c r="A351" s="71" t="s">
        <v>946</v>
      </c>
      <c r="B351" s="2"/>
      <c r="C351" s="10">
        <v>200</v>
      </c>
      <c r="D351" s="11" t="s">
        <v>366</v>
      </c>
      <c r="E351" s="22">
        <v>0.33600000000000002</v>
      </c>
      <c r="F351" s="46" t="s">
        <v>111</v>
      </c>
      <c r="G351" s="47" t="s">
        <v>947</v>
      </c>
      <c r="H351" s="2"/>
      <c r="I351" s="2"/>
    </row>
    <row r="352" spans="1:9" ht="13.2">
      <c r="A352" s="1" t="s">
        <v>364</v>
      </c>
      <c r="B352" s="2"/>
      <c r="C352" s="10">
        <v>305</v>
      </c>
      <c r="D352" s="11" t="s">
        <v>367</v>
      </c>
      <c r="E352" s="22">
        <v>0.38600000000000001</v>
      </c>
      <c r="F352" s="46" t="s">
        <v>118</v>
      </c>
      <c r="G352" s="44"/>
      <c r="H352" s="2"/>
      <c r="I352" s="2"/>
    </row>
    <row r="353" spans="1:9" ht="13.2">
      <c r="A353" s="1" t="s">
        <v>364</v>
      </c>
      <c r="B353" s="2"/>
      <c r="C353" s="10">
        <v>286</v>
      </c>
      <c r="D353" s="11" t="s">
        <v>368</v>
      </c>
      <c r="E353" s="22">
        <v>0.435</v>
      </c>
      <c r="F353" s="46" t="s">
        <v>111</v>
      </c>
      <c r="G353" s="44"/>
      <c r="H353" s="2"/>
      <c r="I353" s="2"/>
    </row>
    <row r="354" spans="1:9" ht="13.2">
      <c r="A354" s="1"/>
      <c r="B354" s="2"/>
      <c r="C354" s="10">
        <v>490</v>
      </c>
      <c r="D354" s="11" t="s">
        <v>369</v>
      </c>
      <c r="E354" s="22">
        <v>0.42399999999999999</v>
      </c>
      <c r="F354" s="46" t="s">
        <v>111</v>
      </c>
      <c r="G354" s="44"/>
      <c r="H354" s="2"/>
      <c r="I354" s="2"/>
    </row>
    <row r="355" spans="1:9" ht="13.2">
      <c r="A355" s="1"/>
      <c r="B355" s="2"/>
      <c r="C355" s="10">
        <v>505</v>
      </c>
      <c r="D355" s="18" t="s">
        <v>370</v>
      </c>
      <c r="E355" s="22">
        <v>0.36099999999999999</v>
      </c>
      <c r="F355" s="46" t="s">
        <v>111</v>
      </c>
      <c r="G355" s="44"/>
      <c r="H355" s="23"/>
      <c r="I355" s="23"/>
    </row>
    <row r="356" spans="1:9" ht="13.2">
      <c r="A356" s="1"/>
      <c r="B356" s="2"/>
      <c r="C356" s="10">
        <v>499</v>
      </c>
      <c r="D356" s="11" t="s">
        <v>371</v>
      </c>
      <c r="E356" s="22">
        <v>0.31</v>
      </c>
      <c r="F356" s="46" t="s">
        <v>118</v>
      </c>
      <c r="G356" s="44"/>
      <c r="H356" s="2"/>
      <c r="I356" s="2"/>
    </row>
    <row r="357" spans="1:9" ht="13.2">
      <c r="A357" s="1"/>
      <c r="B357" s="2"/>
      <c r="C357" s="10">
        <v>301</v>
      </c>
      <c r="D357" s="18" t="s">
        <v>372</v>
      </c>
      <c r="E357" s="22">
        <v>0.34899999999999998</v>
      </c>
      <c r="F357" s="46" t="s">
        <v>118</v>
      </c>
      <c r="G357" s="44"/>
      <c r="H357" s="2"/>
      <c r="I357" s="2"/>
    </row>
    <row r="358" spans="1:9" ht="13.2">
      <c r="A358" s="1"/>
      <c r="B358" s="2"/>
      <c r="C358" s="10">
        <v>317</v>
      </c>
      <c r="D358" s="18" t="s">
        <v>373</v>
      </c>
      <c r="E358" s="22">
        <v>0.33600000000000002</v>
      </c>
      <c r="F358" s="46" t="s">
        <v>118</v>
      </c>
      <c r="G358" s="44"/>
      <c r="H358" s="2"/>
      <c r="I358" s="2"/>
    </row>
    <row r="359" spans="1:9" ht="13.2">
      <c r="A359" s="1" t="s">
        <v>310</v>
      </c>
      <c r="B359" s="2"/>
      <c r="C359" s="10">
        <v>332</v>
      </c>
      <c r="D359" s="11" t="s">
        <v>374</v>
      </c>
      <c r="E359" s="22">
        <v>0.28699999999999998</v>
      </c>
      <c r="F359" s="46" t="s">
        <v>111</v>
      </c>
      <c r="G359" s="44"/>
      <c r="H359" s="2"/>
      <c r="I359" s="2"/>
    </row>
    <row r="360" spans="1:9" ht="13.2">
      <c r="A360" s="1"/>
      <c r="B360" s="2"/>
      <c r="C360" s="10">
        <v>399</v>
      </c>
      <c r="D360" s="18" t="s">
        <v>375</v>
      </c>
      <c r="E360" s="22">
        <v>0.40300000000000002</v>
      </c>
      <c r="F360" s="46" t="s">
        <v>111</v>
      </c>
      <c r="G360" s="44"/>
      <c r="H360" s="2"/>
      <c r="I360" s="2"/>
    </row>
    <row r="361" spans="1:9" ht="13.2">
      <c r="A361" s="1" t="s">
        <v>310</v>
      </c>
      <c r="B361" s="2"/>
      <c r="C361" s="10">
        <v>547</v>
      </c>
      <c r="D361" s="11" t="s">
        <v>376</v>
      </c>
      <c r="E361" s="22">
        <v>0.49</v>
      </c>
      <c r="F361" s="46" t="s">
        <v>111</v>
      </c>
      <c r="G361" s="44"/>
      <c r="H361" s="2"/>
      <c r="I361" s="2"/>
    </row>
    <row r="362" spans="1:9" ht="13.2">
      <c r="A362" s="1" t="s">
        <v>364</v>
      </c>
      <c r="B362" s="2"/>
      <c r="C362" s="10">
        <v>417</v>
      </c>
      <c r="D362" s="11" t="s">
        <v>377</v>
      </c>
      <c r="E362" s="22">
        <v>0.33200000000000002</v>
      </c>
      <c r="F362" s="46" t="s">
        <v>111</v>
      </c>
      <c r="G362" s="44"/>
      <c r="H362" s="2"/>
      <c r="I362" s="2"/>
    </row>
    <row r="363" spans="1:9" ht="13.2">
      <c r="A363" s="1" t="s">
        <v>364</v>
      </c>
      <c r="B363" s="2"/>
      <c r="C363" s="10">
        <v>419</v>
      </c>
      <c r="D363" s="11" t="s">
        <v>378</v>
      </c>
      <c r="E363" s="22">
        <v>0.61199999999999999</v>
      </c>
      <c r="F363" s="46" t="s">
        <v>111</v>
      </c>
      <c r="G363" s="44"/>
      <c r="H363" s="2"/>
      <c r="I363" s="2"/>
    </row>
    <row r="364" spans="1:9" ht="13.2">
      <c r="A364" s="1" t="s">
        <v>364</v>
      </c>
      <c r="B364" s="2"/>
      <c r="C364" s="10">
        <v>473</v>
      </c>
      <c r="D364" s="11" t="s">
        <v>379</v>
      </c>
      <c r="E364" s="22">
        <v>0.34300000000000003</v>
      </c>
      <c r="F364" s="46" t="s">
        <v>111</v>
      </c>
      <c r="G364" s="44"/>
      <c r="H364" s="2"/>
      <c r="I364" s="2"/>
    </row>
    <row r="365" spans="1:9" ht="13.2">
      <c r="A365" s="1" t="s">
        <v>364</v>
      </c>
      <c r="B365" s="2"/>
      <c r="C365" s="10">
        <v>529</v>
      </c>
      <c r="D365" s="11" t="s">
        <v>380</v>
      </c>
      <c r="E365" s="22">
        <v>0.51800000000000002</v>
      </c>
      <c r="F365" s="46" t="s">
        <v>111</v>
      </c>
      <c r="G365" s="44"/>
      <c r="H365" s="2"/>
      <c r="I365" s="2"/>
    </row>
    <row r="366" spans="1:9" ht="13.2">
      <c r="A366" s="1" t="s">
        <v>381</v>
      </c>
      <c r="B366" s="2"/>
      <c r="C366" s="10">
        <v>542</v>
      </c>
      <c r="D366" s="11" t="s">
        <v>382</v>
      </c>
      <c r="E366" s="22">
        <v>0.32400000000000001</v>
      </c>
      <c r="F366" s="46" t="s">
        <v>111</v>
      </c>
      <c r="G366" s="44"/>
      <c r="H366" s="2"/>
      <c r="I366" s="2"/>
    </row>
    <row r="367" spans="1:9" ht="13.2">
      <c r="A367" s="141" t="s">
        <v>383</v>
      </c>
      <c r="B367" s="141"/>
      <c r="C367" s="141"/>
      <c r="D367" s="141"/>
      <c r="E367" s="141"/>
      <c r="F367" s="141"/>
      <c r="G367" s="48"/>
      <c r="H367" s="20"/>
      <c r="I367" s="20"/>
    </row>
    <row r="368" spans="1:9" ht="13.2">
      <c r="A368" s="1"/>
      <c r="B368" s="2"/>
      <c r="C368" s="10">
        <v>307</v>
      </c>
      <c r="D368" s="18" t="s">
        <v>384</v>
      </c>
      <c r="E368" s="22"/>
      <c r="F368" s="46" t="s">
        <v>111</v>
      </c>
      <c r="G368" s="47"/>
      <c r="H368" s="2"/>
      <c r="I368" s="2"/>
    </row>
    <row r="369" spans="1:9" ht="13.2">
      <c r="A369" s="1"/>
      <c r="B369" s="2"/>
      <c r="C369" s="10">
        <v>308</v>
      </c>
      <c r="D369" s="18" t="s">
        <v>385</v>
      </c>
      <c r="E369" s="56" t="s">
        <v>704</v>
      </c>
      <c r="F369" s="46" t="s">
        <v>118</v>
      </c>
      <c r="G369" s="47"/>
      <c r="H369" s="2"/>
      <c r="I369" s="2"/>
    </row>
    <row r="370" spans="1:9" ht="13.2">
      <c r="A370" s="1"/>
      <c r="B370" s="2"/>
      <c r="C370" s="10">
        <v>327</v>
      </c>
      <c r="D370" s="11" t="s">
        <v>386</v>
      </c>
      <c r="E370" s="22">
        <v>0.29299999999999998</v>
      </c>
      <c r="F370" s="46" t="s">
        <v>118</v>
      </c>
      <c r="G370" s="44"/>
      <c r="H370" s="2"/>
      <c r="I370" s="2"/>
    </row>
    <row r="371" spans="1:9" ht="13.2">
      <c r="A371" s="1"/>
      <c r="B371" s="2"/>
      <c r="C371" s="10">
        <v>493</v>
      </c>
      <c r="D371" s="18" t="s">
        <v>387</v>
      </c>
      <c r="E371" s="22">
        <v>0.191</v>
      </c>
      <c r="F371" s="46" t="s">
        <v>118</v>
      </c>
      <c r="G371" s="44"/>
      <c r="H371" s="2"/>
      <c r="I371" s="2"/>
    </row>
    <row r="372" spans="1:9" ht="13.2">
      <c r="A372" s="141" t="s">
        <v>388</v>
      </c>
      <c r="B372" s="141"/>
      <c r="C372" s="141"/>
      <c r="D372" s="141"/>
      <c r="E372" s="141"/>
      <c r="F372" s="141"/>
      <c r="G372" s="48"/>
      <c r="H372" s="20"/>
      <c r="I372" s="20"/>
    </row>
    <row r="373" spans="1:9" ht="13.2">
      <c r="A373" s="1"/>
      <c r="B373" s="26"/>
      <c r="C373" s="10">
        <v>561</v>
      </c>
      <c r="D373" s="11" t="str">
        <f>HYPERLINK("https://leetcode.com/problems/array-partition-i/#/description","Array Partition I")</f>
        <v>Array Partition I</v>
      </c>
      <c r="E373" s="22">
        <v>0.73199999999999998</v>
      </c>
      <c r="F373" s="46" t="s">
        <v>114</v>
      </c>
      <c r="G373" s="44"/>
      <c r="H373" s="2"/>
      <c r="I373" s="2"/>
    </row>
    <row r="374" spans="1:9" ht="13.2">
      <c r="A374" s="1"/>
      <c r="B374" s="2"/>
      <c r="C374" s="10">
        <v>55</v>
      </c>
      <c r="D374" s="11" t="s">
        <v>389</v>
      </c>
      <c r="E374" s="22">
        <v>0.29299999999999998</v>
      </c>
      <c r="F374" s="46" t="s">
        <v>111</v>
      </c>
      <c r="G374" s="44"/>
      <c r="H374" s="2"/>
      <c r="I374" s="2"/>
    </row>
    <row r="375" spans="1:9" ht="13.2">
      <c r="A375" s="1"/>
      <c r="B375" s="2"/>
      <c r="C375" s="10">
        <v>45</v>
      </c>
      <c r="D375" s="11" t="s">
        <v>390</v>
      </c>
      <c r="E375" s="22">
        <v>0.26100000000000001</v>
      </c>
      <c r="F375" s="46" t="s">
        <v>118</v>
      </c>
      <c r="G375" s="44"/>
      <c r="H375" s="2"/>
      <c r="I375" s="2"/>
    </row>
    <row r="376" spans="1:9" ht="13.2">
      <c r="A376" s="1"/>
      <c r="B376" s="2"/>
      <c r="C376" s="10">
        <v>455</v>
      </c>
      <c r="D376" s="11" t="s">
        <v>391</v>
      </c>
      <c r="E376" s="22">
        <v>0.47199999999999998</v>
      </c>
      <c r="F376" s="46" t="s">
        <v>114</v>
      </c>
      <c r="G376" s="44"/>
      <c r="H376" s="2"/>
      <c r="I376" s="2"/>
    </row>
    <row r="377" spans="1:9" ht="13.2">
      <c r="A377" s="1"/>
      <c r="B377" s="2"/>
      <c r="C377" s="10">
        <v>134</v>
      </c>
      <c r="D377" s="18" t="s">
        <v>392</v>
      </c>
      <c r="E377" s="22">
        <v>0.28999999999999998</v>
      </c>
      <c r="F377" s="46" t="s">
        <v>111</v>
      </c>
      <c r="G377" s="44"/>
      <c r="H377" s="2"/>
      <c r="I377" s="2"/>
    </row>
    <row r="378" spans="1:9" ht="13.2">
      <c r="A378" s="1"/>
      <c r="B378" s="2"/>
      <c r="C378" s="10">
        <v>392</v>
      </c>
      <c r="D378" s="11" t="s">
        <v>393</v>
      </c>
      <c r="E378" s="22">
        <v>0.443</v>
      </c>
      <c r="F378" s="46" t="s">
        <v>111</v>
      </c>
      <c r="G378" s="44"/>
      <c r="H378" s="2"/>
      <c r="I378" s="2"/>
    </row>
    <row r="379" spans="1:9" ht="13.2">
      <c r="A379" s="1"/>
      <c r="B379" s="2"/>
      <c r="C379" s="10">
        <v>630</v>
      </c>
      <c r="D379" s="18" t="str">
        <f>HYPERLINK("https://leetcode.com/problems/course-schedule-iii/#/description","Course Schedule III")</f>
        <v>Course Schedule III</v>
      </c>
      <c r="E379" s="22">
        <v>8.8999999999999996E-2</v>
      </c>
      <c r="F379" s="46" t="s">
        <v>111</v>
      </c>
      <c r="G379" s="44"/>
      <c r="H379" s="2"/>
      <c r="I379" s="2"/>
    </row>
    <row r="380" spans="1:9" ht="13.2">
      <c r="A380" s="1"/>
      <c r="B380" s="2"/>
      <c r="C380" s="10">
        <v>406</v>
      </c>
      <c r="D380" s="11" t="s">
        <v>394</v>
      </c>
      <c r="E380" s="22">
        <v>0.54700000000000004</v>
      </c>
      <c r="F380" s="46" t="s">
        <v>111</v>
      </c>
      <c r="G380" s="44"/>
      <c r="H380" s="2"/>
      <c r="I380" s="2"/>
    </row>
    <row r="381" spans="1:9" ht="13.2">
      <c r="A381" s="1"/>
      <c r="B381" s="2"/>
      <c r="C381" s="10">
        <v>418</v>
      </c>
      <c r="D381" s="18" t="s">
        <v>395</v>
      </c>
      <c r="E381" s="22">
        <v>0.27400000000000002</v>
      </c>
      <c r="F381" s="46" t="s">
        <v>111</v>
      </c>
      <c r="G381" s="44"/>
      <c r="H381" s="2"/>
      <c r="I381" s="2"/>
    </row>
    <row r="382" spans="1:9" ht="13.2">
      <c r="A382" s="1"/>
      <c r="B382" s="2"/>
      <c r="C382" s="10">
        <v>484</v>
      </c>
      <c r="D382" s="11" t="s">
        <v>396</v>
      </c>
      <c r="E382" s="22">
        <v>0.52300000000000002</v>
      </c>
      <c r="F382" s="46" t="s">
        <v>111</v>
      </c>
      <c r="G382" s="44"/>
      <c r="H382" s="2"/>
      <c r="I382" s="2"/>
    </row>
    <row r="383" spans="1:9" ht="13.2">
      <c r="A383" s="1"/>
      <c r="B383" s="2"/>
      <c r="C383" s="10">
        <v>452</v>
      </c>
      <c r="D383" s="18" t="s">
        <v>397</v>
      </c>
      <c r="E383" s="22">
        <v>0.434</v>
      </c>
      <c r="F383" s="46" t="s">
        <v>111</v>
      </c>
      <c r="G383" s="44"/>
      <c r="H383" s="2"/>
      <c r="I383" s="2"/>
    </row>
    <row r="384" spans="1:9" ht="13.2">
      <c r="A384" s="1"/>
      <c r="B384" s="2"/>
      <c r="C384" s="10">
        <v>135</v>
      </c>
      <c r="D384" s="18" t="s">
        <v>398</v>
      </c>
      <c r="E384" s="22">
        <v>0.24299999999999999</v>
      </c>
      <c r="F384" s="46" t="s">
        <v>118</v>
      </c>
      <c r="G384" s="44"/>
      <c r="H384" s="2"/>
      <c r="I384" s="2"/>
    </row>
    <row r="385" spans="1:9" ht="13.2">
      <c r="A385" s="1"/>
      <c r="B385" s="2"/>
      <c r="C385" s="10">
        <v>316</v>
      </c>
      <c r="D385" s="18" t="s">
        <v>399</v>
      </c>
      <c r="E385" s="22">
        <v>0.29099999999999998</v>
      </c>
      <c r="F385" s="46" t="s">
        <v>118</v>
      </c>
      <c r="G385" s="44"/>
      <c r="H385" s="2"/>
      <c r="I385" s="2"/>
    </row>
    <row r="386" spans="1:9" ht="13.2">
      <c r="A386" s="1"/>
      <c r="B386" s="2"/>
      <c r="C386" s="10">
        <v>330</v>
      </c>
      <c r="D386" s="18" t="s">
        <v>400</v>
      </c>
      <c r="E386" s="22">
        <v>0.317</v>
      </c>
      <c r="F386" s="46" t="s">
        <v>118</v>
      </c>
      <c r="G386" s="44"/>
      <c r="H386" s="2"/>
      <c r="I386" s="2"/>
    </row>
    <row r="387" spans="1:9" ht="13.2">
      <c r="A387" s="1"/>
      <c r="B387" s="2"/>
      <c r="C387" s="10">
        <v>621</v>
      </c>
      <c r="D387" s="11" t="str">
        <f>HYPERLINK("https://leetcode.com/problems/task-scheduler/#/description","Task Scheduler")</f>
        <v>Task Scheduler</v>
      </c>
      <c r="E387" s="22">
        <v>0.38600000000000001</v>
      </c>
      <c r="F387" s="46" t="s">
        <v>111</v>
      </c>
      <c r="G387" s="44"/>
      <c r="H387" s="2"/>
      <c r="I387" s="2"/>
    </row>
    <row r="388" spans="1:9" ht="13.2">
      <c r="A388" s="1"/>
      <c r="B388" s="2"/>
      <c r="C388" s="10">
        <v>358</v>
      </c>
      <c r="D388" s="18" t="s">
        <v>401</v>
      </c>
      <c r="E388" s="22">
        <v>0.318</v>
      </c>
      <c r="F388" s="46" t="s">
        <v>118</v>
      </c>
      <c r="G388" s="44"/>
      <c r="H388" s="2"/>
      <c r="I388" s="2"/>
    </row>
    <row r="389" spans="1:9" ht="13.2">
      <c r="A389" s="1"/>
      <c r="B389" s="2"/>
      <c r="C389" s="10">
        <v>68</v>
      </c>
      <c r="D389" s="11" t="s">
        <v>402</v>
      </c>
      <c r="E389" s="22">
        <v>0.186</v>
      </c>
      <c r="F389" s="46" t="s">
        <v>118</v>
      </c>
      <c r="G389" s="44"/>
      <c r="H389" s="2"/>
      <c r="I389" s="2"/>
    </row>
    <row r="390" spans="1:9" ht="13.2">
      <c r="A390" s="1"/>
      <c r="B390" s="2"/>
      <c r="C390" s="10">
        <v>605</v>
      </c>
      <c r="D390" s="11" t="str">
        <f>HYPERLINK("https://leetcode.com/problems/can-place-flowers/#/description","Can Place Flowers")</f>
        <v>Can Place Flowers</v>
      </c>
      <c r="E390" s="22">
        <v>0.29199999999999998</v>
      </c>
      <c r="F390" s="46" t="s">
        <v>114</v>
      </c>
      <c r="G390" s="44"/>
      <c r="H390" s="2"/>
      <c r="I390" s="2"/>
    </row>
    <row r="391" spans="1:9" ht="13.2">
      <c r="A391" s="141" t="s">
        <v>403</v>
      </c>
      <c r="B391" s="141"/>
      <c r="C391" s="141"/>
      <c r="D391" s="141"/>
      <c r="E391" s="141"/>
      <c r="F391" s="141"/>
      <c r="G391" s="48"/>
      <c r="H391" s="20"/>
      <c r="I391" s="20"/>
    </row>
    <row r="392" spans="1:9" ht="13.2">
      <c r="A392" s="1"/>
      <c r="B392" s="2"/>
      <c r="C392" s="10">
        <v>136</v>
      </c>
      <c r="D392" s="11" t="s">
        <v>404</v>
      </c>
      <c r="E392" s="22">
        <v>0.53700000000000003</v>
      </c>
      <c r="F392" s="46" t="s">
        <v>114</v>
      </c>
      <c r="G392" s="44"/>
      <c r="H392" s="27"/>
      <c r="I392" s="27"/>
    </row>
    <row r="393" spans="1:9" ht="13.2">
      <c r="A393" s="1"/>
      <c r="B393" s="2"/>
      <c r="C393" s="10">
        <v>137</v>
      </c>
      <c r="D393" s="18" t="s">
        <v>405</v>
      </c>
      <c r="E393" s="22">
        <v>0.40799999999999997</v>
      </c>
      <c r="F393" s="46" t="s">
        <v>111</v>
      </c>
      <c r="G393" s="44"/>
      <c r="H393" s="27"/>
      <c r="I393" s="27"/>
    </row>
    <row r="394" spans="1:9" ht="13.2">
      <c r="A394" s="1"/>
      <c r="B394" s="2"/>
      <c r="C394" s="10">
        <v>260</v>
      </c>
      <c r="D394" s="11" t="s">
        <v>406</v>
      </c>
      <c r="E394" s="22">
        <v>0.505</v>
      </c>
      <c r="F394" s="46" t="s">
        <v>111</v>
      </c>
      <c r="G394" s="44"/>
      <c r="H394" s="27"/>
      <c r="I394" s="27"/>
    </row>
    <row r="395" spans="1:9" ht="13.2">
      <c r="A395" s="1"/>
      <c r="B395" s="2"/>
      <c r="C395" s="10">
        <v>371</v>
      </c>
      <c r="D395" s="18" t="s">
        <v>407</v>
      </c>
      <c r="E395" s="22">
        <v>0.51200000000000001</v>
      </c>
      <c r="F395" s="46" t="s">
        <v>114</v>
      </c>
      <c r="G395" s="44"/>
      <c r="H395" s="23"/>
      <c r="I395" s="23"/>
    </row>
    <row r="396" spans="1:9" ht="13.2">
      <c r="A396" s="1"/>
      <c r="B396" s="2"/>
      <c r="C396" s="10">
        <v>191</v>
      </c>
      <c r="D396" s="11" t="s">
        <v>408</v>
      </c>
      <c r="E396" s="22">
        <v>0.39100000000000001</v>
      </c>
      <c r="F396" s="46" t="s">
        <v>114</v>
      </c>
      <c r="G396" s="44"/>
      <c r="H396" s="2"/>
      <c r="I396" s="2"/>
    </row>
    <row r="397" spans="1:9" ht="13.2">
      <c r="A397" s="1"/>
      <c r="B397" s="2"/>
      <c r="C397" s="10">
        <v>338</v>
      </c>
      <c r="D397" s="11" t="s">
        <v>409</v>
      </c>
      <c r="E397" s="22">
        <v>0.60399999999999998</v>
      </c>
      <c r="F397" s="46" t="s">
        <v>111</v>
      </c>
      <c r="G397" s="44"/>
      <c r="H397" s="2"/>
      <c r="I397" s="2"/>
    </row>
    <row r="398" spans="1:9" ht="13.2">
      <c r="A398" s="1"/>
      <c r="B398" s="2"/>
      <c r="C398" s="10">
        <v>476</v>
      </c>
      <c r="D398" s="18" t="s">
        <v>410</v>
      </c>
      <c r="E398" s="22">
        <v>0.61299999999999999</v>
      </c>
      <c r="F398" s="46" t="s">
        <v>114</v>
      </c>
      <c r="G398" s="44"/>
      <c r="H398" s="23"/>
      <c r="I398" s="23"/>
    </row>
    <row r="399" spans="1:9" ht="13.2">
      <c r="A399" s="1"/>
      <c r="B399" s="2"/>
      <c r="C399" s="10">
        <v>461</v>
      </c>
      <c r="D399" s="11" t="s">
        <v>411</v>
      </c>
      <c r="E399" s="22">
        <v>0.70699999999999996</v>
      </c>
      <c r="F399" s="46" t="s">
        <v>114</v>
      </c>
      <c r="G399" s="44"/>
      <c r="H399" s="2"/>
      <c r="I399" s="2"/>
    </row>
    <row r="400" spans="1:9" ht="13.2">
      <c r="A400" s="1"/>
      <c r="B400" s="2"/>
      <c r="C400" s="10">
        <v>477</v>
      </c>
      <c r="D400" s="11" t="s">
        <v>412</v>
      </c>
      <c r="E400" s="22">
        <v>0.46400000000000002</v>
      </c>
      <c r="F400" s="46" t="s">
        <v>111</v>
      </c>
      <c r="G400" s="44"/>
      <c r="H400" s="2"/>
      <c r="I400" s="2"/>
    </row>
    <row r="401" spans="1:9" ht="13.2">
      <c r="A401" s="1"/>
      <c r="B401" s="2"/>
      <c r="C401" s="10">
        <v>201</v>
      </c>
      <c r="D401" s="18" t="s">
        <v>413</v>
      </c>
      <c r="E401" s="22">
        <v>0.33500000000000002</v>
      </c>
      <c r="F401" s="46" t="s">
        <v>111</v>
      </c>
      <c r="G401" s="44"/>
      <c r="H401" s="2"/>
      <c r="I401" s="2"/>
    </row>
    <row r="402" spans="1:9" ht="13.2">
      <c r="A402" s="1"/>
      <c r="B402" s="2"/>
      <c r="C402" s="10">
        <v>318</v>
      </c>
      <c r="D402" s="11" t="s">
        <v>414</v>
      </c>
      <c r="E402" s="22">
        <v>0.433</v>
      </c>
      <c r="F402" s="46" t="s">
        <v>111</v>
      </c>
      <c r="G402" s="44"/>
      <c r="H402" s="2"/>
      <c r="I402" s="2"/>
    </row>
    <row r="403" spans="1:9" ht="13.2">
      <c r="A403" s="1"/>
      <c r="B403" s="2"/>
      <c r="C403" s="10">
        <v>397</v>
      </c>
      <c r="D403" s="18" t="s">
        <v>415</v>
      </c>
      <c r="E403" s="22">
        <v>0.29599999999999999</v>
      </c>
      <c r="F403" s="46" t="s">
        <v>111</v>
      </c>
      <c r="G403" s="44"/>
      <c r="H403" s="2"/>
      <c r="I403" s="2"/>
    </row>
    <row r="404" spans="1:9" ht="13.2">
      <c r="A404" s="1"/>
      <c r="B404" s="2"/>
      <c r="C404" s="10">
        <v>421</v>
      </c>
      <c r="D404" s="18" t="s">
        <v>416</v>
      </c>
      <c r="E404" s="22">
        <v>0.44500000000000001</v>
      </c>
      <c r="F404" s="46" t="s">
        <v>111</v>
      </c>
      <c r="G404" s="44"/>
      <c r="H404" s="2"/>
      <c r="I404" s="2"/>
    </row>
    <row r="405" spans="1:9" ht="13.2">
      <c r="A405" s="130" t="str">
        <f>HYPERLINK("https://leetcode.com/tag/array/","Array")</f>
        <v>Array</v>
      </c>
      <c r="B405" s="130"/>
      <c r="C405" s="130"/>
      <c r="D405" s="130"/>
      <c r="E405" s="130"/>
      <c r="F405" s="130"/>
      <c r="G405" s="48"/>
      <c r="H405" s="20"/>
      <c r="I405" s="20"/>
    </row>
    <row r="406" spans="1:9" ht="13.2">
      <c r="A406" s="130" t="str">
        <f>HYPERLINK("https://leetcode.com/tag/string/","String")</f>
        <v>String</v>
      </c>
      <c r="B406" s="130"/>
      <c r="C406" s="130"/>
      <c r="D406" s="130"/>
      <c r="E406" s="130"/>
      <c r="F406" s="130"/>
      <c r="G406" s="48"/>
      <c r="H406" s="20"/>
      <c r="I406" s="20"/>
    </row>
    <row r="407" spans="1:9" ht="13.2">
      <c r="A407" s="130" t="str">
        <f>HYPERLINK("https://leetcode.com/tag/math/","Math1")</f>
        <v>Math1</v>
      </c>
      <c r="B407" s="130"/>
      <c r="C407" s="130"/>
      <c r="D407" s="130"/>
      <c r="E407" s="130"/>
      <c r="F407" s="130"/>
      <c r="G407" s="48"/>
      <c r="H407" s="20"/>
      <c r="I407" s="20"/>
    </row>
    <row r="408" spans="1:9" ht="13.2">
      <c r="A408" s="128" t="s">
        <v>417</v>
      </c>
      <c r="B408" s="2"/>
      <c r="C408" s="10">
        <v>2</v>
      </c>
      <c r="D408" s="11" t="s">
        <v>418</v>
      </c>
      <c r="E408" s="22">
        <v>0.27200000000000002</v>
      </c>
      <c r="F408" s="46" t="s">
        <v>111</v>
      </c>
      <c r="G408" s="47" t="s">
        <v>863</v>
      </c>
      <c r="H408" s="23"/>
      <c r="I408" s="23"/>
    </row>
    <row r="409" spans="1:9" ht="13.2">
      <c r="A409" s="129"/>
      <c r="B409" s="2"/>
      <c r="C409" s="10">
        <v>445</v>
      </c>
      <c r="D409" s="11" t="s">
        <v>419</v>
      </c>
      <c r="E409" s="22">
        <v>0.46100000000000002</v>
      </c>
      <c r="F409" s="46" t="s">
        <v>111</v>
      </c>
      <c r="G409" s="47" t="s">
        <v>864</v>
      </c>
      <c r="H409" s="27"/>
      <c r="I409" s="27"/>
    </row>
    <row r="410" spans="1:9" ht="13.2">
      <c r="A410" s="129"/>
      <c r="B410" s="2"/>
      <c r="C410" s="10">
        <v>67</v>
      </c>
      <c r="D410" s="11" t="s">
        <v>420</v>
      </c>
      <c r="E410" s="22">
        <v>0.315</v>
      </c>
      <c r="F410" s="46" t="s">
        <v>114</v>
      </c>
      <c r="G410" s="47" t="s">
        <v>866</v>
      </c>
      <c r="H410" s="23"/>
      <c r="I410" s="23"/>
    </row>
    <row r="411" spans="1:9" ht="13.2">
      <c r="A411" s="129"/>
      <c r="B411" s="2"/>
      <c r="C411" s="10">
        <v>66</v>
      </c>
      <c r="D411" s="11" t="s">
        <v>421</v>
      </c>
      <c r="E411" s="22">
        <v>0.378</v>
      </c>
      <c r="F411" s="46" t="s">
        <v>114</v>
      </c>
      <c r="G411" s="47" t="s">
        <v>865</v>
      </c>
      <c r="H411" s="23"/>
      <c r="I411" s="23"/>
    </row>
    <row r="412" spans="1:9" ht="13.2">
      <c r="A412" s="129"/>
      <c r="B412" s="2"/>
      <c r="C412" s="10">
        <v>369</v>
      </c>
      <c r="D412" s="11" t="s">
        <v>422</v>
      </c>
      <c r="E412" s="22">
        <v>0.53900000000000003</v>
      </c>
      <c r="F412" s="46" t="s">
        <v>111</v>
      </c>
      <c r="G412" s="44"/>
      <c r="H412" s="23"/>
      <c r="I412" s="23"/>
    </row>
    <row r="413" spans="1:9" ht="13.2">
      <c r="A413" s="129"/>
      <c r="B413" s="2"/>
      <c r="C413" s="10">
        <v>415</v>
      </c>
      <c r="D413" s="11" t="s">
        <v>423</v>
      </c>
      <c r="E413" s="22">
        <v>0.41199999999999998</v>
      </c>
      <c r="F413" s="46" t="s">
        <v>114</v>
      </c>
      <c r="G413" s="44"/>
      <c r="H413" s="23"/>
      <c r="I413" s="23"/>
    </row>
    <row r="414" spans="1:9" ht="13.2">
      <c r="A414" s="128" t="s">
        <v>424</v>
      </c>
      <c r="B414" s="2"/>
      <c r="C414" s="10">
        <v>43</v>
      </c>
      <c r="D414" s="42" t="s">
        <v>425</v>
      </c>
      <c r="E414" s="22">
        <v>0.26500000000000001</v>
      </c>
      <c r="F414" s="46" t="s">
        <v>111</v>
      </c>
      <c r="G414" s="47" t="s">
        <v>861</v>
      </c>
      <c r="H414" s="23"/>
      <c r="I414" s="23"/>
    </row>
    <row r="415" spans="1:9" ht="13.2">
      <c r="A415" s="129"/>
      <c r="B415" s="2"/>
      <c r="C415" s="10">
        <v>537</v>
      </c>
      <c r="D415" s="11" t="s">
        <v>426</v>
      </c>
      <c r="E415" s="22">
        <v>0.65400000000000003</v>
      </c>
      <c r="F415" s="46" t="s">
        <v>111</v>
      </c>
      <c r="G415" s="47" t="s">
        <v>862</v>
      </c>
      <c r="H415" s="23"/>
      <c r="I415" s="23"/>
    </row>
    <row r="416" spans="1:9" ht="13.2">
      <c r="A416" s="129"/>
      <c r="B416" s="2"/>
      <c r="C416" s="10">
        <v>311</v>
      </c>
      <c r="D416" s="11" t="s">
        <v>427</v>
      </c>
      <c r="E416" s="56" t="s">
        <v>704</v>
      </c>
      <c r="F416" s="46" t="s">
        <v>111</v>
      </c>
      <c r="G416" s="44"/>
      <c r="H416" s="23"/>
      <c r="I416" s="23"/>
    </row>
    <row r="417" spans="1:9" ht="13.2">
      <c r="A417" s="128" t="s">
        <v>428</v>
      </c>
      <c r="B417" s="2"/>
      <c r="C417" s="10">
        <v>29</v>
      </c>
      <c r="D417" s="11" t="s">
        <v>429</v>
      </c>
      <c r="E417" s="22">
        <v>0.16</v>
      </c>
      <c r="F417" s="46" t="s">
        <v>111</v>
      </c>
      <c r="G417" s="44"/>
      <c r="H417" s="23"/>
      <c r="I417" s="23"/>
    </row>
    <row r="418" spans="1:9" ht="13.2">
      <c r="A418" s="129"/>
      <c r="B418" s="2"/>
      <c r="C418" s="10">
        <v>166</v>
      </c>
      <c r="D418" s="11" t="s">
        <v>430</v>
      </c>
      <c r="E418" s="22">
        <v>0.17199999999999999</v>
      </c>
      <c r="F418" s="46" t="s">
        <v>111</v>
      </c>
      <c r="G418" s="44"/>
      <c r="H418" s="23"/>
      <c r="I418" s="23"/>
    </row>
    <row r="419" spans="1:9" ht="13.2">
      <c r="A419" s="128" t="s">
        <v>431</v>
      </c>
      <c r="B419" s="2"/>
      <c r="C419" s="10">
        <v>69</v>
      </c>
      <c r="D419" s="11" t="s">
        <v>432</v>
      </c>
      <c r="E419" s="22">
        <v>0.27500000000000002</v>
      </c>
      <c r="F419" s="46" t="s">
        <v>114</v>
      </c>
      <c r="G419" s="44"/>
      <c r="H419" s="23"/>
      <c r="I419" s="23"/>
    </row>
    <row r="420" spans="1:9" ht="13.2">
      <c r="A420" s="129"/>
      <c r="B420" s="2"/>
      <c r="C420" s="10">
        <v>367</v>
      </c>
      <c r="D420" s="11" t="s">
        <v>433</v>
      </c>
      <c r="E420" s="22">
        <v>0.379</v>
      </c>
      <c r="F420" s="46" t="s">
        <v>114</v>
      </c>
      <c r="G420" s="44" t="s">
        <v>780</v>
      </c>
      <c r="H420" s="23"/>
      <c r="I420" s="23"/>
    </row>
    <row r="421" spans="1:9" ht="13.2">
      <c r="A421" s="1"/>
      <c r="B421" s="2"/>
      <c r="C421" s="10">
        <v>633</v>
      </c>
      <c r="D421" s="11" t="str">
        <f>HYPERLINK("https://leetcode.com/problems/sum-of-square-numbers/#/description","Sum of Square Numbers")</f>
        <v>Sum of Square Numbers</v>
      </c>
      <c r="E421" s="22">
        <v>0.27800000000000002</v>
      </c>
      <c r="F421" s="46" t="s">
        <v>114</v>
      </c>
      <c r="G421" s="44"/>
      <c r="H421" s="23"/>
      <c r="I421" s="23"/>
    </row>
    <row r="422" spans="1:9" ht="13.2">
      <c r="A422" s="128" t="s">
        <v>434</v>
      </c>
      <c r="B422" s="2"/>
      <c r="C422" s="10">
        <v>50</v>
      </c>
      <c r="D422" s="11" t="s">
        <v>435</v>
      </c>
      <c r="E422" s="22">
        <v>0.26700000000000002</v>
      </c>
      <c r="F422" s="46" t="s">
        <v>111</v>
      </c>
      <c r="G422" s="44"/>
      <c r="H422" s="23"/>
      <c r="I422" s="23"/>
    </row>
    <row r="423" spans="1:9" ht="13.2">
      <c r="A423" s="129"/>
      <c r="B423" s="2"/>
      <c r="C423" s="10">
        <v>372</v>
      </c>
      <c r="D423" s="18" t="s">
        <v>436</v>
      </c>
      <c r="E423" s="22">
        <v>0.33800000000000002</v>
      </c>
      <c r="F423" s="46" t="s">
        <v>111</v>
      </c>
      <c r="G423" s="44"/>
      <c r="H423" s="2"/>
      <c r="I423" s="2"/>
    </row>
    <row r="424" spans="1:9" ht="13.2">
      <c r="A424" s="129"/>
      <c r="B424" s="2"/>
      <c r="C424" s="10">
        <v>231</v>
      </c>
      <c r="D424" s="11" t="s">
        <v>437</v>
      </c>
      <c r="E424" s="22">
        <v>0.39800000000000002</v>
      </c>
      <c r="F424" s="46" t="s">
        <v>114</v>
      </c>
      <c r="G424" s="44"/>
      <c r="H424" s="23"/>
      <c r="I424" s="23"/>
    </row>
    <row r="425" spans="1:9" ht="13.2">
      <c r="A425" s="129"/>
      <c r="B425" s="2"/>
      <c r="C425" s="10">
        <v>326</v>
      </c>
      <c r="D425" s="11" t="s">
        <v>438</v>
      </c>
      <c r="E425" s="22">
        <v>0.39800000000000002</v>
      </c>
      <c r="F425" s="46" t="s">
        <v>114</v>
      </c>
      <c r="G425" s="44"/>
      <c r="H425" s="23"/>
      <c r="I425" s="23"/>
    </row>
    <row r="426" spans="1:9" ht="13.2">
      <c r="A426" s="129"/>
      <c r="B426" s="2"/>
      <c r="C426" s="10">
        <v>342</v>
      </c>
      <c r="D426" s="11" t="s">
        <v>439</v>
      </c>
      <c r="E426" s="22">
        <v>0.38</v>
      </c>
      <c r="F426" s="46" t="s">
        <v>114</v>
      </c>
      <c r="G426" s="44"/>
      <c r="H426" s="23"/>
      <c r="I426" s="23"/>
    </row>
    <row r="427" spans="1:9" ht="13.2">
      <c r="A427" s="128" t="s">
        <v>440</v>
      </c>
      <c r="B427" s="2"/>
      <c r="C427" s="10">
        <v>8</v>
      </c>
      <c r="D427" s="11" t="s">
        <v>441</v>
      </c>
      <c r="E427" s="22">
        <v>0.13900000000000001</v>
      </c>
      <c r="F427" s="46" t="s">
        <v>111</v>
      </c>
      <c r="G427" s="44"/>
      <c r="H427" s="23"/>
      <c r="I427" s="23"/>
    </row>
    <row r="428" spans="1:9" ht="13.2">
      <c r="A428" s="129"/>
      <c r="B428" s="2"/>
      <c r="C428" s="10">
        <v>65</v>
      </c>
      <c r="D428" s="11" t="s">
        <v>442</v>
      </c>
      <c r="E428" s="22">
        <v>0.127</v>
      </c>
      <c r="F428" s="46" t="s">
        <v>118</v>
      </c>
      <c r="G428" s="44"/>
      <c r="H428" s="23"/>
      <c r="I428" s="23"/>
    </row>
    <row r="429" spans="1:9" ht="13.2">
      <c r="A429" s="129"/>
      <c r="B429" s="2"/>
      <c r="C429" s="10">
        <v>12</v>
      </c>
      <c r="D429" s="11" t="s">
        <v>443</v>
      </c>
      <c r="E429" s="22">
        <v>0.438</v>
      </c>
      <c r="F429" s="46" t="s">
        <v>111</v>
      </c>
      <c r="G429" s="44"/>
      <c r="H429" s="23"/>
      <c r="I429" s="23"/>
    </row>
    <row r="430" spans="1:9" ht="13.2">
      <c r="A430" s="129"/>
      <c r="B430" s="2"/>
      <c r="C430" s="10">
        <v>13</v>
      </c>
      <c r="D430" s="11" t="s">
        <v>444</v>
      </c>
      <c r="E430" s="22">
        <v>0.44800000000000001</v>
      </c>
      <c r="F430" s="46" t="s">
        <v>114</v>
      </c>
      <c r="G430" s="44"/>
      <c r="H430" s="23"/>
      <c r="I430" s="23"/>
    </row>
    <row r="431" spans="1:9" ht="13.2">
      <c r="A431" s="129"/>
      <c r="B431" s="63" t="s">
        <v>879</v>
      </c>
      <c r="C431" s="10">
        <v>273</v>
      </c>
      <c r="D431" s="59" t="s">
        <v>445</v>
      </c>
      <c r="E431" s="22">
        <v>0.217</v>
      </c>
      <c r="F431" s="46" t="s">
        <v>118</v>
      </c>
      <c r="G431" s="44" t="s">
        <v>878</v>
      </c>
      <c r="H431" s="23"/>
      <c r="I431" s="23"/>
    </row>
    <row r="432" spans="1:9" ht="13.2">
      <c r="A432" s="128" t="s">
        <v>446</v>
      </c>
      <c r="B432" s="2"/>
      <c r="C432" s="10">
        <v>168</v>
      </c>
      <c r="D432" s="11" t="s">
        <v>447</v>
      </c>
      <c r="E432" s="22">
        <v>0.253</v>
      </c>
      <c r="F432" s="46" t="s">
        <v>114</v>
      </c>
      <c r="G432" s="44"/>
      <c r="H432" s="23"/>
      <c r="I432" s="23"/>
    </row>
    <row r="433" spans="1:9" ht="13.2">
      <c r="A433" s="129"/>
      <c r="B433" s="2"/>
      <c r="C433" s="10">
        <v>171</v>
      </c>
      <c r="D433" s="11" t="s">
        <v>448</v>
      </c>
      <c r="E433" s="22">
        <v>0.46200000000000002</v>
      </c>
      <c r="F433" s="46" t="s">
        <v>114</v>
      </c>
      <c r="G433" s="44"/>
      <c r="H433" s="2"/>
      <c r="I433" s="2"/>
    </row>
    <row r="434" spans="1:9" ht="13.2">
      <c r="A434" s="129"/>
      <c r="B434" s="2"/>
      <c r="C434" s="10">
        <v>405</v>
      </c>
      <c r="D434" s="18" t="s">
        <v>449</v>
      </c>
      <c r="E434" s="22">
        <v>0.40799999999999997</v>
      </c>
      <c r="F434" s="46" t="s">
        <v>114</v>
      </c>
      <c r="G434" s="44"/>
      <c r="H434" s="23"/>
      <c r="I434" s="23"/>
    </row>
    <row r="435" spans="1:9" ht="13.2">
      <c r="A435" s="129"/>
      <c r="B435" s="2"/>
      <c r="C435" s="10">
        <v>504</v>
      </c>
      <c r="D435" s="11" t="s">
        <v>450</v>
      </c>
      <c r="E435" s="22">
        <v>0.45500000000000002</v>
      </c>
      <c r="F435" s="46" t="s">
        <v>114</v>
      </c>
      <c r="G435" s="44"/>
      <c r="H435" s="2"/>
      <c r="I435" s="2"/>
    </row>
    <row r="436" spans="1:9" ht="13.2">
      <c r="A436" s="129"/>
      <c r="B436" s="2"/>
      <c r="C436" s="10">
        <v>660</v>
      </c>
      <c r="D436" s="11" t="str">
        <f>HYPERLINK("https://leetcode.com/problems/remove-9/","Remove 9")</f>
        <v>Remove 9</v>
      </c>
      <c r="E436" s="22">
        <v>0.44700000000000001</v>
      </c>
      <c r="F436" s="46" t="s">
        <v>118</v>
      </c>
      <c r="G436" s="44"/>
      <c r="H436" s="2"/>
      <c r="I436" s="2"/>
    </row>
    <row r="437" spans="1:9" ht="13.2">
      <c r="A437" s="128" t="s">
        <v>451</v>
      </c>
      <c r="B437" s="2"/>
      <c r="C437" s="10">
        <v>6</v>
      </c>
      <c r="D437" s="11" t="s">
        <v>452</v>
      </c>
      <c r="E437" s="22">
        <v>0.26400000000000001</v>
      </c>
      <c r="F437" s="46" t="s">
        <v>111</v>
      </c>
      <c r="G437" s="44"/>
      <c r="H437" s="2"/>
      <c r="I437" s="2"/>
    </row>
    <row r="438" spans="1:9" ht="13.2">
      <c r="A438" s="129"/>
      <c r="B438" s="26"/>
      <c r="C438" s="10">
        <v>498</v>
      </c>
      <c r="D438" s="11" t="s">
        <v>453</v>
      </c>
      <c r="E438" s="22">
        <v>0.46400000000000002</v>
      </c>
      <c r="F438" s="46" t="s">
        <v>111</v>
      </c>
      <c r="G438" s="44"/>
      <c r="H438" s="27"/>
      <c r="I438" s="27"/>
    </row>
    <row r="439" spans="1:9" ht="13.2">
      <c r="A439" s="129"/>
      <c r="B439" s="2"/>
      <c r="C439" s="10">
        <v>48</v>
      </c>
      <c r="D439" s="11" t="s">
        <v>454</v>
      </c>
      <c r="E439" s="22">
        <v>0.379</v>
      </c>
      <c r="F439" s="46" t="s">
        <v>111</v>
      </c>
      <c r="G439" s="44"/>
      <c r="H439" s="2"/>
      <c r="I439" s="2"/>
    </row>
    <row r="440" spans="1:9" ht="13.2">
      <c r="A440" s="129"/>
      <c r="B440" s="2"/>
      <c r="C440" s="10">
        <v>54</v>
      </c>
      <c r="D440" s="11" t="s">
        <v>455</v>
      </c>
      <c r="E440" s="22">
        <v>0.253</v>
      </c>
      <c r="F440" s="46" t="s">
        <v>111</v>
      </c>
      <c r="G440" s="44"/>
      <c r="H440" s="2"/>
      <c r="I440" s="2"/>
    </row>
    <row r="441" spans="1:9" ht="13.2">
      <c r="A441" s="129"/>
      <c r="B441" s="2"/>
      <c r="C441" s="10">
        <v>59</v>
      </c>
      <c r="D441" s="11" t="s">
        <v>456</v>
      </c>
      <c r="E441" s="22">
        <v>0.38800000000000001</v>
      </c>
      <c r="F441" s="46" t="s">
        <v>111</v>
      </c>
      <c r="G441" s="44"/>
      <c r="H441" s="2"/>
      <c r="I441" s="2"/>
    </row>
    <row r="442" spans="1:9" ht="13.2">
      <c r="A442" s="129"/>
      <c r="B442" s="2"/>
      <c r="C442" s="10">
        <v>73</v>
      </c>
      <c r="D442" s="11" t="s">
        <v>457</v>
      </c>
      <c r="E442" s="22">
        <v>0.35499999999999998</v>
      </c>
      <c r="F442" s="46" t="s">
        <v>111</v>
      </c>
      <c r="G442" s="44"/>
      <c r="H442" s="2"/>
      <c r="I442" s="2"/>
    </row>
    <row r="443" spans="1:9" ht="13.2">
      <c r="A443" s="129"/>
      <c r="B443" s="26"/>
      <c r="C443" s="35">
        <v>661</v>
      </c>
      <c r="D443" s="36" t="str">
        <f>HYPERLINK("https://leetcode.com/problems/image-smoother/","Image Smoother")</f>
        <v>Image Smoother</v>
      </c>
      <c r="E443" s="37">
        <v>0.47899999999999998</v>
      </c>
      <c r="F443" s="46" t="s">
        <v>114</v>
      </c>
      <c r="G443" s="44"/>
      <c r="H443" s="2"/>
      <c r="I443" s="2"/>
    </row>
    <row r="444" spans="1:9" ht="13.2">
      <c r="A444" s="129"/>
      <c r="B444" s="26"/>
      <c r="C444" s="10">
        <v>520</v>
      </c>
      <c r="D444" s="11" t="s">
        <v>458</v>
      </c>
      <c r="E444" s="22">
        <v>0.52500000000000002</v>
      </c>
      <c r="F444" s="46" t="s">
        <v>114</v>
      </c>
      <c r="G444" s="44"/>
      <c r="H444" s="2"/>
      <c r="I444" s="2"/>
    </row>
    <row r="445" spans="1:9" ht="13.2">
      <c r="A445" s="129"/>
      <c r="B445" s="26"/>
      <c r="C445" s="10">
        <v>616</v>
      </c>
      <c r="D445" s="11" t="str">
        <f>HYPERLINK("https://leetcode.com/problems/add-bold-tag-in-string","Add Bold Tag in String")</f>
        <v>Add Bold Tag in String</v>
      </c>
      <c r="E445" s="22">
        <v>0.36199999999999999</v>
      </c>
      <c r="F445" s="46" t="s">
        <v>111</v>
      </c>
      <c r="G445" s="44"/>
      <c r="H445" s="2"/>
      <c r="I445" s="2"/>
    </row>
    <row r="446" spans="1:9" ht="13.2">
      <c r="A446" s="129"/>
      <c r="B446" s="26"/>
      <c r="C446" s="10">
        <v>289</v>
      </c>
      <c r="D446" s="11" t="s">
        <v>459</v>
      </c>
      <c r="E446" s="22">
        <v>0.36499999999999999</v>
      </c>
      <c r="F446" s="46" t="s">
        <v>111</v>
      </c>
      <c r="G446" s="44"/>
      <c r="H446" s="2"/>
      <c r="I446" s="2"/>
    </row>
    <row r="447" spans="1:9" ht="13.2">
      <c r="A447" s="129"/>
      <c r="B447" s="2"/>
      <c r="C447" s="10">
        <v>118</v>
      </c>
      <c r="D447" s="11" t="s">
        <v>460</v>
      </c>
      <c r="E447" s="22">
        <v>0.377</v>
      </c>
      <c r="F447" s="46" t="s">
        <v>114</v>
      </c>
      <c r="G447" s="44"/>
      <c r="H447" s="2"/>
      <c r="I447" s="2"/>
    </row>
    <row r="448" spans="1:9" ht="13.2">
      <c r="A448" s="129"/>
      <c r="B448" s="2"/>
      <c r="C448" s="10">
        <v>119</v>
      </c>
      <c r="D448" s="11" t="s">
        <v>461</v>
      </c>
      <c r="E448" s="22">
        <v>0.35899999999999999</v>
      </c>
      <c r="F448" s="46" t="s">
        <v>114</v>
      </c>
      <c r="G448" s="44"/>
      <c r="H448" s="2"/>
      <c r="I448" s="2"/>
    </row>
    <row r="449" spans="1:9" ht="13.2">
      <c r="A449" s="129"/>
      <c r="B449" s="26"/>
      <c r="C449" s="38">
        <v>566</v>
      </c>
      <c r="D449" s="11" t="str">
        <f>HYPERLINK("https://leetcode.com/problems/reshape-the-matrix/","Reshape the Matrix")</f>
        <v>Reshape the Matrix</v>
      </c>
      <c r="E449" s="22">
        <v>0.67900000000000005</v>
      </c>
      <c r="F449" s="44" t="s">
        <v>114</v>
      </c>
      <c r="G449" s="44"/>
      <c r="H449" s="2"/>
      <c r="I449" s="2"/>
    </row>
    <row r="450" spans="1:9" ht="13.2">
      <c r="A450" s="129"/>
      <c r="B450" s="26"/>
      <c r="C450" s="10">
        <v>391</v>
      </c>
      <c r="D450" s="11" t="s">
        <v>462</v>
      </c>
      <c r="E450" s="22">
        <v>0.25600000000000001</v>
      </c>
      <c r="F450" s="46" t="s">
        <v>118</v>
      </c>
      <c r="G450" s="44"/>
      <c r="H450" s="27"/>
      <c r="I450" s="27"/>
    </row>
    <row r="451" spans="1:9" ht="13.2">
      <c r="A451" s="129"/>
      <c r="B451" s="2"/>
      <c r="C451" s="10">
        <v>382</v>
      </c>
      <c r="D451" s="11" t="s">
        <v>463</v>
      </c>
      <c r="E451" s="22">
        <v>0.46600000000000003</v>
      </c>
      <c r="F451" s="46" t="s">
        <v>111</v>
      </c>
      <c r="G451" s="44"/>
      <c r="H451" s="2"/>
      <c r="I451" s="2"/>
    </row>
    <row r="452" spans="1:9" ht="13.2">
      <c r="A452" s="129"/>
      <c r="B452" s="2"/>
      <c r="C452" s="10">
        <v>398</v>
      </c>
      <c r="D452" s="11" t="s">
        <v>464</v>
      </c>
      <c r="E452" s="22">
        <v>0.41799999999999998</v>
      </c>
      <c r="F452" s="46" t="s">
        <v>111</v>
      </c>
      <c r="G452" s="44"/>
      <c r="H452" s="2"/>
      <c r="I452" s="2"/>
    </row>
    <row r="453" spans="1:9" ht="13.2">
      <c r="A453" s="129"/>
      <c r="B453" s="26"/>
      <c r="C453" s="10">
        <v>384</v>
      </c>
      <c r="D453" s="11" t="s">
        <v>465</v>
      </c>
      <c r="E453" s="22">
        <v>0.45900000000000002</v>
      </c>
      <c r="F453" s="46" t="s">
        <v>111</v>
      </c>
      <c r="G453" s="44"/>
      <c r="H453" s="2"/>
      <c r="I453" s="2"/>
    </row>
    <row r="454" spans="1:9" ht="13.2">
      <c r="A454" s="129"/>
      <c r="B454" s="26"/>
      <c r="C454" s="10">
        <v>624</v>
      </c>
      <c r="D454" s="11" t="str">
        <f>HYPERLINK("https://leetcode.com/problems/maximum-distance-in-arrays/#/description","Maximum Distance in Arrays")</f>
        <v>Maximum Distance in Arrays</v>
      </c>
      <c r="E454" s="22">
        <v>0.31</v>
      </c>
      <c r="F454" s="46" t="s">
        <v>114</v>
      </c>
      <c r="G454" s="44"/>
      <c r="H454" s="2"/>
      <c r="I454" s="2"/>
    </row>
    <row r="455" spans="1:9" ht="13.2">
      <c r="A455" s="129"/>
      <c r="B455" s="26"/>
      <c r="C455" s="10">
        <v>628</v>
      </c>
      <c r="D455" s="11" t="str">
        <f>HYPERLINK("https://leetcode.com/problems/maximum-product-of-three-numbers/#/description","Maximum Product of Three Numbers")</f>
        <v>Maximum Product of Three Numbers</v>
      </c>
      <c r="E455" s="22">
        <v>0.442</v>
      </c>
      <c r="F455" s="46" t="s">
        <v>114</v>
      </c>
      <c r="G455" s="44"/>
      <c r="H455" s="2"/>
      <c r="I455" s="2"/>
    </row>
    <row r="456" spans="1:9" ht="13.2">
      <c r="A456" s="129"/>
      <c r="B456" s="12"/>
      <c r="C456" s="10">
        <v>657</v>
      </c>
      <c r="D456" s="11" t="str">
        <f>HYPERLINK("https://leetcode.com/problems/judge-route-circle/description/","Judge Route Circle")</f>
        <v>Judge Route Circle</v>
      </c>
      <c r="E456" s="22">
        <v>0.71899999999999997</v>
      </c>
      <c r="F456" s="46" t="s">
        <v>114</v>
      </c>
      <c r="G456" s="44"/>
      <c r="H456" s="2"/>
      <c r="I456" s="2"/>
    </row>
    <row r="457" spans="1:9" ht="13.2">
      <c r="A457" s="1"/>
      <c r="B457" s="2"/>
      <c r="C457" s="10">
        <v>674</v>
      </c>
      <c r="D457" s="11" t="s">
        <v>466</v>
      </c>
      <c r="E457" s="22">
        <v>0.44</v>
      </c>
      <c r="F457" s="46" t="s">
        <v>114</v>
      </c>
      <c r="G457" s="44"/>
      <c r="H457" s="2"/>
      <c r="I457" s="2"/>
    </row>
    <row r="458" spans="1:9" ht="13.2">
      <c r="A458" s="128" t="s">
        <v>467</v>
      </c>
      <c r="B458" s="2"/>
      <c r="C458" s="10">
        <v>20</v>
      </c>
      <c r="D458" s="11" t="s">
        <v>468</v>
      </c>
      <c r="E458" s="22">
        <v>0.32900000000000001</v>
      </c>
      <c r="F458" s="46" t="s">
        <v>114</v>
      </c>
      <c r="G458" s="47" t="s">
        <v>970</v>
      </c>
      <c r="H458" s="2"/>
      <c r="I458" s="2"/>
    </row>
    <row r="459" spans="1:9" ht="13.2">
      <c r="A459" s="129"/>
      <c r="B459" s="2"/>
      <c r="C459" s="10">
        <v>32</v>
      </c>
      <c r="D459" s="11" t="s">
        <v>469</v>
      </c>
      <c r="E459" s="22">
        <v>0.23</v>
      </c>
      <c r="F459" s="46" t="s">
        <v>118</v>
      </c>
      <c r="G459" s="44"/>
      <c r="H459" s="2"/>
      <c r="I459" s="2"/>
    </row>
    <row r="460" spans="1:9" ht="13.2">
      <c r="A460" s="129"/>
      <c r="B460" s="2"/>
      <c r="C460" s="10">
        <v>224</v>
      </c>
      <c r="D460" s="11" t="s">
        <v>470</v>
      </c>
      <c r="E460" s="22">
        <v>0.26300000000000001</v>
      </c>
      <c r="F460" s="46" t="s">
        <v>118</v>
      </c>
      <c r="G460" s="44"/>
      <c r="H460" s="2"/>
      <c r="I460" s="2"/>
    </row>
    <row r="461" spans="1:9" ht="13.2">
      <c r="A461" s="129"/>
      <c r="B461" s="2"/>
      <c r="C461" s="10">
        <v>227</v>
      </c>
      <c r="D461" s="11" t="s">
        <v>471</v>
      </c>
      <c r="E461" s="22">
        <v>0.28699999999999998</v>
      </c>
      <c r="F461" s="46" t="s">
        <v>111</v>
      </c>
      <c r="G461" s="44"/>
      <c r="H461" s="2"/>
      <c r="I461" s="2"/>
    </row>
    <row r="462" spans="1:9" ht="13.2">
      <c r="A462" s="129"/>
      <c r="B462" s="2"/>
      <c r="C462" s="10">
        <v>71</v>
      </c>
      <c r="D462" s="11" t="s">
        <v>472</v>
      </c>
      <c r="E462" s="22">
        <v>0.247</v>
      </c>
      <c r="F462" s="46" t="s">
        <v>111</v>
      </c>
      <c r="G462" s="44"/>
      <c r="H462" s="2"/>
      <c r="I462" s="2"/>
    </row>
    <row r="463" spans="1:9" ht="13.2">
      <c r="A463" s="129"/>
      <c r="B463" s="2"/>
      <c r="C463" s="10">
        <v>388</v>
      </c>
      <c r="D463" s="11" t="s">
        <v>473</v>
      </c>
      <c r="E463" s="22">
        <v>0.35899999999999999</v>
      </c>
      <c r="F463" s="46" t="s">
        <v>111</v>
      </c>
      <c r="G463" s="44"/>
      <c r="H463" s="2"/>
      <c r="I463" s="2"/>
    </row>
    <row r="464" spans="1:9" ht="13.2">
      <c r="A464" s="129"/>
      <c r="B464" s="2"/>
      <c r="C464" s="10">
        <v>150</v>
      </c>
      <c r="D464" s="11" t="s">
        <v>474</v>
      </c>
      <c r="E464" s="22">
        <v>0.26600000000000001</v>
      </c>
      <c r="F464" s="46" t="s">
        <v>111</v>
      </c>
      <c r="G464" s="44"/>
      <c r="H464" s="2"/>
      <c r="I464" s="2"/>
    </row>
    <row r="465" spans="1:9" ht="13.2">
      <c r="A465" s="129"/>
      <c r="B465" s="2"/>
      <c r="C465" s="10">
        <v>591</v>
      </c>
      <c r="D465" s="11" t="str">
        <f>HYPERLINK("https://leetcode.com/problems/tag-validator/#/description","Tag Validator")</f>
        <v>Tag Validator</v>
      </c>
      <c r="E465" s="22">
        <v>0.17899999999999999</v>
      </c>
      <c r="F465" s="46" t="s">
        <v>118</v>
      </c>
      <c r="G465" s="44"/>
      <c r="H465" s="27"/>
      <c r="I465" s="27"/>
    </row>
    <row r="466" spans="1:9" ht="13.2">
      <c r="A466" s="129"/>
      <c r="B466" s="2"/>
      <c r="C466" s="10">
        <v>385</v>
      </c>
      <c r="D466" s="11" t="s">
        <v>475</v>
      </c>
      <c r="E466" s="22">
        <v>0.3</v>
      </c>
      <c r="F466" s="46" t="s">
        <v>111</v>
      </c>
      <c r="G466" s="44"/>
      <c r="H466" s="2"/>
      <c r="I466" s="2"/>
    </row>
    <row r="467" spans="1:9" ht="13.2">
      <c r="A467" s="129"/>
      <c r="B467" s="2"/>
      <c r="C467" s="10">
        <v>439</v>
      </c>
      <c r="D467" s="18" t="s">
        <v>476</v>
      </c>
      <c r="E467" s="22">
        <v>0.503</v>
      </c>
      <c r="F467" s="46" t="s">
        <v>111</v>
      </c>
      <c r="G467" s="44"/>
      <c r="H467" s="2"/>
      <c r="I467" s="2"/>
    </row>
    <row r="468" spans="1:9" ht="13.2">
      <c r="A468" s="129"/>
      <c r="B468" s="2"/>
      <c r="C468" s="10">
        <v>394</v>
      </c>
      <c r="D468" s="11" t="s">
        <v>477</v>
      </c>
      <c r="E468" s="22">
        <v>0.40899999999999997</v>
      </c>
      <c r="F468" s="46" t="s">
        <v>111</v>
      </c>
      <c r="G468" s="44"/>
      <c r="H468" s="2"/>
      <c r="I468" s="2"/>
    </row>
    <row r="469" spans="1:9" ht="13.2">
      <c r="A469" s="129"/>
      <c r="B469" s="2"/>
      <c r="C469" s="10">
        <v>496</v>
      </c>
      <c r="D469" s="11" t="s">
        <v>478</v>
      </c>
      <c r="E469" s="22">
        <v>0.57599999999999996</v>
      </c>
      <c r="F469" s="46" t="s">
        <v>114</v>
      </c>
      <c r="G469" s="44"/>
      <c r="H469" s="2"/>
      <c r="I469" s="2"/>
    </row>
    <row r="470" spans="1:9" ht="13.2">
      <c r="A470" s="129"/>
      <c r="B470" s="2"/>
      <c r="C470" s="10">
        <v>503</v>
      </c>
      <c r="D470" s="11" t="s">
        <v>479</v>
      </c>
      <c r="E470" s="22">
        <v>0.47199999999999998</v>
      </c>
      <c r="F470" s="46" t="s">
        <v>111</v>
      </c>
      <c r="G470" s="44"/>
      <c r="H470" s="2"/>
      <c r="I470" s="2"/>
    </row>
    <row r="471" spans="1:9" ht="13.2">
      <c r="A471" s="129"/>
      <c r="B471" s="2"/>
      <c r="C471" s="10">
        <v>556</v>
      </c>
      <c r="D471" s="11" t="s">
        <v>480</v>
      </c>
      <c r="E471" s="22">
        <v>0.27200000000000002</v>
      </c>
      <c r="F471" s="46" t="s">
        <v>111</v>
      </c>
      <c r="G471" s="44"/>
      <c r="H471" s="2"/>
      <c r="I471" s="2"/>
    </row>
    <row r="472" spans="1:9" ht="13.2">
      <c r="A472" s="129"/>
      <c r="B472" s="2"/>
      <c r="C472" s="10">
        <v>218</v>
      </c>
      <c r="D472" s="18" t="s">
        <v>481</v>
      </c>
      <c r="E472" s="22">
        <v>0.26600000000000001</v>
      </c>
      <c r="F472" s="46" t="s">
        <v>118</v>
      </c>
      <c r="G472" s="44"/>
      <c r="H472" s="2"/>
      <c r="I472" s="2"/>
    </row>
    <row r="473" spans="1:9" ht="13.2">
      <c r="A473" s="128" t="s">
        <v>482</v>
      </c>
      <c r="B473" s="2" t="s">
        <v>176</v>
      </c>
      <c r="C473" s="10">
        <v>41</v>
      </c>
      <c r="D473" s="11" t="s">
        <v>483</v>
      </c>
      <c r="E473" s="22">
        <v>0.252</v>
      </c>
      <c r="F473" s="46" t="s">
        <v>118</v>
      </c>
      <c r="G473" s="44"/>
      <c r="H473" s="27"/>
      <c r="I473" s="27"/>
    </row>
    <row r="474" spans="1:9" ht="13.2">
      <c r="A474" s="129"/>
      <c r="B474" s="2" t="s">
        <v>176</v>
      </c>
      <c r="C474" s="10">
        <v>268</v>
      </c>
      <c r="D474" s="11" t="s">
        <v>484</v>
      </c>
      <c r="E474" s="22">
        <v>0.44</v>
      </c>
      <c r="F474" s="46" t="s">
        <v>114</v>
      </c>
      <c r="G474" s="44"/>
      <c r="H474" s="27"/>
      <c r="I474" s="27"/>
    </row>
    <row r="475" spans="1:9" ht="13.2">
      <c r="A475" s="129"/>
      <c r="B475" s="2" t="s">
        <v>176</v>
      </c>
      <c r="C475" s="10">
        <v>169</v>
      </c>
      <c r="D475" s="11" t="s">
        <v>485</v>
      </c>
      <c r="E475" s="22">
        <v>0.45800000000000002</v>
      </c>
      <c r="F475" s="46" t="s">
        <v>114</v>
      </c>
      <c r="G475" s="44"/>
      <c r="H475" s="2"/>
      <c r="I475" s="2"/>
    </row>
    <row r="476" spans="1:9" ht="13.2">
      <c r="A476" s="129"/>
      <c r="B476" s="2" t="s">
        <v>176</v>
      </c>
      <c r="C476" s="10">
        <v>229</v>
      </c>
      <c r="D476" s="18" t="s">
        <v>486</v>
      </c>
      <c r="E476" s="22">
        <v>0.28199999999999997</v>
      </c>
      <c r="F476" s="46" t="s">
        <v>111</v>
      </c>
      <c r="G476" s="44"/>
      <c r="H476" s="2"/>
      <c r="I476" s="2"/>
    </row>
    <row r="477" spans="1:9" ht="13.2">
      <c r="A477" s="129"/>
      <c r="B477" s="2" t="s">
        <v>6</v>
      </c>
      <c r="C477" s="10">
        <v>217</v>
      </c>
      <c r="D477" s="11" t="s">
        <v>487</v>
      </c>
      <c r="E477" s="22">
        <v>0.44800000000000001</v>
      </c>
      <c r="F477" s="46" t="s">
        <v>114</v>
      </c>
      <c r="G477" s="44"/>
      <c r="H477" s="27"/>
      <c r="I477" s="27"/>
    </row>
    <row r="478" spans="1:9" ht="13.2">
      <c r="A478" s="129"/>
      <c r="B478" s="2" t="s">
        <v>6</v>
      </c>
      <c r="C478" s="10">
        <v>219</v>
      </c>
      <c r="D478" s="11" t="s">
        <v>488</v>
      </c>
      <c r="E478" s="22">
        <v>0.32</v>
      </c>
      <c r="F478" s="46" t="s">
        <v>114</v>
      </c>
      <c r="G478" s="44"/>
      <c r="H478" s="27"/>
      <c r="I478" s="27"/>
    </row>
    <row r="479" spans="1:9" ht="13.2">
      <c r="A479" s="129"/>
      <c r="B479" s="2" t="s">
        <v>6</v>
      </c>
      <c r="C479" s="10">
        <v>220</v>
      </c>
      <c r="D479" s="11" t="s">
        <v>489</v>
      </c>
      <c r="E479" s="22">
        <v>0.192</v>
      </c>
      <c r="F479" s="46" t="s">
        <v>111</v>
      </c>
      <c r="G479" s="44"/>
      <c r="H479" s="2"/>
      <c r="I479" s="2"/>
    </row>
    <row r="480" spans="1:9" ht="13.2">
      <c r="A480" s="129"/>
      <c r="B480" s="26" t="s">
        <v>176</v>
      </c>
      <c r="C480" s="10">
        <v>442</v>
      </c>
      <c r="D480" s="11" t="s">
        <v>490</v>
      </c>
      <c r="E480" s="22">
        <v>0.53800000000000003</v>
      </c>
      <c r="F480" s="46" t="s">
        <v>111</v>
      </c>
      <c r="G480" s="44"/>
      <c r="H480" s="27"/>
      <c r="I480" s="27"/>
    </row>
    <row r="481" spans="1:9" ht="13.2">
      <c r="A481" s="129"/>
      <c r="B481" s="26" t="s">
        <v>176</v>
      </c>
      <c r="C481" s="10">
        <v>448</v>
      </c>
      <c r="D481" s="11" t="s">
        <v>491</v>
      </c>
      <c r="E481" s="22">
        <v>0.52500000000000002</v>
      </c>
      <c r="F481" s="46" t="s">
        <v>114</v>
      </c>
      <c r="G481" s="44"/>
      <c r="H481" s="2"/>
      <c r="I481" s="2"/>
    </row>
    <row r="482" spans="1:9" ht="13.2">
      <c r="A482" s="129"/>
      <c r="B482" s="2" t="s">
        <v>6</v>
      </c>
      <c r="C482" s="10">
        <v>389</v>
      </c>
      <c r="D482" s="11" t="s">
        <v>492</v>
      </c>
      <c r="E482" s="22">
        <v>0.51500000000000001</v>
      </c>
      <c r="F482" s="46" t="s">
        <v>114</v>
      </c>
      <c r="G482" s="44"/>
      <c r="H482" s="2"/>
      <c r="I482" s="2"/>
    </row>
    <row r="483" spans="1:9" ht="13.2">
      <c r="A483" s="1"/>
      <c r="B483" s="2" t="s">
        <v>6</v>
      </c>
      <c r="C483" s="10">
        <v>645</v>
      </c>
      <c r="D483" s="11" t="s">
        <v>493</v>
      </c>
      <c r="E483" s="22">
        <v>0.40600000000000003</v>
      </c>
      <c r="F483" s="46" t="s">
        <v>114</v>
      </c>
      <c r="G483" s="44"/>
      <c r="H483" s="2"/>
      <c r="I483" s="2"/>
    </row>
    <row r="484" spans="1:9" s="70" customFormat="1" ht="13.2">
      <c r="A484" s="69"/>
      <c r="B484" s="2"/>
      <c r="C484" s="35"/>
      <c r="D484" s="76" t="s">
        <v>942</v>
      </c>
      <c r="E484" s="77"/>
      <c r="F484" s="77"/>
      <c r="G484" s="77"/>
      <c r="H484" s="2"/>
      <c r="I484" s="2"/>
    </row>
    <row r="485" spans="1:9" ht="13.2">
      <c r="A485" s="128" t="s">
        <v>494</v>
      </c>
      <c r="B485" s="2" t="s">
        <v>176</v>
      </c>
      <c r="C485" s="10">
        <v>56</v>
      </c>
      <c r="D485" s="11" t="s">
        <v>495</v>
      </c>
      <c r="E485" s="22">
        <v>0.29299999999999998</v>
      </c>
      <c r="F485" s="46" t="s">
        <v>111</v>
      </c>
      <c r="G485" s="47" t="s">
        <v>933</v>
      </c>
      <c r="H485" s="2"/>
      <c r="I485" s="2"/>
    </row>
    <row r="486" spans="1:9" ht="13.2">
      <c r="A486" s="128"/>
      <c r="B486" s="2" t="s">
        <v>176</v>
      </c>
      <c r="C486" s="10">
        <v>57</v>
      </c>
      <c r="D486" s="11" t="s">
        <v>496</v>
      </c>
      <c r="E486" s="22">
        <v>0.27</v>
      </c>
      <c r="F486" s="46" t="s">
        <v>118</v>
      </c>
      <c r="G486" s="44"/>
      <c r="H486" s="2"/>
      <c r="I486" s="2"/>
    </row>
    <row r="487" spans="1:9" ht="13.2">
      <c r="A487" s="128"/>
      <c r="B487" s="2" t="s">
        <v>176</v>
      </c>
      <c r="C487" s="10">
        <v>252</v>
      </c>
      <c r="D487" s="11" t="s">
        <v>497</v>
      </c>
      <c r="E487" s="22">
        <v>0.46500000000000002</v>
      </c>
      <c r="F487" s="46" t="s">
        <v>114</v>
      </c>
      <c r="G487" s="47" t="s">
        <v>944</v>
      </c>
      <c r="H487" s="2"/>
      <c r="I487" s="2"/>
    </row>
    <row r="488" spans="1:9" ht="13.2">
      <c r="A488" s="128"/>
      <c r="B488" s="2" t="s">
        <v>498</v>
      </c>
      <c r="C488" s="10">
        <v>253</v>
      </c>
      <c r="D488" s="11" t="s">
        <v>499</v>
      </c>
      <c r="E488" s="22">
        <v>0.38700000000000001</v>
      </c>
      <c r="F488" s="46" t="s">
        <v>111</v>
      </c>
      <c r="G488" s="47" t="s">
        <v>945</v>
      </c>
      <c r="H488" s="2"/>
      <c r="I488" s="2"/>
    </row>
    <row r="489" spans="1:9" ht="13.2">
      <c r="A489" s="128"/>
      <c r="B489" s="2" t="s">
        <v>136</v>
      </c>
      <c r="C489" s="39">
        <v>436</v>
      </c>
      <c r="D489" s="11" t="s">
        <v>500</v>
      </c>
      <c r="E489" s="22">
        <v>0.41199999999999998</v>
      </c>
      <c r="F489" s="46" t="s">
        <v>111</v>
      </c>
      <c r="G489" s="47" t="s">
        <v>937</v>
      </c>
      <c r="H489" s="2"/>
      <c r="I489" s="2"/>
    </row>
    <row r="490" spans="1:9" ht="13.2">
      <c r="A490" s="128"/>
      <c r="B490" s="2"/>
      <c r="C490" s="39">
        <v>435</v>
      </c>
      <c r="D490" s="11" t="s">
        <v>501</v>
      </c>
      <c r="E490" s="22">
        <v>0.40400000000000003</v>
      </c>
      <c r="F490" s="46" t="s">
        <v>111</v>
      </c>
      <c r="G490" s="47" t="s">
        <v>938</v>
      </c>
      <c r="H490" s="23"/>
      <c r="I490" s="23"/>
    </row>
    <row r="491" spans="1:9" ht="13.2">
      <c r="A491" s="128"/>
      <c r="B491" s="2" t="s">
        <v>176</v>
      </c>
      <c r="C491" s="10">
        <v>495</v>
      </c>
      <c r="D491" s="11" t="s">
        <v>502</v>
      </c>
      <c r="E491" s="22">
        <v>0.52</v>
      </c>
      <c r="F491" s="46" t="s">
        <v>111</v>
      </c>
      <c r="G491" s="47" t="s">
        <v>939</v>
      </c>
      <c r="H491" s="2"/>
      <c r="I491" s="2"/>
    </row>
    <row r="492" spans="1:9" ht="13.2">
      <c r="A492" s="128"/>
      <c r="B492" s="2" t="s">
        <v>176</v>
      </c>
      <c r="C492" s="10">
        <v>163</v>
      </c>
      <c r="D492" s="11" t="s">
        <v>503</v>
      </c>
      <c r="E492" s="22">
        <v>0.255</v>
      </c>
      <c r="F492" s="46" t="s">
        <v>111</v>
      </c>
      <c r="G492" s="44"/>
      <c r="H492" s="2"/>
      <c r="I492" s="2"/>
    </row>
    <row r="493" spans="1:9" ht="13.2">
      <c r="A493" s="128"/>
      <c r="B493" s="26" t="s">
        <v>176</v>
      </c>
      <c r="C493" s="10">
        <v>228</v>
      </c>
      <c r="D493" s="11" t="s">
        <v>504</v>
      </c>
      <c r="E493" s="22">
        <v>0.32900000000000001</v>
      </c>
      <c r="F493" s="46" t="s">
        <v>111</v>
      </c>
      <c r="G493" s="47" t="s">
        <v>941</v>
      </c>
      <c r="H493" s="2"/>
      <c r="I493" s="2"/>
    </row>
    <row r="494" spans="1:9" ht="13.2">
      <c r="A494" s="128"/>
      <c r="B494" s="2"/>
      <c r="C494" s="10">
        <v>352</v>
      </c>
      <c r="D494" s="11" t="s">
        <v>505</v>
      </c>
      <c r="E494" s="22">
        <v>0.39500000000000002</v>
      </c>
      <c r="F494" s="46" t="s">
        <v>118</v>
      </c>
      <c r="G494" s="47" t="s">
        <v>943</v>
      </c>
      <c r="H494" s="2"/>
      <c r="I494" s="2"/>
    </row>
    <row r="495" spans="1:9" s="70" customFormat="1" ht="13.2">
      <c r="A495" s="128"/>
      <c r="B495" s="2"/>
      <c r="C495" s="35">
        <v>729</v>
      </c>
      <c r="D495" s="11" t="s">
        <v>930</v>
      </c>
      <c r="E495" s="37"/>
      <c r="F495" s="43" t="s">
        <v>111</v>
      </c>
      <c r="G495" s="47" t="s">
        <v>934</v>
      </c>
      <c r="H495" s="2"/>
      <c r="I495" s="2"/>
    </row>
    <row r="496" spans="1:9" s="70" customFormat="1" ht="13.2">
      <c r="A496" s="128"/>
      <c r="B496" s="2"/>
      <c r="C496" s="35">
        <v>731</v>
      </c>
      <c r="D496" s="11" t="s">
        <v>931</v>
      </c>
      <c r="E496" s="37"/>
      <c r="F496" s="43" t="s">
        <v>111</v>
      </c>
      <c r="G496" s="47" t="s">
        <v>935</v>
      </c>
      <c r="H496" s="2"/>
      <c r="I496" s="2"/>
    </row>
    <row r="497" spans="1:9" s="70" customFormat="1" ht="13.2">
      <c r="A497" s="128"/>
      <c r="B497" s="2"/>
      <c r="C497" s="35">
        <v>732</v>
      </c>
      <c r="D497" s="11" t="s">
        <v>932</v>
      </c>
      <c r="E497" s="37"/>
      <c r="F497" s="43" t="s">
        <v>118</v>
      </c>
      <c r="G497" s="47" t="s">
        <v>936</v>
      </c>
      <c r="H497" s="2"/>
      <c r="I497" s="2"/>
    </row>
    <row r="498" spans="1:9" s="70" customFormat="1" ht="13.2">
      <c r="A498" s="128"/>
      <c r="B498" s="2"/>
      <c r="C498" s="35"/>
      <c r="D498" s="11" t="s">
        <v>953</v>
      </c>
      <c r="E498" s="56" t="s">
        <v>704</v>
      </c>
      <c r="F498" s="43" t="s">
        <v>114</v>
      </c>
      <c r="G498" s="47" t="s">
        <v>954</v>
      </c>
      <c r="H498" s="2"/>
      <c r="I498" s="2"/>
    </row>
    <row r="499" spans="1:9" s="70" customFormat="1" ht="13.2">
      <c r="A499" s="128"/>
      <c r="B499" s="2"/>
      <c r="C499" s="35">
        <v>683</v>
      </c>
      <c r="D499" s="75" t="s">
        <v>927</v>
      </c>
      <c r="E499" s="56" t="s">
        <v>704</v>
      </c>
      <c r="F499" s="43" t="s">
        <v>118</v>
      </c>
      <c r="G499" s="47" t="s">
        <v>940</v>
      </c>
      <c r="H499" s="2"/>
      <c r="I499" s="2"/>
    </row>
    <row r="500" spans="1:9" ht="13.2">
      <c r="A500" s="128" t="s">
        <v>506</v>
      </c>
      <c r="B500" s="2" t="s">
        <v>6</v>
      </c>
      <c r="C500" s="10">
        <v>202</v>
      </c>
      <c r="D500" s="11" t="s">
        <v>507</v>
      </c>
      <c r="E500" s="22">
        <v>0.4</v>
      </c>
      <c r="F500" s="46" t="s">
        <v>114</v>
      </c>
      <c r="G500" s="44"/>
      <c r="H500" s="2"/>
      <c r="I500" s="2"/>
    </row>
    <row r="501" spans="1:9" ht="13.2">
      <c r="A501" s="129"/>
      <c r="B501" s="2" t="s">
        <v>508</v>
      </c>
      <c r="C501" s="10">
        <v>258</v>
      </c>
      <c r="D501" s="11" t="s">
        <v>509</v>
      </c>
      <c r="E501" s="22">
        <v>0.50700000000000001</v>
      </c>
      <c r="F501" s="46" t="s">
        <v>114</v>
      </c>
      <c r="G501" s="44"/>
      <c r="H501" s="2"/>
      <c r="I501" s="2"/>
    </row>
    <row r="502" spans="1:9" ht="13.2">
      <c r="A502" s="129"/>
      <c r="B502" s="2" t="s">
        <v>508</v>
      </c>
      <c r="C502" s="10">
        <v>507</v>
      </c>
      <c r="D502" s="11" t="s">
        <v>510</v>
      </c>
      <c r="E502" s="22">
        <v>0.32900000000000001</v>
      </c>
      <c r="F502" s="46" t="s">
        <v>114</v>
      </c>
      <c r="G502" s="44"/>
      <c r="H502" s="2"/>
      <c r="I502" s="2"/>
    </row>
    <row r="503" spans="1:9" ht="13.2">
      <c r="A503" s="129"/>
      <c r="B503" s="26" t="s">
        <v>176</v>
      </c>
      <c r="C503" s="10">
        <v>306</v>
      </c>
      <c r="D503" s="11" t="s">
        <v>511</v>
      </c>
      <c r="E503" s="22">
        <v>0.27300000000000002</v>
      </c>
      <c r="F503" s="46" t="s">
        <v>111</v>
      </c>
      <c r="G503" s="44"/>
      <c r="H503" s="2"/>
      <c r="I503" s="2"/>
    </row>
    <row r="504" spans="1:9" ht="13.2">
      <c r="A504" s="129"/>
      <c r="B504" s="2" t="s">
        <v>176</v>
      </c>
      <c r="C504" s="10">
        <v>38</v>
      </c>
      <c r="D504" s="11" t="s">
        <v>512</v>
      </c>
      <c r="E504" s="22">
        <v>0.33600000000000002</v>
      </c>
      <c r="F504" s="46" t="s">
        <v>114</v>
      </c>
      <c r="G504" s="44"/>
      <c r="H504" s="2"/>
      <c r="I504" s="2"/>
    </row>
    <row r="505" spans="1:9" ht="13.2">
      <c r="A505" s="129"/>
      <c r="B505" s="2" t="s">
        <v>6</v>
      </c>
      <c r="C505" s="10">
        <v>204</v>
      </c>
      <c r="D505" s="11" t="s">
        <v>513</v>
      </c>
      <c r="E505" s="22">
        <v>0.26400000000000001</v>
      </c>
      <c r="F505" s="46" t="s">
        <v>114</v>
      </c>
      <c r="G505" s="44"/>
      <c r="H505" s="27"/>
      <c r="I505" s="27"/>
    </row>
    <row r="506" spans="1:9" ht="13.2">
      <c r="A506" s="129"/>
      <c r="B506" s="2" t="s">
        <v>508</v>
      </c>
      <c r="C506" s="10">
        <v>246</v>
      </c>
      <c r="D506" s="11" t="s">
        <v>514</v>
      </c>
      <c r="E506" s="22">
        <v>0.39400000000000002</v>
      </c>
      <c r="F506" s="46" t="s">
        <v>114</v>
      </c>
      <c r="G506" s="44"/>
      <c r="H506" s="2"/>
      <c r="I506" s="2"/>
    </row>
    <row r="507" spans="1:9" ht="13.2">
      <c r="A507" s="129"/>
      <c r="B507" s="2" t="s">
        <v>508</v>
      </c>
      <c r="C507" s="10">
        <v>247</v>
      </c>
      <c r="D507" s="11" t="s">
        <v>515</v>
      </c>
      <c r="E507" s="22">
        <v>0.39100000000000001</v>
      </c>
      <c r="F507" s="46" t="s">
        <v>111</v>
      </c>
      <c r="G507" s="44"/>
      <c r="H507" s="2"/>
      <c r="I507" s="2"/>
    </row>
    <row r="508" spans="1:9" ht="13.2">
      <c r="A508" s="129"/>
      <c r="B508" s="2" t="s">
        <v>508</v>
      </c>
      <c r="C508" s="10">
        <v>248</v>
      </c>
      <c r="D508" s="11" t="s">
        <v>516</v>
      </c>
      <c r="E508" s="22">
        <v>0.312</v>
      </c>
      <c r="F508" s="46" t="s">
        <v>118</v>
      </c>
      <c r="G508" s="44"/>
      <c r="H508" s="27"/>
      <c r="I508" s="27"/>
    </row>
    <row r="509" spans="1:9" ht="13.2">
      <c r="A509" s="129"/>
      <c r="B509" s="2" t="s">
        <v>508</v>
      </c>
      <c r="C509" s="10">
        <v>263</v>
      </c>
      <c r="D509" s="11" t="s">
        <v>517</v>
      </c>
      <c r="E509" s="22">
        <v>0.38800000000000001</v>
      </c>
      <c r="F509" s="46" t="s">
        <v>114</v>
      </c>
      <c r="G509" s="44"/>
      <c r="H509" s="27"/>
      <c r="I509" s="27"/>
    </row>
    <row r="510" spans="1:9" ht="13.2">
      <c r="A510" s="129"/>
      <c r="B510" s="2" t="s">
        <v>508</v>
      </c>
      <c r="C510" s="10">
        <v>264</v>
      </c>
      <c r="D510" s="11" t="s">
        <v>518</v>
      </c>
      <c r="E510" s="22">
        <v>0.32100000000000001</v>
      </c>
      <c r="F510" s="46" t="s">
        <v>111</v>
      </c>
      <c r="G510" s="44"/>
      <c r="H510" s="2"/>
      <c r="I510" s="2"/>
    </row>
    <row r="511" spans="1:9" ht="13.2">
      <c r="A511" s="129"/>
      <c r="B511" s="2" t="s">
        <v>508</v>
      </c>
      <c r="C511" s="10">
        <v>313</v>
      </c>
      <c r="D511" s="18" t="s">
        <v>519</v>
      </c>
      <c r="E511" s="22">
        <v>0.373</v>
      </c>
      <c r="F511" s="46" t="s">
        <v>111</v>
      </c>
      <c r="G511" s="44"/>
      <c r="H511" s="2"/>
      <c r="I511" s="2"/>
    </row>
    <row r="512" spans="1:9" ht="13.2">
      <c r="A512" s="129"/>
      <c r="B512" s="2" t="s">
        <v>508</v>
      </c>
      <c r="C512" s="10">
        <v>172</v>
      </c>
      <c r="D512" s="11" t="s">
        <v>520</v>
      </c>
      <c r="E512" s="22">
        <v>0.35499999999999998</v>
      </c>
      <c r="F512" s="46" t="s">
        <v>114</v>
      </c>
      <c r="G512" s="44"/>
      <c r="H512" s="2"/>
      <c r="I512" s="2"/>
    </row>
    <row r="513" spans="1:9" ht="13.2">
      <c r="A513" s="129"/>
      <c r="B513" s="2" t="s">
        <v>508</v>
      </c>
      <c r="C513" s="10">
        <v>625</v>
      </c>
      <c r="D513" s="11" t="str">
        <f>HYPERLINK("https://leetcode.com/problems/minimum-factorization/#/description","Minimum Factorization")</f>
        <v>Minimum Factorization</v>
      </c>
      <c r="E513" s="22">
        <v>0.27700000000000002</v>
      </c>
      <c r="F513" s="46" t="s">
        <v>111</v>
      </c>
      <c r="G513" s="44"/>
      <c r="H513" s="2"/>
      <c r="I513" s="2"/>
    </row>
    <row r="514" spans="1:9" ht="13.2">
      <c r="A514" s="1"/>
      <c r="B514" s="2"/>
      <c r="C514" s="10">
        <v>479</v>
      </c>
      <c r="D514" s="11" t="s">
        <v>521</v>
      </c>
      <c r="E514" s="22">
        <v>0.17899999999999999</v>
      </c>
      <c r="F514" s="46" t="s">
        <v>114</v>
      </c>
      <c r="G514" s="44"/>
      <c r="H514" s="2"/>
      <c r="I514" s="2"/>
    </row>
    <row r="515" spans="1:9" ht="13.2">
      <c r="A515" s="1"/>
      <c r="B515" s="2" t="s">
        <v>508</v>
      </c>
      <c r="C515" s="10">
        <v>357</v>
      </c>
      <c r="D515" s="11" t="s">
        <v>522</v>
      </c>
      <c r="E515" s="22">
        <v>0.45600000000000002</v>
      </c>
      <c r="F515" s="46" t="s">
        <v>111</v>
      </c>
      <c r="G515" s="44"/>
      <c r="H515" s="2"/>
      <c r="I515" s="2"/>
    </row>
    <row r="516" spans="1:9" ht="13.2">
      <c r="A516" s="1"/>
      <c r="B516" s="2" t="s">
        <v>508</v>
      </c>
      <c r="C516" s="10">
        <v>233</v>
      </c>
      <c r="D516" s="18" t="s">
        <v>523</v>
      </c>
      <c r="E516" s="22">
        <v>0.27900000000000003</v>
      </c>
      <c r="F516" s="46" t="s">
        <v>118</v>
      </c>
      <c r="G516" s="44"/>
      <c r="H516" s="2"/>
      <c r="I516" s="2"/>
    </row>
    <row r="517" spans="1:9" ht="13.2">
      <c r="A517" s="1"/>
      <c r="B517" s="2" t="s">
        <v>508</v>
      </c>
      <c r="C517" s="10">
        <v>396</v>
      </c>
      <c r="D517" s="11" t="s">
        <v>524</v>
      </c>
      <c r="E517" s="22">
        <v>0.315</v>
      </c>
      <c r="F517" s="46" t="s">
        <v>111</v>
      </c>
      <c r="G517" s="44"/>
      <c r="H517" s="2"/>
      <c r="I517" s="2"/>
    </row>
    <row r="518" spans="1:9" ht="13.2">
      <c r="A518" s="1"/>
      <c r="B518" s="2" t="s">
        <v>508</v>
      </c>
      <c r="C518" s="10">
        <v>483</v>
      </c>
      <c r="D518" s="18" t="s">
        <v>525</v>
      </c>
      <c r="E518" s="22">
        <v>0.314</v>
      </c>
      <c r="F518" s="46" t="s">
        <v>118</v>
      </c>
      <c r="G518" s="44"/>
      <c r="H518" s="2"/>
      <c r="I518" s="2"/>
    </row>
    <row r="519" spans="1:9" ht="13.2">
      <c r="A519" s="1"/>
      <c r="B519" s="2" t="s">
        <v>508</v>
      </c>
      <c r="C519" s="10">
        <v>453</v>
      </c>
      <c r="D519" s="11" t="s">
        <v>526</v>
      </c>
      <c r="E519" s="22">
        <v>0.46800000000000003</v>
      </c>
      <c r="F519" s="46" t="s">
        <v>114</v>
      </c>
      <c r="G519" s="44"/>
      <c r="H519" s="27"/>
      <c r="I519" s="27"/>
    </row>
    <row r="520" spans="1:9" ht="13.2">
      <c r="A520" s="1"/>
      <c r="B520" s="2" t="s">
        <v>508</v>
      </c>
      <c r="C520" s="10">
        <v>462</v>
      </c>
      <c r="D520" s="11" t="s">
        <v>527</v>
      </c>
      <c r="E520" s="22">
        <v>0.51300000000000001</v>
      </c>
      <c r="F520" s="46" t="s">
        <v>111</v>
      </c>
      <c r="G520" s="44"/>
      <c r="H520" s="27"/>
      <c r="I520" s="27"/>
    </row>
    <row r="521" spans="1:9" ht="13.2">
      <c r="A521" s="1"/>
      <c r="B521" s="2" t="s">
        <v>508</v>
      </c>
      <c r="C521" s="10">
        <v>296</v>
      </c>
      <c r="D521" s="11" t="s">
        <v>528</v>
      </c>
      <c r="E521" s="22">
        <v>0.51300000000000001</v>
      </c>
      <c r="F521" s="46" t="s">
        <v>118</v>
      </c>
      <c r="G521" s="44"/>
      <c r="H521" s="27"/>
      <c r="I521" s="27"/>
    </row>
    <row r="522" spans="1:9" ht="13.2">
      <c r="A522" s="1"/>
      <c r="B522" s="2" t="s">
        <v>508</v>
      </c>
      <c r="C522" s="10">
        <v>573</v>
      </c>
      <c r="D522" s="11" t="str">
        <f>HYPERLINK("https://leetcode.com/problems/squirrel-simulation","Squirrel Simulation")</f>
        <v>Squirrel Simulation</v>
      </c>
      <c r="E522" s="22">
        <v>0.46700000000000003</v>
      </c>
      <c r="F522" s="44" t="s">
        <v>111</v>
      </c>
      <c r="G522" s="44"/>
      <c r="H522" s="2"/>
      <c r="I522" s="2"/>
    </row>
    <row r="523" spans="1:9" ht="13.2">
      <c r="A523" s="128" t="s">
        <v>529</v>
      </c>
      <c r="B523" s="2" t="s">
        <v>176</v>
      </c>
      <c r="C523" s="10">
        <v>31</v>
      </c>
      <c r="D523" s="11" t="s">
        <v>530</v>
      </c>
      <c r="E523" s="22">
        <v>0.28499999999999998</v>
      </c>
      <c r="F523" s="46" t="s">
        <v>111</v>
      </c>
      <c r="G523" s="44"/>
      <c r="H523" s="2"/>
      <c r="I523" s="2"/>
    </row>
    <row r="524" spans="1:9" ht="13.2">
      <c r="A524" s="129"/>
      <c r="B524" s="2"/>
      <c r="C524" s="10">
        <v>386</v>
      </c>
      <c r="D524" s="18" t="s">
        <v>531</v>
      </c>
      <c r="E524" s="22">
        <v>0.40500000000000003</v>
      </c>
      <c r="F524" s="46" t="s">
        <v>111</v>
      </c>
      <c r="G524" s="44"/>
      <c r="H524" s="2"/>
      <c r="I524" s="2"/>
    </row>
    <row r="525" spans="1:9" ht="13.2">
      <c r="A525" s="129"/>
      <c r="B525" s="2"/>
      <c r="C525" s="10">
        <v>60</v>
      </c>
      <c r="D525" s="11" t="s">
        <v>532</v>
      </c>
      <c r="E525" s="22">
        <v>0.27800000000000002</v>
      </c>
      <c r="F525" s="46" t="s">
        <v>111</v>
      </c>
      <c r="G525" s="44"/>
      <c r="H525" s="2"/>
      <c r="I525" s="2"/>
    </row>
    <row r="526" spans="1:9" ht="13.2">
      <c r="A526" s="129"/>
      <c r="B526" s="2"/>
      <c r="C526" s="10">
        <v>440</v>
      </c>
      <c r="D526" s="18" t="s">
        <v>533</v>
      </c>
      <c r="E526" s="22">
        <v>0.23300000000000001</v>
      </c>
      <c r="F526" s="46" t="s">
        <v>118</v>
      </c>
      <c r="G526" s="44"/>
      <c r="H526" s="2"/>
      <c r="I526" s="2"/>
    </row>
    <row r="527" spans="1:9" ht="13.2">
      <c r="A527" s="129"/>
      <c r="B527" s="2"/>
      <c r="C527" s="10">
        <v>555</v>
      </c>
      <c r="D527" s="11" t="s">
        <v>534</v>
      </c>
      <c r="E527" s="22">
        <v>0.28499999999999998</v>
      </c>
      <c r="F527" s="46" t="s">
        <v>111</v>
      </c>
      <c r="G527" s="44"/>
      <c r="H527" s="2"/>
      <c r="I527" s="2"/>
    </row>
    <row r="528" spans="1:9" ht="13.2">
      <c r="A528" s="129"/>
      <c r="B528" s="2"/>
      <c r="C528" s="10">
        <v>400</v>
      </c>
      <c r="D528" s="11" t="s">
        <v>535</v>
      </c>
      <c r="E528" s="22">
        <v>0.30099999999999999</v>
      </c>
      <c r="F528" s="46" t="s">
        <v>114</v>
      </c>
      <c r="G528" s="44"/>
      <c r="H528" s="2"/>
      <c r="I528" s="2"/>
    </row>
    <row r="529" spans="1:9" ht="13.2">
      <c r="A529" s="129"/>
      <c r="B529" s="2"/>
      <c r="C529" s="10">
        <v>179</v>
      </c>
      <c r="D529" s="11" t="s">
        <v>536</v>
      </c>
      <c r="E529" s="22">
        <v>0.221</v>
      </c>
      <c r="F529" s="46" t="s">
        <v>111</v>
      </c>
      <c r="G529" s="44"/>
      <c r="H529" s="2"/>
      <c r="I529" s="2"/>
    </row>
    <row r="530" spans="1:9" ht="13.2">
      <c r="A530" s="129"/>
      <c r="B530" s="2" t="s">
        <v>53</v>
      </c>
      <c r="C530" s="10">
        <v>402</v>
      </c>
      <c r="D530" s="11" t="s">
        <v>537</v>
      </c>
      <c r="E530" s="22">
        <v>0.26100000000000001</v>
      </c>
      <c r="F530" s="46" t="s">
        <v>111</v>
      </c>
      <c r="G530" s="44"/>
      <c r="H530" s="2"/>
      <c r="I530" s="2"/>
    </row>
    <row r="531" spans="1:9" ht="13.2">
      <c r="A531" s="128" t="s">
        <v>538</v>
      </c>
      <c r="B531" s="26" t="s">
        <v>176</v>
      </c>
      <c r="C531" s="10">
        <v>414</v>
      </c>
      <c r="D531" s="11" t="s">
        <v>539</v>
      </c>
      <c r="E531" s="22">
        <v>0.27500000000000002</v>
      </c>
      <c r="F531" s="46" t="s">
        <v>114</v>
      </c>
      <c r="G531" s="47" t="s">
        <v>867</v>
      </c>
      <c r="H531" s="27"/>
      <c r="I531" s="27"/>
    </row>
    <row r="532" spans="1:9" ht="13.2">
      <c r="A532" s="129"/>
      <c r="B532" s="2" t="s">
        <v>56</v>
      </c>
      <c r="C532" s="10">
        <v>378</v>
      </c>
      <c r="D532" s="11" t="s">
        <v>540</v>
      </c>
      <c r="E532" s="22">
        <v>0.438</v>
      </c>
      <c r="F532" s="46" t="s">
        <v>111</v>
      </c>
      <c r="G532" s="44"/>
      <c r="H532" s="12"/>
      <c r="I532" s="12"/>
    </row>
    <row r="533" spans="1:9" ht="13.2">
      <c r="A533" s="129"/>
      <c r="B533" s="2" t="s">
        <v>56</v>
      </c>
      <c r="C533" s="39">
        <v>373</v>
      </c>
      <c r="D533" s="11" t="s">
        <v>541</v>
      </c>
      <c r="E533" s="22">
        <v>0.30399999999999999</v>
      </c>
      <c r="F533" s="46" t="s">
        <v>111</v>
      </c>
      <c r="G533" s="44"/>
      <c r="H533" s="2"/>
      <c r="I533" s="2"/>
    </row>
    <row r="534" spans="1:9" ht="13.2">
      <c r="A534" s="129"/>
      <c r="B534" s="63" t="s">
        <v>56</v>
      </c>
      <c r="C534" s="10">
        <v>215</v>
      </c>
      <c r="D534" s="11" t="s">
        <v>542</v>
      </c>
      <c r="E534" s="22">
        <v>0.38400000000000001</v>
      </c>
      <c r="F534" s="46" t="s">
        <v>111</v>
      </c>
      <c r="G534" s="47" t="s">
        <v>868</v>
      </c>
      <c r="H534" s="2"/>
      <c r="I534" s="2"/>
    </row>
    <row r="535" spans="1:9" s="70" customFormat="1" ht="13.2">
      <c r="A535" s="129"/>
      <c r="B535" s="63" t="s">
        <v>885</v>
      </c>
      <c r="C535" s="35">
        <v>692</v>
      </c>
      <c r="D535" s="11" t="s">
        <v>886</v>
      </c>
      <c r="E535" s="37"/>
      <c r="F535" s="43" t="s">
        <v>111</v>
      </c>
      <c r="G535" s="47" t="s">
        <v>887</v>
      </c>
      <c r="H535" s="2"/>
      <c r="I535" s="2"/>
    </row>
    <row r="536" spans="1:9" ht="13.2">
      <c r="A536" s="129"/>
      <c r="B536" s="26" t="s">
        <v>56</v>
      </c>
      <c r="C536" s="10">
        <v>347</v>
      </c>
      <c r="D536" s="11" t="s">
        <v>543</v>
      </c>
      <c r="E536" s="22">
        <v>0.47299999999999998</v>
      </c>
      <c r="F536" s="46" t="s">
        <v>111</v>
      </c>
      <c r="G536" s="47" t="s">
        <v>888</v>
      </c>
      <c r="H536" s="27"/>
      <c r="I536" s="27"/>
    </row>
    <row r="537" spans="1:9" ht="13.2">
      <c r="A537" s="1"/>
      <c r="B537" s="2"/>
      <c r="C537" s="10">
        <v>632</v>
      </c>
      <c r="D537" s="11" t="str">
        <f>HYPERLINK("https://leetcode.com/problems/smallest-range/#/description","Smallest Range")</f>
        <v>Smallest Range</v>
      </c>
      <c r="E537" s="22">
        <v>0.435</v>
      </c>
      <c r="F537" s="46" t="s">
        <v>118</v>
      </c>
      <c r="G537" s="44"/>
      <c r="H537" s="2"/>
      <c r="I537" s="2"/>
    </row>
    <row r="538" spans="1:9" ht="13.2">
      <c r="A538" s="1"/>
      <c r="B538" s="2" t="s">
        <v>56</v>
      </c>
      <c r="C538" s="10">
        <v>659</v>
      </c>
      <c r="D538" s="11" t="str">
        <f>HYPERLINK("https://leetcode.com/problems/split-array-into-consecutive-subsequences/description/","Split Array into Consecutive Subsequences")</f>
        <v>Split Array into Consecutive Subsequences</v>
      </c>
      <c r="E538" s="22">
        <v>0.33200000000000002</v>
      </c>
      <c r="F538" s="46" t="s">
        <v>111</v>
      </c>
      <c r="G538" s="44"/>
      <c r="H538" s="2"/>
      <c r="I538" s="2"/>
    </row>
    <row r="539" spans="1:9" ht="13.2">
      <c r="A539" s="1"/>
      <c r="B539" s="2" t="s">
        <v>56</v>
      </c>
      <c r="C539" s="39">
        <v>502</v>
      </c>
      <c r="D539" s="11" t="s">
        <v>544</v>
      </c>
      <c r="E539" s="22">
        <v>0.34699999999999998</v>
      </c>
      <c r="F539" s="46" t="s">
        <v>118</v>
      </c>
      <c r="G539" s="44"/>
      <c r="H539" s="2"/>
      <c r="I539" s="2"/>
    </row>
    <row r="540" spans="1:9" ht="13.2">
      <c r="A540" s="1"/>
      <c r="B540" s="2" t="s">
        <v>545</v>
      </c>
      <c r="C540" s="10">
        <v>539</v>
      </c>
      <c r="D540" s="11" t="s">
        <v>546</v>
      </c>
      <c r="E540" s="22">
        <v>0.45500000000000002</v>
      </c>
      <c r="F540" s="46" t="s">
        <v>111</v>
      </c>
      <c r="G540" s="44"/>
      <c r="H540" s="27"/>
      <c r="I540" s="27"/>
    </row>
    <row r="541" spans="1:9" ht="13.2">
      <c r="A541" s="1"/>
      <c r="B541" s="2" t="s">
        <v>545</v>
      </c>
      <c r="C541" s="10">
        <v>128</v>
      </c>
      <c r="D541" s="11" t="s">
        <v>547</v>
      </c>
      <c r="E541" s="22">
        <v>0.36</v>
      </c>
      <c r="F541" s="46" t="s">
        <v>118</v>
      </c>
      <c r="G541" s="44"/>
      <c r="H541" s="27"/>
      <c r="I541" s="27"/>
    </row>
    <row r="542" spans="1:9" ht="13.2">
      <c r="A542" s="1"/>
      <c r="B542" s="2" t="s">
        <v>545</v>
      </c>
      <c r="C542" s="10">
        <v>164</v>
      </c>
      <c r="D542" s="11" t="s">
        <v>548</v>
      </c>
      <c r="E542" s="22">
        <v>0.29099999999999998</v>
      </c>
      <c r="F542" s="46" t="s">
        <v>118</v>
      </c>
      <c r="G542" s="44"/>
      <c r="H542" s="2"/>
      <c r="I542" s="2"/>
    </row>
    <row r="543" spans="1:9" ht="13.2">
      <c r="A543" s="128" t="s">
        <v>549</v>
      </c>
      <c r="B543" s="2"/>
      <c r="C543" s="10">
        <v>463</v>
      </c>
      <c r="D543" s="11" t="s">
        <v>550</v>
      </c>
      <c r="E543" s="22">
        <v>0.56799999999999995</v>
      </c>
      <c r="F543" s="46" t="s">
        <v>114</v>
      </c>
      <c r="G543" s="44"/>
      <c r="H543" s="2"/>
      <c r="I543" s="2"/>
    </row>
    <row r="544" spans="1:9" ht="13.2">
      <c r="A544" s="129"/>
      <c r="B544" s="2"/>
      <c r="C544" s="10">
        <v>492</v>
      </c>
      <c r="D544" s="11" t="s">
        <v>551</v>
      </c>
      <c r="E544" s="22">
        <v>0.49099999999999999</v>
      </c>
      <c r="F544" s="46" t="s">
        <v>114</v>
      </c>
      <c r="G544" s="44"/>
      <c r="H544" s="2"/>
      <c r="I544" s="2"/>
    </row>
    <row r="545" spans="1:9" ht="13.2">
      <c r="A545" s="129"/>
      <c r="B545" s="2" t="s">
        <v>508</v>
      </c>
      <c r="C545" s="10">
        <v>223</v>
      </c>
      <c r="D545" s="11" t="s">
        <v>552</v>
      </c>
      <c r="E545" s="22">
        <v>0.32400000000000001</v>
      </c>
      <c r="F545" s="46" t="s">
        <v>111</v>
      </c>
      <c r="G545" s="44"/>
      <c r="H545" s="2"/>
      <c r="I545" s="2"/>
    </row>
    <row r="546" spans="1:9" ht="13.2">
      <c r="A546" s="129"/>
      <c r="B546" s="2" t="s">
        <v>508</v>
      </c>
      <c r="C546" s="10">
        <v>335</v>
      </c>
      <c r="D546" s="18" t="s">
        <v>553</v>
      </c>
      <c r="E546" s="22">
        <v>0.247</v>
      </c>
      <c r="F546" s="46" t="s">
        <v>118</v>
      </c>
      <c r="G546" s="44"/>
      <c r="H546" s="2"/>
      <c r="I546" s="2"/>
    </row>
    <row r="547" spans="1:9" ht="13.2">
      <c r="A547" s="129"/>
      <c r="B547" s="2"/>
      <c r="C547" s="10">
        <v>593</v>
      </c>
      <c r="D547" s="11" t="str">
        <f>HYPERLINK("https://leetcode.com/problems/valid-square/#/description","Valid Square")</f>
        <v>Valid Square</v>
      </c>
      <c r="E547" s="22">
        <v>0.36099999999999999</v>
      </c>
      <c r="F547" s="46" t="s">
        <v>111</v>
      </c>
      <c r="G547" s="44"/>
      <c r="H547" s="12"/>
      <c r="I547" s="12"/>
    </row>
    <row r="548" spans="1:9" ht="13.2">
      <c r="A548" s="129"/>
      <c r="B548" s="2" t="s">
        <v>508</v>
      </c>
      <c r="C548" s="10">
        <v>469</v>
      </c>
      <c r="D548" s="18" t="s">
        <v>554</v>
      </c>
      <c r="E548" s="22">
        <v>0.30599999999999999</v>
      </c>
      <c r="F548" s="46" t="s">
        <v>111</v>
      </c>
      <c r="G548" s="44"/>
      <c r="H548" s="2"/>
      <c r="I548" s="2"/>
    </row>
    <row r="549" spans="1:9" ht="13.2">
      <c r="A549" s="129"/>
      <c r="B549" s="2" t="s">
        <v>508</v>
      </c>
      <c r="C549" s="10">
        <v>587</v>
      </c>
      <c r="D549" s="18" t="str">
        <f>HYPERLINK("https://leetcode.com/problems/erect-the-fence/#/description","Erect the Fence")</f>
        <v>Erect the Fence</v>
      </c>
      <c r="E549" s="2">
        <v>0.22600000000000001</v>
      </c>
      <c r="F549" s="44" t="s">
        <v>118</v>
      </c>
      <c r="G549" s="44"/>
      <c r="H549" s="2"/>
      <c r="I549" s="2"/>
    </row>
    <row r="550" spans="1:9" ht="13.2">
      <c r="A550" s="128" t="s">
        <v>555</v>
      </c>
      <c r="B550" s="2"/>
      <c r="C550" s="10">
        <v>292</v>
      </c>
      <c r="D550" s="11" t="s">
        <v>556</v>
      </c>
      <c r="E550" s="22">
        <v>0.55100000000000005</v>
      </c>
      <c r="F550" s="46" t="s">
        <v>114</v>
      </c>
      <c r="G550" s="44"/>
      <c r="H550" s="27"/>
      <c r="I550" s="27"/>
    </row>
    <row r="551" spans="1:9" ht="13.2">
      <c r="A551" s="129"/>
      <c r="B551" s="2" t="s">
        <v>508</v>
      </c>
      <c r="C551" s="10">
        <v>319</v>
      </c>
      <c r="D551" s="11" t="s">
        <v>557</v>
      </c>
      <c r="E551" s="22">
        <v>0.42199999999999999</v>
      </c>
      <c r="F551" s="46" t="s">
        <v>111</v>
      </c>
      <c r="G551" s="44"/>
      <c r="H551" s="2"/>
      <c r="I551" s="2"/>
    </row>
    <row r="552" spans="1:9" ht="13.2">
      <c r="A552" s="1"/>
      <c r="B552" s="2" t="s">
        <v>508</v>
      </c>
      <c r="C552" s="35">
        <v>672</v>
      </c>
      <c r="D552" s="36" t="s">
        <v>558</v>
      </c>
      <c r="E552" s="37">
        <v>0.45600000000000002</v>
      </c>
      <c r="F552" s="46" t="s">
        <v>111</v>
      </c>
      <c r="G552" s="44"/>
      <c r="H552" s="2"/>
      <c r="I552" s="2"/>
    </row>
    <row r="553" spans="1:9" ht="13.2">
      <c r="A553" s="131" t="s">
        <v>559</v>
      </c>
      <c r="B553" s="2" t="s">
        <v>159</v>
      </c>
      <c r="C553" s="10">
        <v>376</v>
      </c>
      <c r="D553" s="11" t="s">
        <v>560</v>
      </c>
      <c r="E553" s="22">
        <v>0.35199999999999998</v>
      </c>
      <c r="F553" s="46" t="s">
        <v>111</v>
      </c>
      <c r="G553" s="44"/>
      <c r="H553" s="2"/>
      <c r="I553" s="2"/>
    </row>
    <row r="554" spans="1:9" ht="13.2">
      <c r="A554" s="129"/>
      <c r="B554" s="2"/>
      <c r="C554" s="10">
        <v>280</v>
      </c>
      <c r="D554" s="11" t="s">
        <v>561</v>
      </c>
      <c r="E554" s="22">
        <v>0.56200000000000006</v>
      </c>
      <c r="F554" s="46" t="s">
        <v>111</v>
      </c>
      <c r="G554" s="44"/>
      <c r="H554" s="2"/>
      <c r="I554" s="2"/>
    </row>
    <row r="555" spans="1:9" ht="13.2">
      <c r="A555" s="129"/>
      <c r="B555" s="2"/>
      <c r="C555" s="10">
        <v>324</v>
      </c>
      <c r="D555" s="18" t="s">
        <v>562</v>
      </c>
      <c r="E555" s="22">
        <v>0.255</v>
      </c>
      <c r="F555" s="46" t="s">
        <v>111</v>
      </c>
      <c r="G555" s="44"/>
      <c r="H555" s="2"/>
      <c r="I555" s="2"/>
    </row>
    <row r="556" spans="1:9" ht="13.2">
      <c r="A556" s="129"/>
      <c r="B556" s="2"/>
      <c r="C556" s="10">
        <v>334</v>
      </c>
      <c r="D556" s="11" t="s">
        <v>563</v>
      </c>
      <c r="E556" s="22">
        <v>0.38600000000000001</v>
      </c>
      <c r="F556" s="46" t="s">
        <v>111</v>
      </c>
      <c r="G556" s="44"/>
      <c r="H556" s="2"/>
      <c r="I556" s="2"/>
    </row>
    <row r="557" spans="1:9" ht="13.2">
      <c r="A557" s="129"/>
      <c r="B557" s="2"/>
      <c r="C557" s="10">
        <v>456</v>
      </c>
      <c r="D557" s="18" t="s">
        <v>559</v>
      </c>
      <c r="E557" s="22">
        <v>0.28199999999999997</v>
      </c>
      <c r="F557" s="46" t="s">
        <v>111</v>
      </c>
      <c r="G557" s="44"/>
      <c r="H557" s="2"/>
      <c r="I557" s="2"/>
    </row>
    <row r="558" spans="1:9" ht="13.2">
      <c r="A558" s="1"/>
      <c r="B558" s="26"/>
      <c r="C558" s="10">
        <v>360</v>
      </c>
      <c r="D558" s="11" t="s">
        <v>564</v>
      </c>
      <c r="E558" s="22">
        <v>0.436</v>
      </c>
      <c r="F558" s="46" t="s">
        <v>111</v>
      </c>
      <c r="G558" s="44"/>
      <c r="H558" s="2"/>
      <c r="I558" s="2"/>
    </row>
    <row r="559" spans="1:9" ht="13.2">
      <c r="A559" s="1"/>
      <c r="B559" s="26"/>
      <c r="C559" s="10">
        <v>634</v>
      </c>
      <c r="D559" s="18" t="str">
        <f>HYPERLINK("https://leetcode.com/problems/find-the-derangement-of-an-array/#/description","Find the Derangement of An Array")</f>
        <v>Find the Derangement of An Array</v>
      </c>
      <c r="E559" s="22">
        <v>0.26600000000000001</v>
      </c>
      <c r="F559" s="46" t="s">
        <v>111</v>
      </c>
      <c r="G559" s="44"/>
      <c r="H559" s="2"/>
      <c r="I559" s="2"/>
    </row>
    <row r="560" spans="1:9" ht="13.2">
      <c r="A560" s="1"/>
      <c r="B560" s="26" t="s">
        <v>176</v>
      </c>
      <c r="C560" s="10">
        <v>370</v>
      </c>
      <c r="D560" s="11" t="s">
        <v>565</v>
      </c>
      <c r="E560" s="22">
        <v>0.54600000000000004</v>
      </c>
      <c r="F560" s="46" t="s">
        <v>111</v>
      </c>
      <c r="G560" s="44"/>
      <c r="H560" s="2"/>
      <c r="I560" s="2"/>
    </row>
    <row r="561" spans="1:9" ht="13.2">
      <c r="A561" s="1"/>
      <c r="B561" s="2"/>
      <c r="C561" s="10">
        <v>598</v>
      </c>
      <c r="D561" s="11" t="str">
        <f>HYPERLINK("https://leetcode.com/problems/range-addition-ii/#/description","Range Addition II")</f>
        <v>Range Addition II</v>
      </c>
      <c r="E561" s="22">
        <v>0.44400000000000001</v>
      </c>
      <c r="F561" s="46" t="s">
        <v>114</v>
      </c>
      <c r="G561" s="44"/>
      <c r="H561" s="27"/>
      <c r="I561" s="27"/>
    </row>
    <row r="562" spans="1:9" ht="13.2">
      <c r="A562" s="1"/>
      <c r="B562" s="2"/>
      <c r="C562" s="10">
        <v>640</v>
      </c>
      <c r="D562" s="11" t="str">
        <f>HYPERLINK("https://leetcode.com/problems/solve-the-equation/#/description","Solve the Equation")</f>
        <v>Solve the Equation</v>
      </c>
      <c r="E562" s="22">
        <v>0.38600000000000001</v>
      </c>
      <c r="F562" s="46" t="s">
        <v>111</v>
      </c>
      <c r="G562" s="44"/>
      <c r="H562" s="23"/>
      <c r="I562" s="23"/>
    </row>
    <row r="563" spans="1:9" ht="13.2">
      <c r="A563" s="1"/>
      <c r="B563" s="2"/>
      <c r="C563" s="10">
        <v>544</v>
      </c>
      <c r="D563" s="11" t="s">
        <v>566</v>
      </c>
      <c r="E563" s="22">
        <v>0.72099999999999997</v>
      </c>
      <c r="F563" s="46" t="s">
        <v>111</v>
      </c>
      <c r="G563" s="44"/>
      <c r="H563" s="23"/>
      <c r="I563" s="23"/>
    </row>
    <row r="564" spans="1:9" ht="13.2">
      <c r="A564" s="1"/>
      <c r="B564" s="2"/>
      <c r="C564" s="10">
        <v>565</v>
      </c>
      <c r="D564" s="11" t="str">
        <f>HYPERLINK("https://leetcode.com/problems/array-nesting/#/description","Array Nesting")</f>
        <v>Array Nesting</v>
      </c>
      <c r="E564" s="22">
        <v>0.47099999999999997</v>
      </c>
      <c r="F564" s="44" t="s">
        <v>111</v>
      </c>
      <c r="G564" s="44"/>
      <c r="H564" s="23"/>
      <c r="I564" s="23"/>
    </row>
    <row r="565" spans="1:9" ht="13.2">
      <c r="A565" s="1"/>
      <c r="B565" s="26" t="s">
        <v>176</v>
      </c>
      <c r="C565" s="10">
        <v>390</v>
      </c>
      <c r="D565" s="18" t="s">
        <v>567</v>
      </c>
      <c r="E565" s="22">
        <v>0.40500000000000003</v>
      </c>
      <c r="F565" s="46" t="s">
        <v>111</v>
      </c>
      <c r="G565" s="44"/>
      <c r="H565" s="27"/>
      <c r="I565" s="27"/>
    </row>
    <row r="566" spans="1:9" ht="13.2">
      <c r="A566" s="1"/>
      <c r="B566" s="26" t="s">
        <v>176</v>
      </c>
      <c r="C566" s="10">
        <v>420</v>
      </c>
      <c r="D566" s="18" t="s">
        <v>568</v>
      </c>
      <c r="E566" s="22">
        <v>0.20100000000000001</v>
      </c>
      <c r="F566" s="46" t="s">
        <v>118</v>
      </c>
      <c r="G566" s="44"/>
      <c r="H566" s="2"/>
      <c r="I566" s="2"/>
    </row>
    <row r="567" spans="1:9" ht="13.2">
      <c r="A567" s="1"/>
      <c r="B567" s="26" t="s">
        <v>176</v>
      </c>
      <c r="C567" s="10">
        <v>393</v>
      </c>
      <c r="D567" s="11" t="s">
        <v>569</v>
      </c>
      <c r="E567" s="22">
        <v>0.34799999999999998</v>
      </c>
      <c r="F567" s="46" t="s">
        <v>111</v>
      </c>
      <c r="G567" s="44"/>
      <c r="H567" s="27"/>
      <c r="I567" s="27"/>
    </row>
    <row r="568" spans="1:9" ht="13.2">
      <c r="A568" s="1"/>
      <c r="B568" s="26" t="s">
        <v>176</v>
      </c>
      <c r="C568" s="10">
        <v>459</v>
      </c>
      <c r="D568" s="11" t="s">
        <v>570</v>
      </c>
      <c r="E568" s="22">
        <v>0.38500000000000001</v>
      </c>
      <c r="F568" s="46" t="s">
        <v>114</v>
      </c>
      <c r="G568" s="44"/>
      <c r="H568" s="2"/>
      <c r="I568" s="2"/>
    </row>
    <row r="569" spans="1:9" ht="13.2">
      <c r="A569" s="1"/>
      <c r="B569" s="26" t="s">
        <v>176</v>
      </c>
      <c r="C569" s="10">
        <v>465</v>
      </c>
      <c r="D569" s="18" t="s">
        <v>571</v>
      </c>
      <c r="E569" s="22">
        <v>0.34</v>
      </c>
      <c r="F569" s="46" t="s">
        <v>118</v>
      </c>
      <c r="G569" s="44"/>
      <c r="H569" s="2"/>
      <c r="I569" s="2"/>
    </row>
    <row r="570" spans="1:9" ht="13.2">
      <c r="A570" s="40"/>
      <c r="B570" s="26" t="s">
        <v>176</v>
      </c>
      <c r="C570" s="10">
        <v>481</v>
      </c>
      <c r="D570" s="18" t="s">
        <v>572</v>
      </c>
      <c r="E570" s="22">
        <v>0.45200000000000001</v>
      </c>
      <c r="F570" s="46" t="s">
        <v>111</v>
      </c>
      <c r="G570" s="44"/>
      <c r="H570" s="2"/>
      <c r="I570" s="2"/>
    </row>
    <row r="571" spans="1:9" ht="13.2">
      <c r="A571" s="40"/>
      <c r="B571" s="26" t="s">
        <v>176</v>
      </c>
      <c r="C571" s="10">
        <v>506</v>
      </c>
      <c r="D571" s="11" t="s">
        <v>573</v>
      </c>
      <c r="E571" s="22">
        <v>0.47399999999999998</v>
      </c>
      <c r="F571" s="46" t="s">
        <v>114</v>
      </c>
      <c r="G571" s="44"/>
      <c r="H571" s="2"/>
      <c r="I571" s="2"/>
    </row>
    <row r="572" spans="1:9" ht="13.2">
      <c r="A572" s="40"/>
      <c r="B572" s="26" t="s">
        <v>176</v>
      </c>
      <c r="C572" s="10">
        <v>521</v>
      </c>
      <c r="D572" s="11" t="s">
        <v>574</v>
      </c>
      <c r="E572" s="22">
        <v>0.51300000000000001</v>
      </c>
      <c r="F572" s="46" t="s">
        <v>114</v>
      </c>
      <c r="G572" s="44"/>
      <c r="H572" s="2"/>
      <c r="I572" s="2"/>
    </row>
    <row r="573" spans="1:9" ht="13.2">
      <c r="A573" s="40"/>
      <c r="B573" s="26" t="s">
        <v>176</v>
      </c>
      <c r="C573" s="10">
        <v>522</v>
      </c>
      <c r="D573" s="11" t="s">
        <v>575</v>
      </c>
      <c r="E573" s="22">
        <v>0.28699999999999998</v>
      </c>
      <c r="F573" s="46" t="s">
        <v>111</v>
      </c>
      <c r="G573" s="44"/>
      <c r="H573" s="2"/>
      <c r="I573" s="2"/>
    </row>
    <row r="574" spans="1:9" ht="13.2">
      <c r="A574" s="40"/>
      <c r="B574" s="26" t="s">
        <v>176</v>
      </c>
      <c r="C574" s="10">
        <v>531</v>
      </c>
      <c r="D574" s="11" t="s">
        <v>576</v>
      </c>
      <c r="E574" s="22">
        <v>0.51600000000000001</v>
      </c>
      <c r="F574" s="46" t="s">
        <v>111</v>
      </c>
      <c r="G574" s="44"/>
      <c r="H574" s="2"/>
      <c r="I574" s="2"/>
    </row>
    <row r="575" spans="1:9" ht="13.2">
      <c r="A575" s="40"/>
      <c r="B575" s="26" t="s">
        <v>176</v>
      </c>
      <c r="C575" s="10">
        <v>533</v>
      </c>
      <c r="D575" s="11" t="s">
        <v>577</v>
      </c>
      <c r="E575" s="22">
        <v>0.4</v>
      </c>
      <c r="F575" s="46" t="s">
        <v>111</v>
      </c>
      <c r="G575" s="44"/>
      <c r="H575" s="2"/>
      <c r="I575" s="2"/>
    </row>
    <row r="576" spans="1:9" ht="13.2">
      <c r="A576" s="40"/>
      <c r="B576" s="26" t="s">
        <v>176</v>
      </c>
      <c r="C576" s="10">
        <v>548</v>
      </c>
      <c r="D576" s="11" t="s">
        <v>578</v>
      </c>
      <c r="E576" s="22">
        <v>0.29299999999999998</v>
      </c>
      <c r="F576" s="46" t="s">
        <v>111</v>
      </c>
      <c r="G576" s="44"/>
      <c r="H576" s="2"/>
      <c r="I576" s="2"/>
    </row>
    <row r="577" spans="1:9" ht="13.2">
      <c r="A577" s="40"/>
      <c r="B577" s="26" t="s">
        <v>176</v>
      </c>
      <c r="C577" s="10">
        <v>277</v>
      </c>
      <c r="D577" s="11" t="s">
        <v>579</v>
      </c>
      <c r="E577" s="22">
        <v>0.35299999999999998</v>
      </c>
      <c r="F577" s="46" t="s">
        <v>111</v>
      </c>
      <c r="G577" s="44"/>
      <c r="H577" s="2"/>
      <c r="I577" s="2"/>
    </row>
    <row r="578" spans="1:9" ht="13.2">
      <c r="A578" s="1"/>
      <c r="B578" s="26" t="s">
        <v>176</v>
      </c>
      <c r="C578" s="10">
        <v>482</v>
      </c>
      <c r="D578" s="11" t="s">
        <v>580</v>
      </c>
      <c r="E578" s="22">
        <v>0.41199999999999998</v>
      </c>
      <c r="F578" s="46" t="s">
        <v>111</v>
      </c>
      <c r="G578" s="44"/>
      <c r="H578" s="27"/>
      <c r="I578" s="27"/>
    </row>
    <row r="579" spans="1:9" ht="13.2">
      <c r="A579" s="1"/>
      <c r="B579" s="26" t="s">
        <v>176</v>
      </c>
      <c r="C579" s="10">
        <v>412</v>
      </c>
      <c r="D579" s="11" t="s">
        <v>581</v>
      </c>
      <c r="E579" s="22">
        <v>0.58799999999999997</v>
      </c>
      <c r="F579" s="46" t="s">
        <v>114</v>
      </c>
      <c r="G579" s="44"/>
      <c r="H579" s="2"/>
      <c r="I579" s="2"/>
    </row>
    <row r="580" spans="1:9" ht="13.2">
      <c r="A580" s="1"/>
      <c r="B580" s="2" t="s">
        <v>176</v>
      </c>
      <c r="C580" s="10">
        <v>14</v>
      </c>
      <c r="D580" s="11" t="s">
        <v>582</v>
      </c>
      <c r="E580" s="22">
        <v>0.311</v>
      </c>
      <c r="F580" s="46" t="s">
        <v>114</v>
      </c>
      <c r="G580" s="44"/>
      <c r="H580" s="2"/>
      <c r="I580" s="2"/>
    </row>
    <row r="581" spans="1:9" ht="13.2">
      <c r="A581" s="40"/>
      <c r="B581" s="2" t="s">
        <v>583</v>
      </c>
      <c r="C581" s="10">
        <v>28</v>
      </c>
      <c r="D581" s="11" t="s">
        <v>584</v>
      </c>
      <c r="E581" s="22">
        <v>0.27600000000000002</v>
      </c>
      <c r="F581" s="46" t="s">
        <v>114</v>
      </c>
      <c r="G581" s="44"/>
      <c r="H581" s="27"/>
      <c r="I581" s="27"/>
    </row>
    <row r="582" spans="1:9" ht="13.2">
      <c r="A582" s="1"/>
      <c r="B582" s="2" t="s">
        <v>176</v>
      </c>
      <c r="C582" s="10">
        <v>161</v>
      </c>
      <c r="D582" s="11" t="s">
        <v>585</v>
      </c>
      <c r="E582" s="22">
        <v>0.309</v>
      </c>
      <c r="F582" s="46" t="s">
        <v>111</v>
      </c>
      <c r="G582" s="44"/>
      <c r="H582" s="27"/>
      <c r="I582" s="27"/>
    </row>
    <row r="583" spans="1:9" ht="13.2">
      <c r="A583" s="1"/>
      <c r="B583" s="2" t="s">
        <v>176</v>
      </c>
      <c r="C583" s="10">
        <v>58</v>
      </c>
      <c r="D583" s="11" t="s">
        <v>586</v>
      </c>
      <c r="E583" s="22">
        <v>0.315</v>
      </c>
      <c r="F583" s="46" t="s">
        <v>114</v>
      </c>
      <c r="G583" s="44"/>
      <c r="H583" s="2"/>
      <c r="I583" s="2"/>
    </row>
    <row r="584" spans="1:9" ht="13.2">
      <c r="A584" s="1"/>
      <c r="B584" s="26" t="s">
        <v>176</v>
      </c>
      <c r="C584" s="10">
        <v>434</v>
      </c>
      <c r="D584" s="11" t="s">
        <v>587</v>
      </c>
      <c r="E584" s="22">
        <v>0.37</v>
      </c>
      <c r="F584" s="46" t="s">
        <v>114</v>
      </c>
      <c r="G584" s="44"/>
      <c r="H584" s="2"/>
      <c r="I584" s="2"/>
    </row>
    <row r="585" spans="1:9" ht="13.2">
      <c r="A585" s="1"/>
      <c r="B585" s="26" t="s">
        <v>176</v>
      </c>
      <c r="C585" s="10">
        <v>485</v>
      </c>
      <c r="D585" s="11" t="s">
        <v>588</v>
      </c>
      <c r="E585" s="22">
        <v>0.54500000000000004</v>
      </c>
      <c r="F585" s="46" t="s">
        <v>114</v>
      </c>
      <c r="G585" s="44"/>
      <c r="H585" s="2"/>
      <c r="I585" s="2"/>
    </row>
    <row r="586" spans="1:9" ht="13.2">
      <c r="A586" s="1"/>
      <c r="B586" s="26" t="s">
        <v>176</v>
      </c>
      <c r="C586" s="10">
        <v>487</v>
      </c>
      <c r="D586" s="18" t="s">
        <v>589</v>
      </c>
      <c r="E586" s="22">
        <v>0.44400000000000001</v>
      </c>
      <c r="F586" s="46" t="s">
        <v>111</v>
      </c>
      <c r="G586" s="44"/>
      <c r="H586" s="27"/>
      <c r="I586" s="27"/>
    </row>
    <row r="587" spans="1:9" ht="13.2">
      <c r="A587" s="1"/>
      <c r="B587" s="2" t="s">
        <v>176</v>
      </c>
      <c r="C587" s="10">
        <v>157</v>
      </c>
      <c r="D587" s="11" t="s">
        <v>590</v>
      </c>
      <c r="E587" s="22">
        <v>0.29099999999999998</v>
      </c>
      <c r="F587" s="46" t="s">
        <v>114</v>
      </c>
      <c r="G587" s="44"/>
      <c r="H587" s="2"/>
      <c r="I587" s="2"/>
    </row>
    <row r="588" spans="1:9" ht="13.2">
      <c r="A588" s="1"/>
      <c r="B588" s="2" t="s">
        <v>176</v>
      </c>
      <c r="C588" s="10">
        <v>158</v>
      </c>
      <c r="D588" s="11" t="s">
        <v>591</v>
      </c>
      <c r="E588" s="22">
        <v>0.24299999999999999</v>
      </c>
      <c r="F588" s="46" t="s">
        <v>118</v>
      </c>
      <c r="G588" s="44"/>
      <c r="H588" s="2"/>
      <c r="I588" s="2"/>
    </row>
    <row r="589" spans="1:9" ht="13.2">
      <c r="A589" s="1"/>
      <c r="B589" s="2" t="s">
        <v>176</v>
      </c>
      <c r="C589" s="10">
        <v>165</v>
      </c>
      <c r="D589" s="11" t="s">
        <v>592</v>
      </c>
      <c r="E589" s="22">
        <v>0.19700000000000001</v>
      </c>
      <c r="F589" s="46" t="s">
        <v>111</v>
      </c>
      <c r="G589" s="44"/>
      <c r="H589" s="2"/>
      <c r="I589" s="2"/>
    </row>
    <row r="590" spans="1:9" ht="13.2">
      <c r="A590" s="130" t="str">
        <f>HYPERLINK("https://leetcode.com/tag/hash-table/","Hash Table")</f>
        <v>Hash Table</v>
      </c>
      <c r="B590" s="130"/>
      <c r="C590" s="130"/>
      <c r="D590" s="130"/>
      <c r="E590" s="130"/>
      <c r="F590" s="130"/>
      <c r="G590" s="48"/>
      <c r="H590" s="20"/>
      <c r="I590" s="20"/>
    </row>
    <row r="591" spans="1:9" ht="13.2">
      <c r="A591" s="1"/>
      <c r="B591" s="2"/>
      <c r="C591" s="10">
        <v>349</v>
      </c>
      <c r="D591" s="11" t="s">
        <v>593</v>
      </c>
      <c r="E591" s="22">
        <v>0.46600000000000003</v>
      </c>
      <c r="F591" s="46" t="s">
        <v>114</v>
      </c>
      <c r="G591" s="44"/>
      <c r="H591" s="23"/>
      <c r="I591" s="23"/>
    </row>
    <row r="592" spans="1:9" ht="13.2">
      <c r="A592" s="1"/>
      <c r="B592" s="2"/>
      <c r="C592" s="10">
        <v>350</v>
      </c>
      <c r="D592" s="11" t="s">
        <v>594</v>
      </c>
      <c r="E592" s="22">
        <v>0.443</v>
      </c>
      <c r="F592" s="46" t="s">
        <v>114</v>
      </c>
      <c r="G592" s="44"/>
      <c r="H592" s="23"/>
      <c r="I592" s="23"/>
    </row>
    <row r="593" spans="1:9" ht="13.2">
      <c r="A593" s="1"/>
      <c r="B593" s="2"/>
      <c r="C593" s="10">
        <v>599</v>
      </c>
      <c r="D593" s="11" t="str">
        <f>HYPERLINK("https://leetcode.com/problems/minimum-index-sum-of-two-lists/#/description","Minimum Index Sum of Two Lists")</f>
        <v>Minimum Index Sum of Two Lists</v>
      </c>
      <c r="E593" s="22">
        <v>0.57499999999999996</v>
      </c>
      <c r="F593" s="46" t="s">
        <v>114</v>
      </c>
      <c r="G593" s="44"/>
      <c r="H593" s="23"/>
      <c r="I593" s="23"/>
    </row>
    <row r="594" spans="1:9" ht="13.2">
      <c r="A594" s="1"/>
      <c r="B594" s="2"/>
      <c r="C594" s="10">
        <v>299</v>
      </c>
      <c r="D594" s="11" t="s">
        <v>595</v>
      </c>
      <c r="E594" s="22">
        <v>0.34</v>
      </c>
      <c r="F594" s="46" t="s">
        <v>111</v>
      </c>
      <c r="G594" s="44"/>
      <c r="H594" s="23"/>
      <c r="I594" s="23"/>
    </row>
    <row r="595" spans="1:9" ht="13.2">
      <c r="A595" s="1"/>
      <c r="B595" s="2"/>
      <c r="C595" s="10">
        <v>49</v>
      </c>
      <c r="D595" s="11" t="s">
        <v>596</v>
      </c>
      <c r="E595" s="22">
        <v>0.33300000000000002</v>
      </c>
      <c r="F595" s="46" t="s">
        <v>111</v>
      </c>
      <c r="G595" s="44"/>
      <c r="H595" s="23"/>
      <c r="I595" s="23"/>
    </row>
    <row r="596" spans="1:9" ht="13.2">
      <c r="A596" s="1"/>
      <c r="B596" s="2"/>
      <c r="C596" s="10">
        <v>242</v>
      </c>
      <c r="D596" s="11" t="s">
        <v>597</v>
      </c>
      <c r="E596" s="22">
        <v>0.45700000000000002</v>
      </c>
      <c r="F596" s="46" t="s">
        <v>114</v>
      </c>
      <c r="G596" s="47" t="s">
        <v>989</v>
      </c>
      <c r="H596" s="23"/>
      <c r="I596" s="23"/>
    </row>
    <row r="597" spans="1:9" ht="13.2">
      <c r="A597" s="1"/>
      <c r="B597" s="2"/>
      <c r="C597" s="10">
        <v>383</v>
      </c>
      <c r="D597" s="11" t="s">
        <v>598</v>
      </c>
      <c r="E597" s="22">
        <v>0.46700000000000003</v>
      </c>
      <c r="F597" s="46" t="s">
        <v>114</v>
      </c>
      <c r="G597" s="44"/>
      <c r="H597" s="2"/>
      <c r="I597" s="2"/>
    </row>
    <row r="598" spans="1:9" ht="13.2">
      <c r="A598" s="1"/>
      <c r="B598" s="2"/>
      <c r="C598" s="10">
        <v>447</v>
      </c>
      <c r="D598" s="11" t="s">
        <v>599</v>
      </c>
      <c r="E598" s="22">
        <v>0.441</v>
      </c>
      <c r="F598" s="46" t="s">
        <v>114</v>
      </c>
      <c r="G598" s="44"/>
      <c r="H598" s="2"/>
      <c r="I598" s="2"/>
    </row>
    <row r="599" spans="1:9" ht="13.2">
      <c r="A599" s="1"/>
      <c r="B599" s="2"/>
      <c r="C599" s="10">
        <v>356</v>
      </c>
      <c r="D599" s="11" t="s">
        <v>600</v>
      </c>
      <c r="E599" s="22">
        <v>0.30199999999999999</v>
      </c>
      <c r="F599" s="46" t="s">
        <v>111</v>
      </c>
      <c r="G599" s="44"/>
      <c r="H599" s="2"/>
      <c r="I599" s="2"/>
    </row>
    <row r="600" spans="1:9" ht="13.2">
      <c r="A600" s="1"/>
      <c r="B600" s="2" t="s">
        <v>601</v>
      </c>
      <c r="C600" s="10">
        <v>592</v>
      </c>
      <c r="D600" s="18" t="str">
        <f>HYPERLINK("https://leetcode.com/problems/fraction-addition-and-subtraction/#/description","Fraction Addition and Subtraction")</f>
        <v>Fraction Addition and Subtraction</v>
      </c>
      <c r="E600" s="22">
        <v>0.46800000000000003</v>
      </c>
      <c r="F600" s="46" t="s">
        <v>111</v>
      </c>
      <c r="G600" s="44"/>
      <c r="H600" s="27"/>
      <c r="I600" s="27"/>
    </row>
    <row r="601" spans="1:9" ht="13.2">
      <c r="A601" s="1"/>
      <c r="B601" s="2" t="s">
        <v>601</v>
      </c>
      <c r="C601" s="10">
        <v>365</v>
      </c>
      <c r="D601" s="11" t="s">
        <v>602</v>
      </c>
      <c r="E601" s="22">
        <v>0.26700000000000002</v>
      </c>
      <c r="F601" s="46" t="s">
        <v>111</v>
      </c>
      <c r="G601" s="44"/>
      <c r="H601" s="2"/>
      <c r="I601" s="2"/>
    </row>
    <row r="602" spans="1:9" ht="13.2">
      <c r="A602" s="1"/>
      <c r="B602" s="2" t="s">
        <v>601</v>
      </c>
      <c r="C602" s="10">
        <v>149</v>
      </c>
      <c r="D602" s="11" t="s">
        <v>603</v>
      </c>
      <c r="E602" s="22">
        <v>0.154</v>
      </c>
      <c r="F602" s="46" t="s">
        <v>118</v>
      </c>
      <c r="G602" s="44"/>
      <c r="H602" s="2"/>
      <c r="I602" s="2"/>
    </row>
    <row r="603" spans="1:9" ht="13.2">
      <c r="A603" s="1"/>
      <c r="B603" s="2"/>
      <c r="C603" s="10">
        <v>249</v>
      </c>
      <c r="D603" s="11" t="s">
        <v>604</v>
      </c>
      <c r="E603" s="22">
        <v>0.40300000000000002</v>
      </c>
      <c r="F603" s="46" t="s">
        <v>111</v>
      </c>
      <c r="G603" s="44"/>
      <c r="H603" s="2"/>
      <c r="I603" s="2"/>
    </row>
    <row r="604" spans="1:9" ht="13.2">
      <c r="A604" s="1"/>
      <c r="B604" s="2"/>
      <c r="C604" s="10">
        <v>187</v>
      </c>
      <c r="D604" s="11" t="s">
        <v>605</v>
      </c>
      <c r="E604" s="22">
        <v>0.30599999999999999</v>
      </c>
      <c r="F604" s="46" t="s">
        <v>111</v>
      </c>
      <c r="G604" s="44"/>
      <c r="H604" s="2"/>
      <c r="I604" s="2"/>
    </row>
    <row r="605" spans="1:9" ht="13.2">
      <c r="A605" s="128" t="s">
        <v>606</v>
      </c>
      <c r="B605" s="2" t="s">
        <v>607</v>
      </c>
      <c r="C605" s="10">
        <v>243</v>
      </c>
      <c r="D605" s="11" t="s">
        <v>608</v>
      </c>
      <c r="E605" s="56" t="s">
        <v>1119</v>
      </c>
      <c r="F605" s="46" t="s">
        <v>114</v>
      </c>
      <c r="G605" s="47" t="s">
        <v>1120</v>
      </c>
      <c r="H605" s="27"/>
      <c r="I605" s="27"/>
    </row>
    <row r="606" spans="1:9" ht="13.2">
      <c r="A606" s="129"/>
      <c r="B606" s="2"/>
      <c r="C606" s="10">
        <v>244</v>
      </c>
      <c r="D606" s="11" t="s">
        <v>609</v>
      </c>
      <c r="E606" s="56" t="s">
        <v>1119</v>
      </c>
      <c r="F606" s="46" t="s">
        <v>111</v>
      </c>
      <c r="G606" s="47" t="s">
        <v>1121</v>
      </c>
      <c r="H606" s="2"/>
      <c r="I606" s="2"/>
    </row>
    <row r="607" spans="1:9" ht="13.2">
      <c r="A607" s="129"/>
      <c r="B607" s="2" t="s">
        <v>607</v>
      </c>
      <c r="C607" s="10">
        <v>245</v>
      </c>
      <c r="D607" s="11" t="s">
        <v>610</v>
      </c>
      <c r="E607" s="56" t="s">
        <v>1119</v>
      </c>
      <c r="F607" s="46" t="s">
        <v>111</v>
      </c>
      <c r="G607" s="47" t="s">
        <v>1122</v>
      </c>
      <c r="H607" s="27"/>
      <c r="I607" s="27"/>
    </row>
    <row r="608" spans="1:9" ht="13.2">
      <c r="A608" s="1"/>
      <c r="B608" s="2"/>
      <c r="C608" s="10">
        <v>387</v>
      </c>
      <c r="D608" s="11" t="s">
        <v>611</v>
      </c>
      <c r="E608" s="22">
        <v>0.46400000000000002</v>
      </c>
      <c r="F608" s="46" t="s">
        <v>114</v>
      </c>
      <c r="G608" s="44"/>
      <c r="H608" s="2"/>
      <c r="I608" s="2"/>
    </row>
    <row r="609" spans="1:9" ht="13.2">
      <c r="A609" s="1"/>
      <c r="B609" s="2"/>
      <c r="C609" s="10">
        <v>594</v>
      </c>
      <c r="D609" s="11" t="str">
        <f>HYPERLINK("https://leetcode.com/problems/longest-harmonious-subsequence/","Longest Harmonious Subsequence")</f>
        <v>Longest Harmonious Subsequence</v>
      </c>
      <c r="E609" s="22">
        <v>0.36199999999999999</v>
      </c>
      <c r="F609" s="46" t="s">
        <v>114</v>
      </c>
      <c r="G609" s="44"/>
      <c r="H609" s="2"/>
      <c r="I609" s="2"/>
    </row>
    <row r="610" spans="1:9" ht="13.2">
      <c r="A610" s="1"/>
      <c r="B610" s="2"/>
      <c r="C610" s="10">
        <v>423</v>
      </c>
      <c r="D610" s="11" t="s">
        <v>612</v>
      </c>
      <c r="E610" s="22">
        <v>0.432</v>
      </c>
      <c r="F610" s="46" t="s">
        <v>111</v>
      </c>
      <c r="G610" s="44"/>
      <c r="H610" s="2"/>
      <c r="I610" s="2"/>
    </row>
    <row r="611" spans="1:9" ht="13.2">
      <c r="A611" s="1"/>
      <c r="B611" s="2"/>
      <c r="C611" s="10">
        <v>451</v>
      </c>
      <c r="D611" s="11" t="s">
        <v>613</v>
      </c>
      <c r="E611" s="22">
        <v>0.50600000000000001</v>
      </c>
      <c r="F611" s="46" t="s">
        <v>111</v>
      </c>
      <c r="G611" s="44"/>
      <c r="H611" s="2"/>
      <c r="I611" s="2"/>
    </row>
    <row r="612" spans="1:9" ht="13.2">
      <c r="A612" s="1"/>
      <c r="B612" s="2"/>
      <c r="C612" s="10">
        <v>500</v>
      </c>
      <c r="D612" s="11" t="s">
        <v>614</v>
      </c>
      <c r="E612" s="22">
        <v>0.60299999999999998</v>
      </c>
      <c r="F612" s="46" t="s">
        <v>114</v>
      </c>
      <c r="G612" s="44"/>
      <c r="H612" s="2"/>
      <c r="I612" s="2"/>
    </row>
    <row r="613" spans="1:9" ht="13.2">
      <c r="A613" s="1"/>
      <c r="B613" s="2"/>
      <c r="C613" s="10">
        <v>575</v>
      </c>
      <c r="D613" s="11" t="str">
        <f>HYPERLINK("https://leetcode.com/problems/distribute-candies/#/description","Distribute Candies")</f>
        <v>Distribute Candies</v>
      </c>
      <c r="E613" s="10">
        <v>0.64800000000000002</v>
      </c>
      <c r="F613" s="44" t="s">
        <v>114</v>
      </c>
      <c r="G613" s="44"/>
      <c r="H613" s="2"/>
      <c r="I613" s="2"/>
    </row>
    <row r="614" spans="1:9" ht="13.2">
      <c r="A614" s="1"/>
      <c r="B614" s="2"/>
      <c r="C614" s="10">
        <v>554</v>
      </c>
      <c r="D614" s="11" t="s">
        <v>615</v>
      </c>
      <c r="E614" s="22">
        <v>0.41599999999999998</v>
      </c>
      <c r="F614" s="46" t="s">
        <v>111</v>
      </c>
      <c r="G614" s="44"/>
      <c r="H614" s="2"/>
      <c r="I614" s="2"/>
    </row>
    <row r="615" spans="1:9" ht="13.2">
      <c r="A615" s="1"/>
      <c r="B615" s="2"/>
      <c r="C615" s="10">
        <v>274</v>
      </c>
      <c r="D615" s="18" t="s">
        <v>616</v>
      </c>
      <c r="E615" s="22">
        <v>0.32700000000000001</v>
      </c>
      <c r="F615" s="46" t="s">
        <v>111</v>
      </c>
      <c r="G615" s="44"/>
      <c r="H615" s="2"/>
      <c r="I615" s="2"/>
    </row>
    <row r="616" spans="1:9" ht="13.2">
      <c r="A616" s="1"/>
      <c r="B616" s="2"/>
      <c r="C616" s="10">
        <v>275</v>
      </c>
      <c r="D616" s="18" t="s">
        <v>617</v>
      </c>
      <c r="E616" s="22">
        <v>0.33900000000000002</v>
      </c>
      <c r="F616" s="46" t="s">
        <v>111</v>
      </c>
      <c r="G616" s="44"/>
      <c r="H616" s="2"/>
      <c r="I616" s="2"/>
    </row>
    <row r="617" spans="1:9" ht="13.2">
      <c r="A617" s="1"/>
      <c r="B617" s="2"/>
      <c r="C617" s="10">
        <v>609</v>
      </c>
      <c r="D617" s="11" t="str">
        <f>HYPERLINK("https://leetcode.com/problems/find-duplicate-file-in-system/#/description","Find Duplicate File in System")</f>
        <v>Find Duplicate File in System</v>
      </c>
      <c r="E617" s="22">
        <v>0.54800000000000004</v>
      </c>
      <c r="F617" s="46" t="s">
        <v>111</v>
      </c>
      <c r="G617" s="44"/>
      <c r="H617" s="2"/>
      <c r="I617" s="2"/>
    </row>
    <row r="618" spans="1:9" ht="13.2">
      <c r="A618" s="1"/>
      <c r="B618" s="2"/>
      <c r="C618" s="39">
        <v>336</v>
      </c>
      <c r="D618" s="11" t="s">
        <v>618</v>
      </c>
      <c r="E618" s="22">
        <v>0.25600000000000001</v>
      </c>
      <c r="F618" s="46" t="s">
        <v>118</v>
      </c>
      <c r="G618" s="44"/>
      <c r="H618" s="2"/>
      <c r="I618" s="2"/>
    </row>
    <row r="619" spans="1:9" ht="13.2">
      <c r="A619" s="41"/>
      <c r="G619" s="49"/>
    </row>
    <row r="620" spans="1:9" ht="13.2">
      <c r="A620" s="41"/>
      <c r="G620" s="49"/>
    </row>
    <row r="621" spans="1:9" ht="13.2">
      <c r="A621" s="41"/>
      <c r="G621" s="49"/>
    </row>
    <row r="622" spans="1:9" ht="13.2">
      <c r="A622" s="41"/>
      <c r="G622" s="49"/>
    </row>
    <row r="623" spans="1:9" ht="13.2">
      <c r="A623" s="41"/>
      <c r="G623" s="49"/>
    </row>
    <row r="624" spans="1:9" ht="13.2">
      <c r="A624" s="41"/>
      <c r="G624" s="49"/>
    </row>
    <row r="625" spans="1:7" ht="13.2">
      <c r="A625" s="41"/>
      <c r="G625" s="49"/>
    </row>
    <row r="626" spans="1:7" ht="13.2">
      <c r="A626" s="41"/>
      <c r="G626" s="49"/>
    </row>
    <row r="627" spans="1:7" ht="13.2">
      <c r="A627" s="41"/>
      <c r="G627" s="49"/>
    </row>
    <row r="628" spans="1:7" ht="13.2">
      <c r="A628" s="41"/>
      <c r="G628" s="49"/>
    </row>
    <row r="629" spans="1:7" ht="13.2">
      <c r="A629" s="41"/>
      <c r="G629" s="49"/>
    </row>
    <row r="630" spans="1:7" ht="13.2">
      <c r="A630" s="41"/>
      <c r="G630" s="49"/>
    </row>
    <row r="631" spans="1:7" ht="13.2">
      <c r="A631" s="41"/>
      <c r="G631" s="49"/>
    </row>
    <row r="632" spans="1:7" ht="13.2">
      <c r="A632" s="41"/>
      <c r="G632" s="49"/>
    </row>
    <row r="633" spans="1:7" ht="13.2">
      <c r="A633" s="41"/>
      <c r="G633" s="49"/>
    </row>
    <row r="634" spans="1:7" ht="13.2">
      <c r="A634" s="41"/>
      <c r="G634" s="49"/>
    </row>
    <row r="635" spans="1:7" ht="13.2">
      <c r="A635" s="41"/>
      <c r="G635" s="49"/>
    </row>
    <row r="636" spans="1:7" ht="13.2">
      <c r="A636" s="41"/>
      <c r="G636" s="49"/>
    </row>
    <row r="637" spans="1:7" ht="13.2">
      <c r="A637" s="41"/>
      <c r="G637" s="49"/>
    </row>
    <row r="638" spans="1:7" ht="13.2">
      <c r="A638" s="41"/>
      <c r="G638" s="49"/>
    </row>
    <row r="639" spans="1:7" ht="13.2">
      <c r="A639" s="41"/>
      <c r="G639" s="49"/>
    </row>
    <row r="640" spans="1:7" ht="13.2">
      <c r="A640" s="41"/>
      <c r="G640" s="49"/>
    </row>
    <row r="641" spans="1:7" ht="13.2">
      <c r="A641" s="41"/>
      <c r="G641" s="49"/>
    </row>
    <row r="642" spans="1:7" ht="13.2">
      <c r="A642" s="41"/>
      <c r="G642" s="49"/>
    </row>
    <row r="643" spans="1:7" ht="13.2">
      <c r="A643" s="41"/>
      <c r="G643" s="49"/>
    </row>
    <row r="644" spans="1:7" ht="13.2">
      <c r="A644" s="41"/>
      <c r="G644" s="49"/>
    </row>
    <row r="645" spans="1:7" ht="13.2">
      <c r="A645" s="41"/>
      <c r="G645" s="49"/>
    </row>
    <row r="646" spans="1:7" ht="13.2">
      <c r="A646" s="41"/>
      <c r="G646" s="49"/>
    </row>
    <row r="647" spans="1:7" ht="13.2">
      <c r="A647" s="41"/>
      <c r="G647" s="49"/>
    </row>
    <row r="648" spans="1:7" ht="13.2">
      <c r="A648" s="41"/>
      <c r="G648" s="49"/>
    </row>
    <row r="649" spans="1:7" ht="13.2">
      <c r="A649" s="41"/>
      <c r="G649" s="49"/>
    </row>
    <row r="650" spans="1:7" ht="13.2">
      <c r="A650" s="41"/>
      <c r="G650" s="49"/>
    </row>
    <row r="651" spans="1:7" ht="13.2">
      <c r="A651" s="41"/>
      <c r="G651" s="49"/>
    </row>
    <row r="652" spans="1:7" ht="13.2">
      <c r="A652" s="41"/>
      <c r="G652" s="49"/>
    </row>
    <row r="653" spans="1:7" ht="13.2">
      <c r="A653" s="41"/>
      <c r="G653" s="49"/>
    </row>
    <row r="654" spans="1:7" ht="13.2">
      <c r="A654" s="41"/>
      <c r="G654" s="49"/>
    </row>
    <row r="655" spans="1:7" ht="13.2">
      <c r="A655" s="41"/>
      <c r="G655" s="49"/>
    </row>
    <row r="656" spans="1:7" ht="13.2">
      <c r="A656" s="41"/>
      <c r="G656" s="49"/>
    </row>
    <row r="657" spans="1:7" ht="13.2">
      <c r="A657" s="41"/>
      <c r="G657" s="49"/>
    </row>
    <row r="658" spans="1:7" ht="13.2">
      <c r="A658" s="41"/>
      <c r="G658" s="49"/>
    </row>
    <row r="659" spans="1:7" ht="13.2">
      <c r="A659" s="41"/>
      <c r="G659" s="49"/>
    </row>
    <row r="660" spans="1:7" ht="13.2">
      <c r="A660" s="41"/>
      <c r="G660" s="49"/>
    </row>
    <row r="661" spans="1:7" ht="13.2">
      <c r="A661" s="41"/>
      <c r="G661" s="49"/>
    </row>
    <row r="662" spans="1:7" ht="13.2">
      <c r="A662" s="41"/>
      <c r="G662" s="49"/>
    </row>
    <row r="663" spans="1:7" ht="13.2">
      <c r="A663" s="41"/>
      <c r="G663" s="49"/>
    </row>
    <row r="664" spans="1:7" ht="13.2">
      <c r="A664" s="41"/>
      <c r="G664" s="49"/>
    </row>
    <row r="665" spans="1:7" ht="13.2">
      <c r="A665" s="41"/>
      <c r="G665" s="49"/>
    </row>
    <row r="666" spans="1:7" ht="13.2">
      <c r="A666" s="41"/>
      <c r="G666" s="49"/>
    </row>
    <row r="667" spans="1:7" ht="13.2">
      <c r="A667" s="41"/>
      <c r="G667" s="49"/>
    </row>
    <row r="668" spans="1:7" ht="13.2">
      <c r="A668" s="41"/>
      <c r="G668" s="49"/>
    </row>
    <row r="669" spans="1:7" ht="13.2">
      <c r="A669" s="41"/>
      <c r="G669" s="49"/>
    </row>
    <row r="670" spans="1:7" ht="13.2">
      <c r="A670" s="41"/>
      <c r="G670" s="49"/>
    </row>
    <row r="671" spans="1:7" ht="13.2">
      <c r="A671" s="41"/>
      <c r="G671" s="49"/>
    </row>
    <row r="672" spans="1:7" ht="13.2">
      <c r="A672" s="41"/>
      <c r="G672" s="49"/>
    </row>
    <row r="673" spans="1:7" ht="13.2">
      <c r="A673" s="41"/>
      <c r="G673" s="49"/>
    </row>
    <row r="674" spans="1:7" ht="13.2">
      <c r="A674" s="41"/>
      <c r="G674" s="49"/>
    </row>
    <row r="675" spans="1:7" ht="13.2">
      <c r="A675" s="41"/>
      <c r="G675" s="49"/>
    </row>
    <row r="676" spans="1:7" ht="13.2">
      <c r="A676" s="41"/>
      <c r="G676" s="49"/>
    </row>
    <row r="677" spans="1:7" ht="13.2">
      <c r="A677" s="41"/>
      <c r="G677" s="49"/>
    </row>
    <row r="678" spans="1:7" ht="13.2">
      <c r="A678" s="41"/>
      <c r="G678" s="49"/>
    </row>
    <row r="679" spans="1:7" ht="13.2">
      <c r="A679" s="41"/>
      <c r="G679" s="49"/>
    </row>
    <row r="680" spans="1:7" ht="13.2">
      <c r="A680" s="41"/>
      <c r="G680" s="49"/>
    </row>
    <row r="681" spans="1:7" ht="13.2">
      <c r="A681" s="41"/>
      <c r="G681" s="49"/>
    </row>
    <row r="682" spans="1:7" ht="13.2">
      <c r="A682" s="41"/>
      <c r="G682" s="49"/>
    </row>
    <row r="683" spans="1:7" ht="13.2">
      <c r="A683" s="41"/>
      <c r="G683" s="49"/>
    </row>
    <row r="684" spans="1:7" ht="13.2">
      <c r="A684" s="41"/>
      <c r="G684" s="49"/>
    </row>
    <row r="685" spans="1:7" ht="13.2">
      <c r="A685" s="41"/>
      <c r="G685" s="49"/>
    </row>
    <row r="686" spans="1:7" ht="13.2">
      <c r="A686" s="41"/>
      <c r="G686" s="49"/>
    </row>
    <row r="687" spans="1:7" ht="13.2">
      <c r="A687" s="41"/>
      <c r="G687" s="49"/>
    </row>
    <row r="688" spans="1:7" ht="13.2">
      <c r="A688" s="41"/>
      <c r="G688" s="49"/>
    </row>
    <row r="689" spans="1:7" ht="13.2">
      <c r="A689" s="41"/>
      <c r="G689" s="49"/>
    </row>
    <row r="690" spans="1:7" ht="13.2">
      <c r="A690" s="41"/>
      <c r="G690" s="49"/>
    </row>
    <row r="691" spans="1:7" ht="13.2">
      <c r="A691" s="41"/>
      <c r="G691" s="49"/>
    </row>
    <row r="692" spans="1:7" ht="13.2">
      <c r="A692" s="41"/>
      <c r="G692" s="49"/>
    </row>
    <row r="693" spans="1:7" ht="13.2">
      <c r="A693" s="41"/>
      <c r="G693" s="49"/>
    </row>
    <row r="694" spans="1:7" ht="13.2">
      <c r="A694" s="41"/>
      <c r="G694" s="49"/>
    </row>
    <row r="695" spans="1:7" ht="13.2">
      <c r="A695" s="41"/>
      <c r="G695" s="49"/>
    </row>
    <row r="696" spans="1:7" ht="13.2">
      <c r="A696" s="41"/>
      <c r="G696" s="49"/>
    </row>
    <row r="697" spans="1:7" ht="13.2">
      <c r="A697" s="41"/>
      <c r="G697" s="49"/>
    </row>
    <row r="698" spans="1:7" ht="13.2">
      <c r="A698" s="41"/>
      <c r="G698" s="49"/>
    </row>
    <row r="699" spans="1:7" ht="13.2">
      <c r="A699" s="41"/>
      <c r="G699" s="49"/>
    </row>
    <row r="700" spans="1:7" ht="13.2">
      <c r="A700" s="41"/>
      <c r="G700" s="49"/>
    </row>
    <row r="701" spans="1:7" ht="13.2">
      <c r="A701" s="41"/>
      <c r="G701" s="49"/>
    </row>
    <row r="702" spans="1:7" ht="13.2">
      <c r="A702" s="41"/>
      <c r="G702" s="49"/>
    </row>
    <row r="703" spans="1:7" ht="13.2">
      <c r="A703" s="41"/>
      <c r="G703" s="49"/>
    </row>
    <row r="704" spans="1:7" ht="13.2">
      <c r="A704" s="41"/>
      <c r="G704" s="49"/>
    </row>
    <row r="705" spans="1:7" ht="13.2">
      <c r="A705" s="41"/>
      <c r="G705" s="49"/>
    </row>
    <row r="706" spans="1:7" ht="13.2">
      <c r="A706" s="41"/>
      <c r="G706" s="49"/>
    </row>
    <row r="707" spans="1:7" ht="13.2">
      <c r="A707" s="41"/>
      <c r="G707" s="49"/>
    </row>
    <row r="708" spans="1:7" ht="13.2">
      <c r="A708" s="41"/>
      <c r="G708" s="49"/>
    </row>
    <row r="709" spans="1:7" ht="13.2">
      <c r="A709" s="41"/>
      <c r="G709" s="49"/>
    </row>
    <row r="710" spans="1:7" ht="13.2">
      <c r="A710" s="41"/>
      <c r="G710" s="49"/>
    </row>
    <row r="711" spans="1:7" ht="13.2">
      <c r="A711" s="41"/>
      <c r="G711" s="49"/>
    </row>
    <row r="712" spans="1:7" ht="13.2">
      <c r="A712" s="41"/>
      <c r="G712" s="49"/>
    </row>
    <row r="713" spans="1:7" ht="13.2">
      <c r="A713" s="41"/>
      <c r="G713" s="49"/>
    </row>
    <row r="714" spans="1:7" ht="13.2">
      <c r="A714" s="41"/>
      <c r="G714" s="49"/>
    </row>
    <row r="715" spans="1:7" ht="13.2">
      <c r="A715" s="41"/>
      <c r="G715" s="49"/>
    </row>
    <row r="716" spans="1:7" ht="13.2">
      <c r="A716" s="41"/>
      <c r="G716" s="49"/>
    </row>
    <row r="717" spans="1:7" ht="13.2">
      <c r="A717" s="41"/>
      <c r="G717" s="49"/>
    </row>
    <row r="718" spans="1:7" ht="13.2">
      <c r="A718" s="41"/>
      <c r="G718" s="49"/>
    </row>
    <row r="719" spans="1:7" ht="13.2">
      <c r="A719" s="41"/>
      <c r="G719" s="49"/>
    </row>
    <row r="720" spans="1:7" ht="13.2">
      <c r="A720" s="41"/>
      <c r="G720" s="49"/>
    </row>
    <row r="721" spans="1:7" ht="13.2">
      <c r="A721" s="41"/>
      <c r="G721" s="49"/>
    </row>
    <row r="722" spans="1:7" ht="13.2">
      <c r="A722" s="41"/>
      <c r="G722" s="49"/>
    </row>
    <row r="723" spans="1:7" ht="13.2">
      <c r="A723" s="41"/>
      <c r="G723" s="49"/>
    </row>
    <row r="724" spans="1:7" ht="13.2">
      <c r="A724" s="41"/>
      <c r="G724" s="49"/>
    </row>
    <row r="725" spans="1:7" ht="13.2">
      <c r="A725" s="41"/>
      <c r="G725" s="49"/>
    </row>
    <row r="726" spans="1:7" ht="13.2">
      <c r="A726" s="41"/>
      <c r="G726" s="49"/>
    </row>
    <row r="727" spans="1:7" ht="13.2">
      <c r="A727" s="41"/>
      <c r="G727" s="49"/>
    </row>
    <row r="728" spans="1:7" ht="13.2">
      <c r="A728" s="41"/>
      <c r="G728" s="49"/>
    </row>
    <row r="729" spans="1:7" ht="13.2">
      <c r="A729" s="41"/>
      <c r="G729" s="49"/>
    </row>
    <row r="730" spans="1:7" ht="13.2">
      <c r="A730" s="41"/>
      <c r="G730" s="49"/>
    </row>
    <row r="731" spans="1:7" ht="13.2">
      <c r="A731" s="41"/>
      <c r="G731" s="49"/>
    </row>
    <row r="732" spans="1:7" ht="13.2">
      <c r="A732" s="41"/>
      <c r="G732" s="49"/>
    </row>
    <row r="733" spans="1:7" ht="13.2">
      <c r="A733" s="41"/>
      <c r="G733" s="49"/>
    </row>
    <row r="734" spans="1:7" ht="13.2">
      <c r="A734" s="41"/>
      <c r="G734" s="49"/>
    </row>
    <row r="735" spans="1:7" ht="13.2">
      <c r="A735" s="41"/>
      <c r="G735" s="49"/>
    </row>
    <row r="736" spans="1:7" ht="13.2">
      <c r="A736" s="41"/>
      <c r="G736" s="49"/>
    </row>
    <row r="737" spans="1:7" ht="13.2">
      <c r="A737" s="41"/>
      <c r="G737" s="49"/>
    </row>
    <row r="738" spans="1:7" ht="13.2">
      <c r="A738" s="41"/>
      <c r="G738" s="49"/>
    </row>
    <row r="739" spans="1:7" ht="13.2">
      <c r="A739" s="41"/>
      <c r="G739" s="49"/>
    </row>
    <row r="740" spans="1:7" ht="13.2">
      <c r="A740" s="41"/>
      <c r="G740" s="49"/>
    </row>
    <row r="741" spans="1:7" ht="13.2">
      <c r="A741" s="41"/>
      <c r="G741" s="49"/>
    </row>
    <row r="742" spans="1:7" ht="13.2">
      <c r="A742" s="41"/>
      <c r="G742" s="49"/>
    </row>
    <row r="743" spans="1:7" ht="13.2">
      <c r="A743" s="41"/>
      <c r="G743" s="49"/>
    </row>
    <row r="744" spans="1:7" ht="13.2">
      <c r="A744" s="41"/>
      <c r="G744" s="49"/>
    </row>
    <row r="745" spans="1:7" ht="13.2">
      <c r="A745" s="41"/>
      <c r="G745" s="49"/>
    </row>
    <row r="746" spans="1:7" ht="13.2">
      <c r="A746" s="41"/>
      <c r="G746" s="49"/>
    </row>
    <row r="747" spans="1:7" ht="13.2">
      <c r="A747" s="41"/>
      <c r="G747" s="49"/>
    </row>
    <row r="748" spans="1:7" ht="13.2">
      <c r="A748" s="41"/>
      <c r="G748" s="49"/>
    </row>
    <row r="749" spans="1:7" ht="13.2">
      <c r="A749" s="41"/>
      <c r="G749" s="49"/>
    </row>
    <row r="750" spans="1:7" ht="13.2">
      <c r="A750" s="41"/>
      <c r="G750" s="49"/>
    </row>
    <row r="751" spans="1:7" ht="13.2">
      <c r="A751" s="41"/>
      <c r="G751" s="49"/>
    </row>
    <row r="752" spans="1:7" ht="13.2">
      <c r="A752" s="41"/>
      <c r="G752" s="49"/>
    </row>
    <row r="753" spans="1:7" ht="13.2">
      <c r="A753" s="41"/>
      <c r="G753" s="49"/>
    </row>
    <row r="754" spans="1:7" ht="13.2">
      <c r="A754" s="41"/>
      <c r="G754" s="49"/>
    </row>
    <row r="755" spans="1:7" ht="13.2">
      <c r="A755" s="41"/>
      <c r="G755" s="49"/>
    </row>
    <row r="756" spans="1:7" ht="13.2">
      <c r="A756" s="41"/>
      <c r="G756" s="49"/>
    </row>
    <row r="757" spans="1:7" ht="13.2">
      <c r="A757" s="41"/>
      <c r="G757" s="49"/>
    </row>
    <row r="758" spans="1:7" ht="13.2">
      <c r="A758" s="41"/>
      <c r="G758" s="49"/>
    </row>
    <row r="759" spans="1:7" ht="13.2">
      <c r="A759" s="41"/>
      <c r="G759" s="49"/>
    </row>
    <row r="760" spans="1:7" ht="13.2">
      <c r="A760" s="41"/>
      <c r="G760" s="49"/>
    </row>
    <row r="761" spans="1:7" ht="13.2">
      <c r="A761" s="41"/>
      <c r="G761" s="49"/>
    </row>
    <row r="762" spans="1:7" ht="13.2">
      <c r="A762" s="41"/>
      <c r="G762" s="49"/>
    </row>
    <row r="763" spans="1:7" ht="13.2">
      <c r="A763" s="41"/>
      <c r="G763" s="49"/>
    </row>
    <row r="764" spans="1:7" ht="13.2">
      <c r="A764" s="41"/>
      <c r="G764" s="49"/>
    </row>
    <row r="765" spans="1:7" ht="13.2">
      <c r="A765" s="41"/>
      <c r="G765" s="49"/>
    </row>
    <row r="766" spans="1:7" ht="13.2">
      <c r="A766" s="41"/>
      <c r="G766" s="49"/>
    </row>
    <row r="767" spans="1:7" ht="13.2">
      <c r="A767" s="41"/>
      <c r="G767" s="49"/>
    </row>
    <row r="768" spans="1:7" ht="13.2">
      <c r="A768" s="41"/>
      <c r="G768" s="49"/>
    </row>
    <row r="769" spans="1:7" ht="13.2">
      <c r="A769" s="41"/>
      <c r="G769" s="49"/>
    </row>
    <row r="770" spans="1:7" ht="13.2">
      <c r="A770" s="41"/>
      <c r="G770" s="49"/>
    </row>
    <row r="771" spans="1:7" ht="13.2">
      <c r="A771" s="41"/>
      <c r="G771" s="49"/>
    </row>
    <row r="772" spans="1:7" ht="13.2">
      <c r="A772" s="41"/>
      <c r="G772" s="49"/>
    </row>
    <row r="773" spans="1:7" ht="13.2">
      <c r="A773" s="41"/>
      <c r="G773" s="49"/>
    </row>
    <row r="774" spans="1:7" ht="13.2">
      <c r="A774" s="41"/>
      <c r="G774" s="49"/>
    </row>
    <row r="775" spans="1:7" ht="13.2">
      <c r="A775" s="41"/>
      <c r="G775" s="49"/>
    </row>
    <row r="776" spans="1:7" ht="13.2">
      <c r="A776" s="41"/>
      <c r="G776" s="49"/>
    </row>
    <row r="777" spans="1:7" ht="13.2">
      <c r="A777" s="41"/>
      <c r="G777" s="49"/>
    </row>
    <row r="778" spans="1:7" ht="13.2">
      <c r="A778" s="41"/>
      <c r="G778" s="49"/>
    </row>
    <row r="779" spans="1:7" ht="13.2">
      <c r="A779" s="41"/>
      <c r="G779" s="49"/>
    </row>
    <row r="780" spans="1:7" ht="13.2">
      <c r="A780" s="41"/>
      <c r="G780" s="49"/>
    </row>
    <row r="781" spans="1:7" ht="13.2">
      <c r="A781" s="41"/>
      <c r="G781" s="49"/>
    </row>
    <row r="782" spans="1:7" ht="13.2">
      <c r="A782" s="41"/>
      <c r="G782" s="49"/>
    </row>
    <row r="783" spans="1:7" ht="13.2">
      <c r="A783" s="41"/>
      <c r="G783" s="49"/>
    </row>
    <row r="784" spans="1:7" ht="13.2">
      <c r="A784" s="41"/>
      <c r="G784" s="49"/>
    </row>
    <row r="785" spans="1:7" ht="13.2">
      <c r="A785" s="41"/>
      <c r="G785" s="49"/>
    </row>
    <row r="786" spans="1:7" ht="13.2">
      <c r="A786" s="41"/>
      <c r="G786" s="49"/>
    </row>
    <row r="787" spans="1:7" ht="13.2">
      <c r="A787" s="41"/>
      <c r="G787" s="49"/>
    </row>
    <row r="788" spans="1:7" ht="13.2">
      <c r="A788" s="41"/>
      <c r="G788" s="49"/>
    </row>
    <row r="789" spans="1:7" ht="13.2">
      <c r="A789" s="41"/>
      <c r="G789" s="49"/>
    </row>
    <row r="790" spans="1:7" ht="13.2">
      <c r="A790" s="41"/>
      <c r="G790" s="49"/>
    </row>
    <row r="791" spans="1:7" ht="13.2">
      <c r="A791" s="41"/>
      <c r="G791" s="49"/>
    </row>
    <row r="792" spans="1:7" ht="13.2">
      <c r="A792" s="41"/>
      <c r="G792" s="49"/>
    </row>
    <row r="793" spans="1:7" ht="13.2">
      <c r="A793" s="41"/>
      <c r="G793" s="49"/>
    </row>
    <row r="794" spans="1:7" ht="13.2">
      <c r="A794" s="41"/>
      <c r="G794" s="49"/>
    </row>
    <row r="795" spans="1:7" ht="13.2">
      <c r="A795" s="41"/>
      <c r="G795" s="49"/>
    </row>
    <row r="796" spans="1:7" ht="13.2">
      <c r="A796" s="41"/>
      <c r="G796" s="49"/>
    </row>
    <row r="797" spans="1:7" ht="13.2">
      <c r="A797" s="41"/>
      <c r="G797" s="49"/>
    </row>
    <row r="798" spans="1:7" ht="13.2">
      <c r="A798" s="41"/>
      <c r="G798" s="49"/>
    </row>
    <row r="799" spans="1:7" ht="13.2">
      <c r="A799" s="41"/>
      <c r="G799" s="49"/>
    </row>
    <row r="800" spans="1:7" ht="13.2">
      <c r="A800" s="41"/>
      <c r="G800" s="49"/>
    </row>
    <row r="801" spans="1:7" ht="13.2">
      <c r="A801" s="41"/>
      <c r="G801" s="49"/>
    </row>
    <row r="802" spans="1:7" ht="13.2">
      <c r="A802" s="41"/>
      <c r="G802" s="49"/>
    </row>
    <row r="803" spans="1:7" ht="13.2">
      <c r="A803" s="41"/>
      <c r="G803" s="49"/>
    </row>
    <row r="804" spans="1:7" ht="13.2">
      <c r="A804" s="41"/>
      <c r="G804" s="49"/>
    </row>
    <row r="805" spans="1:7" ht="13.2">
      <c r="A805" s="41"/>
      <c r="G805" s="49"/>
    </row>
    <row r="806" spans="1:7" ht="13.2">
      <c r="A806" s="41"/>
      <c r="G806" s="49"/>
    </row>
    <row r="807" spans="1:7" ht="13.2">
      <c r="A807" s="41"/>
      <c r="G807" s="49"/>
    </row>
    <row r="808" spans="1:7" ht="13.2">
      <c r="A808" s="41"/>
      <c r="G808" s="49"/>
    </row>
    <row r="809" spans="1:7" ht="13.2">
      <c r="A809" s="41"/>
      <c r="G809" s="49"/>
    </row>
    <row r="810" spans="1:7" ht="13.2">
      <c r="A810" s="41"/>
      <c r="G810" s="49"/>
    </row>
    <row r="811" spans="1:7" ht="13.2">
      <c r="A811" s="41"/>
      <c r="G811" s="49"/>
    </row>
    <row r="812" spans="1:7" ht="13.2">
      <c r="A812" s="41"/>
      <c r="G812" s="49"/>
    </row>
    <row r="813" spans="1:7" ht="13.2">
      <c r="A813" s="41"/>
      <c r="G813" s="49"/>
    </row>
    <row r="814" spans="1:7" ht="13.2">
      <c r="A814" s="41"/>
      <c r="G814" s="49"/>
    </row>
    <row r="815" spans="1:7" ht="13.2">
      <c r="A815" s="41"/>
      <c r="G815" s="49"/>
    </row>
    <row r="816" spans="1:7" ht="13.2">
      <c r="A816" s="41"/>
      <c r="G816" s="49"/>
    </row>
    <row r="817" spans="1:7" ht="13.2">
      <c r="A817" s="41"/>
      <c r="G817" s="49"/>
    </row>
    <row r="818" spans="1:7" ht="13.2">
      <c r="A818" s="41"/>
      <c r="G818" s="49"/>
    </row>
    <row r="819" spans="1:7" ht="13.2">
      <c r="A819" s="41"/>
      <c r="G819" s="49"/>
    </row>
    <row r="820" spans="1:7" ht="13.2">
      <c r="A820" s="41"/>
      <c r="G820" s="49"/>
    </row>
    <row r="821" spans="1:7" ht="13.2">
      <c r="A821" s="41"/>
      <c r="G821" s="49"/>
    </row>
    <row r="822" spans="1:7" ht="13.2">
      <c r="A822" s="41"/>
      <c r="G822" s="49"/>
    </row>
    <row r="823" spans="1:7" ht="13.2">
      <c r="A823" s="41"/>
      <c r="G823" s="49"/>
    </row>
    <row r="824" spans="1:7" ht="13.2">
      <c r="A824" s="41"/>
      <c r="G824" s="49"/>
    </row>
    <row r="825" spans="1:7" ht="13.2">
      <c r="A825" s="41"/>
      <c r="G825" s="49"/>
    </row>
    <row r="826" spans="1:7" ht="13.2">
      <c r="A826" s="41"/>
      <c r="G826" s="49"/>
    </row>
    <row r="827" spans="1:7" ht="13.2">
      <c r="A827" s="41"/>
      <c r="G827" s="49"/>
    </row>
    <row r="828" spans="1:7" ht="13.2">
      <c r="A828" s="41"/>
      <c r="G828" s="49"/>
    </row>
    <row r="829" spans="1:7" ht="13.2">
      <c r="A829" s="41"/>
      <c r="G829" s="49"/>
    </row>
    <row r="830" spans="1:7" ht="13.2">
      <c r="A830" s="41"/>
      <c r="G830" s="49"/>
    </row>
    <row r="831" spans="1:7" ht="13.2">
      <c r="A831" s="41"/>
      <c r="G831" s="49"/>
    </row>
    <row r="832" spans="1:7" ht="13.2">
      <c r="A832" s="41"/>
      <c r="G832" s="49"/>
    </row>
    <row r="833" spans="1:7" ht="13.2">
      <c r="A833" s="41"/>
      <c r="G833" s="49"/>
    </row>
    <row r="834" spans="1:7" ht="13.2">
      <c r="A834" s="41"/>
      <c r="G834" s="49"/>
    </row>
    <row r="835" spans="1:7" ht="13.2">
      <c r="A835" s="41"/>
      <c r="G835" s="49"/>
    </row>
    <row r="836" spans="1:7" ht="13.2">
      <c r="A836" s="41"/>
      <c r="G836" s="49"/>
    </row>
    <row r="837" spans="1:7" ht="13.2">
      <c r="A837" s="41"/>
      <c r="G837" s="49"/>
    </row>
    <row r="838" spans="1:7" ht="13.2">
      <c r="A838" s="41"/>
      <c r="G838" s="49"/>
    </row>
    <row r="839" spans="1:7" ht="13.2">
      <c r="A839" s="41"/>
      <c r="G839" s="49"/>
    </row>
    <row r="840" spans="1:7" ht="13.2">
      <c r="A840" s="41"/>
      <c r="G840" s="49"/>
    </row>
    <row r="841" spans="1:7" ht="13.2">
      <c r="A841" s="41"/>
      <c r="G841" s="49"/>
    </row>
    <row r="842" spans="1:7" ht="13.2">
      <c r="A842" s="41"/>
      <c r="G842" s="49"/>
    </row>
    <row r="843" spans="1:7" ht="13.2">
      <c r="A843" s="41"/>
      <c r="G843" s="49"/>
    </row>
    <row r="844" spans="1:7" ht="13.2">
      <c r="A844" s="41"/>
      <c r="G844" s="49"/>
    </row>
    <row r="845" spans="1:7" ht="13.2">
      <c r="A845" s="41"/>
      <c r="G845" s="49"/>
    </row>
    <row r="846" spans="1:7" ht="13.2">
      <c r="A846" s="41"/>
      <c r="G846" s="49"/>
    </row>
    <row r="847" spans="1:7" ht="13.2">
      <c r="A847" s="41"/>
      <c r="G847" s="49"/>
    </row>
    <row r="848" spans="1:7" ht="13.2">
      <c r="A848" s="41"/>
      <c r="G848" s="49"/>
    </row>
    <row r="849" spans="1:7" ht="13.2">
      <c r="A849" s="41"/>
      <c r="G849" s="49"/>
    </row>
    <row r="850" spans="1:7" ht="13.2">
      <c r="A850" s="41"/>
      <c r="G850" s="49"/>
    </row>
    <row r="851" spans="1:7" ht="13.2">
      <c r="A851" s="41"/>
      <c r="G851" s="49"/>
    </row>
    <row r="852" spans="1:7" ht="13.2">
      <c r="A852" s="41"/>
      <c r="G852" s="49"/>
    </row>
    <row r="853" spans="1:7" ht="13.2">
      <c r="A853" s="41"/>
      <c r="G853" s="49"/>
    </row>
    <row r="854" spans="1:7" ht="13.2">
      <c r="A854" s="41"/>
      <c r="G854" s="49"/>
    </row>
    <row r="855" spans="1:7" ht="13.2">
      <c r="A855" s="41"/>
      <c r="G855" s="49"/>
    </row>
    <row r="856" spans="1:7" ht="13.2">
      <c r="A856" s="41"/>
      <c r="G856" s="49"/>
    </row>
    <row r="857" spans="1:7" ht="13.2">
      <c r="A857" s="41"/>
      <c r="G857" s="49"/>
    </row>
    <row r="858" spans="1:7" ht="13.2">
      <c r="A858" s="41"/>
      <c r="G858" s="49"/>
    </row>
    <row r="859" spans="1:7" ht="13.2">
      <c r="A859" s="41"/>
      <c r="G859" s="49"/>
    </row>
    <row r="860" spans="1:7" ht="13.2">
      <c r="A860" s="41"/>
      <c r="G860" s="49"/>
    </row>
    <row r="861" spans="1:7" ht="13.2">
      <c r="A861" s="41"/>
      <c r="G861" s="49"/>
    </row>
    <row r="862" spans="1:7" ht="13.2">
      <c r="A862" s="41"/>
      <c r="G862" s="49"/>
    </row>
    <row r="863" spans="1:7" ht="13.2">
      <c r="A863" s="41"/>
      <c r="G863" s="49"/>
    </row>
    <row r="864" spans="1:7" ht="13.2">
      <c r="A864" s="41"/>
      <c r="G864" s="49"/>
    </row>
    <row r="865" spans="1:7" ht="13.2">
      <c r="A865" s="41"/>
      <c r="G865" s="49"/>
    </row>
    <row r="866" spans="1:7" ht="13.2">
      <c r="A866" s="41"/>
      <c r="G866" s="49"/>
    </row>
    <row r="867" spans="1:7" ht="13.2">
      <c r="A867" s="41"/>
      <c r="G867" s="49"/>
    </row>
    <row r="868" spans="1:7" ht="13.2">
      <c r="A868" s="41"/>
      <c r="G868" s="49"/>
    </row>
    <row r="869" spans="1:7" ht="13.2">
      <c r="A869" s="41"/>
      <c r="G869" s="49"/>
    </row>
    <row r="870" spans="1:7" ht="13.2">
      <c r="A870" s="41"/>
      <c r="G870" s="49"/>
    </row>
    <row r="871" spans="1:7" ht="13.2">
      <c r="A871" s="41"/>
      <c r="G871" s="49"/>
    </row>
    <row r="872" spans="1:7" ht="13.2">
      <c r="A872" s="41"/>
      <c r="G872" s="49"/>
    </row>
    <row r="873" spans="1:7" ht="13.2">
      <c r="A873" s="41"/>
      <c r="G873" s="49"/>
    </row>
    <row r="874" spans="1:7" ht="13.2">
      <c r="A874" s="41"/>
      <c r="G874" s="49"/>
    </row>
    <row r="875" spans="1:7" ht="13.2">
      <c r="A875" s="41"/>
      <c r="G875" s="49"/>
    </row>
    <row r="876" spans="1:7" ht="13.2">
      <c r="A876" s="41"/>
      <c r="G876" s="49"/>
    </row>
    <row r="877" spans="1:7" ht="13.2">
      <c r="A877" s="41"/>
      <c r="G877" s="49"/>
    </row>
    <row r="878" spans="1:7" ht="13.2">
      <c r="A878" s="41"/>
      <c r="G878" s="49"/>
    </row>
    <row r="879" spans="1:7" ht="13.2">
      <c r="A879" s="41"/>
      <c r="G879" s="49"/>
    </row>
    <row r="880" spans="1:7" ht="13.2">
      <c r="A880" s="41"/>
      <c r="G880" s="49"/>
    </row>
    <row r="881" spans="1:7" ht="13.2">
      <c r="A881" s="41"/>
      <c r="G881" s="49"/>
    </row>
    <row r="882" spans="1:7" ht="13.2">
      <c r="A882" s="41"/>
      <c r="G882" s="49"/>
    </row>
    <row r="883" spans="1:7" ht="13.2">
      <c r="A883" s="41"/>
      <c r="G883" s="49"/>
    </row>
    <row r="884" spans="1:7" ht="13.2">
      <c r="A884" s="41"/>
      <c r="G884" s="49"/>
    </row>
    <row r="885" spans="1:7" ht="13.2">
      <c r="A885" s="41"/>
      <c r="G885" s="49"/>
    </row>
    <row r="886" spans="1:7" ht="13.2">
      <c r="A886" s="41"/>
      <c r="G886" s="49"/>
    </row>
    <row r="887" spans="1:7" ht="13.2">
      <c r="A887" s="41"/>
      <c r="G887" s="49"/>
    </row>
    <row r="888" spans="1:7" ht="13.2">
      <c r="A888" s="41"/>
      <c r="G888" s="49"/>
    </row>
    <row r="889" spans="1:7" ht="13.2">
      <c r="A889" s="41"/>
      <c r="G889" s="49"/>
    </row>
    <row r="890" spans="1:7" ht="13.2">
      <c r="A890" s="41"/>
      <c r="G890" s="49"/>
    </row>
    <row r="891" spans="1:7" ht="13.2">
      <c r="A891" s="41"/>
      <c r="G891" s="49"/>
    </row>
    <row r="892" spans="1:7" ht="13.2">
      <c r="A892" s="41"/>
      <c r="G892" s="49"/>
    </row>
    <row r="893" spans="1:7" ht="13.2">
      <c r="A893" s="41"/>
      <c r="G893" s="49"/>
    </row>
    <row r="894" spans="1:7" ht="13.2">
      <c r="A894" s="41"/>
      <c r="G894" s="49"/>
    </row>
    <row r="895" spans="1:7" ht="13.2">
      <c r="A895" s="41"/>
      <c r="G895" s="49"/>
    </row>
    <row r="896" spans="1:7" ht="13.2">
      <c r="A896" s="41"/>
      <c r="G896" s="49"/>
    </row>
    <row r="897" spans="1:7" ht="13.2">
      <c r="A897" s="41"/>
      <c r="G897" s="49"/>
    </row>
    <row r="898" spans="1:7" ht="13.2">
      <c r="A898" s="41"/>
      <c r="G898" s="49"/>
    </row>
    <row r="899" spans="1:7" ht="13.2">
      <c r="A899" s="41"/>
      <c r="G899" s="49"/>
    </row>
    <row r="900" spans="1:7" ht="13.2">
      <c r="A900" s="41"/>
      <c r="G900" s="49"/>
    </row>
    <row r="901" spans="1:7" ht="13.2">
      <c r="A901" s="41"/>
      <c r="G901" s="49"/>
    </row>
    <row r="902" spans="1:7" ht="13.2">
      <c r="A902" s="41"/>
      <c r="G902" s="49"/>
    </row>
    <row r="903" spans="1:7" ht="13.2">
      <c r="A903" s="41"/>
      <c r="G903" s="49"/>
    </row>
    <row r="904" spans="1:7" ht="13.2">
      <c r="A904" s="41"/>
      <c r="G904" s="49"/>
    </row>
    <row r="905" spans="1:7" ht="13.2">
      <c r="A905" s="41"/>
      <c r="G905" s="49"/>
    </row>
    <row r="906" spans="1:7" ht="13.2">
      <c r="A906" s="41"/>
      <c r="G906" s="49"/>
    </row>
    <row r="907" spans="1:7" ht="13.2">
      <c r="A907" s="41"/>
      <c r="G907" s="49"/>
    </row>
    <row r="908" spans="1:7" ht="13.2">
      <c r="A908" s="41"/>
      <c r="G908" s="49"/>
    </row>
    <row r="909" spans="1:7" ht="13.2">
      <c r="A909" s="41"/>
      <c r="G909" s="49"/>
    </row>
    <row r="910" spans="1:7" ht="13.2">
      <c r="A910" s="41"/>
      <c r="G910" s="49"/>
    </row>
    <row r="911" spans="1:7" ht="13.2">
      <c r="A911" s="41"/>
      <c r="G911" s="49"/>
    </row>
    <row r="912" spans="1:7" ht="13.2">
      <c r="A912" s="41"/>
      <c r="G912" s="49"/>
    </row>
    <row r="913" spans="1:7" ht="13.2">
      <c r="A913" s="41"/>
      <c r="G913" s="49"/>
    </row>
    <row r="914" spans="1:7" ht="13.2">
      <c r="A914" s="41"/>
      <c r="G914" s="49"/>
    </row>
    <row r="915" spans="1:7" ht="13.2">
      <c r="A915" s="41"/>
      <c r="G915" s="49"/>
    </row>
    <row r="916" spans="1:7" ht="13.2">
      <c r="A916" s="41"/>
      <c r="G916" s="49"/>
    </row>
    <row r="917" spans="1:7" ht="13.2">
      <c r="A917" s="41"/>
      <c r="G917" s="49"/>
    </row>
    <row r="918" spans="1:7" ht="13.2">
      <c r="A918" s="41"/>
      <c r="G918" s="49"/>
    </row>
    <row r="919" spans="1:7" ht="13.2">
      <c r="A919" s="41"/>
      <c r="G919" s="49"/>
    </row>
    <row r="920" spans="1:7" ht="13.2">
      <c r="A920" s="41"/>
      <c r="G920" s="49"/>
    </row>
    <row r="921" spans="1:7" ht="13.2">
      <c r="A921" s="41"/>
      <c r="G921" s="49"/>
    </row>
    <row r="922" spans="1:7" ht="13.2">
      <c r="A922" s="41"/>
      <c r="G922" s="49"/>
    </row>
    <row r="923" spans="1:7" ht="13.2">
      <c r="A923" s="41"/>
      <c r="G923" s="49"/>
    </row>
    <row r="924" spans="1:7" ht="13.2">
      <c r="A924" s="41"/>
      <c r="G924" s="49"/>
    </row>
    <row r="925" spans="1:7" ht="13.2">
      <c r="A925" s="41"/>
      <c r="G925" s="49"/>
    </row>
    <row r="926" spans="1:7" ht="13.2">
      <c r="A926" s="41"/>
      <c r="G926" s="49"/>
    </row>
    <row r="927" spans="1:7" ht="13.2">
      <c r="A927" s="41"/>
      <c r="G927" s="49"/>
    </row>
    <row r="928" spans="1:7" ht="13.2">
      <c r="A928" s="41"/>
      <c r="G928" s="49"/>
    </row>
    <row r="929" spans="1:7" ht="13.2">
      <c r="A929" s="41"/>
      <c r="G929" s="49"/>
    </row>
    <row r="930" spans="1:7" ht="13.2">
      <c r="A930" s="41"/>
      <c r="G930" s="49"/>
    </row>
    <row r="931" spans="1:7" ht="13.2">
      <c r="A931" s="41"/>
      <c r="G931" s="49"/>
    </row>
    <row r="932" spans="1:7" ht="13.2">
      <c r="A932" s="41"/>
      <c r="G932" s="49"/>
    </row>
    <row r="933" spans="1:7" ht="13.2">
      <c r="A933" s="41"/>
      <c r="G933" s="49"/>
    </row>
    <row r="934" spans="1:7" ht="13.2">
      <c r="A934" s="41"/>
      <c r="G934" s="49"/>
    </row>
    <row r="935" spans="1:7" ht="13.2">
      <c r="A935" s="41"/>
      <c r="G935" s="49"/>
    </row>
    <row r="936" spans="1:7" ht="13.2">
      <c r="A936" s="41"/>
      <c r="G936" s="49"/>
    </row>
    <row r="937" spans="1:7" ht="13.2">
      <c r="A937" s="41"/>
      <c r="G937" s="49"/>
    </row>
    <row r="938" spans="1:7" ht="13.2">
      <c r="A938" s="41"/>
      <c r="G938" s="49"/>
    </row>
    <row r="939" spans="1:7" ht="13.2">
      <c r="A939" s="41"/>
      <c r="G939" s="49"/>
    </row>
    <row r="940" spans="1:7" ht="13.2">
      <c r="A940" s="41"/>
      <c r="G940" s="49"/>
    </row>
    <row r="941" spans="1:7" ht="13.2">
      <c r="A941" s="41"/>
      <c r="G941" s="49"/>
    </row>
    <row r="942" spans="1:7" ht="13.2">
      <c r="A942" s="41"/>
      <c r="G942" s="49"/>
    </row>
    <row r="943" spans="1:7" ht="13.2">
      <c r="A943" s="41"/>
      <c r="G943" s="49"/>
    </row>
    <row r="944" spans="1:7" ht="13.2">
      <c r="A944" s="41"/>
      <c r="G944" s="49"/>
    </row>
    <row r="945" spans="1:7" ht="13.2">
      <c r="A945" s="41"/>
      <c r="G945" s="49"/>
    </row>
    <row r="946" spans="1:7" ht="13.2">
      <c r="A946" s="41"/>
      <c r="G946" s="49"/>
    </row>
    <row r="947" spans="1:7" ht="13.2">
      <c r="A947" s="41"/>
      <c r="G947" s="49"/>
    </row>
    <row r="948" spans="1:7" ht="13.2">
      <c r="A948" s="41"/>
      <c r="G948" s="49"/>
    </row>
    <row r="949" spans="1:7" ht="13.2">
      <c r="A949" s="41"/>
      <c r="G949" s="49"/>
    </row>
    <row r="950" spans="1:7" ht="13.2">
      <c r="A950" s="41"/>
      <c r="G950" s="49"/>
    </row>
    <row r="951" spans="1:7" ht="13.2">
      <c r="A951" s="41"/>
      <c r="G951" s="49"/>
    </row>
    <row r="952" spans="1:7" ht="13.2">
      <c r="A952" s="41"/>
      <c r="G952" s="49"/>
    </row>
    <row r="953" spans="1:7" ht="13.2">
      <c r="A953" s="41"/>
      <c r="G953" s="49"/>
    </row>
    <row r="954" spans="1:7" ht="13.2">
      <c r="A954" s="41"/>
      <c r="G954" s="49"/>
    </row>
    <row r="955" spans="1:7" ht="13.2">
      <c r="A955" s="41"/>
      <c r="G955" s="49"/>
    </row>
    <row r="956" spans="1:7" ht="13.2">
      <c r="A956" s="41"/>
      <c r="G956" s="49"/>
    </row>
    <row r="957" spans="1:7" ht="13.2">
      <c r="A957" s="41"/>
      <c r="G957" s="49"/>
    </row>
    <row r="958" spans="1:7" ht="13.2">
      <c r="A958" s="41"/>
      <c r="G958" s="49"/>
    </row>
    <row r="959" spans="1:7" ht="13.2">
      <c r="A959" s="41"/>
      <c r="G959" s="49"/>
    </row>
    <row r="960" spans="1:7" ht="13.2">
      <c r="A960" s="41"/>
      <c r="G960" s="49"/>
    </row>
    <row r="961" spans="1:7" ht="13.2">
      <c r="A961" s="41"/>
      <c r="G961" s="49"/>
    </row>
    <row r="962" spans="1:7" ht="13.2">
      <c r="A962" s="41"/>
      <c r="G962" s="49"/>
    </row>
    <row r="963" spans="1:7" ht="13.2">
      <c r="A963" s="41"/>
      <c r="G963" s="49"/>
    </row>
    <row r="964" spans="1:7" ht="13.2">
      <c r="A964" s="41"/>
      <c r="G964" s="49"/>
    </row>
    <row r="965" spans="1:7" ht="13.2">
      <c r="A965" s="41"/>
      <c r="G965" s="49"/>
    </row>
    <row r="966" spans="1:7" ht="13.2">
      <c r="A966" s="41"/>
      <c r="G966" s="49"/>
    </row>
    <row r="967" spans="1:7" ht="13.2">
      <c r="A967" s="41"/>
      <c r="G967" s="49"/>
    </row>
    <row r="968" spans="1:7" ht="13.2">
      <c r="A968" s="41"/>
      <c r="G968" s="49"/>
    </row>
    <row r="969" spans="1:7" ht="13.2">
      <c r="A969" s="41"/>
      <c r="G969" s="49"/>
    </row>
    <row r="970" spans="1:7" ht="13.2">
      <c r="A970" s="41"/>
      <c r="G970" s="49"/>
    </row>
    <row r="971" spans="1:7" ht="13.2">
      <c r="A971" s="41"/>
      <c r="G971" s="49"/>
    </row>
    <row r="972" spans="1:7" ht="13.2">
      <c r="A972" s="41"/>
      <c r="G972" s="49"/>
    </row>
    <row r="973" spans="1:7" ht="13.2">
      <c r="A973" s="41"/>
      <c r="G973" s="49"/>
    </row>
    <row r="974" spans="1:7" ht="13.2">
      <c r="A974" s="41"/>
      <c r="G974" s="49"/>
    </row>
    <row r="975" spans="1:7" ht="13.2">
      <c r="A975" s="41"/>
      <c r="G975" s="49"/>
    </row>
    <row r="976" spans="1:7" ht="13.2">
      <c r="A976" s="41"/>
      <c r="G976" s="49"/>
    </row>
    <row r="977" spans="1:7" ht="13.2">
      <c r="A977" s="41"/>
      <c r="G977" s="49"/>
    </row>
    <row r="978" spans="1:7" ht="13.2">
      <c r="A978" s="41"/>
      <c r="G978" s="49"/>
    </row>
    <row r="979" spans="1:7" ht="13.2">
      <c r="A979" s="41"/>
      <c r="G979" s="49"/>
    </row>
    <row r="980" spans="1:7" ht="13.2">
      <c r="A980" s="41"/>
      <c r="G980" s="49"/>
    </row>
    <row r="981" spans="1:7" ht="13.2">
      <c r="A981" s="41"/>
      <c r="G981" s="49"/>
    </row>
    <row r="982" spans="1:7" ht="13.2">
      <c r="A982" s="41"/>
      <c r="G982" s="49"/>
    </row>
    <row r="983" spans="1:7" ht="13.2">
      <c r="A983" s="41"/>
      <c r="G983" s="49"/>
    </row>
    <row r="984" spans="1:7" ht="13.2">
      <c r="A984" s="41"/>
      <c r="G984" s="49"/>
    </row>
    <row r="985" spans="1:7" ht="13.2">
      <c r="A985" s="41"/>
      <c r="G985" s="49"/>
    </row>
    <row r="986" spans="1:7" ht="13.2">
      <c r="A986" s="41"/>
      <c r="G986" s="49"/>
    </row>
    <row r="987" spans="1:7" ht="13.2">
      <c r="A987" s="41"/>
      <c r="G987" s="49"/>
    </row>
    <row r="988" spans="1:7" ht="13.2">
      <c r="A988" s="41"/>
      <c r="G988" s="49"/>
    </row>
    <row r="989" spans="1:7" ht="13.2">
      <c r="A989" s="41"/>
      <c r="G989" s="49"/>
    </row>
    <row r="990" spans="1:7" ht="13.2">
      <c r="A990" s="41"/>
      <c r="G990" s="49"/>
    </row>
    <row r="991" spans="1:7" ht="13.2">
      <c r="A991" s="41"/>
      <c r="G991" s="49"/>
    </row>
    <row r="992" spans="1:7" ht="13.2">
      <c r="A992" s="41"/>
      <c r="G992" s="49"/>
    </row>
    <row r="993" spans="1:7" ht="13.2">
      <c r="A993" s="41"/>
      <c r="G993" s="49"/>
    </row>
    <row r="994" spans="1:7" ht="13.2">
      <c r="A994" s="41"/>
      <c r="G994" s="49"/>
    </row>
    <row r="995" spans="1:7" ht="13.2">
      <c r="A995" s="41"/>
      <c r="G995" s="49"/>
    </row>
    <row r="996" spans="1:7" ht="13.2">
      <c r="A996" s="41"/>
      <c r="G996" s="49"/>
    </row>
    <row r="997" spans="1:7" ht="13.2">
      <c r="A997" s="41"/>
      <c r="G997" s="49"/>
    </row>
    <row r="998" spans="1:7" ht="13.2">
      <c r="A998" s="41"/>
      <c r="G998" s="49"/>
    </row>
    <row r="999" spans="1:7" ht="13.2">
      <c r="A999" s="41"/>
      <c r="G999" s="49"/>
    </row>
    <row r="1000" spans="1:7" ht="13.2">
      <c r="A1000" s="41"/>
      <c r="G1000" s="49"/>
    </row>
    <row r="1001" spans="1:7" ht="13.2">
      <c r="A1001" s="41"/>
      <c r="G1001" s="49"/>
    </row>
    <row r="1002" spans="1:7" ht="13.2">
      <c r="A1002" s="41"/>
      <c r="G1002" s="49"/>
    </row>
    <row r="1003" spans="1:7" ht="13.2">
      <c r="A1003" s="41"/>
      <c r="G1003" s="49"/>
    </row>
    <row r="1004" spans="1:7" ht="13.2">
      <c r="A1004" s="41"/>
      <c r="G1004" s="49"/>
    </row>
    <row r="1005" spans="1:7" ht="13.2">
      <c r="A1005" s="41"/>
      <c r="G1005" s="49"/>
    </row>
    <row r="1006" spans="1:7" ht="13.2">
      <c r="A1006" s="41"/>
      <c r="G1006" s="49"/>
    </row>
    <row r="1007" spans="1:7" ht="13.2">
      <c r="A1007" s="41"/>
      <c r="G1007" s="49"/>
    </row>
    <row r="1008" spans="1:7" ht="13.2">
      <c r="A1008" s="41"/>
      <c r="G1008" s="49"/>
    </row>
    <row r="1009" spans="1:7" ht="13.2">
      <c r="A1009" s="41"/>
      <c r="G1009" s="49"/>
    </row>
    <row r="1010" spans="1:7" ht="13.2">
      <c r="A1010" s="41"/>
      <c r="G1010" s="49"/>
    </row>
    <row r="1011" spans="1:7" ht="13.2">
      <c r="A1011" s="41"/>
      <c r="G1011" s="49"/>
    </row>
    <row r="1012" spans="1:7" ht="13.2">
      <c r="A1012" s="41"/>
      <c r="G1012" s="49"/>
    </row>
    <row r="1013" spans="1:7" ht="13.2">
      <c r="A1013" s="41"/>
      <c r="G1013" s="49"/>
    </row>
    <row r="1014" spans="1:7" ht="13.2">
      <c r="A1014" s="41"/>
      <c r="G1014" s="49"/>
    </row>
    <row r="1015" spans="1:7" ht="13.2">
      <c r="A1015" s="41"/>
      <c r="G1015" s="49"/>
    </row>
    <row r="1016" spans="1:7" ht="13.2">
      <c r="A1016" s="41"/>
      <c r="G1016" s="49"/>
    </row>
    <row r="1017" spans="1:7" ht="13.2">
      <c r="A1017" s="41"/>
      <c r="G1017" s="49"/>
    </row>
    <row r="1018" spans="1:7" ht="13.2">
      <c r="A1018" s="41"/>
      <c r="G1018" s="49"/>
    </row>
    <row r="1019" spans="1:7" ht="13.2">
      <c r="A1019" s="41"/>
      <c r="G1019" s="49"/>
    </row>
    <row r="1020" spans="1:7" ht="13.2">
      <c r="A1020" s="41"/>
      <c r="G1020" s="49"/>
    </row>
    <row r="1021" spans="1:7" ht="13.2">
      <c r="A1021" s="41"/>
      <c r="G1021" s="49"/>
    </row>
    <row r="1022" spans="1:7" ht="13.2">
      <c r="A1022" s="41"/>
      <c r="G1022" s="49"/>
    </row>
    <row r="1023" spans="1:7" ht="13.2">
      <c r="A1023" s="41"/>
      <c r="G1023" s="49"/>
    </row>
    <row r="1024" spans="1:7" ht="13.2">
      <c r="A1024" s="41"/>
      <c r="G1024" s="49"/>
    </row>
    <row r="1025" spans="1:7" ht="13.2">
      <c r="A1025" s="41"/>
      <c r="G1025" s="49"/>
    </row>
    <row r="1026" spans="1:7" ht="13.2">
      <c r="A1026" s="41"/>
      <c r="G1026" s="49"/>
    </row>
    <row r="1027" spans="1:7" ht="13.2">
      <c r="A1027" s="41"/>
      <c r="G1027" s="49"/>
    </row>
    <row r="1028" spans="1:7" ht="13.2">
      <c r="A1028" s="41"/>
      <c r="G1028" s="49"/>
    </row>
    <row r="1029" spans="1:7" ht="13.2">
      <c r="A1029" s="41"/>
      <c r="G1029" s="49"/>
    </row>
    <row r="1030" spans="1:7" ht="13.2">
      <c r="A1030" s="41"/>
      <c r="G1030" s="49"/>
    </row>
    <row r="1031" spans="1:7" ht="13.2">
      <c r="A1031" s="41"/>
      <c r="G1031" s="49"/>
    </row>
    <row r="1032" spans="1:7" ht="13.2">
      <c r="A1032" s="41"/>
      <c r="G1032" s="49"/>
    </row>
    <row r="1033" spans="1:7" ht="13.2">
      <c r="A1033" s="41"/>
      <c r="G1033" s="49"/>
    </row>
    <row r="1034" spans="1:7" ht="13.2">
      <c r="A1034" s="41"/>
      <c r="G1034" s="49"/>
    </row>
    <row r="1035" spans="1:7" ht="13.2">
      <c r="A1035" s="41"/>
      <c r="G1035" s="49"/>
    </row>
    <row r="1036" spans="1:7" ht="13.2">
      <c r="A1036" s="41"/>
      <c r="G1036" s="49"/>
    </row>
    <row r="1037" spans="1:7" ht="13.2">
      <c r="A1037" s="41"/>
      <c r="G1037" s="49"/>
    </row>
    <row r="1038" spans="1:7" ht="13.2">
      <c r="A1038" s="41"/>
      <c r="G1038" s="49"/>
    </row>
    <row r="1039" spans="1:7" ht="13.2">
      <c r="A1039" s="41"/>
      <c r="G1039" s="49"/>
    </row>
    <row r="1040" spans="1:7" ht="13.2">
      <c r="A1040" s="41"/>
      <c r="G1040" s="49"/>
    </row>
    <row r="1041" spans="1:7" ht="13.2">
      <c r="A1041" s="41"/>
      <c r="G1041" s="49"/>
    </row>
    <row r="1042" spans="1:7" ht="13.2">
      <c r="A1042" s="41"/>
      <c r="G1042" s="49"/>
    </row>
    <row r="1043" spans="1:7" ht="13.2">
      <c r="A1043" s="41"/>
      <c r="G1043" s="49"/>
    </row>
    <row r="1044" spans="1:7" ht="13.2">
      <c r="A1044" s="41"/>
      <c r="G1044" s="49"/>
    </row>
    <row r="1045" spans="1:7" ht="13.2">
      <c r="A1045" s="41"/>
      <c r="G1045" s="49"/>
    </row>
    <row r="1046" spans="1:7" ht="13.2">
      <c r="A1046" s="41"/>
      <c r="G1046" s="49"/>
    </row>
    <row r="1047" spans="1:7" ht="13.2">
      <c r="A1047" s="41"/>
      <c r="G1047" s="49"/>
    </row>
    <row r="1048" spans="1:7" ht="13.2">
      <c r="A1048" s="41"/>
      <c r="G1048" s="49"/>
    </row>
    <row r="1049" spans="1:7" ht="13.2">
      <c r="A1049" s="41"/>
      <c r="G1049" s="49"/>
    </row>
    <row r="1050" spans="1:7" ht="13.2">
      <c r="A1050" s="41"/>
      <c r="G1050" s="49"/>
    </row>
    <row r="1051" spans="1:7" ht="13.2">
      <c r="A1051" s="41"/>
      <c r="G1051" s="49"/>
    </row>
    <row r="1052" spans="1:7" ht="13.2">
      <c r="A1052" s="41"/>
      <c r="G1052" s="49"/>
    </row>
    <row r="1053" spans="1:7" ht="13.2">
      <c r="A1053" s="41"/>
      <c r="G1053" s="49"/>
    </row>
    <row r="1054" spans="1:7" ht="13.2">
      <c r="A1054" s="41"/>
      <c r="G1054" s="49"/>
    </row>
    <row r="1055" spans="1:7" ht="13.2">
      <c r="A1055" s="41"/>
      <c r="G1055" s="49"/>
    </row>
    <row r="1056" spans="1:7" ht="13.2">
      <c r="A1056" s="41"/>
      <c r="G1056" s="49"/>
    </row>
    <row r="1057" spans="1:7" ht="13.2">
      <c r="A1057" s="41"/>
      <c r="G1057" s="49"/>
    </row>
    <row r="1058" spans="1:7" ht="13.2">
      <c r="A1058" s="41"/>
      <c r="G1058" s="49"/>
    </row>
    <row r="1059" spans="1:7" ht="13.2">
      <c r="A1059" s="41"/>
      <c r="G1059" s="49"/>
    </row>
    <row r="1060" spans="1:7" ht="13.2">
      <c r="A1060" s="41"/>
      <c r="G1060" s="49"/>
    </row>
    <row r="1061" spans="1:7" ht="13.2">
      <c r="A1061" s="41"/>
      <c r="G1061" s="49"/>
    </row>
    <row r="1062" spans="1:7" ht="13.2">
      <c r="A1062" s="41"/>
      <c r="G1062" s="49"/>
    </row>
    <row r="1063" spans="1:7" ht="13.2">
      <c r="A1063" s="41"/>
      <c r="G1063" s="49"/>
    </row>
    <row r="1064" spans="1:7" ht="13.2">
      <c r="A1064" s="41"/>
      <c r="G1064" s="49"/>
    </row>
    <row r="1065" spans="1:7" ht="13.2">
      <c r="A1065" s="41"/>
      <c r="G1065" s="49"/>
    </row>
    <row r="1066" spans="1:7" ht="13.2">
      <c r="A1066" s="41"/>
      <c r="G1066" s="49"/>
    </row>
    <row r="1067" spans="1:7" ht="13.2">
      <c r="A1067" s="41"/>
      <c r="G1067" s="49"/>
    </row>
    <row r="1068" spans="1:7" ht="13.2">
      <c r="A1068" s="41"/>
      <c r="G1068" s="49"/>
    </row>
    <row r="1069" spans="1:7" ht="13.2">
      <c r="A1069" s="41"/>
      <c r="G1069" s="49"/>
    </row>
    <row r="1070" spans="1:7" ht="13.2">
      <c r="A1070" s="41"/>
      <c r="G1070" s="49"/>
    </row>
    <row r="1071" spans="1:7" ht="13.2">
      <c r="A1071" s="41"/>
      <c r="G1071" s="49"/>
    </row>
    <row r="1072" spans="1:7" ht="13.2">
      <c r="A1072" s="41"/>
      <c r="G1072" s="49"/>
    </row>
    <row r="1073" spans="1:7" ht="13.2">
      <c r="A1073" s="41"/>
      <c r="G1073" s="49"/>
    </row>
    <row r="1074" spans="1:7" ht="13.2">
      <c r="A1074" s="41"/>
      <c r="G1074" s="49"/>
    </row>
    <row r="1075" spans="1:7" ht="13.2">
      <c r="A1075" s="41"/>
      <c r="G1075" s="49"/>
    </row>
    <row r="1076" spans="1:7" ht="13.2">
      <c r="A1076" s="41"/>
      <c r="G1076" s="49"/>
    </row>
    <row r="1077" spans="1:7" ht="13.2">
      <c r="A1077" s="41"/>
      <c r="G1077" s="49"/>
    </row>
    <row r="1078" spans="1:7" ht="13.2">
      <c r="A1078" s="41"/>
      <c r="G1078" s="49"/>
    </row>
    <row r="1079" spans="1:7" ht="13.2">
      <c r="A1079" s="41"/>
      <c r="G1079" s="49"/>
    </row>
    <row r="1080" spans="1:7" ht="13.2">
      <c r="A1080" s="41"/>
      <c r="G1080" s="49"/>
    </row>
    <row r="1081" spans="1:7" ht="13.2">
      <c r="A1081" s="41"/>
      <c r="G1081" s="49"/>
    </row>
    <row r="1082" spans="1:7" ht="13.2">
      <c r="A1082" s="41"/>
      <c r="G1082" s="49"/>
    </row>
    <row r="1083" spans="1:7" ht="13.2">
      <c r="A1083" s="41"/>
      <c r="G1083" s="49"/>
    </row>
    <row r="1084" spans="1:7" ht="13.2">
      <c r="A1084" s="41"/>
      <c r="G1084" s="49"/>
    </row>
  </sheetData>
  <mergeCells count="64">
    <mergeCell ref="A47:A51"/>
    <mergeCell ref="A52:A63"/>
    <mergeCell ref="A64:A72"/>
    <mergeCell ref="A148:F148"/>
    <mergeCell ref="A372:F372"/>
    <mergeCell ref="A367:F367"/>
    <mergeCell ref="A344:A348"/>
    <mergeCell ref="D343:G343"/>
    <mergeCell ref="A232:F232"/>
    <mergeCell ref="A290:A303"/>
    <mergeCell ref="A320:A323"/>
    <mergeCell ref="A324:A327"/>
    <mergeCell ref="A333:A341"/>
    <mergeCell ref="A3:A12"/>
    <mergeCell ref="A88:F88"/>
    <mergeCell ref="A100:E100"/>
    <mergeCell ref="A127:A129"/>
    <mergeCell ref="A141:A145"/>
    <mergeCell ref="A120:F120"/>
    <mergeCell ref="A121:A126"/>
    <mergeCell ref="A13:A20"/>
    <mergeCell ref="A21:A28"/>
    <mergeCell ref="A29:A32"/>
    <mergeCell ref="A33:A38"/>
    <mergeCell ref="A39:A42"/>
    <mergeCell ref="A73:A87"/>
    <mergeCell ref="A89:A99"/>
    <mergeCell ref="A106:A109"/>
    <mergeCell ref="A43:A46"/>
    <mergeCell ref="A458:A472"/>
    <mergeCell ref="A194:A201"/>
    <mergeCell ref="A233:A234"/>
    <mergeCell ref="A235:A237"/>
    <mergeCell ref="A238:A241"/>
    <mergeCell ref="A242:A247"/>
    <mergeCell ref="A266:A277"/>
    <mergeCell ref="A279:A288"/>
    <mergeCell ref="A408:A413"/>
    <mergeCell ref="A414:A416"/>
    <mergeCell ref="A391:F391"/>
    <mergeCell ref="A405:F405"/>
    <mergeCell ref="A406:F406"/>
    <mergeCell ref="A407:F407"/>
    <mergeCell ref="A155:A160"/>
    <mergeCell ref="A161:A169"/>
    <mergeCell ref="A170:A181"/>
    <mergeCell ref="A182:A192"/>
    <mergeCell ref="A265:F265"/>
    <mergeCell ref="A605:A607"/>
    <mergeCell ref="A417:A418"/>
    <mergeCell ref="A419:A420"/>
    <mergeCell ref="A422:A426"/>
    <mergeCell ref="A427:A431"/>
    <mergeCell ref="A432:A436"/>
    <mergeCell ref="A437:A456"/>
    <mergeCell ref="A543:A549"/>
    <mergeCell ref="A590:F590"/>
    <mergeCell ref="A473:A482"/>
    <mergeCell ref="A485:A499"/>
    <mergeCell ref="A553:A557"/>
    <mergeCell ref="A500:A513"/>
    <mergeCell ref="A523:A530"/>
    <mergeCell ref="A531:A536"/>
    <mergeCell ref="A550:A551"/>
  </mergeCells>
  <hyperlinks>
    <hyperlink ref="D3" r:id="rId1"/>
    <hyperlink ref="D4" r:id="rId2"/>
    <hyperlink ref="D5" r:id="rId3"/>
    <hyperlink ref="D6" r:id="rId4"/>
    <hyperlink ref="D7" r:id="rId5"/>
    <hyperlink ref="D8" r:id="rId6"/>
    <hyperlink ref="D9" r:id="rId7"/>
    <hyperlink ref="D11" r:id="rId8"/>
    <hyperlink ref="D12" r:id="rId9"/>
    <hyperlink ref="D13" r:id="rId10"/>
    <hyperlink ref="D15" r:id="rId11"/>
    <hyperlink ref="D16" r:id="rId12"/>
    <hyperlink ref="D17" r:id="rId13"/>
    <hyperlink ref="D18"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D187" r:id="rId37"/>
    <hyperlink ref="D42" r:id="rId38"/>
    <hyperlink ref="D43" r:id="rId39"/>
    <hyperlink ref="D44" r:id="rId40"/>
    <hyperlink ref="D45" r:id="rId41"/>
    <hyperlink ref="D46" r:id="rId42"/>
    <hyperlink ref="D47" r:id="rId43"/>
    <hyperlink ref="D48" r:id="rId44"/>
    <hyperlink ref="D49" r:id="rId45"/>
    <hyperlink ref="D50" r:id="rId46"/>
    <hyperlink ref="D51" r:id="rId47"/>
    <hyperlink ref="D53" r:id="rId48"/>
    <hyperlink ref="D54" r:id="rId49"/>
    <hyperlink ref="D55" r:id="rId50"/>
    <hyperlink ref="D56" r:id="rId51"/>
    <hyperlink ref="D57" r:id="rId52"/>
    <hyperlink ref="D58" r:id="rId53"/>
    <hyperlink ref="D59" r:id="rId54"/>
    <hyperlink ref="D60" r:id="rId55"/>
    <hyperlink ref="D61" r:id="rId56"/>
    <hyperlink ref="D62" r:id="rId57"/>
    <hyperlink ref="D63" r:id="rId58"/>
    <hyperlink ref="D64" r:id="rId59"/>
    <hyperlink ref="D65" r:id="rId60"/>
    <hyperlink ref="D66" r:id="rId61"/>
    <hyperlink ref="D67" r:id="rId62"/>
    <hyperlink ref="D68" r:id="rId63"/>
    <hyperlink ref="D69" r:id="rId64"/>
    <hyperlink ref="D70" r:id="rId65"/>
    <hyperlink ref="D71" r:id="rId66"/>
    <hyperlink ref="D72" r:id="rId67"/>
    <hyperlink ref="D73" r:id="rId68"/>
    <hyperlink ref="D74" r:id="rId69"/>
    <hyperlink ref="D75" r:id="rId70"/>
    <hyperlink ref="D76" r:id="rId71"/>
    <hyperlink ref="D77" r:id="rId72"/>
    <hyperlink ref="D78" r:id="rId73"/>
    <hyperlink ref="D79" r:id="rId74"/>
    <hyperlink ref="D80" r:id="rId75"/>
    <hyperlink ref="D81" r:id="rId76"/>
    <hyperlink ref="D82" r:id="rId77"/>
    <hyperlink ref="D83" r:id="rId78"/>
    <hyperlink ref="D84" r:id="rId79"/>
    <hyperlink ref="D85" r:id="rId80"/>
    <hyperlink ref="D87" r:id="rId81"/>
    <hyperlink ref="D89" r:id="rId82"/>
    <hyperlink ref="D90" r:id="rId83"/>
    <hyperlink ref="D91" r:id="rId84"/>
    <hyperlink ref="D92" r:id="rId85"/>
    <hyperlink ref="D94" r:id="rId86"/>
    <hyperlink ref="D95" r:id="rId87"/>
    <hyperlink ref="D96" r:id="rId88"/>
    <hyperlink ref="D97" r:id="rId89"/>
    <hyperlink ref="D98" r:id="rId90"/>
    <hyperlink ref="D101" r:id="rId91"/>
    <hyperlink ref="D102" r:id="rId92"/>
    <hyperlink ref="D103" r:id="rId93"/>
    <hyperlink ref="D104" r:id="rId94"/>
    <hyperlink ref="D105" r:id="rId95"/>
    <hyperlink ref="D106" r:id="rId96"/>
    <hyperlink ref="D107" r:id="rId97"/>
    <hyperlink ref="D108" r:id="rId98"/>
    <hyperlink ref="D109" r:id="rId99"/>
    <hyperlink ref="D110" r:id="rId100"/>
    <hyperlink ref="D111" r:id="rId101"/>
    <hyperlink ref="D112" r:id="rId102"/>
    <hyperlink ref="D113" r:id="rId103"/>
    <hyperlink ref="D115" r:id="rId104"/>
    <hyperlink ref="D116" r:id="rId105"/>
    <hyperlink ref="D117" r:id="rId106"/>
    <hyperlink ref="D118" r:id="rId107"/>
    <hyperlink ref="D121" r:id="rId108"/>
    <hyperlink ref="D122" r:id="rId109"/>
    <hyperlink ref="D123" r:id="rId110"/>
    <hyperlink ref="D124" r:id="rId111"/>
    <hyperlink ref="D125" r:id="rId112"/>
    <hyperlink ref="D126" r:id="rId113"/>
    <hyperlink ref="D127" r:id="rId114"/>
    <hyperlink ref="D128" r:id="rId115"/>
    <hyperlink ref="D129" r:id="rId116"/>
    <hyperlink ref="D130" r:id="rId117"/>
    <hyperlink ref="D131" r:id="rId118"/>
    <hyperlink ref="D132" r:id="rId119"/>
    <hyperlink ref="D133" r:id="rId120"/>
    <hyperlink ref="D134" r:id="rId121"/>
    <hyperlink ref="D135" r:id="rId122"/>
    <hyperlink ref="D136" r:id="rId123"/>
    <hyperlink ref="D137" r:id="rId124"/>
    <hyperlink ref="D138" r:id="rId125"/>
    <hyperlink ref="D139" r:id="rId126"/>
    <hyperlink ref="D140" r:id="rId127"/>
    <hyperlink ref="D141" r:id="rId128"/>
    <hyperlink ref="D142" r:id="rId129"/>
    <hyperlink ref="D143" r:id="rId130"/>
    <hyperlink ref="D144" r:id="rId131"/>
    <hyperlink ref="D145" r:id="rId132"/>
    <hyperlink ref="D146" r:id="rId133"/>
    <hyperlink ref="D149" r:id="rId134"/>
    <hyperlink ref="D150" r:id="rId135"/>
    <hyperlink ref="D151" r:id="rId136"/>
    <hyperlink ref="D153" r:id="rId137"/>
    <hyperlink ref="D154" r:id="rId138"/>
    <hyperlink ref="D155" r:id="rId139"/>
    <hyperlink ref="D156" r:id="rId140"/>
    <hyperlink ref="D157" r:id="rId141"/>
    <hyperlink ref="D158" r:id="rId142"/>
    <hyperlink ref="D159" r:id="rId143"/>
    <hyperlink ref="D161" r:id="rId144"/>
    <hyperlink ref="D162" r:id="rId145"/>
    <hyperlink ref="D164" r:id="rId146"/>
    <hyperlink ref="D165" r:id="rId147"/>
    <hyperlink ref="D166" r:id="rId148"/>
    <hyperlink ref="D167" r:id="rId149"/>
    <hyperlink ref="D168" r:id="rId150"/>
    <hyperlink ref="D169" r:id="rId151"/>
    <hyperlink ref="D170" r:id="rId152"/>
    <hyperlink ref="D172" r:id="rId153"/>
    <hyperlink ref="D173" r:id="rId154"/>
    <hyperlink ref="D174" r:id="rId155"/>
    <hyperlink ref="D175" r:id="rId156"/>
    <hyperlink ref="D176" r:id="rId157"/>
    <hyperlink ref="D177" r:id="rId158"/>
    <hyperlink ref="D179" r:id="rId159"/>
    <hyperlink ref="D180" r:id="rId160"/>
    <hyperlink ref="D181" r:id="rId161"/>
    <hyperlink ref="D182" r:id="rId162"/>
    <hyperlink ref="D183" r:id="rId163"/>
    <hyperlink ref="D184" r:id="rId164"/>
    <hyperlink ref="D186" r:id="rId165"/>
    <hyperlink ref="D188" r:id="rId166"/>
    <hyperlink ref="D189" r:id="rId167"/>
    <hyperlink ref="D190" r:id="rId168"/>
    <hyperlink ref="D191" r:id="rId169"/>
    <hyperlink ref="D192" r:id="rId170"/>
    <hyperlink ref="D193" r:id="rId171"/>
    <hyperlink ref="D194" r:id="rId172"/>
    <hyperlink ref="D195" r:id="rId173"/>
    <hyperlink ref="D196" r:id="rId174"/>
    <hyperlink ref="D197" r:id="rId175"/>
    <hyperlink ref="D198" r:id="rId176"/>
    <hyperlink ref="D201" r:id="rId177"/>
    <hyperlink ref="D202" r:id="rId178"/>
    <hyperlink ref="D203" r:id="rId179"/>
    <hyperlink ref="D207" r:id="rId180"/>
    <hyperlink ref="D208" r:id="rId181"/>
    <hyperlink ref="D209" r:id="rId182"/>
    <hyperlink ref="D210" r:id="rId183"/>
    <hyperlink ref="D211" r:id="rId184"/>
    <hyperlink ref="D212" r:id="rId185"/>
    <hyperlink ref="D213" r:id="rId186"/>
    <hyperlink ref="D171" r:id="rId187"/>
    <hyperlink ref="D214" r:id="rId188"/>
    <hyperlink ref="D215" r:id="rId189"/>
    <hyperlink ref="D216" r:id="rId190"/>
    <hyperlink ref="D217" r:id="rId191"/>
    <hyperlink ref="D218" r:id="rId192"/>
    <hyperlink ref="D219" r:id="rId193"/>
    <hyperlink ref="D220" r:id="rId194"/>
    <hyperlink ref="D221" r:id="rId195"/>
    <hyperlink ref="D222" r:id="rId196"/>
    <hyperlink ref="D223" r:id="rId197"/>
    <hyperlink ref="D224" r:id="rId198"/>
    <hyperlink ref="D225" r:id="rId199"/>
    <hyperlink ref="D226" r:id="rId200"/>
    <hyperlink ref="D227" r:id="rId201"/>
    <hyperlink ref="D228" r:id="rId202"/>
    <hyperlink ref="D229" r:id="rId203"/>
    <hyperlink ref="D230" r:id="rId204"/>
    <hyperlink ref="D233" r:id="rId205"/>
    <hyperlink ref="D234" r:id="rId206"/>
    <hyperlink ref="D235" r:id="rId207"/>
    <hyperlink ref="D236" r:id="rId208"/>
    <hyperlink ref="D237" r:id="rId209"/>
    <hyperlink ref="D238" r:id="rId210"/>
    <hyperlink ref="D240" r:id="rId211"/>
    <hyperlink ref="D241" r:id="rId212"/>
    <hyperlink ref="D242" r:id="rId213"/>
    <hyperlink ref="D243" r:id="rId214"/>
    <hyperlink ref="D245" r:id="rId215"/>
    <hyperlink ref="D246" r:id="rId216"/>
    <hyperlink ref="D248" r:id="rId217"/>
    <hyperlink ref="D249" r:id="rId218"/>
    <hyperlink ref="D251" r:id="rId219"/>
    <hyperlink ref="D253" r:id="rId220"/>
    <hyperlink ref="D254" r:id="rId221"/>
    <hyperlink ref="D255" r:id="rId222"/>
    <hyperlink ref="D259" r:id="rId223"/>
    <hyperlink ref="D260" r:id="rId224"/>
    <hyperlink ref="D261" r:id="rId225"/>
    <hyperlink ref="D262" r:id="rId226"/>
    <hyperlink ref="D263" r:id="rId227"/>
    <hyperlink ref="D266" r:id="rId228"/>
    <hyperlink ref="D267" r:id="rId229"/>
    <hyperlink ref="D268" r:id="rId230"/>
    <hyperlink ref="D269" r:id="rId231"/>
    <hyperlink ref="D270" r:id="rId232"/>
    <hyperlink ref="D271" r:id="rId233"/>
    <hyperlink ref="D272" r:id="rId234"/>
    <hyperlink ref="D274" r:id="rId235"/>
    <hyperlink ref="D275" r:id="rId236"/>
    <hyperlink ref="D276" r:id="rId237"/>
    <hyperlink ref="D277" r:id="rId238"/>
    <hyperlink ref="D278" r:id="rId239"/>
    <hyperlink ref="D279" r:id="rId240"/>
    <hyperlink ref="D280" r:id="rId241"/>
    <hyperlink ref="D281" r:id="rId242"/>
    <hyperlink ref="D282" r:id="rId243"/>
    <hyperlink ref="D283" r:id="rId244"/>
    <hyperlink ref="D284" r:id="rId245"/>
    <hyperlink ref="D285" r:id="rId246"/>
    <hyperlink ref="D286" r:id="rId247"/>
    <hyperlink ref="D287" r:id="rId248"/>
    <hyperlink ref="D290" r:id="rId249"/>
    <hyperlink ref="D291" r:id="rId250"/>
    <hyperlink ref="D292" r:id="rId251"/>
    <hyperlink ref="D293" r:id="rId252"/>
    <hyperlink ref="D295" r:id="rId253"/>
    <hyperlink ref="D296" r:id="rId254"/>
    <hyperlink ref="D298" r:id="rId255"/>
    <hyperlink ref="D299" r:id="rId256"/>
    <hyperlink ref="D300" r:id="rId257"/>
    <hyperlink ref="D301" r:id="rId258"/>
    <hyperlink ref="D302" r:id="rId259"/>
    <hyperlink ref="D303" r:id="rId260"/>
    <hyperlink ref="D306" r:id="rId261"/>
    <hyperlink ref="D308" r:id="rId262"/>
    <hyperlink ref="D309" r:id="rId263"/>
    <hyperlink ref="D310" r:id="rId264"/>
    <hyperlink ref="D311" r:id="rId265"/>
    <hyperlink ref="D312" r:id="rId266"/>
    <hyperlink ref="D313" r:id="rId267"/>
    <hyperlink ref="D314" r:id="rId268"/>
    <hyperlink ref="D315" r:id="rId269"/>
    <hyperlink ref="D316" r:id="rId270"/>
    <hyperlink ref="D317" r:id="rId271"/>
    <hyperlink ref="D318" r:id="rId272"/>
    <hyperlink ref="D319" r:id="rId273"/>
    <hyperlink ref="D320" r:id="rId274"/>
    <hyperlink ref="D321" r:id="rId275"/>
    <hyperlink ref="D322" r:id="rId276"/>
    <hyperlink ref="D323" r:id="rId277"/>
    <hyperlink ref="D325" r:id="rId278"/>
    <hyperlink ref="D326" r:id="rId279"/>
    <hyperlink ref="D327" r:id="rId280"/>
    <hyperlink ref="D328" r:id="rId281"/>
    <hyperlink ref="D329" r:id="rId282"/>
    <hyperlink ref="D330" r:id="rId283"/>
    <hyperlink ref="D331" r:id="rId284"/>
    <hyperlink ref="D332" r:id="rId285"/>
    <hyperlink ref="D333" r:id="rId286"/>
    <hyperlink ref="D335" r:id="rId287"/>
    <hyperlink ref="D336" r:id="rId288"/>
    <hyperlink ref="D337" r:id="rId289"/>
    <hyperlink ref="D338" r:id="rId290"/>
    <hyperlink ref="D339" r:id="rId291"/>
    <hyperlink ref="D340" r:id="rId292"/>
    <hyperlink ref="D341" r:id="rId293"/>
    <hyperlink ref="D342" r:id="rId294"/>
    <hyperlink ref="D344" r:id="rId295"/>
    <hyperlink ref="D345" r:id="rId296"/>
    <hyperlink ref="D346" r:id="rId297"/>
    <hyperlink ref="D347" r:id="rId298"/>
    <hyperlink ref="D348" r:id="rId299"/>
    <hyperlink ref="D350" r:id="rId300"/>
    <hyperlink ref="D351" r:id="rId301"/>
    <hyperlink ref="D352" r:id="rId302"/>
    <hyperlink ref="D353" r:id="rId303"/>
    <hyperlink ref="D354" r:id="rId304"/>
    <hyperlink ref="D355" r:id="rId305"/>
    <hyperlink ref="D356" r:id="rId306"/>
    <hyperlink ref="D357" r:id="rId307"/>
    <hyperlink ref="D358" r:id="rId308"/>
    <hyperlink ref="D359" r:id="rId309"/>
    <hyperlink ref="D360" r:id="rId310"/>
    <hyperlink ref="D361" r:id="rId311"/>
    <hyperlink ref="D362" r:id="rId312"/>
    <hyperlink ref="D363" r:id="rId313"/>
    <hyperlink ref="D364" r:id="rId314"/>
    <hyperlink ref="D365" r:id="rId315"/>
    <hyperlink ref="D366" r:id="rId316"/>
    <hyperlink ref="D368" r:id="rId317"/>
    <hyperlink ref="D369" r:id="rId318"/>
    <hyperlink ref="D370" r:id="rId319"/>
    <hyperlink ref="D371" r:id="rId320"/>
    <hyperlink ref="D374" r:id="rId321"/>
    <hyperlink ref="D375" r:id="rId322"/>
    <hyperlink ref="D376" r:id="rId323"/>
    <hyperlink ref="D377" r:id="rId324"/>
    <hyperlink ref="D378" r:id="rId325"/>
    <hyperlink ref="D380" r:id="rId326"/>
    <hyperlink ref="D381" r:id="rId327"/>
    <hyperlink ref="D382" r:id="rId328"/>
    <hyperlink ref="D383" r:id="rId329"/>
    <hyperlink ref="D384" r:id="rId330"/>
    <hyperlink ref="D385" r:id="rId331"/>
    <hyperlink ref="D386" r:id="rId332"/>
    <hyperlink ref="D388" r:id="rId333"/>
    <hyperlink ref="D389" r:id="rId334"/>
    <hyperlink ref="D392" r:id="rId335"/>
    <hyperlink ref="D393" r:id="rId336"/>
    <hyperlink ref="D394" r:id="rId337"/>
    <hyperlink ref="D395" r:id="rId338"/>
    <hyperlink ref="D396" r:id="rId339"/>
    <hyperlink ref="D397" r:id="rId340"/>
    <hyperlink ref="D398" r:id="rId341"/>
    <hyperlink ref="D399" r:id="rId342"/>
    <hyperlink ref="D400" r:id="rId343"/>
    <hyperlink ref="D401" r:id="rId344"/>
    <hyperlink ref="D402" r:id="rId345"/>
    <hyperlink ref="D403" r:id="rId346"/>
    <hyperlink ref="D404" r:id="rId347"/>
    <hyperlink ref="D408" r:id="rId348"/>
    <hyperlink ref="D409" r:id="rId349"/>
    <hyperlink ref="D410" r:id="rId350"/>
    <hyperlink ref="D411" r:id="rId351"/>
    <hyperlink ref="D412" r:id="rId352"/>
    <hyperlink ref="D413" r:id="rId353"/>
    <hyperlink ref="D414" r:id="rId354"/>
    <hyperlink ref="D415" r:id="rId355"/>
    <hyperlink ref="D416" r:id="rId356"/>
    <hyperlink ref="D417" r:id="rId357"/>
    <hyperlink ref="D418" r:id="rId358"/>
    <hyperlink ref="D419" r:id="rId359"/>
    <hyperlink ref="D420" r:id="rId360"/>
    <hyperlink ref="D422" r:id="rId361"/>
    <hyperlink ref="D423" r:id="rId362"/>
    <hyperlink ref="D424" r:id="rId363"/>
    <hyperlink ref="D425" r:id="rId364"/>
    <hyperlink ref="D426" r:id="rId365"/>
    <hyperlink ref="D427" r:id="rId366"/>
    <hyperlink ref="D428" r:id="rId367"/>
    <hyperlink ref="D429" r:id="rId368"/>
    <hyperlink ref="D430" r:id="rId369"/>
    <hyperlink ref="D431" r:id="rId370"/>
    <hyperlink ref="D432" r:id="rId371"/>
    <hyperlink ref="D433" r:id="rId372"/>
    <hyperlink ref="D434" r:id="rId373"/>
    <hyperlink ref="D435" r:id="rId374"/>
    <hyperlink ref="D437" r:id="rId375"/>
    <hyperlink ref="D438" r:id="rId376"/>
    <hyperlink ref="D439" r:id="rId377"/>
    <hyperlink ref="D440" r:id="rId378"/>
    <hyperlink ref="D441" r:id="rId379"/>
    <hyperlink ref="D442" r:id="rId380"/>
    <hyperlink ref="D444" r:id="rId381"/>
    <hyperlink ref="D446" r:id="rId382"/>
    <hyperlink ref="D447" r:id="rId383"/>
    <hyperlink ref="D448" r:id="rId384"/>
    <hyperlink ref="D450" r:id="rId385"/>
    <hyperlink ref="D451" r:id="rId386"/>
    <hyperlink ref="D452" r:id="rId387"/>
    <hyperlink ref="D453" r:id="rId388"/>
    <hyperlink ref="D457" r:id="rId389"/>
    <hyperlink ref="D458" r:id="rId390"/>
    <hyperlink ref="D459" r:id="rId391"/>
    <hyperlink ref="D460" r:id="rId392"/>
    <hyperlink ref="D461" r:id="rId393"/>
    <hyperlink ref="D462" r:id="rId394"/>
    <hyperlink ref="D463" r:id="rId395"/>
    <hyperlink ref="D464" r:id="rId396"/>
    <hyperlink ref="D466" r:id="rId397"/>
    <hyperlink ref="D467" r:id="rId398"/>
    <hyperlink ref="D468" r:id="rId399"/>
    <hyperlink ref="D469" r:id="rId400"/>
    <hyperlink ref="D470" r:id="rId401"/>
    <hyperlink ref="D471" r:id="rId402"/>
    <hyperlink ref="D472" r:id="rId403"/>
    <hyperlink ref="D473" r:id="rId404"/>
    <hyperlink ref="D474" r:id="rId405"/>
    <hyperlink ref="D475" r:id="rId406"/>
    <hyperlink ref="D476" r:id="rId407"/>
    <hyperlink ref="D477" r:id="rId408"/>
    <hyperlink ref="D478" r:id="rId409"/>
    <hyperlink ref="D479" r:id="rId410"/>
    <hyperlink ref="D480" r:id="rId411"/>
    <hyperlink ref="D481" r:id="rId412"/>
    <hyperlink ref="D482" r:id="rId413"/>
    <hyperlink ref="D483" r:id="rId414"/>
    <hyperlink ref="D485" r:id="rId415"/>
    <hyperlink ref="D486" r:id="rId416"/>
    <hyperlink ref="D487" r:id="rId417"/>
    <hyperlink ref="D488" r:id="rId418"/>
    <hyperlink ref="D489" r:id="rId419"/>
    <hyperlink ref="D490" r:id="rId420"/>
    <hyperlink ref="D491" r:id="rId421"/>
    <hyperlink ref="D492" r:id="rId422"/>
    <hyperlink ref="D493" r:id="rId423"/>
    <hyperlink ref="D494" r:id="rId424"/>
    <hyperlink ref="D501" r:id="rId425"/>
    <hyperlink ref="D502" r:id="rId426"/>
    <hyperlink ref="D503" r:id="rId427"/>
    <hyperlink ref="D504" r:id="rId428"/>
    <hyperlink ref="D505" r:id="rId429"/>
    <hyperlink ref="D506" r:id="rId430"/>
    <hyperlink ref="D507" r:id="rId431"/>
    <hyperlink ref="D508" r:id="rId432"/>
    <hyperlink ref="D509" r:id="rId433"/>
    <hyperlink ref="D510" r:id="rId434"/>
    <hyperlink ref="D511" r:id="rId435"/>
    <hyperlink ref="D512" r:id="rId436"/>
    <hyperlink ref="D514" r:id="rId437"/>
    <hyperlink ref="D515" r:id="rId438"/>
    <hyperlink ref="D516" r:id="rId439"/>
    <hyperlink ref="D517" r:id="rId440"/>
    <hyperlink ref="D518" r:id="rId441"/>
    <hyperlink ref="D519" r:id="rId442"/>
    <hyperlink ref="D520" r:id="rId443"/>
    <hyperlink ref="D521" r:id="rId444"/>
    <hyperlink ref="D523" r:id="rId445"/>
    <hyperlink ref="D524" r:id="rId446"/>
    <hyperlink ref="D525" r:id="rId447"/>
    <hyperlink ref="D526" r:id="rId448"/>
    <hyperlink ref="D527" r:id="rId449"/>
    <hyperlink ref="D528" r:id="rId450"/>
    <hyperlink ref="D529" r:id="rId451"/>
    <hyperlink ref="D530" r:id="rId452"/>
    <hyperlink ref="D531" r:id="rId453"/>
    <hyperlink ref="D532" r:id="rId454"/>
    <hyperlink ref="D533" r:id="rId455"/>
    <hyperlink ref="D534" r:id="rId456"/>
    <hyperlink ref="D536" r:id="rId457"/>
    <hyperlink ref="D539" r:id="rId458"/>
    <hyperlink ref="D540" r:id="rId459"/>
    <hyperlink ref="D541" r:id="rId460"/>
    <hyperlink ref="D542" r:id="rId461"/>
    <hyperlink ref="D543" r:id="rId462"/>
    <hyperlink ref="D544" r:id="rId463"/>
    <hyperlink ref="D545" r:id="rId464"/>
    <hyperlink ref="D546" r:id="rId465"/>
    <hyperlink ref="D548" r:id="rId466"/>
    <hyperlink ref="D550" r:id="rId467"/>
    <hyperlink ref="D551" r:id="rId468"/>
    <hyperlink ref="D552" r:id="rId469"/>
    <hyperlink ref="D553" r:id="rId470"/>
    <hyperlink ref="D554" r:id="rId471"/>
    <hyperlink ref="D555" r:id="rId472"/>
    <hyperlink ref="D556" r:id="rId473"/>
    <hyperlink ref="D557" r:id="rId474"/>
    <hyperlink ref="D558" r:id="rId475"/>
    <hyperlink ref="D560" r:id="rId476"/>
    <hyperlink ref="D563" r:id="rId477"/>
    <hyperlink ref="D565" r:id="rId478"/>
    <hyperlink ref="D566" r:id="rId479"/>
    <hyperlink ref="D567" r:id="rId480"/>
    <hyperlink ref="D568" r:id="rId481"/>
    <hyperlink ref="D569" r:id="rId482"/>
    <hyperlink ref="D570" r:id="rId483"/>
    <hyperlink ref="D571" r:id="rId484"/>
    <hyperlink ref="D572" r:id="rId485"/>
    <hyperlink ref="D573" r:id="rId486"/>
    <hyperlink ref="D574" r:id="rId487"/>
    <hyperlink ref="D575" r:id="rId488"/>
    <hyperlink ref="D576" r:id="rId489"/>
    <hyperlink ref="D577" r:id="rId490"/>
    <hyperlink ref="D578" r:id="rId491"/>
    <hyperlink ref="D579" r:id="rId492"/>
    <hyperlink ref="D580" r:id="rId493"/>
    <hyperlink ref="D581" r:id="rId494"/>
    <hyperlink ref="D582" r:id="rId495"/>
    <hyperlink ref="D583" r:id="rId496"/>
    <hyperlink ref="D584" r:id="rId497"/>
    <hyperlink ref="D585" r:id="rId498"/>
    <hyperlink ref="D586" r:id="rId499"/>
    <hyperlink ref="D587" r:id="rId500"/>
    <hyperlink ref="D588" r:id="rId501"/>
    <hyperlink ref="D589" r:id="rId502"/>
    <hyperlink ref="D591" r:id="rId503"/>
    <hyperlink ref="D592" r:id="rId504"/>
    <hyperlink ref="D594" r:id="rId505"/>
    <hyperlink ref="D595" r:id="rId506"/>
    <hyperlink ref="D596" r:id="rId507"/>
    <hyperlink ref="D597" r:id="rId508"/>
    <hyperlink ref="D598" r:id="rId509"/>
    <hyperlink ref="D599" r:id="rId510"/>
    <hyperlink ref="D601" r:id="rId511"/>
    <hyperlink ref="D602" r:id="rId512"/>
    <hyperlink ref="D603" r:id="rId513"/>
    <hyperlink ref="D604" r:id="rId514"/>
    <hyperlink ref="D605" r:id="rId515"/>
    <hyperlink ref="D606" r:id="rId516"/>
    <hyperlink ref="D607" r:id="rId517"/>
    <hyperlink ref="D608" r:id="rId518"/>
    <hyperlink ref="D610" r:id="rId519"/>
    <hyperlink ref="D611" r:id="rId520"/>
    <hyperlink ref="D612" r:id="rId521"/>
    <hyperlink ref="D614" r:id="rId522"/>
    <hyperlink ref="D615" r:id="rId523"/>
    <hyperlink ref="D616" r:id="rId524"/>
    <hyperlink ref="D618" r:id="rId525"/>
    <hyperlink ref="D160" r:id="rId526"/>
    <hyperlink ref="D178" r:id="rId527"/>
    <hyperlink ref="D200" r:id="rId528"/>
    <hyperlink ref="D256" r:id="rId529"/>
    <hyperlink ref="D244" r:id="rId530" display="Zigzag Iterator"/>
    <hyperlink ref="D334" r:id="rId531"/>
    <hyperlink ref="D535" r:id="rId532"/>
    <hyperlink ref="D305" r:id="rId533"/>
    <hyperlink ref="D307" r:id="rId534"/>
    <hyperlink ref="D495" r:id="rId535"/>
    <hyperlink ref="D496" r:id="rId536"/>
    <hyperlink ref="D497" r:id="rId537"/>
    <hyperlink ref="D500" r:id="rId538"/>
  </hyperlinks>
  <pageMargins left="0.7" right="0.7" top="0.75" bottom="0.75" header="0.3" footer="0.3"/>
  <pageSetup orientation="portrait" r:id="rId5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147"/>
  <sheetViews>
    <sheetView topLeftCell="B130" workbookViewId="0">
      <selection activeCell="E134" sqref="E134"/>
    </sheetView>
  </sheetViews>
  <sheetFormatPr defaultRowHeight="13.2"/>
  <cols>
    <col min="1" max="1" width="8.88671875" style="80"/>
    <col min="2" max="2" width="33.77734375" customWidth="1"/>
    <col min="5" max="5" width="138.88671875" style="161" customWidth="1"/>
  </cols>
  <sheetData>
    <row r="1" spans="1:5">
      <c r="A1" s="81" t="s">
        <v>0</v>
      </c>
      <c r="B1" s="82" t="s">
        <v>968</v>
      </c>
      <c r="C1" s="82" t="s">
        <v>969</v>
      </c>
      <c r="D1" s="82" t="s">
        <v>5</v>
      </c>
    </row>
    <row r="2" spans="1:5">
      <c r="A2" s="35">
        <v>1</v>
      </c>
      <c r="B2" s="121" t="s">
        <v>7</v>
      </c>
      <c r="C2" s="12"/>
      <c r="D2" s="44" t="s">
        <v>114</v>
      </c>
      <c r="E2" s="87" t="s">
        <v>962</v>
      </c>
    </row>
    <row r="3" spans="1:5" s="105" customFormat="1">
      <c r="A3" s="35"/>
      <c r="B3" s="121" t="s">
        <v>1305</v>
      </c>
      <c r="C3" s="12"/>
      <c r="D3" s="44"/>
      <c r="E3" s="87" t="s">
        <v>1306</v>
      </c>
    </row>
    <row r="4" spans="1:5" ht="26.4">
      <c r="A4" s="35">
        <v>4</v>
      </c>
      <c r="B4" s="157" t="s">
        <v>134</v>
      </c>
      <c r="C4" s="37">
        <v>0.21299999999999999</v>
      </c>
      <c r="D4" s="46" t="s">
        <v>118</v>
      </c>
      <c r="E4" s="151" t="s">
        <v>1302</v>
      </c>
    </row>
    <row r="5" spans="1:5">
      <c r="A5" s="35">
        <v>5</v>
      </c>
      <c r="B5" s="152" t="s">
        <v>110</v>
      </c>
      <c r="C5" s="37"/>
      <c r="D5" s="46" t="s">
        <v>111</v>
      </c>
      <c r="E5" s="151" t="s">
        <v>703</v>
      </c>
    </row>
    <row r="6" spans="1:5" ht="26.4">
      <c r="A6" s="35">
        <v>8</v>
      </c>
      <c r="B6" s="121" t="s">
        <v>441</v>
      </c>
      <c r="C6" s="37">
        <v>0.13900000000000001</v>
      </c>
      <c r="D6" s="46" t="s">
        <v>111</v>
      </c>
      <c r="E6" s="85" t="s">
        <v>1202</v>
      </c>
    </row>
    <row r="7" spans="1:5" ht="26.4">
      <c r="A7" s="35">
        <v>10</v>
      </c>
      <c r="B7" s="121" t="s">
        <v>218</v>
      </c>
      <c r="C7" s="37">
        <v>0.23899999999999999</v>
      </c>
      <c r="D7" s="46" t="s">
        <v>118</v>
      </c>
      <c r="E7" s="85" t="s">
        <v>1203</v>
      </c>
    </row>
    <row r="8" spans="1:5">
      <c r="A8" s="35">
        <v>13</v>
      </c>
      <c r="B8" s="121" t="s">
        <v>444</v>
      </c>
      <c r="C8" s="37">
        <v>0.44800000000000001</v>
      </c>
      <c r="D8" s="46" t="s">
        <v>114</v>
      </c>
      <c r="E8" s="87" t="s">
        <v>997</v>
      </c>
    </row>
    <row r="9" spans="1:5">
      <c r="A9" s="35">
        <v>17</v>
      </c>
      <c r="B9" s="121" t="s">
        <v>94</v>
      </c>
      <c r="C9" s="13"/>
      <c r="D9" s="53" t="s">
        <v>111</v>
      </c>
      <c r="E9" s="162" t="s">
        <v>684</v>
      </c>
    </row>
    <row r="10" spans="1:5">
      <c r="A10" s="35">
        <v>20</v>
      </c>
      <c r="B10" s="121" t="s">
        <v>468</v>
      </c>
      <c r="C10" s="37">
        <v>0.32900000000000001</v>
      </c>
      <c r="D10" s="46" t="s">
        <v>114</v>
      </c>
      <c r="E10" s="151" t="s">
        <v>970</v>
      </c>
    </row>
    <row r="11" spans="1:5" ht="26.4">
      <c r="A11" s="35">
        <v>22</v>
      </c>
      <c r="B11" s="121" t="s">
        <v>96</v>
      </c>
      <c r="C11" s="12"/>
      <c r="D11" s="47" t="s">
        <v>111</v>
      </c>
      <c r="E11" s="151" t="s">
        <v>998</v>
      </c>
    </row>
    <row r="12" spans="1:5">
      <c r="A12" s="35">
        <v>23</v>
      </c>
      <c r="B12" s="121" t="s">
        <v>75</v>
      </c>
      <c r="C12" s="13"/>
      <c r="D12" s="47" t="s">
        <v>118</v>
      </c>
      <c r="E12" s="162" t="s">
        <v>669</v>
      </c>
    </row>
    <row r="13" spans="1:5">
      <c r="A13" s="35">
        <v>24</v>
      </c>
      <c r="B13" s="121" t="s">
        <v>79</v>
      </c>
      <c r="C13" s="13"/>
      <c r="D13" s="55" t="s">
        <v>111</v>
      </c>
      <c r="E13" s="151" t="s">
        <v>1015</v>
      </c>
    </row>
    <row r="14" spans="1:5">
      <c r="A14" s="35">
        <v>33</v>
      </c>
      <c r="B14" s="121" t="s">
        <v>129</v>
      </c>
      <c r="C14" s="37"/>
      <c r="D14" s="46" t="s">
        <v>111</v>
      </c>
      <c r="E14" s="87" t="s">
        <v>965</v>
      </c>
    </row>
    <row r="15" spans="1:5">
      <c r="A15" s="35">
        <v>36</v>
      </c>
      <c r="B15" s="121" t="s">
        <v>143</v>
      </c>
      <c r="C15" s="37"/>
      <c r="D15" s="46" t="s">
        <v>111</v>
      </c>
      <c r="E15" s="151" t="s">
        <v>999</v>
      </c>
    </row>
    <row r="16" spans="1:5">
      <c r="A16" s="35">
        <v>37</v>
      </c>
      <c r="B16" s="121" t="s">
        <v>144</v>
      </c>
      <c r="C16" s="37">
        <v>0.29199999999999998</v>
      </c>
      <c r="D16" s="46" t="s">
        <v>118</v>
      </c>
      <c r="E16" s="87" t="s">
        <v>1000</v>
      </c>
    </row>
    <row r="17" spans="1:5">
      <c r="A17" s="35">
        <v>39</v>
      </c>
      <c r="B17" s="121" t="s">
        <v>103</v>
      </c>
      <c r="C17" s="12"/>
      <c r="D17" s="47" t="s">
        <v>111</v>
      </c>
      <c r="E17" s="151" t="s">
        <v>995</v>
      </c>
    </row>
    <row r="18" spans="1:5">
      <c r="A18" s="35">
        <v>40</v>
      </c>
      <c r="B18" s="121" t="s">
        <v>104</v>
      </c>
      <c r="C18" s="12"/>
      <c r="D18" s="47" t="s">
        <v>111</v>
      </c>
      <c r="E18" s="151" t="s">
        <v>693</v>
      </c>
    </row>
    <row r="19" spans="1:5">
      <c r="A19" s="35">
        <v>216</v>
      </c>
      <c r="B19" s="121" t="s">
        <v>105</v>
      </c>
      <c r="C19" s="12"/>
      <c r="D19" s="47" t="s">
        <v>111</v>
      </c>
      <c r="E19" s="151" t="s">
        <v>996</v>
      </c>
    </row>
    <row r="20" spans="1:5">
      <c r="A20" s="35">
        <v>377</v>
      </c>
      <c r="B20" s="121" t="s">
        <v>107</v>
      </c>
      <c r="C20" s="12"/>
      <c r="D20" s="47" t="s">
        <v>111</v>
      </c>
      <c r="E20" s="151" t="s">
        <v>695</v>
      </c>
    </row>
    <row r="21" spans="1:5">
      <c r="A21" s="35">
        <v>49</v>
      </c>
      <c r="B21" s="121" t="s">
        <v>596</v>
      </c>
      <c r="C21" s="37">
        <v>0.33300000000000002</v>
      </c>
      <c r="D21" s="46" t="s">
        <v>111</v>
      </c>
      <c r="E21" s="151" t="s">
        <v>1001</v>
      </c>
    </row>
    <row r="22" spans="1:5">
      <c r="A22" s="35">
        <v>54</v>
      </c>
      <c r="B22" s="121" t="s">
        <v>455</v>
      </c>
      <c r="C22" s="37">
        <v>0.253</v>
      </c>
      <c r="D22" s="46" t="s">
        <v>111</v>
      </c>
      <c r="E22" s="87" t="s">
        <v>980</v>
      </c>
    </row>
    <row r="23" spans="1:5" s="70" customFormat="1">
      <c r="A23" s="35">
        <v>59</v>
      </c>
      <c r="B23" s="121" t="s">
        <v>456</v>
      </c>
      <c r="C23" s="37"/>
      <c r="D23" s="43" t="s">
        <v>111</v>
      </c>
      <c r="E23" s="87" t="s">
        <v>981</v>
      </c>
    </row>
    <row r="24" spans="1:5">
      <c r="A24" s="35">
        <v>76</v>
      </c>
      <c r="B24" s="157" t="s">
        <v>37</v>
      </c>
      <c r="C24" s="13"/>
      <c r="D24" s="47" t="s">
        <v>118</v>
      </c>
    </row>
    <row r="25" spans="1:5">
      <c r="A25" s="35">
        <v>78</v>
      </c>
      <c r="B25" s="121" t="s">
        <v>97</v>
      </c>
      <c r="C25" s="12"/>
      <c r="D25" s="47" t="s">
        <v>111</v>
      </c>
      <c r="E25" s="87" t="s">
        <v>1262</v>
      </c>
    </row>
    <row r="26" spans="1:5">
      <c r="A26" s="35">
        <v>81</v>
      </c>
      <c r="B26" s="121" t="s">
        <v>130</v>
      </c>
      <c r="C26" s="37"/>
      <c r="D26" s="46" t="s">
        <v>111</v>
      </c>
      <c r="E26" s="87" t="s">
        <v>1263</v>
      </c>
    </row>
    <row r="27" spans="1:5">
      <c r="A27" s="35">
        <v>90</v>
      </c>
      <c r="B27" s="121" t="s">
        <v>98</v>
      </c>
      <c r="C27" s="12"/>
      <c r="D27" s="47" t="s">
        <v>111</v>
      </c>
      <c r="E27" s="87" t="s">
        <v>964</v>
      </c>
    </row>
    <row r="28" spans="1:5">
      <c r="A28" s="35">
        <v>91</v>
      </c>
      <c r="B28" s="154" t="s">
        <v>187</v>
      </c>
      <c r="C28" s="56" t="s">
        <v>987</v>
      </c>
      <c r="D28" s="46" t="s">
        <v>111</v>
      </c>
      <c r="E28" s="87" t="s">
        <v>986</v>
      </c>
    </row>
    <row r="29" spans="1:5" ht="26.4">
      <c r="A29" s="35">
        <v>639</v>
      </c>
      <c r="B29" s="153" t="s">
        <v>1264</v>
      </c>
      <c r="C29" s="56" t="s">
        <v>159</v>
      </c>
      <c r="D29" s="46" t="s">
        <v>118</v>
      </c>
      <c r="E29" s="87" t="s">
        <v>1265</v>
      </c>
    </row>
    <row r="30" spans="1:5">
      <c r="A30" s="35">
        <v>206</v>
      </c>
      <c r="B30" s="121" t="s">
        <v>72</v>
      </c>
      <c r="C30" s="13"/>
      <c r="D30" s="50" t="s">
        <v>114</v>
      </c>
      <c r="E30" s="87" t="s">
        <v>1266</v>
      </c>
    </row>
    <row r="31" spans="1:5">
      <c r="A31" s="35">
        <v>92</v>
      </c>
      <c r="B31" s="157" t="s">
        <v>73</v>
      </c>
      <c r="C31" s="13"/>
      <c r="D31" s="55" t="s">
        <v>111</v>
      </c>
      <c r="E31" s="47" t="s">
        <v>667</v>
      </c>
    </row>
    <row r="32" spans="1:5">
      <c r="A32" s="35">
        <v>102</v>
      </c>
      <c r="B32" s="121" t="s">
        <v>294</v>
      </c>
      <c r="C32" s="37">
        <v>0.38400000000000001</v>
      </c>
      <c r="D32" s="46" t="s">
        <v>111</v>
      </c>
      <c r="E32" s="87" t="s">
        <v>966</v>
      </c>
    </row>
    <row r="33" spans="1:5" s="105" customFormat="1">
      <c r="A33" s="80">
        <v>103</v>
      </c>
      <c r="B33" s="120" t="s">
        <v>298</v>
      </c>
      <c r="E33" s="85" t="s">
        <v>1226</v>
      </c>
    </row>
    <row r="34" spans="1:5">
      <c r="A34" s="35">
        <v>104</v>
      </c>
      <c r="B34" s="121" t="s">
        <v>309</v>
      </c>
      <c r="C34" s="37">
        <v>0.51800000000000002</v>
      </c>
      <c r="D34" s="46" t="s">
        <v>114</v>
      </c>
      <c r="E34" s="151" t="s">
        <v>1267</v>
      </c>
    </row>
    <row r="35" spans="1:5">
      <c r="A35" s="35">
        <v>107</v>
      </c>
      <c r="B35" s="121" t="s">
        <v>295</v>
      </c>
      <c r="C35" s="37">
        <v>0.39100000000000001</v>
      </c>
      <c r="D35" s="46" t="s">
        <v>114</v>
      </c>
      <c r="E35" s="87" t="s">
        <v>967</v>
      </c>
    </row>
    <row r="36" spans="1:5">
      <c r="A36" s="35">
        <v>121</v>
      </c>
      <c r="B36" s="121" t="s">
        <v>180</v>
      </c>
      <c r="C36" s="37"/>
      <c r="D36" s="46" t="s">
        <v>114</v>
      </c>
      <c r="E36" s="151" t="s">
        <v>754</v>
      </c>
    </row>
    <row r="37" spans="1:5">
      <c r="A37" s="35">
        <v>122</v>
      </c>
      <c r="B37" s="121" t="s">
        <v>181</v>
      </c>
      <c r="C37" s="37"/>
      <c r="D37" s="46" t="s">
        <v>114</v>
      </c>
      <c r="E37" s="151" t="s">
        <v>755</v>
      </c>
    </row>
    <row r="38" spans="1:5" ht="26.4">
      <c r="A38" s="35">
        <v>123</v>
      </c>
      <c r="B38" s="157" t="s">
        <v>182</v>
      </c>
      <c r="C38" s="56" t="s">
        <v>993</v>
      </c>
      <c r="D38" s="46" t="s">
        <v>118</v>
      </c>
      <c r="E38" s="151" t="s">
        <v>756</v>
      </c>
    </row>
    <row r="39" spans="1:5">
      <c r="A39" s="35">
        <v>188</v>
      </c>
      <c r="B39" s="157" t="s">
        <v>183</v>
      </c>
      <c r="C39" s="37">
        <v>0.24099999999999999</v>
      </c>
      <c r="D39" s="46" t="s">
        <v>118</v>
      </c>
      <c r="E39" s="151" t="s">
        <v>1297</v>
      </c>
    </row>
    <row r="40" spans="1:5" ht="26.4">
      <c r="A40" s="35">
        <v>309</v>
      </c>
      <c r="B40" s="157" t="s">
        <v>184</v>
      </c>
      <c r="C40" s="37">
        <v>0.40200000000000002</v>
      </c>
      <c r="D40" s="46" t="s">
        <v>111</v>
      </c>
      <c r="E40" s="151" t="s">
        <v>759</v>
      </c>
    </row>
    <row r="41" spans="1:5" ht="39.6">
      <c r="A41" s="61">
        <v>714</v>
      </c>
      <c r="B41" s="158" t="s">
        <v>758</v>
      </c>
      <c r="C41" s="70"/>
      <c r="D41" s="55" t="s">
        <v>111</v>
      </c>
      <c r="E41" s="151" t="s">
        <v>1298</v>
      </c>
    </row>
    <row r="42" spans="1:5">
      <c r="A42" s="35">
        <v>133</v>
      </c>
      <c r="B42" s="121" t="s">
        <v>343</v>
      </c>
      <c r="C42" s="37">
        <v>0.251</v>
      </c>
      <c r="D42" s="46" t="s">
        <v>111</v>
      </c>
      <c r="E42" s="87" t="s">
        <v>971</v>
      </c>
    </row>
    <row r="43" spans="1:5" ht="26.4">
      <c r="A43" s="35">
        <v>138</v>
      </c>
      <c r="B43" s="121" t="s">
        <v>344</v>
      </c>
      <c r="C43" s="37">
        <v>0.26500000000000001</v>
      </c>
      <c r="D43" s="46" t="s">
        <v>111</v>
      </c>
      <c r="E43" s="151" t="s">
        <v>883</v>
      </c>
    </row>
    <row r="44" spans="1:5">
      <c r="A44" s="35">
        <v>139</v>
      </c>
      <c r="B44" s="121" t="s">
        <v>202</v>
      </c>
      <c r="C44" s="37">
        <v>0.29199999999999998</v>
      </c>
      <c r="D44" s="46" t="s">
        <v>111</v>
      </c>
      <c r="E44" s="151" t="s">
        <v>789</v>
      </c>
    </row>
    <row r="45" spans="1:5">
      <c r="A45" s="35">
        <v>140</v>
      </c>
      <c r="B45" s="155" t="s">
        <v>203</v>
      </c>
      <c r="C45" s="37">
        <v>0.22700000000000001</v>
      </c>
      <c r="D45" s="46" t="s">
        <v>118</v>
      </c>
      <c r="E45" s="151" t="s">
        <v>877</v>
      </c>
    </row>
    <row r="46" spans="1:5" ht="26.4">
      <c r="A46" s="35">
        <v>146</v>
      </c>
      <c r="B46" s="121" t="s">
        <v>254</v>
      </c>
      <c r="C46" s="37">
        <v>0.17</v>
      </c>
      <c r="D46" s="46" t="s">
        <v>118</v>
      </c>
      <c r="E46" s="151" t="s">
        <v>794</v>
      </c>
    </row>
    <row r="47" spans="1:5" s="70" customFormat="1">
      <c r="A47" s="35"/>
      <c r="B47" s="59" t="s">
        <v>1007</v>
      </c>
      <c r="C47" s="37"/>
      <c r="D47" s="46"/>
      <c r="E47" s="87" t="s">
        <v>1190</v>
      </c>
    </row>
    <row r="48" spans="1:5">
      <c r="A48" s="35">
        <v>151</v>
      </c>
      <c r="B48" s="157" t="s">
        <v>85</v>
      </c>
      <c r="C48" s="13"/>
      <c r="D48" s="47" t="s">
        <v>114</v>
      </c>
      <c r="E48" s="87" t="s">
        <v>976</v>
      </c>
    </row>
    <row r="49" spans="1:5">
      <c r="A49" s="35">
        <v>186</v>
      </c>
      <c r="B49" s="157" t="s">
        <v>86</v>
      </c>
      <c r="C49" s="13"/>
      <c r="D49" s="47" t="s">
        <v>111</v>
      </c>
      <c r="E49" s="87" t="s">
        <v>1295</v>
      </c>
    </row>
    <row r="50" spans="1:5">
      <c r="A50" s="79">
        <v>155</v>
      </c>
      <c r="B50" s="121" t="s">
        <v>257</v>
      </c>
      <c r="C50" s="37">
        <v>0.27600000000000002</v>
      </c>
      <c r="D50" s="46" t="s">
        <v>114</v>
      </c>
      <c r="E50" s="87" t="s">
        <v>963</v>
      </c>
    </row>
    <row r="51" spans="1:5" ht="26.4">
      <c r="A51" s="35">
        <v>161</v>
      </c>
      <c r="B51" s="121" t="s">
        <v>585</v>
      </c>
      <c r="C51" s="56" t="s">
        <v>704</v>
      </c>
      <c r="D51" s="46" t="s">
        <v>111</v>
      </c>
      <c r="E51" s="87" t="s">
        <v>1268</v>
      </c>
    </row>
    <row r="52" spans="1:5">
      <c r="A52" s="35">
        <v>168</v>
      </c>
      <c r="B52" s="121" t="s">
        <v>447</v>
      </c>
      <c r="C52" s="37">
        <v>0.253</v>
      </c>
      <c r="D52" s="46" t="s">
        <v>114</v>
      </c>
      <c r="E52" s="87" t="s">
        <v>974</v>
      </c>
    </row>
    <row r="53" spans="1:5">
      <c r="A53" s="35">
        <v>171</v>
      </c>
      <c r="B53" s="121" t="s">
        <v>448</v>
      </c>
      <c r="C53" s="37">
        <v>0.46200000000000002</v>
      </c>
      <c r="D53" s="46" t="s">
        <v>114</v>
      </c>
      <c r="E53" s="87" t="s">
        <v>975</v>
      </c>
    </row>
    <row r="54" spans="1:5">
      <c r="A54" s="35">
        <v>198</v>
      </c>
      <c r="B54" s="121" t="s">
        <v>188</v>
      </c>
      <c r="C54" s="37"/>
      <c r="D54" s="46" t="s">
        <v>114</v>
      </c>
      <c r="E54" s="163" t="s">
        <v>763</v>
      </c>
    </row>
    <row r="55" spans="1:5">
      <c r="A55" s="35">
        <v>213</v>
      </c>
      <c r="B55" s="121" t="s">
        <v>189</v>
      </c>
      <c r="C55" s="37">
        <v>0.33500000000000002</v>
      </c>
      <c r="D55" s="46" t="s">
        <v>111</v>
      </c>
      <c r="E55" s="151" t="s">
        <v>764</v>
      </c>
    </row>
    <row r="56" spans="1:5" ht="26.4">
      <c r="A56" s="35">
        <v>337</v>
      </c>
      <c r="B56" s="121" t="s">
        <v>190</v>
      </c>
      <c r="C56" s="37">
        <v>0.42599999999999999</v>
      </c>
      <c r="D56" s="46" t="s">
        <v>111</v>
      </c>
      <c r="E56" s="163" t="s">
        <v>765</v>
      </c>
    </row>
    <row r="57" spans="1:5">
      <c r="A57" s="35">
        <v>202</v>
      </c>
      <c r="B57" s="121" t="s">
        <v>507</v>
      </c>
      <c r="C57" s="37">
        <v>0.4</v>
      </c>
      <c r="D57" s="46" t="s">
        <v>114</v>
      </c>
      <c r="E57" s="87" t="s">
        <v>978</v>
      </c>
    </row>
    <row r="58" spans="1:5">
      <c r="A58" s="35">
        <v>207</v>
      </c>
      <c r="B58" s="157" t="s">
        <v>359</v>
      </c>
      <c r="C58" s="37">
        <v>0.313</v>
      </c>
      <c r="D58" s="46" t="s">
        <v>111</v>
      </c>
      <c r="E58" s="151" t="s">
        <v>994</v>
      </c>
    </row>
    <row r="59" spans="1:5" ht="26.4">
      <c r="A59" s="35">
        <v>210</v>
      </c>
      <c r="B59" s="157" t="s">
        <v>360</v>
      </c>
      <c r="C59" s="37">
        <v>0.26800000000000002</v>
      </c>
      <c r="D59" s="46" t="s">
        <v>111</v>
      </c>
      <c r="E59" s="151" t="s">
        <v>1270</v>
      </c>
    </row>
    <row r="60" spans="1:5">
      <c r="A60" s="35">
        <v>208</v>
      </c>
      <c r="B60" s="157" t="s">
        <v>270</v>
      </c>
      <c r="C60" s="37">
        <v>0.27</v>
      </c>
      <c r="D60" s="46" t="s">
        <v>111</v>
      </c>
      <c r="E60" s="151" t="s">
        <v>816</v>
      </c>
    </row>
    <row r="61" spans="1:5">
      <c r="A61" s="35">
        <v>230</v>
      </c>
      <c r="B61" s="157" t="s">
        <v>349</v>
      </c>
      <c r="C61" s="37">
        <v>0.43</v>
      </c>
      <c r="D61" s="43" t="s">
        <v>111</v>
      </c>
      <c r="E61" s="151" t="s">
        <v>1002</v>
      </c>
    </row>
    <row r="62" spans="1:5">
      <c r="A62" s="35">
        <v>242</v>
      </c>
      <c r="B62" s="157" t="s">
        <v>597</v>
      </c>
      <c r="C62" s="37">
        <v>0.45700000000000002</v>
      </c>
      <c r="D62" s="46" t="s">
        <v>114</v>
      </c>
      <c r="E62" s="151" t="s">
        <v>989</v>
      </c>
    </row>
    <row r="63" spans="1:5">
      <c r="A63" s="35">
        <v>254</v>
      </c>
      <c r="B63" s="157" t="s">
        <v>108</v>
      </c>
      <c r="C63" s="12"/>
      <c r="D63" s="44" t="s">
        <v>111</v>
      </c>
      <c r="E63" s="87" t="s">
        <v>1271</v>
      </c>
    </row>
    <row r="64" spans="1:5" ht="15">
      <c r="A64" s="35">
        <v>266</v>
      </c>
      <c r="B64" s="157" t="s">
        <v>120</v>
      </c>
      <c r="C64" s="56" t="s">
        <v>704</v>
      </c>
      <c r="D64" s="46" t="s">
        <v>114</v>
      </c>
      <c r="E64" s="86" t="s">
        <v>1003</v>
      </c>
    </row>
    <row r="65" spans="1:5" ht="26.4">
      <c r="A65" s="35">
        <v>267</v>
      </c>
      <c r="B65" s="157" t="s">
        <v>121</v>
      </c>
      <c r="C65" s="56" t="s">
        <v>704</v>
      </c>
      <c r="D65" s="46" t="s">
        <v>111</v>
      </c>
      <c r="E65" s="151" t="s">
        <v>1272</v>
      </c>
    </row>
    <row r="66" spans="1:5">
      <c r="A66" s="35">
        <v>290</v>
      </c>
      <c r="B66" s="157" t="s">
        <v>152</v>
      </c>
      <c r="C66" s="37"/>
      <c r="D66" s="46" t="s">
        <v>114</v>
      </c>
      <c r="E66" s="87" t="s">
        <v>1041</v>
      </c>
    </row>
    <row r="67" spans="1:5">
      <c r="A67" s="35">
        <v>291</v>
      </c>
      <c r="B67" s="74" t="s">
        <v>153</v>
      </c>
      <c r="C67" s="56" t="s">
        <v>704</v>
      </c>
      <c r="D67" s="46" t="s">
        <v>118</v>
      </c>
      <c r="E67" s="87" t="s">
        <v>1280</v>
      </c>
    </row>
    <row r="68" spans="1:5" ht="26.4">
      <c r="A68" s="80">
        <v>297</v>
      </c>
      <c r="B68" s="157" t="s">
        <v>340</v>
      </c>
      <c r="C68" s="37">
        <v>0.32600000000000001</v>
      </c>
      <c r="D68" s="46" t="s">
        <v>118</v>
      </c>
      <c r="E68" s="87" t="s">
        <v>1304</v>
      </c>
    </row>
    <row r="69" spans="1:5" ht="26.4">
      <c r="A69" s="35">
        <v>380</v>
      </c>
      <c r="B69" s="157" t="s">
        <v>251</v>
      </c>
      <c r="C69" s="37">
        <v>0.38900000000000001</v>
      </c>
      <c r="D69" s="46" t="s">
        <v>111</v>
      </c>
      <c r="E69" s="151" t="s">
        <v>988</v>
      </c>
    </row>
    <row r="70" spans="1:5" ht="26.4">
      <c r="A70" s="35">
        <v>381</v>
      </c>
      <c r="B70" s="74" t="s">
        <v>252</v>
      </c>
      <c r="C70" s="37">
        <v>0.28499999999999998</v>
      </c>
      <c r="D70" s="46" t="s">
        <v>118</v>
      </c>
      <c r="E70" s="151" t="s">
        <v>786</v>
      </c>
    </row>
    <row r="71" spans="1:5" ht="26.4">
      <c r="A71" s="35">
        <v>432</v>
      </c>
      <c r="B71" s="74" t="s">
        <v>256</v>
      </c>
      <c r="C71" s="37">
        <v>0.27500000000000002</v>
      </c>
      <c r="D71" s="46" t="s">
        <v>118</v>
      </c>
      <c r="E71" s="151" t="s">
        <v>1008</v>
      </c>
    </row>
    <row r="72" spans="1:5">
      <c r="A72" s="35">
        <v>557</v>
      </c>
      <c r="B72" s="157" t="s">
        <v>87</v>
      </c>
      <c r="C72" s="13"/>
      <c r="D72" s="47" t="s">
        <v>114</v>
      </c>
      <c r="E72" s="87" t="s">
        <v>979</v>
      </c>
    </row>
    <row r="73" spans="1:5">
      <c r="A73" s="35">
        <v>625</v>
      </c>
      <c r="B73" s="157" t="str">
        <f>HYPERLINK("https://leetcode.com/problems/minimum-factorization/#/description","Minimum Factorization")</f>
        <v>Minimum Factorization</v>
      </c>
      <c r="C73" s="56" t="s">
        <v>704</v>
      </c>
      <c r="D73" s="46" t="s">
        <v>111</v>
      </c>
      <c r="E73" s="87" t="s">
        <v>1273</v>
      </c>
    </row>
    <row r="74" spans="1:5" ht="26.4">
      <c r="A74" s="80">
        <v>636</v>
      </c>
      <c r="B74" s="158" t="s">
        <v>961</v>
      </c>
      <c r="D74" s="47" t="s">
        <v>111</v>
      </c>
      <c r="E74" s="87" t="s">
        <v>1278</v>
      </c>
    </row>
    <row r="75" spans="1:5">
      <c r="A75" s="80">
        <v>648</v>
      </c>
      <c r="B75" s="122" t="s">
        <v>959</v>
      </c>
      <c r="D75" s="47" t="s">
        <v>111</v>
      </c>
      <c r="E75" s="87" t="s">
        <v>1277</v>
      </c>
    </row>
    <row r="76" spans="1:5" ht="26.4">
      <c r="A76" s="35">
        <v>692</v>
      </c>
      <c r="B76" s="157" t="s">
        <v>886</v>
      </c>
      <c r="C76" s="37"/>
      <c r="D76" s="43" t="s">
        <v>111</v>
      </c>
      <c r="E76" s="151" t="s">
        <v>1274</v>
      </c>
    </row>
    <row r="77" spans="1:5">
      <c r="A77" s="80">
        <v>699</v>
      </c>
      <c r="B77" s="83" t="s">
        <v>960</v>
      </c>
      <c r="C77" s="70"/>
      <c r="D77" s="47" t="s">
        <v>118</v>
      </c>
    </row>
    <row r="78" spans="1:5">
      <c r="A78" s="80">
        <v>733</v>
      </c>
      <c r="B78" s="122" t="s">
        <v>958</v>
      </c>
      <c r="C78" s="70"/>
      <c r="D78" s="47" t="s">
        <v>114</v>
      </c>
      <c r="E78" s="87" t="s">
        <v>972</v>
      </c>
    </row>
    <row r="79" spans="1:5" ht="26.4">
      <c r="A79" s="80">
        <v>735</v>
      </c>
      <c r="B79" s="122" t="s">
        <v>957</v>
      </c>
      <c r="C79" s="70"/>
      <c r="D79" s="47" t="s">
        <v>111</v>
      </c>
      <c r="E79" s="87" t="s">
        <v>973</v>
      </c>
    </row>
    <row r="80" spans="1:5" ht="21">
      <c r="A80" s="81" t="s">
        <v>956</v>
      </c>
      <c r="B80" s="159" t="s">
        <v>955</v>
      </c>
      <c r="C80" s="70"/>
      <c r="D80" s="47" t="s">
        <v>111</v>
      </c>
      <c r="E80" s="164" t="s">
        <v>992</v>
      </c>
    </row>
    <row r="81" spans="1:16384">
      <c r="B81" s="122" t="s">
        <v>990</v>
      </c>
      <c r="D81" s="47" t="s">
        <v>111</v>
      </c>
      <c r="E81" s="87" t="s">
        <v>1275</v>
      </c>
    </row>
    <row r="82" spans="1:16384" s="70" customFormat="1">
      <c r="A82" s="80">
        <v>341</v>
      </c>
      <c r="B82" s="122" t="s">
        <v>264</v>
      </c>
      <c r="D82" s="70" t="s">
        <v>111</v>
      </c>
      <c r="E82" s="87" t="s">
        <v>1279</v>
      </c>
    </row>
    <row r="83" spans="1:16384" s="70" customFormat="1">
      <c r="A83" s="80">
        <v>153</v>
      </c>
      <c r="B83" s="122" t="s">
        <v>131</v>
      </c>
      <c r="D83" s="70" t="s">
        <v>111</v>
      </c>
      <c r="E83" s="87" t="s">
        <v>1012</v>
      </c>
    </row>
    <row r="84" spans="1:16384" s="70" customFormat="1">
      <c r="A84" s="80">
        <v>154</v>
      </c>
      <c r="B84" s="122" t="s">
        <v>132</v>
      </c>
      <c r="D84" s="70" t="s">
        <v>118</v>
      </c>
      <c r="E84" s="87" t="s">
        <v>1005</v>
      </c>
    </row>
    <row r="85" spans="1:16384" s="70" customFormat="1" ht="26.4">
      <c r="A85" s="35">
        <v>658</v>
      </c>
      <c r="B85" s="165" t="str">
        <f>HYPERLINK("https://leetcode.com/problems/find-k-closest-elements/description/","Find K Closest Elements")</f>
        <v>Find K Closest Elements</v>
      </c>
      <c r="C85" s="37"/>
      <c r="D85" s="46" t="s">
        <v>111</v>
      </c>
      <c r="E85" s="151" t="s">
        <v>1309</v>
      </c>
    </row>
    <row r="86" spans="1:16384" s="70" customFormat="1" ht="26.4">
      <c r="A86" s="35">
        <v>127</v>
      </c>
      <c r="B86" s="74" t="s">
        <v>162</v>
      </c>
      <c r="C86" s="37"/>
      <c r="D86" s="46" t="s">
        <v>111</v>
      </c>
      <c r="E86" s="163" t="s">
        <v>741</v>
      </c>
      <c r="F86" s="11"/>
      <c r="G86" s="37"/>
      <c r="H86" s="46"/>
      <c r="I86" s="35"/>
      <c r="J86" s="11"/>
      <c r="K86" s="37"/>
      <c r="L86" s="46"/>
      <c r="M86" s="35"/>
      <c r="N86" s="11"/>
      <c r="O86" s="37"/>
      <c r="P86" s="46"/>
      <c r="Q86" s="35"/>
      <c r="R86" s="11"/>
      <c r="S86" s="37"/>
      <c r="T86" s="46"/>
      <c r="U86" s="35"/>
      <c r="V86" s="11"/>
      <c r="W86" s="37"/>
      <c r="X86" s="46"/>
      <c r="Y86" s="35"/>
      <c r="Z86" s="11"/>
      <c r="AA86" s="37"/>
      <c r="AB86" s="46"/>
      <c r="AC86" s="35"/>
      <c r="AD86" s="11"/>
      <c r="AE86" s="37"/>
      <c r="AF86" s="46"/>
      <c r="AG86" s="35"/>
      <c r="AH86" s="11"/>
      <c r="AI86" s="37"/>
      <c r="AJ86" s="46"/>
      <c r="AK86" s="35"/>
      <c r="AL86" s="11"/>
      <c r="AM86" s="37"/>
      <c r="AN86" s="46"/>
      <c r="AO86" s="35"/>
      <c r="AP86" s="11"/>
      <c r="AQ86" s="37"/>
      <c r="AR86" s="46"/>
      <c r="AS86" s="35"/>
      <c r="AT86" s="11"/>
      <c r="AU86" s="37"/>
      <c r="AV86" s="46"/>
      <c r="AW86" s="35"/>
      <c r="AX86" s="11"/>
      <c r="AY86" s="37"/>
      <c r="AZ86" s="46"/>
      <c r="BA86" s="35"/>
      <c r="BB86" s="11"/>
      <c r="BC86" s="37"/>
      <c r="BD86" s="46"/>
      <c r="BE86" s="35"/>
      <c r="BF86" s="11"/>
      <c r="BG86" s="37"/>
      <c r="BH86" s="46"/>
      <c r="BI86" s="35"/>
      <c r="BJ86" s="11"/>
      <c r="BK86" s="37"/>
      <c r="BL86" s="46"/>
      <c r="BM86" s="35"/>
      <c r="BN86" s="11"/>
      <c r="BO86" s="37"/>
      <c r="BP86" s="46"/>
      <c r="BQ86" s="35"/>
      <c r="BR86" s="11"/>
      <c r="BS86" s="37"/>
      <c r="BT86" s="46"/>
      <c r="BU86" s="35"/>
      <c r="BV86" s="11"/>
      <c r="BW86" s="37"/>
      <c r="BX86" s="46"/>
      <c r="BY86" s="35"/>
      <c r="BZ86" s="11"/>
      <c r="CA86" s="37"/>
      <c r="CB86" s="46"/>
      <c r="CC86" s="35"/>
      <c r="CD86" s="11"/>
      <c r="CE86" s="37"/>
      <c r="CF86" s="46"/>
      <c r="CG86" s="35"/>
      <c r="CH86" s="11"/>
      <c r="CI86" s="37"/>
      <c r="CJ86" s="46"/>
      <c r="CK86" s="35"/>
      <c r="CL86" s="11"/>
      <c r="CM86" s="37"/>
      <c r="CN86" s="46"/>
      <c r="CO86" s="35"/>
      <c r="CP86" s="11"/>
      <c r="CQ86" s="37"/>
      <c r="CR86" s="46"/>
      <c r="CS86" s="35"/>
      <c r="CT86" s="11"/>
      <c r="CU86" s="37"/>
      <c r="CV86" s="46"/>
      <c r="CW86" s="35"/>
      <c r="CX86" s="11"/>
      <c r="CY86" s="37"/>
      <c r="CZ86" s="46"/>
      <c r="DA86" s="35"/>
      <c r="DB86" s="11"/>
      <c r="DC86" s="37"/>
      <c r="DD86" s="46"/>
      <c r="DE86" s="35"/>
      <c r="DF86" s="11"/>
      <c r="DG86" s="37"/>
      <c r="DH86" s="46"/>
      <c r="DI86" s="35"/>
      <c r="DJ86" s="11"/>
      <c r="DK86" s="37"/>
      <c r="DL86" s="46"/>
      <c r="DM86" s="35"/>
      <c r="DN86" s="11"/>
      <c r="DO86" s="37"/>
      <c r="DP86" s="46"/>
      <c r="DQ86" s="35"/>
      <c r="DR86" s="11"/>
      <c r="DS86" s="37"/>
      <c r="DT86" s="46"/>
      <c r="DU86" s="35"/>
      <c r="DV86" s="11"/>
      <c r="DW86" s="37"/>
      <c r="DX86" s="46"/>
      <c r="DY86" s="35"/>
      <c r="DZ86" s="11"/>
      <c r="EA86" s="37"/>
      <c r="EB86" s="46"/>
      <c r="EC86" s="35"/>
      <c r="ED86" s="11"/>
      <c r="EE86" s="37"/>
      <c r="EF86" s="46"/>
      <c r="EG86" s="35"/>
      <c r="EH86" s="11"/>
      <c r="EI86" s="37"/>
      <c r="EJ86" s="46"/>
      <c r="EK86" s="35"/>
      <c r="EL86" s="11"/>
      <c r="EM86" s="37"/>
      <c r="EN86" s="46"/>
      <c r="EO86" s="35"/>
      <c r="EP86" s="11"/>
      <c r="EQ86" s="37"/>
      <c r="ER86" s="46"/>
      <c r="ES86" s="35"/>
      <c r="ET86" s="11"/>
      <c r="EU86" s="37"/>
      <c r="EV86" s="46"/>
      <c r="EW86" s="35"/>
      <c r="EX86" s="11"/>
      <c r="EY86" s="37"/>
      <c r="EZ86" s="46"/>
      <c r="FA86" s="35"/>
      <c r="FB86" s="11"/>
      <c r="FC86" s="37"/>
      <c r="FD86" s="46"/>
      <c r="FE86" s="35"/>
      <c r="FF86" s="11"/>
      <c r="FG86" s="37"/>
      <c r="FH86" s="46"/>
      <c r="FI86" s="35"/>
      <c r="FJ86" s="11"/>
      <c r="FK86" s="37"/>
      <c r="FL86" s="46"/>
      <c r="FM86" s="35"/>
      <c r="FN86" s="11"/>
      <c r="FO86" s="37"/>
      <c r="FP86" s="46"/>
      <c r="FQ86" s="35"/>
      <c r="FR86" s="11"/>
      <c r="FS86" s="37"/>
      <c r="FT86" s="46"/>
      <c r="FU86" s="35"/>
      <c r="FV86" s="11"/>
      <c r="FW86" s="37"/>
      <c r="FX86" s="46"/>
      <c r="FY86" s="35"/>
      <c r="FZ86" s="11"/>
      <c r="GA86" s="37"/>
      <c r="GB86" s="46"/>
      <c r="GC86" s="35"/>
      <c r="GD86" s="11"/>
      <c r="GE86" s="37"/>
      <c r="GF86" s="46"/>
      <c r="GG86" s="35"/>
      <c r="GH86" s="11"/>
      <c r="GI86" s="37"/>
      <c r="GJ86" s="46"/>
      <c r="GK86" s="35"/>
      <c r="GL86" s="11"/>
      <c r="GM86" s="37"/>
      <c r="GN86" s="46"/>
      <c r="GO86" s="35"/>
      <c r="GP86" s="11"/>
      <c r="GQ86" s="37"/>
      <c r="GR86" s="46"/>
      <c r="GS86" s="35"/>
      <c r="GT86" s="11"/>
      <c r="GU86" s="37"/>
      <c r="GV86" s="46"/>
      <c r="GW86" s="35"/>
      <c r="GX86" s="11"/>
      <c r="GY86" s="37"/>
      <c r="GZ86" s="46"/>
      <c r="HA86" s="35"/>
      <c r="HB86" s="11"/>
      <c r="HC86" s="37"/>
      <c r="HD86" s="46"/>
      <c r="HE86" s="35"/>
      <c r="HF86" s="11"/>
      <c r="HG86" s="37"/>
      <c r="HH86" s="46"/>
      <c r="HI86" s="35"/>
      <c r="HJ86" s="11"/>
      <c r="HK86" s="37"/>
      <c r="HL86" s="46"/>
      <c r="HM86" s="35"/>
      <c r="HN86" s="11"/>
      <c r="HO86" s="37"/>
      <c r="HP86" s="46"/>
      <c r="HQ86" s="35"/>
      <c r="HR86" s="11"/>
      <c r="HS86" s="37"/>
      <c r="HT86" s="46"/>
      <c r="HU86" s="35"/>
      <c r="HV86" s="11"/>
      <c r="HW86" s="37"/>
      <c r="HX86" s="46"/>
      <c r="HY86" s="35"/>
      <c r="HZ86" s="11"/>
      <c r="IA86" s="37"/>
      <c r="IB86" s="46"/>
      <c r="IC86" s="35"/>
      <c r="ID86" s="11"/>
      <c r="IE86" s="37"/>
      <c r="IF86" s="46"/>
      <c r="IG86" s="35"/>
      <c r="IH86" s="11"/>
      <c r="II86" s="37"/>
      <c r="IJ86" s="46"/>
      <c r="IK86" s="35"/>
      <c r="IL86" s="11"/>
      <c r="IM86" s="37"/>
      <c r="IN86" s="46"/>
      <c r="IO86" s="35"/>
      <c r="IP86" s="11"/>
      <c r="IQ86" s="37"/>
      <c r="IR86" s="46"/>
      <c r="IS86" s="35"/>
      <c r="IT86" s="11"/>
      <c r="IU86" s="37"/>
      <c r="IV86" s="46"/>
      <c r="IW86" s="35"/>
      <c r="IX86" s="11"/>
      <c r="IY86" s="37"/>
      <c r="IZ86" s="46"/>
      <c r="JA86" s="35"/>
      <c r="JB86" s="11"/>
      <c r="JC86" s="37"/>
      <c r="JD86" s="46"/>
      <c r="JE86" s="35"/>
      <c r="JF86" s="11"/>
      <c r="JG86" s="37"/>
      <c r="JH86" s="46"/>
      <c r="JI86" s="35"/>
      <c r="JJ86" s="11"/>
      <c r="JK86" s="37"/>
      <c r="JL86" s="46"/>
      <c r="JM86" s="35"/>
      <c r="JN86" s="11"/>
      <c r="JO86" s="37"/>
      <c r="JP86" s="46"/>
      <c r="JQ86" s="35"/>
      <c r="JR86" s="11"/>
      <c r="JS86" s="37"/>
      <c r="JT86" s="46"/>
      <c r="JU86" s="35"/>
      <c r="JV86" s="11"/>
      <c r="JW86" s="37"/>
      <c r="JX86" s="46"/>
      <c r="JY86" s="35"/>
      <c r="JZ86" s="11"/>
      <c r="KA86" s="37"/>
      <c r="KB86" s="46"/>
      <c r="KC86" s="35"/>
      <c r="KD86" s="11"/>
      <c r="KE86" s="37"/>
      <c r="KF86" s="46"/>
      <c r="KG86" s="35"/>
      <c r="KH86" s="11"/>
      <c r="KI86" s="37"/>
      <c r="KJ86" s="46"/>
      <c r="KK86" s="35"/>
      <c r="KL86" s="11"/>
      <c r="KM86" s="37"/>
      <c r="KN86" s="46"/>
      <c r="KO86" s="35"/>
      <c r="KP86" s="11"/>
      <c r="KQ86" s="37"/>
      <c r="KR86" s="46"/>
      <c r="KS86" s="35"/>
      <c r="KT86" s="11"/>
      <c r="KU86" s="37"/>
      <c r="KV86" s="46"/>
      <c r="KW86" s="35"/>
      <c r="KX86" s="11"/>
      <c r="KY86" s="37"/>
      <c r="KZ86" s="46"/>
      <c r="LA86" s="35"/>
      <c r="LB86" s="11"/>
      <c r="LC86" s="37"/>
      <c r="LD86" s="46"/>
      <c r="LE86" s="35"/>
      <c r="LF86" s="11"/>
      <c r="LG86" s="37"/>
      <c r="LH86" s="46"/>
      <c r="LI86" s="35"/>
      <c r="LJ86" s="11"/>
      <c r="LK86" s="37"/>
      <c r="LL86" s="46"/>
      <c r="LM86" s="35"/>
      <c r="LN86" s="11"/>
      <c r="LO86" s="37"/>
      <c r="LP86" s="46"/>
      <c r="LQ86" s="35"/>
      <c r="LR86" s="11"/>
      <c r="LS86" s="37"/>
      <c r="LT86" s="46"/>
      <c r="LU86" s="35"/>
      <c r="LV86" s="11"/>
      <c r="LW86" s="37"/>
      <c r="LX86" s="46"/>
      <c r="LY86" s="35"/>
      <c r="LZ86" s="11"/>
      <c r="MA86" s="37"/>
      <c r="MB86" s="46"/>
      <c r="MC86" s="35"/>
      <c r="MD86" s="11"/>
      <c r="ME86" s="37"/>
      <c r="MF86" s="46"/>
      <c r="MG86" s="35"/>
      <c r="MH86" s="11"/>
      <c r="MI86" s="37"/>
      <c r="MJ86" s="46"/>
      <c r="MK86" s="35"/>
      <c r="ML86" s="11"/>
      <c r="MM86" s="37"/>
      <c r="MN86" s="46"/>
      <c r="MO86" s="35"/>
      <c r="MP86" s="11"/>
      <c r="MQ86" s="37"/>
      <c r="MR86" s="46"/>
      <c r="MS86" s="35"/>
      <c r="MT86" s="11"/>
      <c r="MU86" s="37"/>
      <c r="MV86" s="46"/>
      <c r="MW86" s="35"/>
      <c r="MX86" s="11"/>
      <c r="MY86" s="37"/>
      <c r="MZ86" s="46"/>
      <c r="NA86" s="35"/>
      <c r="NB86" s="11"/>
      <c r="NC86" s="37"/>
      <c r="ND86" s="46"/>
      <c r="NE86" s="35"/>
      <c r="NF86" s="11"/>
      <c r="NG86" s="37"/>
      <c r="NH86" s="46"/>
      <c r="NI86" s="35"/>
      <c r="NJ86" s="11"/>
      <c r="NK86" s="37"/>
      <c r="NL86" s="46"/>
      <c r="NM86" s="35"/>
      <c r="NN86" s="11"/>
      <c r="NO86" s="37"/>
      <c r="NP86" s="46"/>
      <c r="NQ86" s="35"/>
      <c r="NR86" s="11"/>
      <c r="NS86" s="37"/>
      <c r="NT86" s="46"/>
      <c r="NU86" s="35"/>
      <c r="NV86" s="11"/>
      <c r="NW86" s="37"/>
      <c r="NX86" s="46"/>
      <c r="NY86" s="35"/>
      <c r="NZ86" s="11"/>
      <c r="OA86" s="37"/>
      <c r="OB86" s="46"/>
      <c r="OC86" s="35"/>
      <c r="OD86" s="11"/>
      <c r="OE86" s="37"/>
      <c r="OF86" s="46"/>
      <c r="OG86" s="35"/>
      <c r="OH86" s="11"/>
      <c r="OI86" s="37"/>
      <c r="OJ86" s="46"/>
      <c r="OK86" s="35"/>
      <c r="OL86" s="11"/>
      <c r="OM86" s="37"/>
      <c r="ON86" s="46"/>
      <c r="OO86" s="35"/>
      <c r="OP86" s="11"/>
      <c r="OQ86" s="37"/>
      <c r="OR86" s="46"/>
      <c r="OS86" s="35"/>
      <c r="OT86" s="11"/>
      <c r="OU86" s="37"/>
      <c r="OV86" s="46"/>
      <c r="OW86" s="35"/>
      <c r="OX86" s="11"/>
      <c r="OY86" s="37"/>
      <c r="OZ86" s="46"/>
      <c r="PA86" s="35"/>
      <c r="PB86" s="11"/>
      <c r="PC86" s="37"/>
      <c r="PD86" s="46"/>
      <c r="PE86" s="35"/>
      <c r="PF86" s="11"/>
      <c r="PG86" s="37"/>
      <c r="PH86" s="46"/>
      <c r="PI86" s="35"/>
      <c r="PJ86" s="11"/>
      <c r="PK86" s="37"/>
      <c r="PL86" s="46"/>
      <c r="PM86" s="35"/>
      <c r="PN86" s="11"/>
      <c r="PO86" s="37"/>
      <c r="PP86" s="46"/>
      <c r="PQ86" s="35"/>
      <c r="PR86" s="11"/>
      <c r="PS86" s="37"/>
      <c r="PT86" s="46"/>
      <c r="PU86" s="35"/>
      <c r="PV86" s="11"/>
      <c r="PW86" s="37"/>
      <c r="PX86" s="46"/>
      <c r="PY86" s="35"/>
      <c r="PZ86" s="11"/>
      <c r="QA86" s="37"/>
      <c r="QB86" s="46"/>
      <c r="QC86" s="35"/>
      <c r="QD86" s="11"/>
      <c r="QE86" s="37"/>
      <c r="QF86" s="46"/>
      <c r="QG86" s="35"/>
      <c r="QH86" s="11"/>
      <c r="QI86" s="37"/>
      <c r="QJ86" s="46"/>
      <c r="QK86" s="35"/>
      <c r="QL86" s="11"/>
      <c r="QM86" s="37"/>
      <c r="QN86" s="46"/>
      <c r="QO86" s="35"/>
      <c r="QP86" s="11"/>
      <c r="QQ86" s="37"/>
      <c r="QR86" s="46"/>
      <c r="QS86" s="35"/>
      <c r="QT86" s="11"/>
      <c r="QU86" s="37"/>
      <c r="QV86" s="46"/>
      <c r="QW86" s="35"/>
      <c r="QX86" s="11"/>
      <c r="QY86" s="37"/>
      <c r="QZ86" s="46"/>
      <c r="RA86" s="35"/>
      <c r="RB86" s="11"/>
      <c r="RC86" s="37"/>
      <c r="RD86" s="46"/>
      <c r="RE86" s="35"/>
      <c r="RF86" s="11"/>
      <c r="RG86" s="37"/>
      <c r="RH86" s="46"/>
      <c r="RI86" s="35"/>
      <c r="RJ86" s="11"/>
      <c r="RK86" s="37"/>
      <c r="RL86" s="46"/>
      <c r="RM86" s="35"/>
      <c r="RN86" s="11"/>
      <c r="RO86" s="37"/>
      <c r="RP86" s="46"/>
      <c r="RQ86" s="35"/>
      <c r="RR86" s="11"/>
      <c r="RS86" s="37"/>
      <c r="RT86" s="46"/>
      <c r="RU86" s="35"/>
      <c r="RV86" s="11"/>
      <c r="RW86" s="37"/>
      <c r="RX86" s="46"/>
      <c r="RY86" s="35"/>
      <c r="RZ86" s="11"/>
      <c r="SA86" s="37"/>
      <c r="SB86" s="46"/>
      <c r="SC86" s="35"/>
      <c r="SD86" s="11"/>
      <c r="SE86" s="37"/>
      <c r="SF86" s="46"/>
      <c r="SG86" s="35"/>
      <c r="SH86" s="11"/>
      <c r="SI86" s="37"/>
      <c r="SJ86" s="46"/>
      <c r="SK86" s="35"/>
      <c r="SL86" s="11"/>
      <c r="SM86" s="37"/>
      <c r="SN86" s="46"/>
      <c r="SO86" s="35"/>
      <c r="SP86" s="11"/>
      <c r="SQ86" s="37"/>
      <c r="SR86" s="46"/>
      <c r="SS86" s="35"/>
      <c r="ST86" s="11"/>
      <c r="SU86" s="37"/>
      <c r="SV86" s="46"/>
      <c r="SW86" s="35"/>
      <c r="SX86" s="11"/>
      <c r="SY86" s="37"/>
      <c r="SZ86" s="46"/>
      <c r="TA86" s="35"/>
      <c r="TB86" s="11"/>
      <c r="TC86" s="37"/>
      <c r="TD86" s="46"/>
      <c r="TE86" s="35"/>
      <c r="TF86" s="11"/>
      <c r="TG86" s="37"/>
      <c r="TH86" s="46"/>
      <c r="TI86" s="35"/>
      <c r="TJ86" s="11"/>
      <c r="TK86" s="37"/>
      <c r="TL86" s="46"/>
      <c r="TM86" s="35"/>
      <c r="TN86" s="11"/>
      <c r="TO86" s="37"/>
      <c r="TP86" s="46"/>
      <c r="TQ86" s="35"/>
      <c r="TR86" s="11"/>
      <c r="TS86" s="37"/>
      <c r="TT86" s="46"/>
      <c r="TU86" s="35"/>
      <c r="TV86" s="11"/>
      <c r="TW86" s="37"/>
      <c r="TX86" s="46"/>
      <c r="TY86" s="35"/>
      <c r="TZ86" s="11"/>
      <c r="UA86" s="37"/>
      <c r="UB86" s="46"/>
      <c r="UC86" s="35"/>
      <c r="UD86" s="11"/>
      <c r="UE86" s="37"/>
      <c r="UF86" s="46"/>
      <c r="UG86" s="35"/>
      <c r="UH86" s="11"/>
      <c r="UI86" s="37"/>
      <c r="UJ86" s="46"/>
      <c r="UK86" s="35"/>
      <c r="UL86" s="11"/>
      <c r="UM86" s="37"/>
      <c r="UN86" s="46"/>
      <c r="UO86" s="35"/>
      <c r="UP86" s="11"/>
      <c r="UQ86" s="37"/>
      <c r="UR86" s="46"/>
      <c r="US86" s="35"/>
      <c r="UT86" s="11"/>
      <c r="UU86" s="37"/>
      <c r="UV86" s="46"/>
      <c r="UW86" s="35"/>
      <c r="UX86" s="11"/>
      <c r="UY86" s="37"/>
      <c r="UZ86" s="46"/>
      <c r="VA86" s="35"/>
      <c r="VB86" s="11"/>
      <c r="VC86" s="37"/>
      <c r="VD86" s="46"/>
      <c r="VE86" s="35"/>
      <c r="VF86" s="11"/>
      <c r="VG86" s="37"/>
      <c r="VH86" s="46"/>
      <c r="VI86" s="35"/>
      <c r="VJ86" s="11"/>
      <c r="VK86" s="37"/>
      <c r="VL86" s="46"/>
      <c r="VM86" s="35"/>
      <c r="VN86" s="11"/>
      <c r="VO86" s="37"/>
      <c r="VP86" s="46"/>
      <c r="VQ86" s="35"/>
      <c r="VR86" s="11"/>
      <c r="VS86" s="37"/>
      <c r="VT86" s="46"/>
      <c r="VU86" s="35"/>
      <c r="VV86" s="11"/>
      <c r="VW86" s="37"/>
      <c r="VX86" s="46"/>
      <c r="VY86" s="35"/>
      <c r="VZ86" s="11"/>
      <c r="WA86" s="37"/>
      <c r="WB86" s="46"/>
      <c r="WC86" s="35"/>
      <c r="WD86" s="11"/>
      <c r="WE86" s="37"/>
      <c r="WF86" s="46"/>
      <c r="WG86" s="35"/>
      <c r="WH86" s="11"/>
      <c r="WI86" s="37"/>
      <c r="WJ86" s="46"/>
      <c r="WK86" s="35"/>
      <c r="WL86" s="11"/>
      <c r="WM86" s="37"/>
      <c r="WN86" s="46"/>
      <c r="WO86" s="35"/>
      <c r="WP86" s="11"/>
      <c r="WQ86" s="37"/>
      <c r="WR86" s="46"/>
      <c r="WS86" s="35"/>
      <c r="WT86" s="11"/>
      <c r="WU86" s="37"/>
      <c r="WV86" s="46"/>
      <c r="WW86" s="35"/>
      <c r="WX86" s="11"/>
      <c r="WY86" s="37"/>
      <c r="WZ86" s="46"/>
      <c r="XA86" s="35"/>
      <c r="XB86" s="11"/>
      <c r="XC86" s="37"/>
      <c r="XD86" s="46"/>
      <c r="XE86" s="35"/>
      <c r="XF86" s="11"/>
      <c r="XG86" s="37"/>
      <c r="XH86" s="46"/>
      <c r="XI86" s="35"/>
      <c r="XJ86" s="11"/>
      <c r="XK86" s="37"/>
      <c r="XL86" s="46"/>
      <c r="XM86" s="35"/>
      <c r="XN86" s="11"/>
      <c r="XO86" s="37"/>
      <c r="XP86" s="46"/>
      <c r="XQ86" s="35"/>
      <c r="XR86" s="11"/>
      <c r="XS86" s="37"/>
      <c r="XT86" s="46"/>
      <c r="XU86" s="35"/>
      <c r="XV86" s="11"/>
      <c r="XW86" s="37"/>
      <c r="XX86" s="46"/>
      <c r="XY86" s="35"/>
      <c r="XZ86" s="11"/>
      <c r="YA86" s="37"/>
      <c r="YB86" s="46"/>
      <c r="YC86" s="35"/>
      <c r="YD86" s="11"/>
      <c r="YE86" s="37"/>
      <c r="YF86" s="46"/>
      <c r="YG86" s="35"/>
      <c r="YH86" s="11"/>
      <c r="YI86" s="37"/>
      <c r="YJ86" s="46"/>
      <c r="YK86" s="35"/>
      <c r="YL86" s="11"/>
      <c r="YM86" s="37"/>
      <c r="YN86" s="46"/>
      <c r="YO86" s="35"/>
      <c r="YP86" s="11"/>
      <c r="YQ86" s="37"/>
      <c r="YR86" s="46"/>
      <c r="YS86" s="35"/>
      <c r="YT86" s="11"/>
      <c r="YU86" s="37"/>
      <c r="YV86" s="46"/>
      <c r="YW86" s="35"/>
      <c r="YX86" s="11"/>
      <c r="YY86" s="37"/>
      <c r="YZ86" s="46"/>
      <c r="ZA86" s="35"/>
      <c r="ZB86" s="11"/>
      <c r="ZC86" s="37"/>
      <c r="ZD86" s="46"/>
      <c r="ZE86" s="35"/>
      <c r="ZF86" s="11"/>
      <c r="ZG86" s="37"/>
      <c r="ZH86" s="46"/>
      <c r="ZI86" s="35"/>
      <c r="ZJ86" s="11"/>
      <c r="ZK86" s="37"/>
      <c r="ZL86" s="46"/>
      <c r="ZM86" s="35"/>
      <c r="ZN86" s="11"/>
      <c r="ZO86" s="37"/>
      <c r="ZP86" s="46"/>
      <c r="ZQ86" s="35"/>
      <c r="ZR86" s="11"/>
      <c r="ZS86" s="37"/>
      <c r="ZT86" s="46"/>
      <c r="ZU86" s="35"/>
      <c r="ZV86" s="11"/>
      <c r="ZW86" s="37"/>
      <c r="ZX86" s="46"/>
      <c r="ZY86" s="35"/>
      <c r="ZZ86" s="11"/>
      <c r="AAA86" s="37"/>
      <c r="AAB86" s="46"/>
      <c r="AAC86" s="35"/>
      <c r="AAD86" s="11"/>
      <c r="AAE86" s="37"/>
      <c r="AAF86" s="46"/>
      <c r="AAG86" s="35"/>
      <c r="AAH86" s="11"/>
      <c r="AAI86" s="37"/>
      <c r="AAJ86" s="46"/>
      <c r="AAK86" s="35"/>
      <c r="AAL86" s="11"/>
      <c r="AAM86" s="37"/>
      <c r="AAN86" s="46"/>
      <c r="AAO86" s="35"/>
      <c r="AAP86" s="11"/>
      <c r="AAQ86" s="37"/>
      <c r="AAR86" s="46"/>
      <c r="AAS86" s="35"/>
      <c r="AAT86" s="11"/>
      <c r="AAU86" s="37"/>
      <c r="AAV86" s="46"/>
      <c r="AAW86" s="35"/>
      <c r="AAX86" s="11"/>
      <c r="AAY86" s="37"/>
      <c r="AAZ86" s="46"/>
      <c r="ABA86" s="35"/>
      <c r="ABB86" s="11"/>
      <c r="ABC86" s="37"/>
      <c r="ABD86" s="46"/>
      <c r="ABE86" s="35"/>
      <c r="ABF86" s="11"/>
      <c r="ABG86" s="37"/>
      <c r="ABH86" s="46"/>
      <c r="ABI86" s="35"/>
      <c r="ABJ86" s="11"/>
      <c r="ABK86" s="37"/>
      <c r="ABL86" s="46"/>
      <c r="ABM86" s="35"/>
      <c r="ABN86" s="11"/>
      <c r="ABO86" s="37"/>
      <c r="ABP86" s="46"/>
      <c r="ABQ86" s="35"/>
      <c r="ABR86" s="11"/>
      <c r="ABS86" s="37"/>
      <c r="ABT86" s="46"/>
      <c r="ABU86" s="35"/>
      <c r="ABV86" s="11"/>
      <c r="ABW86" s="37"/>
      <c r="ABX86" s="46"/>
      <c r="ABY86" s="35"/>
      <c r="ABZ86" s="11"/>
      <c r="ACA86" s="37"/>
      <c r="ACB86" s="46"/>
      <c r="ACC86" s="35"/>
      <c r="ACD86" s="11"/>
      <c r="ACE86" s="37"/>
      <c r="ACF86" s="46"/>
      <c r="ACG86" s="35"/>
      <c r="ACH86" s="11"/>
      <c r="ACI86" s="37"/>
      <c r="ACJ86" s="46"/>
      <c r="ACK86" s="35"/>
      <c r="ACL86" s="11"/>
      <c r="ACM86" s="37"/>
      <c r="ACN86" s="46"/>
      <c r="ACO86" s="35"/>
      <c r="ACP86" s="11"/>
      <c r="ACQ86" s="37"/>
      <c r="ACR86" s="46"/>
      <c r="ACS86" s="35"/>
      <c r="ACT86" s="11"/>
      <c r="ACU86" s="37"/>
      <c r="ACV86" s="46"/>
      <c r="ACW86" s="35"/>
      <c r="ACX86" s="11"/>
      <c r="ACY86" s="37"/>
      <c r="ACZ86" s="46"/>
      <c r="ADA86" s="35"/>
      <c r="ADB86" s="11"/>
      <c r="ADC86" s="37"/>
      <c r="ADD86" s="46"/>
      <c r="ADE86" s="35"/>
      <c r="ADF86" s="11"/>
      <c r="ADG86" s="37"/>
      <c r="ADH86" s="46"/>
      <c r="ADI86" s="35"/>
      <c r="ADJ86" s="11"/>
      <c r="ADK86" s="37"/>
      <c r="ADL86" s="46"/>
      <c r="ADM86" s="35"/>
      <c r="ADN86" s="11"/>
      <c r="ADO86" s="37"/>
      <c r="ADP86" s="46"/>
      <c r="ADQ86" s="35"/>
      <c r="ADR86" s="11"/>
      <c r="ADS86" s="37"/>
      <c r="ADT86" s="46"/>
      <c r="ADU86" s="35"/>
      <c r="ADV86" s="11"/>
      <c r="ADW86" s="37"/>
      <c r="ADX86" s="46"/>
      <c r="ADY86" s="35"/>
      <c r="ADZ86" s="11"/>
      <c r="AEA86" s="37"/>
      <c r="AEB86" s="46"/>
      <c r="AEC86" s="35"/>
      <c r="AED86" s="11"/>
      <c r="AEE86" s="37"/>
      <c r="AEF86" s="46"/>
      <c r="AEG86" s="35"/>
      <c r="AEH86" s="11"/>
      <c r="AEI86" s="37"/>
      <c r="AEJ86" s="46"/>
      <c r="AEK86" s="35"/>
      <c r="AEL86" s="11"/>
      <c r="AEM86" s="37"/>
      <c r="AEN86" s="46"/>
      <c r="AEO86" s="35"/>
      <c r="AEP86" s="11"/>
      <c r="AEQ86" s="37"/>
      <c r="AER86" s="46"/>
      <c r="AES86" s="35"/>
      <c r="AET86" s="11"/>
      <c r="AEU86" s="37"/>
      <c r="AEV86" s="46"/>
      <c r="AEW86" s="35"/>
      <c r="AEX86" s="11"/>
      <c r="AEY86" s="37"/>
      <c r="AEZ86" s="46"/>
      <c r="AFA86" s="35"/>
      <c r="AFB86" s="11"/>
      <c r="AFC86" s="37"/>
      <c r="AFD86" s="46"/>
      <c r="AFE86" s="35"/>
      <c r="AFF86" s="11"/>
      <c r="AFG86" s="37"/>
      <c r="AFH86" s="46"/>
      <c r="AFI86" s="35"/>
      <c r="AFJ86" s="11"/>
      <c r="AFK86" s="37"/>
      <c r="AFL86" s="46"/>
      <c r="AFM86" s="35"/>
      <c r="AFN86" s="11"/>
      <c r="AFO86" s="37"/>
      <c r="AFP86" s="46"/>
      <c r="AFQ86" s="35"/>
      <c r="AFR86" s="11"/>
      <c r="AFS86" s="37"/>
      <c r="AFT86" s="46"/>
      <c r="AFU86" s="35"/>
      <c r="AFV86" s="11"/>
      <c r="AFW86" s="37"/>
      <c r="AFX86" s="46"/>
      <c r="AFY86" s="35"/>
      <c r="AFZ86" s="11"/>
      <c r="AGA86" s="37"/>
      <c r="AGB86" s="46"/>
      <c r="AGC86" s="35"/>
      <c r="AGD86" s="11"/>
      <c r="AGE86" s="37"/>
      <c r="AGF86" s="46"/>
      <c r="AGG86" s="35"/>
      <c r="AGH86" s="11"/>
      <c r="AGI86" s="37"/>
      <c r="AGJ86" s="46"/>
      <c r="AGK86" s="35"/>
      <c r="AGL86" s="11"/>
      <c r="AGM86" s="37"/>
      <c r="AGN86" s="46"/>
      <c r="AGO86" s="35"/>
      <c r="AGP86" s="11"/>
      <c r="AGQ86" s="37"/>
      <c r="AGR86" s="46"/>
      <c r="AGS86" s="35"/>
      <c r="AGT86" s="11"/>
      <c r="AGU86" s="37"/>
      <c r="AGV86" s="46"/>
      <c r="AGW86" s="35"/>
      <c r="AGX86" s="11"/>
      <c r="AGY86" s="37"/>
      <c r="AGZ86" s="46"/>
      <c r="AHA86" s="35"/>
      <c r="AHB86" s="11"/>
      <c r="AHC86" s="37"/>
      <c r="AHD86" s="46"/>
      <c r="AHE86" s="35"/>
      <c r="AHF86" s="11"/>
      <c r="AHG86" s="37"/>
      <c r="AHH86" s="46"/>
      <c r="AHI86" s="35"/>
      <c r="AHJ86" s="11"/>
      <c r="AHK86" s="37"/>
      <c r="AHL86" s="46"/>
      <c r="AHM86" s="35"/>
      <c r="AHN86" s="11"/>
      <c r="AHO86" s="37"/>
      <c r="AHP86" s="46"/>
      <c r="AHQ86" s="35"/>
      <c r="AHR86" s="11"/>
      <c r="AHS86" s="37"/>
      <c r="AHT86" s="46"/>
      <c r="AHU86" s="35"/>
      <c r="AHV86" s="11"/>
      <c r="AHW86" s="37"/>
      <c r="AHX86" s="46"/>
      <c r="AHY86" s="35"/>
      <c r="AHZ86" s="11"/>
      <c r="AIA86" s="37"/>
      <c r="AIB86" s="46"/>
      <c r="AIC86" s="35"/>
      <c r="AID86" s="11"/>
      <c r="AIE86" s="37"/>
      <c r="AIF86" s="46"/>
      <c r="AIG86" s="35"/>
      <c r="AIH86" s="11"/>
      <c r="AII86" s="37"/>
      <c r="AIJ86" s="46"/>
      <c r="AIK86" s="35"/>
      <c r="AIL86" s="11"/>
      <c r="AIM86" s="37"/>
      <c r="AIN86" s="46"/>
      <c r="AIO86" s="35"/>
      <c r="AIP86" s="11"/>
      <c r="AIQ86" s="37"/>
      <c r="AIR86" s="46"/>
      <c r="AIS86" s="35"/>
      <c r="AIT86" s="11"/>
      <c r="AIU86" s="37"/>
      <c r="AIV86" s="46"/>
      <c r="AIW86" s="35"/>
      <c r="AIX86" s="11"/>
      <c r="AIY86" s="37"/>
      <c r="AIZ86" s="46"/>
      <c r="AJA86" s="35"/>
      <c r="AJB86" s="11"/>
      <c r="AJC86" s="37"/>
      <c r="AJD86" s="46"/>
      <c r="AJE86" s="35"/>
      <c r="AJF86" s="11"/>
      <c r="AJG86" s="37"/>
      <c r="AJH86" s="46"/>
      <c r="AJI86" s="35"/>
      <c r="AJJ86" s="11"/>
      <c r="AJK86" s="37"/>
      <c r="AJL86" s="46"/>
      <c r="AJM86" s="35"/>
      <c r="AJN86" s="11"/>
      <c r="AJO86" s="37"/>
      <c r="AJP86" s="46"/>
      <c r="AJQ86" s="35"/>
      <c r="AJR86" s="11"/>
      <c r="AJS86" s="37"/>
      <c r="AJT86" s="46"/>
      <c r="AJU86" s="35"/>
      <c r="AJV86" s="11"/>
      <c r="AJW86" s="37"/>
      <c r="AJX86" s="46"/>
      <c r="AJY86" s="35"/>
      <c r="AJZ86" s="11"/>
      <c r="AKA86" s="37"/>
      <c r="AKB86" s="46"/>
      <c r="AKC86" s="35"/>
      <c r="AKD86" s="11"/>
      <c r="AKE86" s="37"/>
      <c r="AKF86" s="46"/>
      <c r="AKG86" s="35"/>
      <c r="AKH86" s="11"/>
      <c r="AKI86" s="37"/>
      <c r="AKJ86" s="46"/>
      <c r="AKK86" s="35"/>
      <c r="AKL86" s="11"/>
      <c r="AKM86" s="37"/>
      <c r="AKN86" s="46"/>
      <c r="AKO86" s="35"/>
      <c r="AKP86" s="11"/>
      <c r="AKQ86" s="37"/>
      <c r="AKR86" s="46"/>
      <c r="AKS86" s="35"/>
      <c r="AKT86" s="11"/>
      <c r="AKU86" s="37"/>
      <c r="AKV86" s="46"/>
      <c r="AKW86" s="35"/>
      <c r="AKX86" s="11"/>
      <c r="AKY86" s="37"/>
      <c r="AKZ86" s="46"/>
      <c r="ALA86" s="35"/>
      <c r="ALB86" s="11"/>
      <c r="ALC86" s="37"/>
      <c r="ALD86" s="46"/>
      <c r="ALE86" s="35"/>
      <c r="ALF86" s="11"/>
      <c r="ALG86" s="37"/>
      <c r="ALH86" s="46"/>
      <c r="ALI86" s="35"/>
      <c r="ALJ86" s="11"/>
      <c r="ALK86" s="37"/>
      <c r="ALL86" s="46"/>
      <c r="ALM86" s="35"/>
      <c r="ALN86" s="11"/>
      <c r="ALO86" s="37"/>
      <c r="ALP86" s="46"/>
      <c r="ALQ86" s="35"/>
      <c r="ALR86" s="11"/>
      <c r="ALS86" s="37"/>
      <c r="ALT86" s="46"/>
      <c r="ALU86" s="35"/>
      <c r="ALV86" s="11"/>
      <c r="ALW86" s="37"/>
      <c r="ALX86" s="46"/>
      <c r="ALY86" s="35"/>
      <c r="ALZ86" s="11"/>
      <c r="AMA86" s="37"/>
      <c r="AMB86" s="46"/>
      <c r="AMC86" s="35"/>
      <c r="AMD86" s="11"/>
      <c r="AME86" s="37"/>
      <c r="AMF86" s="46"/>
      <c r="AMG86" s="35"/>
      <c r="AMH86" s="11"/>
      <c r="AMI86" s="37"/>
      <c r="AMJ86" s="46"/>
      <c r="AMK86" s="35"/>
      <c r="AML86" s="11"/>
      <c r="AMM86" s="37"/>
      <c r="AMN86" s="46"/>
      <c r="AMO86" s="35"/>
      <c r="AMP86" s="11"/>
      <c r="AMQ86" s="37"/>
      <c r="AMR86" s="46"/>
      <c r="AMS86" s="35"/>
      <c r="AMT86" s="11"/>
      <c r="AMU86" s="37"/>
      <c r="AMV86" s="46"/>
      <c r="AMW86" s="35"/>
      <c r="AMX86" s="11"/>
      <c r="AMY86" s="37"/>
      <c r="AMZ86" s="46"/>
      <c r="ANA86" s="35"/>
      <c r="ANB86" s="11"/>
      <c r="ANC86" s="37"/>
      <c r="AND86" s="46"/>
      <c r="ANE86" s="35"/>
      <c r="ANF86" s="11"/>
      <c r="ANG86" s="37"/>
      <c r="ANH86" s="46"/>
      <c r="ANI86" s="35"/>
      <c r="ANJ86" s="11"/>
      <c r="ANK86" s="37"/>
      <c r="ANL86" s="46"/>
      <c r="ANM86" s="35"/>
      <c r="ANN86" s="11"/>
      <c r="ANO86" s="37"/>
      <c r="ANP86" s="46"/>
      <c r="ANQ86" s="35"/>
      <c r="ANR86" s="11"/>
      <c r="ANS86" s="37"/>
      <c r="ANT86" s="46"/>
      <c r="ANU86" s="35"/>
      <c r="ANV86" s="11"/>
      <c r="ANW86" s="37"/>
      <c r="ANX86" s="46"/>
      <c r="ANY86" s="35"/>
      <c r="ANZ86" s="11"/>
      <c r="AOA86" s="37"/>
      <c r="AOB86" s="46"/>
      <c r="AOC86" s="35"/>
      <c r="AOD86" s="11"/>
      <c r="AOE86" s="37"/>
      <c r="AOF86" s="46"/>
      <c r="AOG86" s="35"/>
      <c r="AOH86" s="11"/>
      <c r="AOI86" s="37"/>
      <c r="AOJ86" s="46"/>
      <c r="AOK86" s="35"/>
      <c r="AOL86" s="11"/>
      <c r="AOM86" s="37"/>
      <c r="AON86" s="46"/>
      <c r="AOO86" s="35"/>
      <c r="AOP86" s="11"/>
      <c r="AOQ86" s="37"/>
      <c r="AOR86" s="46"/>
      <c r="AOS86" s="35"/>
      <c r="AOT86" s="11"/>
      <c r="AOU86" s="37"/>
      <c r="AOV86" s="46"/>
      <c r="AOW86" s="35"/>
      <c r="AOX86" s="11"/>
      <c r="AOY86" s="37"/>
      <c r="AOZ86" s="46"/>
      <c r="APA86" s="35"/>
      <c r="APB86" s="11"/>
      <c r="APC86" s="37"/>
      <c r="APD86" s="46"/>
      <c r="APE86" s="35"/>
      <c r="APF86" s="11"/>
      <c r="APG86" s="37"/>
      <c r="APH86" s="46"/>
      <c r="API86" s="35"/>
      <c r="APJ86" s="11"/>
      <c r="APK86" s="37"/>
      <c r="APL86" s="46"/>
      <c r="APM86" s="35"/>
      <c r="APN86" s="11"/>
      <c r="APO86" s="37"/>
      <c r="APP86" s="46"/>
      <c r="APQ86" s="35"/>
      <c r="APR86" s="11"/>
      <c r="APS86" s="37"/>
      <c r="APT86" s="46"/>
      <c r="APU86" s="35"/>
      <c r="APV86" s="11"/>
      <c r="APW86" s="37"/>
      <c r="APX86" s="46"/>
      <c r="APY86" s="35"/>
      <c r="APZ86" s="11"/>
      <c r="AQA86" s="37"/>
      <c r="AQB86" s="46"/>
      <c r="AQC86" s="35"/>
      <c r="AQD86" s="11"/>
      <c r="AQE86" s="37"/>
      <c r="AQF86" s="46"/>
      <c r="AQG86" s="35"/>
      <c r="AQH86" s="11"/>
      <c r="AQI86" s="37"/>
      <c r="AQJ86" s="46"/>
      <c r="AQK86" s="35"/>
      <c r="AQL86" s="11"/>
      <c r="AQM86" s="37"/>
      <c r="AQN86" s="46"/>
      <c r="AQO86" s="35"/>
      <c r="AQP86" s="11"/>
      <c r="AQQ86" s="37"/>
      <c r="AQR86" s="46"/>
      <c r="AQS86" s="35"/>
      <c r="AQT86" s="11"/>
      <c r="AQU86" s="37"/>
      <c r="AQV86" s="46"/>
      <c r="AQW86" s="35"/>
      <c r="AQX86" s="11"/>
      <c r="AQY86" s="37"/>
      <c r="AQZ86" s="46"/>
      <c r="ARA86" s="35"/>
      <c r="ARB86" s="11"/>
      <c r="ARC86" s="37"/>
      <c r="ARD86" s="46"/>
      <c r="ARE86" s="35"/>
      <c r="ARF86" s="11"/>
      <c r="ARG86" s="37"/>
      <c r="ARH86" s="46"/>
      <c r="ARI86" s="35"/>
      <c r="ARJ86" s="11"/>
      <c r="ARK86" s="37"/>
      <c r="ARL86" s="46"/>
      <c r="ARM86" s="35"/>
      <c r="ARN86" s="11"/>
      <c r="ARO86" s="37"/>
      <c r="ARP86" s="46"/>
      <c r="ARQ86" s="35"/>
      <c r="ARR86" s="11"/>
      <c r="ARS86" s="37"/>
      <c r="ART86" s="46"/>
      <c r="ARU86" s="35"/>
      <c r="ARV86" s="11"/>
      <c r="ARW86" s="37"/>
      <c r="ARX86" s="46"/>
      <c r="ARY86" s="35"/>
      <c r="ARZ86" s="11"/>
      <c r="ASA86" s="37"/>
      <c r="ASB86" s="46"/>
      <c r="ASC86" s="35"/>
      <c r="ASD86" s="11"/>
      <c r="ASE86" s="37"/>
      <c r="ASF86" s="46"/>
      <c r="ASG86" s="35"/>
      <c r="ASH86" s="11"/>
      <c r="ASI86" s="37"/>
      <c r="ASJ86" s="46"/>
      <c r="ASK86" s="35"/>
      <c r="ASL86" s="11"/>
      <c r="ASM86" s="37"/>
      <c r="ASN86" s="46"/>
      <c r="ASO86" s="35"/>
      <c r="ASP86" s="11"/>
      <c r="ASQ86" s="37"/>
      <c r="ASR86" s="46"/>
      <c r="ASS86" s="35"/>
      <c r="AST86" s="11"/>
      <c r="ASU86" s="37"/>
      <c r="ASV86" s="46"/>
      <c r="ASW86" s="35"/>
      <c r="ASX86" s="11"/>
      <c r="ASY86" s="37"/>
      <c r="ASZ86" s="46"/>
      <c r="ATA86" s="35"/>
      <c r="ATB86" s="11"/>
      <c r="ATC86" s="37"/>
      <c r="ATD86" s="46"/>
      <c r="ATE86" s="35"/>
      <c r="ATF86" s="11"/>
      <c r="ATG86" s="37"/>
      <c r="ATH86" s="46"/>
      <c r="ATI86" s="35"/>
      <c r="ATJ86" s="11"/>
      <c r="ATK86" s="37"/>
      <c r="ATL86" s="46"/>
      <c r="ATM86" s="35"/>
      <c r="ATN86" s="11"/>
      <c r="ATO86" s="37"/>
      <c r="ATP86" s="46"/>
      <c r="ATQ86" s="35"/>
      <c r="ATR86" s="11"/>
      <c r="ATS86" s="37"/>
      <c r="ATT86" s="46"/>
      <c r="ATU86" s="35"/>
      <c r="ATV86" s="11"/>
      <c r="ATW86" s="37"/>
      <c r="ATX86" s="46"/>
      <c r="ATY86" s="35"/>
      <c r="ATZ86" s="11"/>
      <c r="AUA86" s="37"/>
      <c r="AUB86" s="46"/>
      <c r="AUC86" s="35"/>
      <c r="AUD86" s="11"/>
      <c r="AUE86" s="37"/>
      <c r="AUF86" s="46"/>
      <c r="AUG86" s="35"/>
      <c r="AUH86" s="11"/>
      <c r="AUI86" s="37"/>
      <c r="AUJ86" s="46"/>
      <c r="AUK86" s="35"/>
      <c r="AUL86" s="11"/>
      <c r="AUM86" s="37"/>
      <c r="AUN86" s="46"/>
      <c r="AUO86" s="35"/>
      <c r="AUP86" s="11"/>
      <c r="AUQ86" s="37"/>
      <c r="AUR86" s="46"/>
      <c r="AUS86" s="35"/>
      <c r="AUT86" s="11"/>
      <c r="AUU86" s="37"/>
      <c r="AUV86" s="46"/>
      <c r="AUW86" s="35"/>
      <c r="AUX86" s="11"/>
      <c r="AUY86" s="37"/>
      <c r="AUZ86" s="46"/>
      <c r="AVA86" s="35"/>
      <c r="AVB86" s="11"/>
      <c r="AVC86" s="37"/>
      <c r="AVD86" s="46"/>
      <c r="AVE86" s="35"/>
      <c r="AVF86" s="11"/>
      <c r="AVG86" s="37"/>
      <c r="AVH86" s="46"/>
      <c r="AVI86" s="35"/>
      <c r="AVJ86" s="11"/>
      <c r="AVK86" s="37"/>
      <c r="AVL86" s="46"/>
      <c r="AVM86" s="35"/>
      <c r="AVN86" s="11"/>
      <c r="AVO86" s="37"/>
      <c r="AVP86" s="46"/>
      <c r="AVQ86" s="35"/>
      <c r="AVR86" s="11"/>
      <c r="AVS86" s="37"/>
      <c r="AVT86" s="46"/>
      <c r="AVU86" s="35"/>
      <c r="AVV86" s="11"/>
      <c r="AVW86" s="37"/>
      <c r="AVX86" s="46"/>
      <c r="AVY86" s="35"/>
      <c r="AVZ86" s="11"/>
      <c r="AWA86" s="37"/>
      <c r="AWB86" s="46"/>
      <c r="AWC86" s="35"/>
      <c r="AWD86" s="11"/>
      <c r="AWE86" s="37"/>
      <c r="AWF86" s="46"/>
      <c r="AWG86" s="35"/>
      <c r="AWH86" s="11"/>
      <c r="AWI86" s="37"/>
      <c r="AWJ86" s="46"/>
      <c r="AWK86" s="35"/>
      <c r="AWL86" s="11"/>
      <c r="AWM86" s="37"/>
      <c r="AWN86" s="46"/>
      <c r="AWO86" s="35"/>
      <c r="AWP86" s="11"/>
      <c r="AWQ86" s="37"/>
      <c r="AWR86" s="46"/>
      <c r="AWS86" s="35"/>
      <c r="AWT86" s="11"/>
      <c r="AWU86" s="37"/>
      <c r="AWV86" s="46"/>
      <c r="AWW86" s="35"/>
      <c r="AWX86" s="11"/>
      <c r="AWY86" s="37"/>
      <c r="AWZ86" s="46"/>
      <c r="AXA86" s="35"/>
      <c r="AXB86" s="11"/>
      <c r="AXC86" s="37"/>
      <c r="AXD86" s="46"/>
      <c r="AXE86" s="35"/>
      <c r="AXF86" s="11"/>
      <c r="AXG86" s="37"/>
      <c r="AXH86" s="46"/>
      <c r="AXI86" s="35"/>
      <c r="AXJ86" s="11"/>
      <c r="AXK86" s="37"/>
      <c r="AXL86" s="46"/>
      <c r="AXM86" s="35"/>
      <c r="AXN86" s="11"/>
      <c r="AXO86" s="37"/>
      <c r="AXP86" s="46"/>
      <c r="AXQ86" s="35"/>
      <c r="AXR86" s="11"/>
      <c r="AXS86" s="37"/>
      <c r="AXT86" s="46"/>
      <c r="AXU86" s="35"/>
      <c r="AXV86" s="11"/>
      <c r="AXW86" s="37"/>
      <c r="AXX86" s="46"/>
      <c r="AXY86" s="35"/>
      <c r="AXZ86" s="11"/>
      <c r="AYA86" s="37"/>
      <c r="AYB86" s="46"/>
      <c r="AYC86" s="35"/>
      <c r="AYD86" s="11"/>
      <c r="AYE86" s="37"/>
      <c r="AYF86" s="46"/>
      <c r="AYG86" s="35"/>
      <c r="AYH86" s="11"/>
      <c r="AYI86" s="37"/>
      <c r="AYJ86" s="46"/>
      <c r="AYK86" s="35"/>
      <c r="AYL86" s="11"/>
      <c r="AYM86" s="37"/>
      <c r="AYN86" s="46"/>
      <c r="AYO86" s="35"/>
      <c r="AYP86" s="11"/>
      <c r="AYQ86" s="37"/>
      <c r="AYR86" s="46"/>
      <c r="AYS86" s="35"/>
      <c r="AYT86" s="11"/>
      <c r="AYU86" s="37"/>
      <c r="AYV86" s="46"/>
      <c r="AYW86" s="35"/>
      <c r="AYX86" s="11"/>
      <c r="AYY86" s="37"/>
      <c r="AYZ86" s="46"/>
      <c r="AZA86" s="35"/>
      <c r="AZB86" s="11"/>
      <c r="AZC86" s="37"/>
      <c r="AZD86" s="46"/>
      <c r="AZE86" s="35"/>
      <c r="AZF86" s="11"/>
      <c r="AZG86" s="37"/>
      <c r="AZH86" s="46"/>
      <c r="AZI86" s="35"/>
      <c r="AZJ86" s="11"/>
      <c r="AZK86" s="37"/>
      <c r="AZL86" s="46"/>
      <c r="AZM86" s="35"/>
      <c r="AZN86" s="11"/>
      <c r="AZO86" s="37"/>
      <c r="AZP86" s="46"/>
      <c r="AZQ86" s="35"/>
      <c r="AZR86" s="11"/>
      <c r="AZS86" s="37"/>
      <c r="AZT86" s="46"/>
      <c r="AZU86" s="35"/>
      <c r="AZV86" s="11"/>
      <c r="AZW86" s="37"/>
      <c r="AZX86" s="46"/>
      <c r="AZY86" s="35"/>
      <c r="AZZ86" s="11"/>
      <c r="BAA86" s="37"/>
      <c r="BAB86" s="46"/>
      <c r="BAC86" s="35"/>
      <c r="BAD86" s="11"/>
      <c r="BAE86" s="37"/>
      <c r="BAF86" s="46"/>
      <c r="BAG86" s="35"/>
      <c r="BAH86" s="11"/>
      <c r="BAI86" s="37"/>
      <c r="BAJ86" s="46"/>
      <c r="BAK86" s="35"/>
      <c r="BAL86" s="11"/>
      <c r="BAM86" s="37"/>
      <c r="BAN86" s="46"/>
      <c r="BAO86" s="35"/>
      <c r="BAP86" s="11"/>
      <c r="BAQ86" s="37"/>
      <c r="BAR86" s="46"/>
      <c r="BAS86" s="35"/>
      <c r="BAT86" s="11"/>
      <c r="BAU86" s="37"/>
      <c r="BAV86" s="46"/>
      <c r="BAW86" s="35"/>
      <c r="BAX86" s="11"/>
      <c r="BAY86" s="37"/>
      <c r="BAZ86" s="46"/>
      <c r="BBA86" s="35"/>
      <c r="BBB86" s="11"/>
      <c r="BBC86" s="37"/>
      <c r="BBD86" s="46"/>
      <c r="BBE86" s="35"/>
      <c r="BBF86" s="11"/>
      <c r="BBG86" s="37"/>
      <c r="BBH86" s="46"/>
      <c r="BBI86" s="35"/>
      <c r="BBJ86" s="11"/>
      <c r="BBK86" s="37"/>
      <c r="BBL86" s="46"/>
      <c r="BBM86" s="35"/>
      <c r="BBN86" s="11"/>
      <c r="BBO86" s="37"/>
      <c r="BBP86" s="46"/>
      <c r="BBQ86" s="35"/>
      <c r="BBR86" s="11"/>
      <c r="BBS86" s="37"/>
      <c r="BBT86" s="46"/>
      <c r="BBU86" s="35"/>
      <c r="BBV86" s="11"/>
      <c r="BBW86" s="37"/>
      <c r="BBX86" s="46"/>
      <c r="BBY86" s="35"/>
      <c r="BBZ86" s="11"/>
      <c r="BCA86" s="37"/>
      <c r="BCB86" s="46"/>
      <c r="BCC86" s="35"/>
      <c r="BCD86" s="11"/>
      <c r="BCE86" s="37"/>
      <c r="BCF86" s="46"/>
      <c r="BCG86" s="35"/>
      <c r="BCH86" s="11"/>
      <c r="BCI86" s="37"/>
      <c r="BCJ86" s="46"/>
      <c r="BCK86" s="35"/>
      <c r="BCL86" s="11"/>
      <c r="BCM86" s="37"/>
      <c r="BCN86" s="46"/>
      <c r="BCO86" s="35"/>
      <c r="BCP86" s="11"/>
      <c r="BCQ86" s="37"/>
      <c r="BCR86" s="46"/>
      <c r="BCS86" s="35"/>
      <c r="BCT86" s="11"/>
      <c r="BCU86" s="37"/>
      <c r="BCV86" s="46"/>
      <c r="BCW86" s="35"/>
      <c r="BCX86" s="11"/>
      <c r="BCY86" s="37"/>
      <c r="BCZ86" s="46"/>
      <c r="BDA86" s="35"/>
      <c r="BDB86" s="11"/>
      <c r="BDC86" s="37"/>
      <c r="BDD86" s="46"/>
      <c r="BDE86" s="35"/>
      <c r="BDF86" s="11"/>
      <c r="BDG86" s="37"/>
      <c r="BDH86" s="46"/>
      <c r="BDI86" s="35"/>
      <c r="BDJ86" s="11"/>
      <c r="BDK86" s="37"/>
      <c r="BDL86" s="46"/>
      <c r="BDM86" s="35"/>
      <c r="BDN86" s="11"/>
      <c r="BDO86" s="37"/>
      <c r="BDP86" s="46"/>
      <c r="BDQ86" s="35"/>
      <c r="BDR86" s="11"/>
      <c r="BDS86" s="37"/>
      <c r="BDT86" s="46"/>
      <c r="BDU86" s="35"/>
      <c r="BDV86" s="11"/>
      <c r="BDW86" s="37"/>
      <c r="BDX86" s="46"/>
      <c r="BDY86" s="35"/>
      <c r="BDZ86" s="11"/>
      <c r="BEA86" s="37"/>
      <c r="BEB86" s="46"/>
      <c r="BEC86" s="35"/>
      <c r="BED86" s="11"/>
      <c r="BEE86" s="37"/>
      <c r="BEF86" s="46"/>
      <c r="BEG86" s="35"/>
      <c r="BEH86" s="11"/>
      <c r="BEI86" s="37"/>
      <c r="BEJ86" s="46"/>
      <c r="BEK86" s="35"/>
      <c r="BEL86" s="11"/>
      <c r="BEM86" s="37"/>
      <c r="BEN86" s="46"/>
      <c r="BEO86" s="35"/>
      <c r="BEP86" s="11"/>
      <c r="BEQ86" s="37"/>
      <c r="BER86" s="46"/>
      <c r="BES86" s="35"/>
      <c r="BET86" s="11"/>
      <c r="BEU86" s="37"/>
      <c r="BEV86" s="46"/>
      <c r="BEW86" s="35"/>
      <c r="BEX86" s="11"/>
      <c r="BEY86" s="37"/>
      <c r="BEZ86" s="46"/>
      <c r="BFA86" s="35"/>
      <c r="BFB86" s="11"/>
      <c r="BFC86" s="37"/>
      <c r="BFD86" s="46"/>
      <c r="BFE86" s="35"/>
      <c r="BFF86" s="11"/>
      <c r="BFG86" s="37"/>
      <c r="BFH86" s="46"/>
      <c r="BFI86" s="35"/>
      <c r="BFJ86" s="11"/>
      <c r="BFK86" s="37"/>
      <c r="BFL86" s="46"/>
      <c r="BFM86" s="35"/>
      <c r="BFN86" s="11"/>
      <c r="BFO86" s="37"/>
      <c r="BFP86" s="46"/>
      <c r="BFQ86" s="35"/>
      <c r="BFR86" s="11"/>
      <c r="BFS86" s="37"/>
      <c r="BFT86" s="46"/>
      <c r="BFU86" s="35"/>
      <c r="BFV86" s="11"/>
      <c r="BFW86" s="37"/>
      <c r="BFX86" s="46"/>
      <c r="BFY86" s="35"/>
      <c r="BFZ86" s="11"/>
      <c r="BGA86" s="37"/>
      <c r="BGB86" s="46"/>
      <c r="BGC86" s="35"/>
      <c r="BGD86" s="11"/>
      <c r="BGE86" s="37"/>
      <c r="BGF86" s="46"/>
      <c r="BGG86" s="35"/>
      <c r="BGH86" s="11"/>
      <c r="BGI86" s="37"/>
      <c r="BGJ86" s="46"/>
      <c r="BGK86" s="35"/>
      <c r="BGL86" s="11"/>
      <c r="BGM86" s="37"/>
      <c r="BGN86" s="46"/>
      <c r="BGO86" s="35"/>
      <c r="BGP86" s="11"/>
      <c r="BGQ86" s="37"/>
      <c r="BGR86" s="46"/>
      <c r="BGS86" s="35"/>
      <c r="BGT86" s="11"/>
      <c r="BGU86" s="37"/>
      <c r="BGV86" s="46"/>
      <c r="BGW86" s="35"/>
      <c r="BGX86" s="11"/>
      <c r="BGY86" s="37"/>
      <c r="BGZ86" s="46"/>
      <c r="BHA86" s="35"/>
      <c r="BHB86" s="11"/>
      <c r="BHC86" s="37"/>
      <c r="BHD86" s="46"/>
      <c r="BHE86" s="35"/>
      <c r="BHF86" s="11"/>
      <c r="BHG86" s="37"/>
      <c r="BHH86" s="46"/>
      <c r="BHI86" s="35"/>
      <c r="BHJ86" s="11"/>
      <c r="BHK86" s="37"/>
      <c r="BHL86" s="46"/>
      <c r="BHM86" s="35"/>
      <c r="BHN86" s="11"/>
      <c r="BHO86" s="37"/>
      <c r="BHP86" s="46"/>
      <c r="BHQ86" s="35"/>
      <c r="BHR86" s="11"/>
      <c r="BHS86" s="37"/>
      <c r="BHT86" s="46"/>
      <c r="BHU86" s="35"/>
      <c r="BHV86" s="11"/>
      <c r="BHW86" s="37"/>
      <c r="BHX86" s="46"/>
      <c r="BHY86" s="35"/>
      <c r="BHZ86" s="11"/>
      <c r="BIA86" s="37"/>
      <c r="BIB86" s="46"/>
      <c r="BIC86" s="35"/>
      <c r="BID86" s="11"/>
      <c r="BIE86" s="37"/>
      <c r="BIF86" s="46"/>
      <c r="BIG86" s="35"/>
      <c r="BIH86" s="11"/>
      <c r="BII86" s="37"/>
      <c r="BIJ86" s="46"/>
      <c r="BIK86" s="35"/>
      <c r="BIL86" s="11"/>
      <c r="BIM86" s="37"/>
      <c r="BIN86" s="46"/>
      <c r="BIO86" s="35"/>
      <c r="BIP86" s="11"/>
      <c r="BIQ86" s="37"/>
      <c r="BIR86" s="46"/>
      <c r="BIS86" s="35"/>
      <c r="BIT86" s="11"/>
      <c r="BIU86" s="37"/>
      <c r="BIV86" s="46"/>
      <c r="BIW86" s="35"/>
      <c r="BIX86" s="11"/>
      <c r="BIY86" s="37"/>
      <c r="BIZ86" s="46"/>
      <c r="BJA86" s="35"/>
      <c r="BJB86" s="11"/>
      <c r="BJC86" s="37"/>
      <c r="BJD86" s="46"/>
      <c r="BJE86" s="35"/>
      <c r="BJF86" s="11"/>
      <c r="BJG86" s="37"/>
      <c r="BJH86" s="46"/>
      <c r="BJI86" s="35"/>
      <c r="BJJ86" s="11"/>
      <c r="BJK86" s="37"/>
      <c r="BJL86" s="46"/>
      <c r="BJM86" s="35"/>
      <c r="BJN86" s="11"/>
      <c r="BJO86" s="37"/>
      <c r="BJP86" s="46"/>
      <c r="BJQ86" s="35"/>
      <c r="BJR86" s="11"/>
      <c r="BJS86" s="37"/>
      <c r="BJT86" s="46"/>
      <c r="BJU86" s="35"/>
      <c r="BJV86" s="11"/>
      <c r="BJW86" s="37"/>
      <c r="BJX86" s="46"/>
      <c r="BJY86" s="35"/>
      <c r="BJZ86" s="11"/>
      <c r="BKA86" s="37"/>
      <c r="BKB86" s="46"/>
      <c r="BKC86" s="35"/>
      <c r="BKD86" s="11"/>
      <c r="BKE86" s="37"/>
      <c r="BKF86" s="46"/>
      <c r="BKG86" s="35"/>
      <c r="BKH86" s="11"/>
      <c r="BKI86" s="37"/>
      <c r="BKJ86" s="46"/>
      <c r="BKK86" s="35"/>
      <c r="BKL86" s="11"/>
      <c r="BKM86" s="37"/>
      <c r="BKN86" s="46"/>
      <c r="BKO86" s="35"/>
      <c r="BKP86" s="11"/>
      <c r="BKQ86" s="37"/>
      <c r="BKR86" s="46"/>
      <c r="BKS86" s="35"/>
      <c r="BKT86" s="11"/>
      <c r="BKU86" s="37"/>
      <c r="BKV86" s="46"/>
      <c r="BKW86" s="35"/>
      <c r="BKX86" s="11"/>
      <c r="BKY86" s="37"/>
      <c r="BKZ86" s="46"/>
      <c r="BLA86" s="35"/>
      <c r="BLB86" s="11"/>
      <c r="BLC86" s="37"/>
      <c r="BLD86" s="46"/>
      <c r="BLE86" s="35"/>
      <c r="BLF86" s="11"/>
      <c r="BLG86" s="37"/>
      <c r="BLH86" s="46"/>
      <c r="BLI86" s="35"/>
      <c r="BLJ86" s="11"/>
      <c r="BLK86" s="37"/>
      <c r="BLL86" s="46"/>
      <c r="BLM86" s="35"/>
      <c r="BLN86" s="11"/>
      <c r="BLO86" s="37"/>
      <c r="BLP86" s="46"/>
      <c r="BLQ86" s="35"/>
      <c r="BLR86" s="11"/>
      <c r="BLS86" s="37"/>
      <c r="BLT86" s="46"/>
      <c r="BLU86" s="35"/>
      <c r="BLV86" s="11"/>
      <c r="BLW86" s="37"/>
      <c r="BLX86" s="46"/>
      <c r="BLY86" s="35"/>
      <c r="BLZ86" s="11"/>
      <c r="BMA86" s="37"/>
      <c r="BMB86" s="46"/>
      <c r="BMC86" s="35"/>
      <c r="BMD86" s="11"/>
      <c r="BME86" s="37"/>
      <c r="BMF86" s="46"/>
      <c r="BMG86" s="35"/>
      <c r="BMH86" s="11"/>
      <c r="BMI86" s="37"/>
      <c r="BMJ86" s="46"/>
      <c r="BMK86" s="35"/>
      <c r="BML86" s="11"/>
      <c r="BMM86" s="37"/>
      <c r="BMN86" s="46"/>
      <c r="BMO86" s="35"/>
      <c r="BMP86" s="11"/>
      <c r="BMQ86" s="37"/>
      <c r="BMR86" s="46"/>
      <c r="BMS86" s="35"/>
      <c r="BMT86" s="11"/>
      <c r="BMU86" s="37"/>
      <c r="BMV86" s="46"/>
      <c r="BMW86" s="35"/>
      <c r="BMX86" s="11"/>
      <c r="BMY86" s="37"/>
      <c r="BMZ86" s="46"/>
      <c r="BNA86" s="35"/>
      <c r="BNB86" s="11"/>
      <c r="BNC86" s="37"/>
      <c r="BND86" s="46"/>
      <c r="BNE86" s="35"/>
      <c r="BNF86" s="11"/>
      <c r="BNG86" s="37"/>
      <c r="BNH86" s="46"/>
      <c r="BNI86" s="35"/>
      <c r="BNJ86" s="11"/>
      <c r="BNK86" s="37"/>
      <c r="BNL86" s="46"/>
      <c r="BNM86" s="35"/>
      <c r="BNN86" s="11"/>
      <c r="BNO86" s="37"/>
      <c r="BNP86" s="46"/>
      <c r="BNQ86" s="35"/>
      <c r="BNR86" s="11"/>
      <c r="BNS86" s="37"/>
      <c r="BNT86" s="46"/>
      <c r="BNU86" s="35"/>
      <c r="BNV86" s="11"/>
      <c r="BNW86" s="37"/>
      <c r="BNX86" s="46"/>
      <c r="BNY86" s="35"/>
      <c r="BNZ86" s="11"/>
      <c r="BOA86" s="37"/>
      <c r="BOB86" s="46"/>
      <c r="BOC86" s="35"/>
      <c r="BOD86" s="11"/>
      <c r="BOE86" s="37"/>
      <c r="BOF86" s="46"/>
      <c r="BOG86" s="35"/>
      <c r="BOH86" s="11"/>
      <c r="BOI86" s="37"/>
      <c r="BOJ86" s="46"/>
      <c r="BOK86" s="35"/>
      <c r="BOL86" s="11"/>
      <c r="BOM86" s="37"/>
      <c r="BON86" s="46"/>
      <c r="BOO86" s="35"/>
      <c r="BOP86" s="11"/>
      <c r="BOQ86" s="37"/>
      <c r="BOR86" s="46"/>
      <c r="BOS86" s="35"/>
      <c r="BOT86" s="11"/>
      <c r="BOU86" s="37"/>
      <c r="BOV86" s="46"/>
      <c r="BOW86" s="35"/>
      <c r="BOX86" s="11"/>
      <c r="BOY86" s="37"/>
      <c r="BOZ86" s="46"/>
      <c r="BPA86" s="35"/>
      <c r="BPB86" s="11"/>
      <c r="BPC86" s="37"/>
      <c r="BPD86" s="46"/>
      <c r="BPE86" s="35"/>
      <c r="BPF86" s="11"/>
      <c r="BPG86" s="37"/>
      <c r="BPH86" s="46"/>
      <c r="BPI86" s="35"/>
      <c r="BPJ86" s="11"/>
      <c r="BPK86" s="37"/>
      <c r="BPL86" s="46"/>
      <c r="BPM86" s="35"/>
      <c r="BPN86" s="11"/>
      <c r="BPO86" s="37"/>
      <c r="BPP86" s="46"/>
      <c r="BPQ86" s="35"/>
      <c r="BPR86" s="11"/>
      <c r="BPS86" s="37"/>
      <c r="BPT86" s="46"/>
      <c r="BPU86" s="35"/>
      <c r="BPV86" s="11"/>
      <c r="BPW86" s="37"/>
      <c r="BPX86" s="46"/>
      <c r="BPY86" s="35"/>
      <c r="BPZ86" s="11"/>
      <c r="BQA86" s="37"/>
      <c r="BQB86" s="46"/>
      <c r="BQC86" s="35"/>
      <c r="BQD86" s="11"/>
      <c r="BQE86" s="37"/>
      <c r="BQF86" s="46"/>
      <c r="BQG86" s="35"/>
      <c r="BQH86" s="11"/>
      <c r="BQI86" s="37"/>
      <c r="BQJ86" s="46"/>
      <c r="BQK86" s="35"/>
      <c r="BQL86" s="11"/>
      <c r="BQM86" s="37"/>
      <c r="BQN86" s="46"/>
      <c r="BQO86" s="35"/>
      <c r="BQP86" s="11"/>
      <c r="BQQ86" s="37"/>
      <c r="BQR86" s="46"/>
      <c r="BQS86" s="35"/>
      <c r="BQT86" s="11"/>
      <c r="BQU86" s="37"/>
      <c r="BQV86" s="46"/>
      <c r="BQW86" s="35"/>
      <c r="BQX86" s="11"/>
      <c r="BQY86" s="37"/>
      <c r="BQZ86" s="46"/>
      <c r="BRA86" s="35"/>
      <c r="BRB86" s="11"/>
      <c r="BRC86" s="37"/>
      <c r="BRD86" s="46"/>
      <c r="BRE86" s="35"/>
      <c r="BRF86" s="11"/>
      <c r="BRG86" s="37"/>
      <c r="BRH86" s="46"/>
      <c r="BRI86" s="35"/>
      <c r="BRJ86" s="11"/>
      <c r="BRK86" s="37"/>
      <c r="BRL86" s="46"/>
      <c r="BRM86" s="35"/>
      <c r="BRN86" s="11"/>
      <c r="BRO86" s="37"/>
      <c r="BRP86" s="46"/>
      <c r="BRQ86" s="35"/>
      <c r="BRR86" s="11"/>
      <c r="BRS86" s="37"/>
      <c r="BRT86" s="46"/>
      <c r="BRU86" s="35"/>
      <c r="BRV86" s="11"/>
      <c r="BRW86" s="37"/>
      <c r="BRX86" s="46"/>
      <c r="BRY86" s="35"/>
      <c r="BRZ86" s="11"/>
      <c r="BSA86" s="37"/>
      <c r="BSB86" s="46"/>
      <c r="BSC86" s="35"/>
      <c r="BSD86" s="11"/>
      <c r="BSE86" s="37"/>
      <c r="BSF86" s="46"/>
      <c r="BSG86" s="35"/>
      <c r="BSH86" s="11"/>
      <c r="BSI86" s="37"/>
      <c r="BSJ86" s="46"/>
      <c r="BSK86" s="35"/>
      <c r="BSL86" s="11"/>
      <c r="BSM86" s="37"/>
      <c r="BSN86" s="46"/>
      <c r="BSO86" s="35"/>
      <c r="BSP86" s="11"/>
      <c r="BSQ86" s="37"/>
      <c r="BSR86" s="46"/>
      <c r="BSS86" s="35"/>
      <c r="BST86" s="11"/>
      <c r="BSU86" s="37"/>
      <c r="BSV86" s="46"/>
      <c r="BSW86" s="35"/>
      <c r="BSX86" s="11"/>
      <c r="BSY86" s="37"/>
      <c r="BSZ86" s="46"/>
      <c r="BTA86" s="35"/>
      <c r="BTB86" s="11"/>
      <c r="BTC86" s="37"/>
      <c r="BTD86" s="46"/>
      <c r="BTE86" s="35"/>
      <c r="BTF86" s="11"/>
      <c r="BTG86" s="37"/>
      <c r="BTH86" s="46"/>
      <c r="BTI86" s="35"/>
      <c r="BTJ86" s="11"/>
      <c r="BTK86" s="37"/>
      <c r="BTL86" s="46"/>
      <c r="BTM86" s="35"/>
      <c r="BTN86" s="11"/>
      <c r="BTO86" s="37"/>
      <c r="BTP86" s="46"/>
      <c r="BTQ86" s="35"/>
      <c r="BTR86" s="11"/>
      <c r="BTS86" s="37"/>
      <c r="BTT86" s="46"/>
      <c r="BTU86" s="35"/>
      <c r="BTV86" s="11"/>
      <c r="BTW86" s="37"/>
      <c r="BTX86" s="46"/>
      <c r="BTY86" s="35"/>
      <c r="BTZ86" s="11"/>
      <c r="BUA86" s="37"/>
      <c r="BUB86" s="46"/>
      <c r="BUC86" s="35"/>
      <c r="BUD86" s="11"/>
      <c r="BUE86" s="37"/>
      <c r="BUF86" s="46"/>
      <c r="BUG86" s="35"/>
      <c r="BUH86" s="11"/>
      <c r="BUI86" s="37"/>
      <c r="BUJ86" s="46"/>
      <c r="BUK86" s="35"/>
      <c r="BUL86" s="11"/>
      <c r="BUM86" s="37"/>
      <c r="BUN86" s="46"/>
      <c r="BUO86" s="35"/>
      <c r="BUP86" s="11"/>
      <c r="BUQ86" s="37"/>
      <c r="BUR86" s="46"/>
      <c r="BUS86" s="35"/>
      <c r="BUT86" s="11"/>
      <c r="BUU86" s="37"/>
      <c r="BUV86" s="46"/>
      <c r="BUW86" s="35"/>
      <c r="BUX86" s="11"/>
      <c r="BUY86" s="37"/>
      <c r="BUZ86" s="46"/>
      <c r="BVA86" s="35"/>
      <c r="BVB86" s="11"/>
      <c r="BVC86" s="37"/>
      <c r="BVD86" s="46"/>
      <c r="BVE86" s="35"/>
      <c r="BVF86" s="11"/>
      <c r="BVG86" s="37"/>
      <c r="BVH86" s="46"/>
      <c r="BVI86" s="35"/>
      <c r="BVJ86" s="11"/>
      <c r="BVK86" s="37"/>
      <c r="BVL86" s="46"/>
      <c r="BVM86" s="35"/>
      <c r="BVN86" s="11"/>
      <c r="BVO86" s="37"/>
      <c r="BVP86" s="46"/>
      <c r="BVQ86" s="35"/>
      <c r="BVR86" s="11"/>
      <c r="BVS86" s="37"/>
      <c r="BVT86" s="46"/>
      <c r="BVU86" s="35"/>
      <c r="BVV86" s="11"/>
      <c r="BVW86" s="37"/>
      <c r="BVX86" s="46"/>
      <c r="BVY86" s="35"/>
      <c r="BVZ86" s="11"/>
      <c r="BWA86" s="37"/>
      <c r="BWB86" s="46"/>
      <c r="BWC86" s="35"/>
      <c r="BWD86" s="11"/>
      <c r="BWE86" s="37"/>
      <c r="BWF86" s="46"/>
      <c r="BWG86" s="35"/>
      <c r="BWH86" s="11"/>
      <c r="BWI86" s="37"/>
      <c r="BWJ86" s="46"/>
      <c r="BWK86" s="35"/>
      <c r="BWL86" s="11"/>
      <c r="BWM86" s="37"/>
      <c r="BWN86" s="46"/>
      <c r="BWO86" s="35"/>
      <c r="BWP86" s="11"/>
      <c r="BWQ86" s="37"/>
      <c r="BWR86" s="46"/>
      <c r="BWS86" s="35"/>
      <c r="BWT86" s="11"/>
      <c r="BWU86" s="37"/>
      <c r="BWV86" s="46"/>
      <c r="BWW86" s="35"/>
      <c r="BWX86" s="11"/>
      <c r="BWY86" s="37"/>
      <c r="BWZ86" s="46"/>
      <c r="BXA86" s="35"/>
      <c r="BXB86" s="11"/>
      <c r="BXC86" s="37"/>
      <c r="BXD86" s="46"/>
      <c r="BXE86" s="35"/>
      <c r="BXF86" s="11"/>
      <c r="BXG86" s="37"/>
      <c r="BXH86" s="46"/>
      <c r="BXI86" s="35"/>
      <c r="BXJ86" s="11"/>
      <c r="BXK86" s="37"/>
      <c r="BXL86" s="46"/>
      <c r="BXM86" s="35"/>
      <c r="BXN86" s="11"/>
      <c r="BXO86" s="37"/>
      <c r="BXP86" s="46"/>
      <c r="BXQ86" s="35"/>
      <c r="BXR86" s="11"/>
      <c r="BXS86" s="37"/>
      <c r="BXT86" s="46"/>
      <c r="BXU86" s="35"/>
      <c r="BXV86" s="11"/>
      <c r="BXW86" s="37"/>
      <c r="BXX86" s="46"/>
      <c r="BXY86" s="35"/>
      <c r="BXZ86" s="11"/>
      <c r="BYA86" s="37"/>
      <c r="BYB86" s="46"/>
      <c r="BYC86" s="35"/>
      <c r="BYD86" s="11"/>
      <c r="BYE86" s="37"/>
      <c r="BYF86" s="46"/>
      <c r="BYG86" s="35"/>
      <c r="BYH86" s="11"/>
      <c r="BYI86" s="37"/>
      <c r="BYJ86" s="46"/>
      <c r="BYK86" s="35"/>
      <c r="BYL86" s="11"/>
      <c r="BYM86" s="37"/>
      <c r="BYN86" s="46"/>
      <c r="BYO86" s="35"/>
      <c r="BYP86" s="11"/>
      <c r="BYQ86" s="37"/>
      <c r="BYR86" s="46"/>
      <c r="BYS86" s="35"/>
      <c r="BYT86" s="11"/>
      <c r="BYU86" s="37"/>
      <c r="BYV86" s="46"/>
      <c r="BYW86" s="35"/>
      <c r="BYX86" s="11"/>
      <c r="BYY86" s="37"/>
      <c r="BYZ86" s="46"/>
      <c r="BZA86" s="35"/>
      <c r="BZB86" s="11"/>
      <c r="BZC86" s="37"/>
      <c r="BZD86" s="46"/>
      <c r="BZE86" s="35"/>
      <c r="BZF86" s="11"/>
      <c r="BZG86" s="37"/>
      <c r="BZH86" s="46"/>
      <c r="BZI86" s="35"/>
      <c r="BZJ86" s="11"/>
      <c r="BZK86" s="37"/>
      <c r="BZL86" s="46"/>
      <c r="BZM86" s="35"/>
      <c r="BZN86" s="11"/>
      <c r="BZO86" s="37"/>
      <c r="BZP86" s="46"/>
      <c r="BZQ86" s="35"/>
      <c r="BZR86" s="11"/>
      <c r="BZS86" s="37"/>
      <c r="BZT86" s="46"/>
      <c r="BZU86" s="35"/>
      <c r="BZV86" s="11"/>
      <c r="BZW86" s="37"/>
      <c r="BZX86" s="46"/>
      <c r="BZY86" s="35"/>
      <c r="BZZ86" s="11"/>
      <c r="CAA86" s="37"/>
      <c r="CAB86" s="46"/>
      <c r="CAC86" s="35"/>
      <c r="CAD86" s="11"/>
      <c r="CAE86" s="37"/>
      <c r="CAF86" s="46"/>
      <c r="CAG86" s="35"/>
      <c r="CAH86" s="11"/>
      <c r="CAI86" s="37"/>
      <c r="CAJ86" s="46"/>
      <c r="CAK86" s="35"/>
      <c r="CAL86" s="11"/>
      <c r="CAM86" s="37"/>
      <c r="CAN86" s="46"/>
      <c r="CAO86" s="35"/>
      <c r="CAP86" s="11"/>
      <c r="CAQ86" s="37"/>
      <c r="CAR86" s="46"/>
      <c r="CAS86" s="35"/>
      <c r="CAT86" s="11"/>
      <c r="CAU86" s="37"/>
      <c r="CAV86" s="46"/>
      <c r="CAW86" s="35"/>
      <c r="CAX86" s="11"/>
      <c r="CAY86" s="37"/>
      <c r="CAZ86" s="46"/>
      <c r="CBA86" s="35"/>
      <c r="CBB86" s="11"/>
      <c r="CBC86" s="37"/>
      <c r="CBD86" s="46"/>
      <c r="CBE86" s="35"/>
      <c r="CBF86" s="11"/>
      <c r="CBG86" s="37"/>
      <c r="CBH86" s="46"/>
      <c r="CBI86" s="35"/>
      <c r="CBJ86" s="11"/>
      <c r="CBK86" s="37"/>
      <c r="CBL86" s="46"/>
      <c r="CBM86" s="35"/>
      <c r="CBN86" s="11"/>
      <c r="CBO86" s="37"/>
      <c r="CBP86" s="46"/>
      <c r="CBQ86" s="35"/>
      <c r="CBR86" s="11"/>
      <c r="CBS86" s="37"/>
      <c r="CBT86" s="46"/>
      <c r="CBU86" s="35"/>
      <c r="CBV86" s="11"/>
      <c r="CBW86" s="37"/>
      <c r="CBX86" s="46"/>
      <c r="CBY86" s="35"/>
      <c r="CBZ86" s="11"/>
      <c r="CCA86" s="37"/>
      <c r="CCB86" s="46"/>
      <c r="CCC86" s="35"/>
      <c r="CCD86" s="11"/>
      <c r="CCE86" s="37"/>
      <c r="CCF86" s="46"/>
      <c r="CCG86" s="35"/>
      <c r="CCH86" s="11"/>
      <c r="CCI86" s="37"/>
      <c r="CCJ86" s="46"/>
      <c r="CCK86" s="35"/>
      <c r="CCL86" s="11"/>
      <c r="CCM86" s="37"/>
      <c r="CCN86" s="46"/>
      <c r="CCO86" s="35"/>
      <c r="CCP86" s="11"/>
      <c r="CCQ86" s="37"/>
      <c r="CCR86" s="46"/>
      <c r="CCS86" s="35"/>
      <c r="CCT86" s="11"/>
      <c r="CCU86" s="37"/>
      <c r="CCV86" s="46"/>
      <c r="CCW86" s="35"/>
      <c r="CCX86" s="11"/>
      <c r="CCY86" s="37"/>
      <c r="CCZ86" s="46"/>
      <c r="CDA86" s="35"/>
      <c r="CDB86" s="11"/>
      <c r="CDC86" s="37"/>
      <c r="CDD86" s="46"/>
      <c r="CDE86" s="35"/>
      <c r="CDF86" s="11"/>
      <c r="CDG86" s="37"/>
      <c r="CDH86" s="46"/>
      <c r="CDI86" s="35"/>
      <c r="CDJ86" s="11"/>
      <c r="CDK86" s="37"/>
      <c r="CDL86" s="46"/>
      <c r="CDM86" s="35"/>
      <c r="CDN86" s="11"/>
      <c r="CDO86" s="37"/>
      <c r="CDP86" s="46"/>
      <c r="CDQ86" s="35"/>
      <c r="CDR86" s="11"/>
      <c r="CDS86" s="37"/>
      <c r="CDT86" s="46"/>
      <c r="CDU86" s="35"/>
      <c r="CDV86" s="11"/>
      <c r="CDW86" s="37"/>
      <c r="CDX86" s="46"/>
      <c r="CDY86" s="35"/>
      <c r="CDZ86" s="11"/>
      <c r="CEA86" s="37"/>
      <c r="CEB86" s="46"/>
      <c r="CEC86" s="35"/>
      <c r="CED86" s="11"/>
      <c r="CEE86" s="37"/>
      <c r="CEF86" s="46"/>
      <c r="CEG86" s="35"/>
      <c r="CEH86" s="11"/>
      <c r="CEI86" s="37"/>
      <c r="CEJ86" s="46"/>
      <c r="CEK86" s="35"/>
      <c r="CEL86" s="11"/>
      <c r="CEM86" s="37"/>
      <c r="CEN86" s="46"/>
      <c r="CEO86" s="35"/>
      <c r="CEP86" s="11"/>
      <c r="CEQ86" s="37"/>
      <c r="CER86" s="46"/>
      <c r="CES86" s="35"/>
      <c r="CET86" s="11"/>
      <c r="CEU86" s="37"/>
      <c r="CEV86" s="46"/>
      <c r="CEW86" s="35"/>
      <c r="CEX86" s="11"/>
      <c r="CEY86" s="37"/>
      <c r="CEZ86" s="46"/>
      <c r="CFA86" s="35"/>
      <c r="CFB86" s="11"/>
      <c r="CFC86" s="37"/>
      <c r="CFD86" s="46"/>
      <c r="CFE86" s="35"/>
      <c r="CFF86" s="11"/>
      <c r="CFG86" s="37"/>
      <c r="CFH86" s="46"/>
      <c r="CFI86" s="35"/>
      <c r="CFJ86" s="11"/>
      <c r="CFK86" s="37"/>
      <c r="CFL86" s="46"/>
      <c r="CFM86" s="35"/>
      <c r="CFN86" s="11"/>
      <c r="CFO86" s="37"/>
      <c r="CFP86" s="46"/>
      <c r="CFQ86" s="35"/>
      <c r="CFR86" s="11"/>
      <c r="CFS86" s="37"/>
      <c r="CFT86" s="46"/>
      <c r="CFU86" s="35"/>
      <c r="CFV86" s="11"/>
      <c r="CFW86" s="37"/>
      <c r="CFX86" s="46"/>
      <c r="CFY86" s="35"/>
      <c r="CFZ86" s="11"/>
      <c r="CGA86" s="37"/>
      <c r="CGB86" s="46"/>
      <c r="CGC86" s="35"/>
      <c r="CGD86" s="11"/>
      <c r="CGE86" s="37"/>
      <c r="CGF86" s="46"/>
      <c r="CGG86" s="35"/>
      <c r="CGH86" s="11"/>
      <c r="CGI86" s="37"/>
      <c r="CGJ86" s="46"/>
      <c r="CGK86" s="35"/>
      <c r="CGL86" s="11"/>
      <c r="CGM86" s="37"/>
      <c r="CGN86" s="46"/>
      <c r="CGO86" s="35"/>
      <c r="CGP86" s="11"/>
      <c r="CGQ86" s="37"/>
      <c r="CGR86" s="46"/>
      <c r="CGS86" s="35"/>
      <c r="CGT86" s="11"/>
      <c r="CGU86" s="37"/>
      <c r="CGV86" s="46"/>
      <c r="CGW86" s="35"/>
      <c r="CGX86" s="11"/>
      <c r="CGY86" s="37"/>
      <c r="CGZ86" s="46"/>
      <c r="CHA86" s="35"/>
      <c r="CHB86" s="11"/>
      <c r="CHC86" s="37"/>
      <c r="CHD86" s="46"/>
      <c r="CHE86" s="35"/>
      <c r="CHF86" s="11"/>
      <c r="CHG86" s="37"/>
      <c r="CHH86" s="46"/>
      <c r="CHI86" s="35"/>
      <c r="CHJ86" s="11"/>
      <c r="CHK86" s="37"/>
      <c r="CHL86" s="46"/>
      <c r="CHM86" s="35"/>
      <c r="CHN86" s="11"/>
      <c r="CHO86" s="37"/>
      <c r="CHP86" s="46"/>
      <c r="CHQ86" s="35"/>
      <c r="CHR86" s="11"/>
      <c r="CHS86" s="37"/>
      <c r="CHT86" s="46"/>
      <c r="CHU86" s="35"/>
      <c r="CHV86" s="11"/>
      <c r="CHW86" s="37"/>
      <c r="CHX86" s="46"/>
      <c r="CHY86" s="35"/>
      <c r="CHZ86" s="11"/>
      <c r="CIA86" s="37"/>
      <c r="CIB86" s="46"/>
      <c r="CIC86" s="35"/>
      <c r="CID86" s="11"/>
      <c r="CIE86" s="37"/>
      <c r="CIF86" s="46"/>
      <c r="CIG86" s="35"/>
      <c r="CIH86" s="11"/>
      <c r="CII86" s="37"/>
      <c r="CIJ86" s="46"/>
      <c r="CIK86" s="35"/>
      <c r="CIL86" s="11"/>
      <c r="CIM86" s="37"/>
      <c r="CIN86" s="46"/>
      <c r="CIO86" s="35"/>
      <c r="CIP86" s="11"/>
      <c r="CIQ86" s="37"/>
      <c r="CIR86" s="46"/>
      <c r="CIS86" s="35"/>
      <c r="CIT86" s="11"/>
      <c r="CIU86" s="37"/>
      <c r="CIV86" s="46"/>
      <c r="CIW86" s="35"/>
      <c r="CIX86" s="11"/>
      <c r="CIY86" s="37"/>
      <c r="CIZ86" s="46"/>
      <c r="CJA86" s="35"/>
      <c r="CJB86" s="11"/>
      <c r="CJC86" s="37"/>
      <c r="CJD86" s="46"/>
      <c r="CJE86" s="35"/>
      <c r="CJF86" s="11"/>
      <c r="CJG86" s="37"/>
      <c r="CJH86" s="46"/>
      <c r="CJI86" s="35"/>
      <c r="CJJ86" s="11"/>
      <c r="CJK86" s="37"/>
      <c r="CJL86" s="46"/>
      <c r="CJM86" s="35"/>
      <c r="CJN86" s="11"/>
      <c r="CJO86" s="37"/>
      <c r="CJP86" s="46"/>
      <c r="CJQ86" s="35"/>
      <c r="CJR86" s="11"/>
      <c r="CJS86" s="37"/>
      <c r="CJT86" s="46"/>
      <c r="CJU86" s="35"/>
      <c r="CJV86" s="11"/>
      <c r="CJW86" s="37"/>
      <c r="CJX86" s="46"/>
      <c r="CJY86" s="35"/>
      <c r="CJZ86" s="11"/>
      <c r="CKA86" s="37"/>
      <c r="CKB86" s="46"/>
      <c r="CKC86" s="35"/>
      <c r="CKD86" s="11"/>
      <c r="CKE86" s="37"/>
      <c r="CKF86" s="46"/>
      <c r="CKG86" s="35"/>
      <c r="CKH86" s="11"/>
      <c r="CKI86" s="37"/>
      <c r="CKJ86" s="46"/>
      <c r="CKK86" s="35"/>
      <c r="CKL86" s="11"/>
      <c r="CKM86" s="37"/>
      <c r="CKN86" s="46"/>
      <c r="CKO86" s="35"/>
      <c r="CKP86" s="11"/>
      <c r="CKQ86" s="37"/>
      <c r="CKR86" s="46"/>
      <c r="CKS86" s="35"/>
      <c r="CKT86" s="11"/>
      <c r="CKU86" s="37"/>
      <c r="CKV86" s="46"/>
      <c r="CKW86" s="35"/>
      <c r="CKX86" s="11"/>
      <c r="CKY86" s="37"/>
      <c r="CKZ86" s="46"/>
      <c r="CLA86" s="35"/>
      <c r="CLB86" s="11"/>
      <c r="CLC86" s="37"/>
      <c r="CLD86" s="46"/>
      <c r="CLE86" s="35"/>
      <c r="CLF86" s="11"/>
      <c r="CLG86" s="37"/>
      <c r="CLH86" s="46"/>
      <c r="CLI86" s="35"/>
      <c r="CLJ86" s="11"/>
      <c r="CLK86" s="37"/>
      <c r="CLL86" s="46"/>
      <c r="CLM86" s="35"/>
      <c r="CLN86" s="11"/>
      <c r="CLO86" s="37"/>
      <c r="CLP86" s="46"/>
      <c r="CLQ86" s="35"/>
      <c r="CLR86" s="11"/>
      <c r="CLS86" s="37"/>
      <c r="CLT86" s="46"/>
      <c r="CLU86" s="35"/>
      <c r="CLV86" s="11"/>
      <c r="CLW86" s="37"/>
      <c r="CLX86" s="46"/>
      <c r="CLY86" s="35"/>
      <c r="CLZ86" s="11"/>
      <c r="CMA86" s="37"/>
      <c r="CMB86" s="46"/>
      <c r="CMC86" s="35"/>
      <c r="CMD86" s="11"/>
      <c r="CME86" s="37"/>
      <c r="CMF86" s="46"/>
      <c r="CMG86" s="35"/>
      <c r="CMH86" s="11"/>
      <c r="CMI86" s="37"/>
      <c r="CMJ86" s="46"/>
      <c r="CMK86" s="35"/>
      <c r="CML86" s="11"/>
      <c r="CMM86" s="37"/>
      <c r="CMN86" s="46"/>
      <c r="CMO86" s="35"/>
      <c r="CMP86" s="11"/>
      <c r="CMQ86" s="37"/>
      <c r="CMR86" s="46"/>
      <c r="CMS86" s="35"/>
      <c r="CMT86" s="11"/>
      <c r="CMU86" s="37"/>
      <c r="CMV86" s="46"/>
      <c r="CMW86" s="35"/>
      <c r="CMX86" s="11"/>
      <c r="CMY86" s="37"/>
      <c r="CMZ86" s="46"/>
      <c r="CNA86" s="35"/>
      <c r="CNB86" s="11"/>
      <c r="CNC86" s="37"/>
      <c r="CND86" s="46"/>
      <c r="CNE86" s="35"/>
      <c r="CNF86" s="11"/>
      <c r="CNG86" s="37"/>
      <c r="CNH86" s="46"/>
      <c r="CNI86" s="35"/>
      <c r="CNJ86" s="11"/>
      <c r="CNK86" s="37"/>
      <c r="CNL86" s="46"/>
      <c r="CNM86" s="35"/>
      <c r="CNN86" s="11"/>
      <c r="CNO86" s="37"/>
      <c r="CNP86" s="46"/>
      <c r="CNQ86" s="35"/>
      <c r="CNR86" s="11"/>
      <c r="CNS86" s="37"/>
      <c r="CNT86" s="46"/>
      <c r="CNU86" s="35"/>
      <c r="CNV86" s="11"/>
      <c r="CNW86" s="37"/>
      <c r="CNX86" s="46"/>
      <c r="CNY86" s="35"/>
      <c r="CNZ86" s="11"/>
      <c r="COA86" s="37"/>
      <c r="COB86" s="46"/>
      <c r="COC86" s="35"/>
      <c r="COD86" s="11"/>
      <c r="COE86" s="37"/>
      <c r="COF86" s="46"/>
      <c r="COG86" s="35"/>
      <c r="COH86" s="11"/>
      <c r="COI86" s="37"/>
      <c r="COJ86" s="46"/>
      <c r="COK86" s="35"/>
      <c r="COL86" s="11"/>
      <c r="COM86" s="37"/>
      <c r="CON86" s="46"/>
      <c r="COO86" s="35"/>
      <c r="COP86" s="11"/>
      <c r="COQ86" s="37"/>
      <c r="COR86" s="46"/>
      <c r="COS86" s="35"/>
      <c r="COT86" s="11"/>
      <c r="COU86" s="37"/>
      <c r="COV86" s="46"/>
      <c r="COW86" s="35"/>
      <c r="COX86" s="11"/>
      <c r="COY86" s="37"/>
      <c r="COZ86" s="46"/>
      <c r="CPA86" s="35"/>
      <c r="CPB86" s="11"/>
      <c r="CPC86" s="37"/>
      <c r="CPD86" s="46"/>
      <c r="CPE86" s="35"/>
      <c r="CPF86" s="11"/>
      <c r="CPG86" s="37"/>
      <c r="CPH86" s="46"/>
      <c r="CPI86" s="35"/>
      <c r="CPJ86" s="11"/>
      <c r="CPK86" s="37"/>
      <c r="CPL86" s="46"/>
      <c r="CPM86" s="35"/>
      <c r="CPN86" s="11"/>
      <c r="CPO86" s="37"/>
      <c r="CPP86" s="46"/>
      <c r="CPQ86" s="35"/>
      <c r="CPR86" s="11"/>
      <c r="CPS86" s="37"/>
      <c r="CPT86" s="46"/>
      <c r="CPU86" s="35"/>
      <c r="CPV86" s="11"/>
      <c r="CPW86" s="37"/>
      <c r="CPX86" s="46"/>
      <c r="CPY86" s="35"/>
      <c r="CPZ86" s="11"/>
      <c r="CQA86" s="37"/>
      <c r="CQB86" s="46"/>
      <c r="CQC86" s="35"/>
      <c r="CQD86" s="11"/>
      <c r="CQE86" s="37"/>
      <c r="CQF86" s="46"/>
      <c r="CQG86" s="35"/>
      <c r="CQH86" s="11"/>
      <c r="CQI86" s="37"/>
      <c r="CQJ86" s="46"/>
      <c r="CQK86" s="35"/>
      <c r="CQL86" s="11"/>
      <c r="CQM86" s="37"/>
      <c r="CQN86" s="46"/>
      <c r="CQO86" s="35"/>
      <c r="CQP86" s="11"/>
      <c r="CQQ86" s="37"/>
      <c r="CQR86" s="46"/>
      <c r="CQS86" s="35"/>
      <c r="CQT86" s="11"/>
      <c r="CQU86" s="37"/>
      <c r="CQV86" s="46"/>
      <c r="CQW86" s="35"/>
      <c r="CQX86" s="11"/>
      <c r="CQY86" s="37"/>
      <c r="CQZ86" s="46"/>
      <c r="CRA86" s="35"/>
      <c r="CRB86" s="11"/>
      <c r="CRC86" s="37"/>
      <c r="CRD86" s="46"/>
      <c r="CRE86" s="35"/>
      <c r="CRF86" s="11"/>
      <c r="CRG86" s="37"/>
      <c r="CRH86" s="46"/>
      <c r="CRI86" s="35"/>
      <c r="CRJ86" s="11"/>
      <c r="CRK86" s="37"/>
      <c r="CRL86" s="46"/>
      <c r="CRM86" s="35"/>
      <c r="CRN86" s="11"/>
      <c r="CRO86" s="37"/>
      <c r="CRP86" s="46"/>
      <c r="CRQ86" s="35"/>
      <c r="CRR86" s="11"/>
      <c r="CRS86" s="37"/>
      <c r="CRT86" s="46"/>
      <c r="CRU86" s="35"/>
      <c r="CRV86" s="11"/>
      <c r="CRW86" s="37"/>
      <c r="CRX86" s="46"/>
      <c r="CRY86" s="35"/>
      <c r="CRZ86" s="11"/>
      <c r="CSA86" s="37"/>
      <c r="CSB86" s="46"/>
      <c r="CSC86" s="35"/>
      <c r="CSD86" s="11"/>
      <c r="CSE86" s="37"/>
      <c r="CSF86" s="46"/>
      <c r="CSG86" s="35"/>
      <c r="CSH86" s="11"/>
      <c r="CSI86" s="37"/>
      <c r="CSJ86" s="46"/>
      <c r="CSK86" s="35"/>
      <c r="CSL86" s="11"/>
      <c r="CSM86" s="37"/>
      <c r="CSN86" s="46"/>
      <c r="CSO86" s="35"/>
      <c r="CSP86" s="11"/>
      <c r="CSQ86" s="37"/>
      <c r="CSR86" s="46"/>
      <c r="CSS86" s="35"/>
      <c r="CST86" s="11"/>
      <c r="CSU86" s="37"/>
      <c r="CSV86" s="46"/>
      <c r="CSW86" s="35"/>
      <c r="CSX86" s="11"/>
      <c r="CSY86" s="37"/>
      <c r="CSZ86" s="46"/>
      <c r="CTA86" s="35"/>
      <c r="CTB86" s="11"/>
      <c r="CTC86" s="37"/>
      <c r="CTD86" s="46"/>
      <c r="CTE86" s="35"/>
      <c r="CTF86" s="11"/>
      <c r="CTG86" s="37"/>
      <c r="CTH86" s="46"/>
      <c r="CTI86" s="35"/>
      <c r="CTJ86" s="11"/>
      <c r="CTK86" s="37"/>
      <c r="CTL86" s="46"/>
      <c r="CTM86" s="35"/>
      <c r="CTN86" s="11"/>
      <c r="CTO86" s="37"/>
      <c r="CTP86" s="46"/>
      <c r="CTQ86" s="35"/>
      <c r="CTR86" s="11"/>
      <c r="CTS86" s="37"/>
      <c r="CTT86" s="46"/>
      <c r="CTU86" s="35"/>
      <c r="CTV86" s="11"/>
      <c r="CTW86" s="37"/>
      <c r="CTX86" s="46"/>
      <c r="CTY86" s="35"/>
      <c r="CTZ86" s="11"/>
      <c r="CUA86" s="37"/>
      <c r="CUB86" s="46"/>
      <c r="CUC86" s="35"/>
      <c r="CUD86" s="11"/>
      <c r="CUE86" s="37"/>
      <c r="CUF86" s="46"/>
      <c r="CUG86" s="35"/>
      <c r="CUH86" s="11"/>
      <c r="CUI86" s="37"/>
      <c r="CUJ86" s="46"/>
      <c r="CUK86" s="35"/>
      <c r="CUL86" s="11"/>
      <c r="CUM86" s="37"/>
      <c r="CUN86" s="46"/>
      <c r="CUO86" s="35"/>
      <c r="CUP86" s="11"/>
      <c r="CUQ86" s="37"/>
      <c r="CUR86" s="46"/>
      <c r="CUS86" s="35"/>
      <c r="CUT86" s="11"/>
      <c r="CUU86" s="37"/>
      <c r="CUV86" s="46"/>
      <c r="CUW86" s="35"/>
      <c r="CUX86" s="11"/>
      <c r="CUY86" s="37"/>
      <c r="CUZ86" s="46"/>
      <c r="CVA86" s="35"/>
      <c r="CVB86" s="11"/>
      <c r="CVC86" s="37"/>
      <c r="CVD86" s="46"/>
      <c r="CVE86" s="35"/>
      <c r="CVF86" s="11"/>
      <c r="CVG86" s="37"/>
      <c r="CVH86" s="46"/>
      <c r="CVI86" s="35"/>
      <c r="CVJ86" s="11"/>
      <c r="CVK86" s="37"/>
      <c r="CVL86" s="46"/>
      <c r="CVM86" s="35"/>
      <c r="CVN86" s="11"/>
      <c r="CVO86" s="37"/>
      <c r="CVP86" s="46"/>
      <c r="CVQ86" s="35"/>
      <c r="CVR86" s="11"/>
      <c r="CVS86" s="37"/>
      <c r="CVT86" s="46"/>
      <c r="CVU86" s="35"/>
      <c r="CVV86" s="11"/>
      <c r="CVW86" s="37"/>
      <c r="CVX86" s="46"/>
      <c r="CVY86" s="35"/>
      <c r="CVZ86" s="11"/>
      <c r="CWA86" s="37"/>
      <c r="CWB86" s="46"/>
      <c r="CWC86" s="35"/>
      <c r="CWD86" s="11"/>
      <c r="CWE86" s="37"/>
      <c r="CWF86" s="46"/>
      <c r="CWG86" s="35"/>
      <c r="CWH86" s="11"/>
      <c r="CWI86" s="37"/>
      <c r="CWJ86" s="46"/>
      <c r="CWK86" s="35"/>
      <c r="CWL86" s="11"/>
      <c r="CWM86" s="37"/>
      <c r="CWN86" s="46"/>
      <c r="CWO86" s="35"/>
      <c r="CWP86" s="11"/>
      <c r="CWQ86" s="37"/>
      <c r="CWR86" s="46"/>
      <c r="CWS86" s="35"/>
      <c r="CWT86" s="11"/>
      <c r="CWU86" s="37"/>
      <c r="CWV86" s="46"/>
      <c r="CWW86" s="35"/>
      <c r="CWX86" s="11"/>
      <c r="CWY86" s="37"/>
      <c r="CWZ86" s="46"/>
      <c r="CXA86" s="35"/>
      <c r="CXB86" s="11"/>
      <c r="CXC86" s="37"/>
      <c r="CXD86" s="46"/>
      <c r="CXE86" s="35"/>
      <c r="CXF86" s="11"/>
      <c r="CXG86" s="37"/>
      <c r="CXH86" s="46"/>
      <c r="CXI86" s="35"/>
      <c r="CXJ86" s="11"/>
      <c r="CXK86" s="37"/>
      <c r="CXL86" s="46"/>
      <c r="CXM86" s="35"/>
      <c r="CXN86" s="11"/>
      <c r="CXO86" s="37"/>
      <c r="CXP86" s="46"/>
      <c r="CXQ86" s="35"/>
      <c r="CXR86" s="11"/>
      <c r="CXS86" s="37"/>
      <c r="CXT86" s="46"/>
      <c r="CXU86" s="35"/>
      <c r="CXV86" s="11"/>
      <c r="CXW86" s="37"/>
      <c r="CXX86" s="46"/>
      <c r="CXY86" s="35"/>
      <c r="CXZ86" s="11"/>
      <c r="CYA86" s="37"/>
      <c r="CYB86" s="46"/>
      <c r="CYC86" s="35"/>
      <c r="CYD86" s="11"/>
      <c r="CYE86" s="37"/>
      <c r="CYF86" s="46"/>
      <c r="CYG86" s="35"/>
      <c r="CYH86" s="11"/>
      <c r="CYI86" s="37"/>
      <c r="CYJ86" s="46"/>
      <c r="CYK86" s="35"/>
      <c r="CYL86" s="11"/>
      <c r="CYM86" s="37"/>
      <c r="CYN86" s="46"/>
      <c r="CYO86" s="35"/>
      <c r="CYP86" s="11"/>
      <c r="CYQ86" s="37"/>
      <c r="CYR86" s="46"/>
      <c r="CYS86" s="35"/>
      <c r="CYT86" s="11"/>
      <c r="CYU86" s="37"/>
      <c r="CYV86" s="46"/>
      <c r="CYW86" s="35"/>
      <c r="CYX86" s="11"/>
      <c r="CYY86" s="37"/>
      <c r="CYZ86" s="46"/>
      <c r="CZA86" s="35"/>
      <c r="CZB86" s="11"/>
      <c r="CZC86" s="37"/>
      <c r="CZD86" s="46"/>
      <c r="CZE86" s="35"/>
      <c r="CZF86" s="11"/>
      <c r="CZG86" s="37"/>
      <c r="CZH86" s="46"/>
      <c r="CZI86" s="35"/>
      <c r="CZJ86" s="11"/>
      <c r="CZK86" s="37"/>
      <c r="CZL86" s="46"/>
      <c r="CZM86" s="35"/>
      <c r="CZN86" s="11"/>
      <c r="CZO86" s="37"/>
      <c r="CZP86" s="46"/>
      <c r="CZQ86" s="35"/>
      <c r="CZR86" s="11"/>
      <c r="CZS86" s="37"/>
      <c r="CZT86" s="46"/>
      <c r="CZU86" s="35"/>
      <c r="CZV86" s="11"/>
      <c r="CZW86" s="37"/>
      <c r="CZX86" s="46"/>
      <c r="CZY86" s="35"/>
      <c r="CZZ86" s="11"/>
      <c r="DAA86" s="37"/>
      <c r="DAB86" s="46"/>
      <c r="DAC86" s="35"/>
      <c r="DAD86" s="11"/>
      <c r="DAE86" s="37"/>
      <c r="DAF86" s="46"/>
      <c r="DAG86" s="35"/>
      <c r="DAH86" s="11"/>
      <c r="DAI86" s="37"/>
      <c r="DAJ86" s="46"/>
      <c r="DAK86" s="35"/>
      <c r="DAL86" s="11"/>
      <c r="DAM86" s="37"/>
      <c r="DAN86" s="46"/>
      <c r="DAO86" s="35"/>
      <c r="DAP86" s="11"/>
      <c r="DAQ86" s="37"/>
      <c r="DAR86" s="46"/>
      <c r="DAS86" s="35"/>
      <c r="DAT86" s="11"/>
      <c r="DAU86" s="37"/>
      <c r="DAV86" s="46"/>
      <c r="DAW86" s="35"/>
      <c r="DAX86" s="11"/>
      <c r="DAY86" s="37"/>
      <c r="DAZ86" s="46"/>
      <c r="DBA86" s="35"/>
      <c r="DBB86" s="11"/>
      <c r="DBC86" s="37"/>
      <c r="DBD86" s="46"/>
      <c r="DBE86" s="35"/>
      <c r="DBF86" s="11"/>
      <c r="DBG86" s="37"/>
      <c r="DBH86" s="46"/>
      <c r="DBI86" s="35"/>
      <c r="DBJ86" s="11"/>
      <c r="DBK86" s="37"/>
      <c r="DBL86" s="46"/>
      <c r="DBM86" s="35"/>
      <c r="DBN86" s="11"/>
      <c r="DBO86" s="37"/>
      <c r="DBP86" s="46"/>
      <c r="DBQ86" s="35"/>
      <c r="DBR86" s="11"/>
      <c r="DBS86" s="37"/>
      <c r="DBT86" s="46"/>
      <c r="DBU86" s="35"/>
      <c r="DBV86" s="11"/>
      <c r="DBW86" s="37"/>
      <c r="DBX86" s="46"/>
      <c r="DBY86" s="35"/>
      <c r="DBZ86" s="11"/>
      <c r="DCA86" s="37"/>
      <c r="DCB86" s="46"/>
      <c r="DCC86" s="35"/>
      <c r="DCD86" s="11"/>
      <c r="DCE86" s="37"/>
      <c r="DCF86" s="46"/>
      <c r="DCG86" s="35"/>
      <c r="DCH86" s="11"/>
      <c r="DCI86" s="37"/>
      <c r="DCJ86" s="46"/>
      <c r="DCK86" s="35"/>
      <c r="DCL86" s="11"/>
      <c r="DCM86" s="37"/>
      <c r="DCN86" s="46"/>
      <c r="DCO86" s="35"/>
      <c r="DCP86" s="11"/>
      <c r="DCQ86" s="37"/>
      <c r="DCR86" s="46"/>
      <c r="DCS86" s="35"/>
      <c r="DCT86" s="11"/>
      <c r="DCU86" s="37"/>
      <c r="DCV86" s="46"/>
      <c r="DCW86" s="35"/>
      <c r="DCX86" s="11"/>
      <c r="DCY86" s="37"/>
      <c r="DCZ86" s="46"/>
      <c r="DDA86" s="35"/>
      <c r="DDB86" s="11"/>
      <c r="DDC86" s="37"/>
      <c r="DDD86" s="46"/>
      <c r="DDE86" s="35"/>
      <c r="DDF86" s="11"/>
      <c r="DDG86" s="37"/>
      <c r="DDH86" s="46"/>
      <c r="DDI86" s="35"/>
      <c r="DDJ86" s="11"/>
      <c r="DDK86" s="37"/>
      <c r="DDL86" s="46"/>
      <c r="DDM86" s="35"/>
      <c r="DDN86" s="11"/>
      <c r="DDO86" s="37"/>
      <c r="DDP86" s="46"/>
      <c r="DDQ86" s="35"/>
      <c r="DDR86" s="11"/>
      <c r="DDS86" s="37"/>
      <c r="DDT86" s="46"/>
      <c r="DDU86" s="35"/>
      <c r="DDV86" s="11"/>
      <c r="DDW86" s="37"/>
      <c r="DDX86" s="46"/>
      <c r="DDY86" s="35"/>
      <c r="DDZ86" s="11"/>
      <c r="DEA86" s="37"/>
      <c r="DEB86" s="46"/>
      <c r="DEC86" s="35"/>
      <c r="DED86" s="11"/>
      <c r="DEE86" s="37"/>
      <c r="DEF86" s="46"/>
      <c r="DEG86" s="35"/>
      <c r="DEH86" s="11"/>
      <c r="DEI86" s="37"/>
      <c r="DEJ86" s="46"/>
      <c r="DEK86" s="35"/>
      <c r="DEL86" s="11"/>
      <c r="DEM86" s="37"/>
      <c r="DEN86" s="46"/>
      <c r="DEO86" s="35"/>
      <c r="DEP86" s="11"/>
      <c r="DEQ86" s="37"/>
      <c r="DER86" s="46"/>
      <c r="DES86" s="35"/>
      <c r="DET86" s="11"/>
      <c r="DEU86" s="37"/>
      <c r="DEV86" s="46"/>
      <c r="DEW86" s="35"/>
      <c r="DEX86" s="11"/>
      <c r="DEY86" s="37"/>
      <c r="DEZ86" s="46"/>
      <c r="DFA86" s="35"/>
      <c r="DFB86" s="11"/>
      <c r="DFC86" s="37"/>
      <c r="DFD86" s="46"/>
      <c r="DFE86" s="35"/>
      <c r="DFF86" s="11"/>
      <c r="DFG86" s="37"/>
      <c r="DFH86" s="46"/>
      <c r="DFI86" s="35"/>
      <c r="DFJ86" s="11"/>
      <c r="DFK86" s="37"/>
      <c r="DFL86" s="46"/>
      <c r="DFM86" s="35"/>
      <c r="DFN86" s="11"/>
      <c r="DFO86" s="37"/>
      <c r="DFP86" s="46"/>
      <c r="DFQ86" s="35"/>
      <c r="DFR86" s="11"/>
      <c r="DFS86" s="37"/>
      <c r="DFT86" s="46"/>
      <c r="DFU86" s="35"/>
      <c r="DFV86" s="11"/>
      <c r="DFW86" s="37"/>
      <c r="DFX86" s="46"/>
      <c r="DFY86" s="35"/>
      <c r="DFZ86" s="11"/>
      <c r="DGA86" s="37"/>
      <c r="DGB86" s="46"/>
      <c r="DGC86" s="35"/>
      <c r="DGD86" s="11"/>
      <c r="DGE86" s="37"/>
      <c r="DGF86" s="46"/>
      <c r="DGG86" s="35"/>
      <c r="DGH86" s="11"/>
      <c r="DGI86" s="37"/>
      <c r="DGJ86" s="46"/>
      <c r="DGK86" s="35"/>
      <c r="DGL86" s="11"/>
      <c r="DGM86" s="37"/>
      <c r="DGN86" s="46"/>
      <c r="DGO86" s="35"/>
      <c r="DGP86" s="11"/>
      <c r="DGQ86" s="37"/>
      <c r="DGR86" s="46"/>
      <c r="DGS86" s="35"/>
      <c r="DGT86" s="11"/>
      <c r="DGU86" s="37"/>
      <c r="DGV86" s="46"/>
      <c r="DGW86" s="35"/>
      <c r="DGX86" s="11"/>
      <c r="DGY86" s="37"/>
      <c r="DGZ86" s="46"/>
      <c r="DHA86" s="35"/>
      <c r="DHB86" s="11"/>
      <c r="DHC86" s="37"/>
      <c r="DHD86" s="46"/>
      <c r="DHE86" s="35"/>
      <c r="DHF86" s="11"/>
      <c r="DHG86" s="37"/>
      <c r="DHH86" s="46"/>
      <c r="DHI86" s="35"/>
      <c r="DHJ86" s="11"/>
      <c r="DHK86" s="37"/>
      <c r="DHL86" s="46"/>
      <c r="DHM86" s="35"/>
      <c r="DHN86" s="11"/>
      <c r="DHO86" s="37"/>
      <c r="DHP86" s="46"/>
      <c r="DHQ86" s="35"/>
      <c r="DHR86" s="11"/>
      <c r="DHS86" s="37"/>
      <c r="DHT86" s="46"/>
      <c r="DHU86" s="35"/>
      <c r="DHV86" s="11"/>
      <c r="DHW86" s="37"/>
      <c r="DHX86" s="46"/>
      <c r="DHY86" s="35"/>
      <c r="DHZ86" s="11"/>
      <c r="DIA86" s="37"/>
      <c r="DIB86" s="46"/>
      <c r="DIC86" s="35"/>
      <c r="DID86" s="11"/>
      <c r="DIE86" s="37"/>
      <c r="DIF86" s="46"/>
      <c r="DIG86" s="35"/>
      <c r="DIH86" s="11"/>
      <c r="DII86" s="37"/>
      <c r="DIJ86" s="46"/>
      <c r="DIK86" s="35"/>
      <c r="DIL86" s="11"/>
      <c r="DIM86" s="37"/>
      <c r="DIN86" s="46"/>
      <c r="DIO86" s="35"/>
      <c r="DIP86" s="11"/>
      <c r="DIQ86" s="37"/>
      <c r="DIR86" s="46"/>
      <c r="DIS86" s="35"/>
      <c r="DIT86" s="11"/>
      <c r="DIU86" s="37"/>
      <c r="DIV86" s="46"/>
      <c r="DIW86" s="35"/>
      <c r="DIX86" s="11"/>
      <c r="DIY86" s="37"/>
      <c r="DIZ86" s="46"/>
      <c r="DJA86" s="35"/>
      <c r="DJB86" s="11"/>
      <c r="DJC86" s="37"/>
      <c r="DJD86" s="46"/>
      <c r="DJE86" s="35"/>
      <c r="DJF86" s="11"/>
      <c r="DJG86" s="37"/>
      <c r="DJH86" s="46"/>
      <c r="DJI86" s="35"/>
      <c r="DJJ86" s="11"/>
      <c r="DJK86" s="37"/>
      <c r="DJL86" s="46"/>
      <c r="DJM86" s="35"/>
      <c r="DJN86" s="11"/>
      <c r="DJO86" s="37"/>
      <c r="DJP86" s="46"/>
      <c r="DJQ86" s="35"/>
      <c r="DJR86" s="11"/>
      <c r="DJS86" s="37"/>
      <c r="DJT86" s="46"/>
      <c r="DJU86" s="35"/>
      <c r="DJV86" s="11"/>
      <c r="DJW86" s="37"/>
      <c r="DJX86" s="46"/>
      <c r="DJY86" s="35"/>
      <c r="DJZ86" s="11"/>
      <c r="DKA86" s="37"/>
      <c r="DKB86" s="46"/>
      <c r="DKC86" s="35"/>
      <c r="DKD86" s="11"/>
      <c r="DKE86" s="37"/>
      <c r="DKF86" s="46"/>
      <c r="DKG86" s="35"/>
      <c r="DKH86" s="11"/>
      <c r="DKI86" s="37"/>
      <c r="DKJ86" s="46"/>
      <c r="DKK86" s="35"/>
      <c r="DKL86" s="11"/>
      <c r="DKM86" s="37"/>
      <c r="DKN86" s="46"/>
      <c r="DKO86" s="35"/>
      <c r="DKP86" s="11"/>
      <c r="DKQ86" s="37"/>
      <c r="DKR86" s="46"/>
      <c r="DKS86" s="35"/>
      <c r="DKT86" s="11"/>
      <c r="DKU86" s="37"/>
      <c r="DKV86" s="46"/>
      <c r="DKW86" s="35"/>
      <c r="DKX86" s="11"/>
      <c r="DKY86" s="37"/>
      <c r="DKZ86" s="46"/>
      <c r="DLA86" s="35"/>
      <c r="DLB86" s="11"/>
      <c r="DLC86" s="37"/>
      <c r="DLD86" s="46"/>
      <c r="DLE86" s="35"/>
      <c r="DLF86" s="11"/>
      <c r="DLG86" s="37"/>
      <c r="DLH86" s="46"/>
      <c r="DLI86" s="35"/>
      <c r="DLJ86" s="11"/>
      <c r="DLK86" s="37"/>
      <c r="DLL86" s="46"/>
      <c r="DLM86" s="35"/>
      <c r="DLN86" s="11"/>
      <c r="DLO86" s="37"/>
      <c r="DLP86" s="46"/>
      <c r="DLQ86" s="35"/>
      <c r="DLR86" s="11"/>
      <c r="DLS86" s="37"/>
      <c r="DLT86" s="46"/>
      <c r="DLU86" s="35"/>
      <c r="DLV86" s="11"/>
      <c r="DLW86" s="37"/>
      <c r="DLX86" s="46"/>
      <c r="DLY86" s="35"/>
      <c r="DLZ86" s="11"/>
      <c r="DMA86" s="37"/>
      <c r="DMB86" s="46"/>
      <c r="DMC86" s="35"/>
      <c r="DMD86" s="11"/>
      <c r="DME86" s="37"/>
      <c r="DMF86" s="46"/>
      <c r="DMG86" s="35"/>
      <c r="DMH86" s="11"/>
      <c r="DMI86" s="37"/>
      <c r="DMJ86" s="46"/>
      <c r="DMK86" s="35"/>
      <c r="DML86" s="11"/>
      <c r="DMM86" s="37"/>
      <c r="DMN86" s="46"/>
      <c r="DMO86" s="35"/>
      <c r="DMP86" s="11"/>
      <c r="DMQ86" s="37"/>
      <c r="DMR86" s="46"/>
      <c r="DMS86" s="35"/>
      <c r="DMT86" s="11"/>
      <c r="DMU86" s="37"/>
      <c r="DMV86" s="46"/>
      <c r="DMW86" s="35"/>
      <c r="DMX86" s="11"/>
      <c r="DMY86" s="37"/>
      <c r="DMZ86" s="46"/>
      <c r="DNA86" s="35"/>
      <c r="DNB86" s="11"/>
      <c r="DNC86" s="37"/>
      <c r="DND86" s="46"/>
      <c r="DNE86" s="35"/>
      <c r="DNF86" s="11"/>
      <c r="DNG86" s="37"/>
      <c r="DNH86" s="46"/>
      <c r="DNI86" s="35"/>
      <c r="DNJ86" s="11"/>
      <c r="DNK86" s="37"/>
      <c r="DNL86" s="46"/>
      <c r="DNM86" s="35"/>
      <c r="DNN86" s="11"/>
      <c r="DNO86" s="37"/>
      <c r="DNP86" s="46"/>
      <c r="DNQ86" s="35"/>
      <c r="DNR86" s="11"/>
      <c r="DNS86" s="37"/>
      <c r="DNT86" s="46"/>
      <c r="DNU86" s="35"/>
      <c r="DNV86" s="11"/>
      <c r="DNW86" s="37"/>
      <c r="DNX86" s="46"/>
      <c r="DNY86" s="35"/>
      <c r="DNZ86" s="11"/>
      <c r="DOA86" s="37"/>
      <c r="DOB86" s="46"/>
      <c r="DOC86" s="35"/>
      <c r="DOD86" s="11"/>
      <c r="DOE86" s="37"/>
      <c r="DOF86" s="46"/>
      <c r="DOG86" s="35"/>
      <c r="DOH86" s="11"/>
      <c r="DOI86" s="37"/>
      <c r="DOJ86" s="46"/>
      <c r="DOK86" s="35"/>
      <c r="DOL86" s="11"/>
      <c r="DOM86" s="37"/>
      <c r="DON86" s="46"/>
      <c r="DOO86" s="35"/>
      <c r="DOP86" s="11"/>
      <c r="DOQ86" s="37"/>
      <c r="DOR86" s="46"/>
      <c r="DOS86" s="35"/>
      <c r="DOT86" s="11"/>
      <c r="DOU86" s="37"/>
      <c r="DOV86" s="46"/>
      <c r="DOW86" s="35"/>
      <c r="DOX86" s="11"/>
      <c r="DOY86" s="37"/>
      <c r="DOZ86" s="46"/>
      <c r="DPA86" s="35"/>
      <c r="DPB86" s="11"/>
      <c r="DPC86" s="37"/>
      <c r="DPD86" s="46"/>
      <c r="DPE86" s="35"/>
      <c r="DPF86" s="11"/>
      <c r="DPG86" s="37"/>
      <c r="DPH86" s="46"/>
      <c r="DPI86" s="35"/>
      <c r="DPJ86" s="11"/>
      <c r="DPK86" s="37"/>
      <c r="DPL86" s="46"/>
      <c r="DPM86" s="35"/>
      <c r="DPN86" s="11"/>
      <c r="DPO86" s="37"/>
      <c r="DPP86" s="46"/>
      <c r="DPQ86" s="35"/>
      <c r="DPR86" s="11"/>
      <c r="DPS86" s="37"/>
      <c r="DPT86" s="46"/>
      <c r="DPU86" s="35"/>
      <c r="DPV86" s="11"/>
      <c r="DPW86" s="37"/>
      <c r="DPX86" s="46"/>
      <c r="DPY86" s="35"/>
      <c r="DPZ86" s="11"/>
      <c r="DQA86" s="37"/>
      <c r="DQB86" s="46"/>
      <c r="DQC86" s="35"/>
      <c r="DQD86" s="11"/>
      <c r="DQE86" s="37"/>
      <c r="DQF86" s="46"/>
      <c r="DQG86" s="35"/>
      <c r="DQH86" s="11"/>
      <c r="DQI86" s="37"/>
      <c r="DQJ86" s="46"/>
      <c r="DQK86" s="35"/>
      <c r="DQL86" s="11"/>
      <c r="DQM86" s="37"/>
      <c r="DQN86" s="46"/>
      <c r="DQO86" s="35"/>
      <c r="DQP86" s="11"/>
      <c r="DQQ86" s="37"/>
      <c r="DQR86" s="46"/>
      <c r="DQS86" s="35"/>
      <c r="DQT86" s="11"/>
      <c r="DQU86" s="37"/>
      <c r="DQV86" s="46"/>
      <c r="DQW86" s="35"/>
      <c r="DQX86" s="11"/>
      <c r="DQY86" s="37"/>
      <c r="DQZ86" s="46"/>
      <c r="DRA86" s="35"/>
      <c r="DRB86" s="11"/>
      <c r="DRC86" s="37"/>
      <c r="DRD86" s="46"/>
      <c r="DRE86" s="35"/>
      <c r="DRF86" s="11"/>
      <c r="DRG86" s="37"/>
      <c r="DRH86" s="46"/>
      <c r="DRI86" s="35"/>
      <c r="DRJ86" s="11"/>
      <c r="DRK86" s="37"/>
      <c r="DRL86" s="46"/>
      <c r="DRM86" s="35"/>
      <c r="DRN86" s="11"/>
      <c r="DRO86" s="37"/>
      <c r="DRP86" s="46"/>
      <c r="DRQ86" s="35"/>
      <c r="DRR86" s="11"/>
      <c r="DRS86" s="37"/>
      <c r="DRT86" s="46"/>
      <c r="DRU86" s="35"/>
      <c r="DRV86" s="11"/>
      <c r="DRW86" s="37"/>
      <c r="DRX86" s="46"/>
      <c r="DRY86" s="35"/>
      <c r="DRZ86" s="11"/>
      <c r="DSA86" s="37"/>
      <c r="DSB86" s="46"/>
      <c r="DSC86" s="35"/>
      <c r="DSD86" s="11"/>
      <c r="DSE86" s="37"/>
      <c r="DSF86" s="46"/>
      <c r="DSG86" s="35"/>
      <c r="DSH86" s="11"/>
      <c r="DSI86" s="37"/>
      <c r="DSJ86" s="46"/>
      <c r="DSK86" s="35"/>
      <c r="DSL86" s="11"/>
      <c r="DSM86" s="37"/>
      <c r="DSN86" s="46"/>
      <c r="DSO86" s="35"/>
      <c r="DSP86" s="11"/>
      <c r="DSQ86" s="37"/>
      <c r="DSR86" s="46"/>
      <c r="DSS86" s="35"/>
      <c r="DST86" s="11"/>
      <c r="DSU86" s="37"/>
      <c r="DSV86" s="46"/>
      <c r="DSW86" s="35"/>
      <c r="DSX86" s="11"/>
      <c r="DSY86" s="37"/>
      <c r="DSZ86" s="46"/>
      <c r="DTA86" s="35"/>
      <c r="DTB86" s="11"/>
      <c r="DTC86" s="37"/>
      <c r="DTD86" s="46"/>
      <c r="DTE86" s="35"/>
      <c r="DTF86" s="11"/>
      <c r="DTG86" s="37"/>
      <c r="DTH86" s="46"/>
      <c r="DTI86" s="35"/>
      <c r="DTJ86" s="11"/>
      <c r="DTK86" s="37"/>
      <c r="DTL86" s="46"/>
      <c r="DTM86" s="35"/>
      <c r="DTN86" s="11"/>
      <c r="DTO86" s="37"/>
      <c r="DTP86" s="46"/>
      <c r="DTQ86" s="35"/>
      <c r="DTR86" s="11"/>
      <c r="DTS86" s="37"/>
      <c r="DTT86" s="46"/>
      <c r="DTU86" s="35"/>
      <c r="DTV86" s="11"/>
      <c r="DTW86" s="37"/>
      <c r="DTX86" s="46"/>
      <c r="DTY86" s="35"/>
      <c r="DTZ86" s="11"/>
      <c r="DUA86" s="37"/>
      <c r="DUB86" s="46"/>
      <c r="DUC86" s="35"/>
      <c r="DUD86" s="11"/>
      <c r="DUE86" s="37"/>
      <c r="DUF86" s="46"/>
      <c r="DUG86" s="35"/>
      <c r="DUH86" s="11"/>
      <c r="DUI86" s="37"/>
      <c r="DUJ86" s="46"/>
      <c r="DUK86" s="35"/>
      <c r="DUL86" s="11"/>
      <c r="DUM86" s="37"/>
      <c r="DUN86" s="46"/>
      <c r="DUO86" s="35"/>
      <c r="DUP86" s="11"/>
      <c r="DUQ86" s="37"/>
      <c r="DUR86" s="46"/>
      <c r="DUS86" s="35"/>
      <c r="DUT86" s="11"/>
      <c r="DUU86" s="37"/>
      <c r="DUV86" s="46"/>
      <c r="DUW86" s="35"/>
      <c r="DUX86" s="11"/>
      <c r="DUY86" s="37"/>
      <c r="DUZ86" s="46"/>
      <c r="DVA86" s="35"/>
      <c r="DVB86" s="11"/>
      <c r="DVC86" s="37"/>
      <c r="DVD86" s="46"/>
      <c r="DVE86" s="35"/>
      <c r="DVF86" s="11"/>
      <c r="DVG86" s="37"/>
      <c r="DVH86" s="46"/>
      <c r="DVI86" s="35"/>
      <c r="DVJ86" s="11"/>
      <c r="DVK86" s="37"/>
      <c r="DVL86" s="46"/>
      <c r="DVM86" s="35"/>
      <c r="DVN86" s="11"/>
      <c r="DVO86" s="37"/>
      <c r="DVP86" s="46"/>
      <c r="DVQ86" s="35"/>
      <c r="DVR86" s="11"/>
      <c r="DVS86" s="37"/>
      <c r="DVT86" s="46"/>
      <c r="DVU86" s="35"/>
      <c r="DVV86" s="11"/>
      <c r="DVW86" s="37"/>
      <c r="DVX86" s="46"/>
      <c r="DVY86" s="35"/>
      <c r="DVZ86" s="11"/>
      <c r="DWA86" s="37"/>
      <c r="DWB86" s="46"/>
      <c r="DWC86" s="35"/>
      <c r="DWD86" s="11"/>
      <c r="DWE86" s="37"/>
      <c r="DWF86" s="46"/>
      <c r="DWG86" s="35"/>
      <c r="DWH86" s="11"/>
      <c r="DWI86" s="37"/>
      <c r="DWJ86" s="46"/>
      <c r="DWK86" s="35"/>
      <c r="DWL86" s="11"/>
      <c r="DWM86" s="37"/>
      <c r="DWN86" s="46"/>
      <c r="DWO86" s="35"/>
      <c r="DWP86" s="11"/>
      <c r="DWQ86" s="37"/>
      <c r="DWR86" s="46"/>
      <c r="DWS86" s="35"/>
      <c r="DWT86" s="11"/>
      <c r="DWU86" s="37"/>
      <c r="DWV86" s="46"/>
      <c r="DWW86" s="35"/>
      <c r="DWX86" s="11"/>
      <c r="DWY86" s="37"/>
      <c r="DWZ86" s="46"/>
      <c r="DXA86" s="35"/>
      <c r="DXB86" s="11"/>
      <c r="DXC86" s="37"/>
      <c r="DXD86" s="46"/>
      <c r="DXE86" s="35"/>
      <c r="DXF86" s="11"/>
      <c r="DXG86" s="37"/>
      <c r="DXH86" s="46"/>
      <c r="DXI86" s="35"/>
      <c r="DXJ86" s="11"/>
      <c r="DXK86" s="37"/>
      <c r="DXL86" s="46"/>
      <c r="DXM86" s="35"/>
      <c r="DXN86" s="11"/>
      <c r="DXO86" s="37"/>
      <c r="DXP86" s="46"/>
      <c r="DXQ86" s="35"/>
      <c r="DXR86" s="11"/>
      <c r="DXS86" s="37"/>
      <c r="DXT86" s="46"/>
      <c r="DXU86" s="35"/>
      <c r="DXV86" s="11"/>
      <c r="DXW86" s="37"/>
      <c r="DXX86" s="46"/>
      <c r="DXY86" s="35"/>
      <c r="DXZ86" s="11"/>
      <c r="DYA86" s="37"/>
      <c r="DYB86" s="46"/>
      <c r="DYC86" s="35"/>
      <c r="DYD86" s="11"/>
      <c r="DYE86" s="37"/>
      <c r="DYF86" s="46"/>
      <c r="DYG86" s="35"/>
      <c r="DYH86" s="11"/>
      <c r="DYI86" s="37"/>
      <c r="DYJ86" s="46"/>
      <c r="DYK86" s="35"/>
      <c r="DYL86" s="11"/>
      <c r="DYM86" s="37"/>
      <c r="DYN86" s="46"/>
      <c r="DYO86" s="35"/>
      <c r="DYP86" s="11"/>
      <c r="DYQ86" s="37"/>
      <c r="DYR86" s="46"/>
      <c r="DYS86" s="35"/>
      <c r="DYT86" s="11"/>
      <c r="DYU86" s="37"/>
      <c r="DYV86" s="46"/>
      <c r="DYW86" s="35"/>
      <c r="DYX86" s="11"/>
      <c r="DYY86" s="37"/>
      <c r="DYZ86" s="46"/>
      <c r="DZA86" s="35"/>
      <c r="DZB86" s="11"/>
      <c r="DZC86" s="37"/>
      <c r="DZD86" s="46"/>
      <c r="DZE86" s="35"/>
      <c r="DZF86" s="11"/>
      <c r="DZG86" s="37"/>
      <c r="DZH86" s="46"/>
      <c r="DZI86" s="35"/>
      <c r="DZJ86" s="11"/>
      <c r="DZK86" s="37"/>
      <c r="DZL86" s="46"/>
      <c r="DZM86" s="35"/>
      <c r="DZN86" s="11"/>
      <c r="DZO86" s="37"/>
      <c r="DZP86" s="46"/>
      <c r="DZQ86" s="35"/>
      <c r="DZR86" s="11"/>
      <c r="DZS86" s="37"/>
      <c r="DZT86" s="46"/>
      <c r="DZU86" s="35"/>
      <c r="DZV86" s="11"/>
      <c r="DZW86" s="37"/>
      <c r="DZX86" s="46"/>
      <c r="DZY86" s="35"/>
      <c r="DZZ86" s="11"/>
      <c r="EAA86" s="37"/>
      <c r="EAB86" s="46"/>
      <c r="EAC86" s="35"/>
      <c r="EAD86" s="11"/>
      <c r="EAE86" s="37"/>
      <c r="EAF86" s="46"/>
      <c r="EAG86" s="35"/>
      <c r="EAH86" s="11"/>
      <c r="EAI86" s="37"/>
      <c r="EAJ86" s="46"/>
      <c r="EAK86" s="35"/>
      <c r="EAL86" s="11"/>
      <c r="EAM86" s="37"/>
      <c r="EAN86" s="46"/>
      <c r="EAO86" s="35"/>
      <c r="EAP86" s="11"/>
      <c r="EAQ86" s="37"/>
      <c r="EAR86" s="46"/>
      <c r="EAS86" s="35"/>
      <c r="EAT86" s="11"/>
      <c r="EAU86" s="37"/>
      <c r="EAV86" s="46"/>
      <c r="EAW86" s="35"/>
      <c r="EAX86" s="11"/>
      <c r="EAY86" s="37"/>
      <c r="EAZ86" s="46"/>
      <c r="EBA86" s="35"/>
      <c r="EBB86" s="11"/>
      <c r="EBC86" s="37"/>
      <c r="EBD86" s="46"/>
      <c r="EBE86" s="35"/>
      <c r="EBF86" s="11"/>
      <c r="EBG86" s="37"/>
      <c r="EBH86" s="46"/>
      <c r="EBI86" s="35"/>
      <c r="EBJ86" s="11"/>
      <c r="EBK86" s="37"/>
      <c r="EBL86" s="46"/>
      <c r="EBM86" s="35"/>
      <c r="EBN86" s="11"/>
      <c r="EBO86" s="37"/>
      <c r="EBP86" s="46"/>
      <c r="EBQ86" s="35"/>
      <c r="EBR86" s="11"/>
      <c r="EBS86" s="37"/>
      <c r="EBT86" s="46"/>
      <c r="EBU86" s="35"/>
      <c r="EBV86" s="11"/>
      <c r="EBW86" s="37"/>
      <c r="EBX86" s="46"/>
      <c r="EBY86" s="35"/>
      <c r="EBZ86" s="11"/>
      <c r="ECA86" s="37"/>
      <c r="ECB86" s="46"/>
      <c r="ECC86" s="35"/>
      <c r="ECD86" s="11"/>
      <c r="ECE86" s="37"/>
      <c r="ECF86" s="46"/>
      <c r="ECG86" s="35"/>
      <c r="ECH86" s="11"/>
      <c r="ECI86" s="37"/>
      <c r="ECJ86" s="46"/>
      <c r="ECK86" s="35"/>
      <c r="ECL86" s="11"/>
      <c r="ECM86" s="37"/>
      <c r="ECN86" s="46"/>
      <c r="ECO86" s="35"/>
      <c r="ECP86" s="11"/>
      <c r="ECQ86" s="37"/>
      <c r="ECR86" s="46"/>
      <c r="ECS86" s="35"/>
      <c r="ECT86" s="11"/>
      <c r="ECU86" s="37"/>
      <c r="ECV86" s="46"/>
      <c r="ECW86" s="35"/>
      <c r="ECX86" s="11"/>
      <c r="ECY86" s="37"/>
      <c r="ECZ86" s="46"/>
      <c r="EDA86" s="35"/>
      <c r="EDB86" s="11"/>
      <c r="EDC86" s="37"/>
      <c r="EDD86" s="46"/>
      <c r="EDE86" s="35"/>
      <c r="EDF86" s="11"/>
      <c r="EDG86" s="37"/>
      <c r="EDH86" s="46"/>
      <c r="EDI86" s="35"/>
      <c r="EDJ86" s="11"/>
      <c r="EDK86" s="37"/>
      <c r="EDL86" s="46"/>
      <c r="EDM86" s="35"/>
      <c r="EDN86" s="11"/>
      <c r="EDO86" s="37"/>
      <c r="EDP86" s="46"/>
      <c r="EDQ86" s="35"/>
      <c r="EDR86" s="11"/>
      <c r="EDS86" s="37"/>
      <c r="EDT86" s="46"/>
      <c r="EDU86" s="35"/>
      <c r="EDV86" s="11"/>
      <c r="EDW86" s="37"/>
      <c r="EDX86" s="46"/>
      <c r="EDY86" s="35"/>
      <c r="EDZ86" s="11"/>
      <c r="EEA86" s="37"/>
      <c r="EEB86" s="46"/>
      <c r="EEC86" s="35"/>
      <c r="EED86" s="11"/>
      <c r="EEE86" s="37"/>
      <c r="EEF86" s="46"/>
      <c r="EEG86" s="35"/>
      <c r="EEH86" s="11"/>
      <c r="EEI86" s="37"/>
      <c r="EEJ86" s="46"/>
      <c r="EEK86" s="35"/>
      <c r="EEL86" s="11"/>
      <c r="EEM86" s="37"/>
      <c r="EEN86" s="46"/>
      <c r="EEO86" s="35"/>
      <c r="EEP86" s="11"/>
      <c r="EEQ86" s="37"/>
      <c r="EER86" s="46"/>
      <c r="EES86" s="35"/>
      <c r="EET86" s="11"/>
      <c r="EEU86" s="37"/>
      <c r="EEV86" s="46"/>
      <c r="EEW86" s="35"/>
      <c r="EEX86" s="11"/>
      <c r="EEY86" s="37"/>
      <c r="EEZ86" s="46"/>
      <c r="EFA86" s="35"/>
      <c r="EFB86" s="11"/>
      <c r="EFC86" s="37"/>
      <c r="EFD86" s="46"/>
      <c r="EFE86" s="35"/>
      <c r="EFF86" s="11"/>
      <c r="EFG86" s="37"/>
      <c r="EFH86" s="46"/>
      <c r="EFI86" s="35"/>
      <c r="EFJ86" s="11"/>
      <c r="EFK86" s="37"/>
      <c r="EFL86" s="46"/>
      <c r="EFM86" s="35"/>
      <c r="EFN86" s="11"/>
      <c r="EFO86" s="37"/>
      <c r="EFP86" s="46"/>
      <c r="EFQ86" s="35"/>
      <c r="EFR86" s="11"/>
      <c r="EFS86" s="37"/>
      <c r="EFT86" s="46"/>
      <c r="EFU86" s="35"/>
      <c r="EFV86" s="11"/>
      <c r="EFW86" s="37"/>
      <c r="EFX86" s="46"/>
      <c r="EFY86" s="35"/>
      <c r="EFZ86" s="11"/>
      <c r="EGA86" s="37"/>
      <c r="EGB86" s="46"/>
      <c r="EGC86" s="35"/>
      <c r="EGD86" s="11"/>
      <c r="EGE86" s="37"/>
      <c r="EGF86" s="46"/>
      <c r="EGG86" s="35"/>
      <c r="EGH86" s="11"/>
      <c r="EGI86" s="37"/>
      <c r="EGJ86" s="46"/>
      <c r="EGK86" s="35"/>
      <c r="EGL86" s="11"/>
      <c r="EGM86" s="37"/>
      <c r="EGN86" s="46"/>
      <c r="EGO86" s="35"/>
      <c r="EGP86" s="11"/>
      <c r="EGQ86" s="37"/>
      <c r="EGR86" s="46"/>
      <c r="EGS86" s="35"/>
      <c r="EGT86" s="11"/>
      <c r="EGU86" s="37"/>
      <c r="EGV86" s="46"/>
      <c r="EGW86" s="35"/>
      <c r="EGX86" s="11"/>
      <c r="EGY86" s="37"/>
      <c r="EGZ86" s="46"/>
      <c r="EHA86" s="35"/>
      <c r="EHB86" s="11"/>
      <c r="EHC86" s="37"/>
      <c r="EHD86" s="46"/>
      <c r="EHE86" s="35"/>
      <c r="EHF86" s="11"/>
      <c r="EHG86" s="37"/>
      <c r="EHH86" s="46"/>
      <c r="EHI86" s="35"/>
      <c r="EHJ86" s="11"/>
      <c r="EHK86" s="37"/>
      <c r="EHL86" s="46"/>
      <c r="EHM86" s="35"/>
      <c r="EHN86" s="11"/>
      <c r="EHO86" s="37"/>
      <c r="EHP86" s="46"/>
      <c r="EHQ86" s="35"/>
      <c r="EHR86" s="11"/>
      <c r="EHS86" s="37"/>
      <c r="EHT86" s="46"/>
      <c r="EHU86" s="35"/>
      <c r="EHV86" s="11"/>
      <c r="EHW86" s="37"/>
      <c r="EHX86" s="46"/>
      <c r="EHY86" s="35"/>
      <c r="EHZ86" s="11"/>
      <c r="EIA86" s="37"/>
      <c r="EIB86" s="46"/>
      <c r="EIC86" s="35"/>
      <c r="EID86" s="11"/>
      <c r="EIE86" s="37"/>
      <c r="EIF86" s="46"/>
      <c r="EIG86" s="35"/>
      <c r="EIH86" s="11"/>
      <c r="EII86" s="37"/>
      <c r="EIJ86" s="46"/>
      <c r="EIK86" s="35"/>
      <c r="EIL86" s="11"/>
      <c r="EIM86" s="37"/>
      <c r="EIN86" s="46"/>
      <c r="EIO86" s="35"/>
      <c r="EIP86" s="11"/>
      <c r="EIQ86" s="37"/>
      <c r="EIR86" s="46"/>
      <c r="EIS86" s="35"/>
      <c r="EIT86" s="11"/>
      <c r="EIU86" s="37"/>
      <c r="EIV86" s="46"/>
      <c r="EIW86" s="35"/>
      <c r="EIX86" s="11"/>
      <c r="EIY86" s="37"/>
      <c r="EIZ86" s="46"/>
      <c r="EJA86" s="35"/>
      <c r="EJB86" s="11"/>
      <c r="EJC86" s="37"/>
      <c r="EJD86" s="46"/>
      <c r="EJE86" s="35"/>
      <c r="EJF86" s="11"/>
      <c r="EJG86" s="37"/>
      <c r="EJH86" s="46"/>
      <c r="EJI86" s="35"/>
      <c r="EJJ86" s="11"/>
      <c r="EJK86" s="37"/>
      <c r="EJL86" s="46"/>
      <c r="EJM86" s="35"/>
      <c r="EJN86" s="11"/>
      <c r="EJO86" s="37"/>
      <c r="EJP86" s="46"/>
      <c r="EJQ86" s="35"/>
      <c r="EJR86" s="11"/>
      <c r="EJS86" s="37"/>
      <c r="EJT86" s="46"/>
      <c r="EJU86" s="35"/>
      <c r="EJV86" s="11"/>
      <c r="EJW86" s="37"/>
      <c r="EJX86" s="46"/>
      <c r="EJY86" s="35"/>
      <c r="EJZ86" s="11"/>
      <c r="EKA86" s="37"/>
      <c r="EKB86" s="46"/>
      <c r="EKC86" s="35"/>
      <c r="EKD86" s="11"/>
      <c r="EKE86" s="37"/>
      <c r="EKF86" s="46"/>
      <c r="EKG86" s="35"/>
      <c r="EKH86" s="11"/>
      <c r="EKI86" s="37"/>
      <c r="EKJ86" s="46"/>
      <c r="EKK86" s="35"/>
      <c r="EKL86" s="11"/>
      <c r="EKM86" s="37"/>
      <c r="EKN86" s="46"/>
      <c r="EKO86" s="35"/>
      <c r="EKP86" s="11"/>
      <c r="EKQ86" s="37"/>
      <c r="EKR86" s="46"/>
      <c r="EKS86" s="35"/>
      <c r="EKT86" s="11"/>
      <c r="EKU86" s="37"/>
      <c r="EKV86" s="46"/>
      <c r="EKW86" s="35"/>
      <c r="EKX86" s="11"/>
      <c r="EKY86" s="37"/>
      <c r="EKZ86" s="46"/>
      <c r="ELA86" s="35"/>
      <c r="ELB86" s="11"/>
      <c r="ELC86" s="37"/>
      <c r="ELD86" s="46"/>
      <c r="ELE86" s="35"/>
      <c r="ELF86" s="11"/>
      <c r="ELG86" s="37"/>
      <c r="ELH86" s="46"/>
      <c r="ELI86" s="35"/>
      <c r="ELJ86" s="11"/>
      <c r="ELK86" s="37"/>
      <c r="ELL86" s="46"/>
      <c r="ELM86" s="35"/>
      <c r="ELN86" s="11"/>
      <c r="ELO86" s="37"/>
      <c r="ELP86" s="46"/>
      <c r="ELQ86" s="35"/>
      <c r="ELR86" s="11"/>
      <c r="ELS86" s="37"/>
      <c r="ELT86" s="46"/>
      <c r="ELU86" s="35"/>
      <c r="ELV86" s="11"/>
      <c r="ELW86" s="37"/>
      <c r="ELX86" s="46"/>
      <c r="ELY86" s="35"/>
      <c r="ELZ86" s="11"/>
      <c r="EMA86" s="37"/>
      <c r="EMB86" s="46"/>
      <c r="EMC86" s="35"/>
      <c r="EMD86" s="11"/>
      <c r="EME86" s="37"/>
      <c r="EMF86" s="46"/>
      <c r="EMG86" s="35"/>
      <c r="EMH86" s="11"/>
      <c r="EMI86" s="37"/>
      <c r="EMJ86" s="46"/>
      <c r="EMK86" s="35"/>
      <c r="EML86" s="11"/>
      <c r="EMM86" s="37"/>
      <c r="EMN86" s="46"/>
      <c r="EMO86" s="35"/>
      <c r="EMP86" s="11"/>
      <c r="EMQ86" s="37"/>
      <c r="EMR86" s="46"/>
      <c r="EMS86" s="35"/>
      <c r="EMT86" s="11"/>
      <c r="EMU86" s="37"/>
      <c r="EMV86" s="46"/>
      <c r="EMW86" s="35"/>
      <c r="EMX86" s="11"/>
      <c r="EMY86" s="37"/>
      <c r="EMZ86" s="46"/>
      <c r="ENA86" s="35"/>
      <c r="ENB86" s="11"/>
      <c r="ENC86" s="37"/>
      <c r="END86" s="46"/>
      <c r="ENE86" s="35"/>
      <c r="ENF86" s="11"/>
      <c r="ENG86" s="37"/>
      <c r="ENH86" s="46"/>
      <c r="ENI86" s="35"/>
      <c r="ENJ86" s="11"/>
      <c r="ENK86" s="37"/>
      <c r="ENL86" s="46"/>
      <c r="ENM86" s="35"/>
      <c r="ENN86" s="11"/>
      <c r="ENO86" s="37"/>
      <c r="ENP86" s="46"/>
      <c r="ENQ86" s="35"/>
      <c r="ENR86" s="11"/>
      <c r="ENS86" s="37"/>
      <c r="ENT86" s="46"/>
      <c r="ENU86" s="35"/>
      <c r="ENV86" s="11"/>
      <c r="ENW86" s="37"/>
      <c r="ENX86" s="46"/>
      <c r="ENY86" s="35"/>
      <c r="ENZ86" s="11"/>
      <c r="EOA86" s="37"/>
      <c r="EOB86" s="46"/>
      <c r="EOC86" s="35"/>
      <c r="EOD86" s="11"/>
      <c r="EOE86" s="37"/>
      <c r="EOF86" s="46"/>
      <c r="EOG86" s="35"/>
      <c r="EOH86" s="11"/>
      <c r="EOI86" s="37"/>
      <c r="EOJ86" s="46"/>
      <c r="EOK86" s="35"/>
      <c r="EOL86" s="11"/>
      <c r="EOM86" s="37"/>
      <c r="EON86" s="46"/>
      <c r="EOO86" s="35"/>
      <c r="EOP86" s="11"/>
      <c r="EOQ86" s="37"/>
      <c r="EOR86" s="46"/>
      <c r="EOS86" s="35"/>
      <c r="EOT86" s="11"/>
      <c r="EOU86" s="37"/>
      <c r="EOV86" s="46"/>
      <c r="EOW86" s="35"/>
      <c r="EOX86" s="11"/>
      <c r="EOY86" s="37"/>
      <c r="EOZ86" s="46"/>
      <c r="EPA86" s="35"/>
      <c r="EPB86" s="11"/>
      <c r="EPC86" s="37"/>
      <c r="EPD86" s="46"/>
      <c r="EPE86" s="35"/>
      <c r="EPF86" s="11"/>
      <c r="EPG86" s="37"/>
      <c r="EPH86" s="46"/>
      <c r="EPI86" s="35"/>
      <c r="EPJ86" s="11"/>
      <c r="EPK86" s="37"/>
      <c r="EPL86" s="46"/>
      <c r="EPM86" s="35"/>
      <c r="EPN86" s="11"/>
      <c r="EPO86" s="37"/>
      <c r="EPP86" s="46"/>
      <c r="EPQ86" s="35"/>
      <c r="EPR86" s="11"/>
      <c r="EPS86" s="37"/>
      <c r="EPT86" s="46"/>
      <c r="EPU86" s="35"/>
      <c r="EPV86" s="11"/>
      <c r="EPW86" s="37"/>
      <c r="EPX86" s="46"/>
      <c r="EPY86" s="35"/>
      <c r="EPZ86" s="11"/>
      <c r="EQA86" s="37"/>
      <c r="EQB86" s="46"/>
      <c r="EQC86" s="35"/>
      <c r="EQD86" s="11"/>
      <c r="EQE86" s="37"/>
      <c r="EQF86" s="46"/>
      <c r="EQG86" s="35"/>
      <c r="EQH86" s="11"/>
      <c r="EQI86" s="37"/>
      <c r="EQJ86" s="46"/>
      <c r="EQK86" s="35"/>
      <c r="EQL86" s="11"/>
      <c r="EQM86" s="37"/>
      <c r="EQN86" s="46"/>
      <c r="EQO86" s="35"/>
      <c r="EQP86" s="11"/>
      <c r="EQQ86" s="37"/>
      <c r="EQR86" s="46"/>
      <c r="EQS86" s="35"/>
      <c r="EQT86" s="11"/>
      <c r="EQU86" s="37"/>
      <c r="EQV86" s="46"/>
      <c r="EQW86" s="35"/>
      <c r="EQX86" s="11"/>
      <c r="EQY86" s="37"/>
      <c r="EQZ86" s="46"/>
      <c r="ERA86" s="35"/>
      <c r="ERB86" s="11"/>
      <c r="ERC86" s="37"/>
      <c r="ERD86" s="46"/>
      <c r="ERE86" s="35"/>
      <c r="ERF86" s="11"/>
      <c r="ERG86" s="37"/>
      <c r="ERH86" s="46"/>
      <c r="ERI86" s="35"/>
      <c r="ERJ86" s="11"/>
      <c r="ERK86" s="37"/>
      <c r="ERL86" s="46"/>
      <c r="ERM86" s="35"/>
      <c r="ERN86" s="11"/>
      <c r="ERO86" s="37"/>
      <c r="ERP86" s="46"/>
      <c r="ERQ86" s="35"/>
      <c r="ERR86" s="11"/>
      <c r="ERS86" s="37"/>
      <c r="ERT86" s="46"/>
      <c r="ERU86" s="35"/>
      <c r="ERV86" s="11"/>
      <c r="ERW86" s="37"/>
      <c r="ERX86" s="46"/>
      <c r="ERY86" s="35"/>
      <c r="ERZ86" s="11"/>
      <c r="ESA86" s="37"/>
      <c r="ESB86" s="46"/>
      <c r="ESC86" s="35"/>
      <c r="ESD86" s="11"/>
      <c r="ESE86" s="37"/>
      <c r="ESF86" s="46"/>
      <c r="ESG86" s="35"/>
      <c r="ESH86" s="11"/>
      <c r="ESI86" s="37"/>
      <c r="ESJ86" s="46"/>
      <c r="ESK86" s="35"/>
      <c r="ESL86" s="11"/>
      <c r="ESM86" s="37"/>
      <c r="ESN86" s="46"/>
      <c r="ESO86" s="35"/>
      <c r="ESP86" s="11"/>
      <c r="ESQ86" s="37"/>
      <c r="ESR86" s="46"/>
      <c r="ESS86" s="35"/>
      <c r="EST86" s="11"/>
      <c r="ESU86" s="37"/>
      <c r="ESV86" s="46"/>
      <c r="ESW86" s="35"/>
      <c r="ESX86" s="11"/>
      <c r="ESY86" s="37"/>
      <c r="ESZ86" s="46"/>
      <c r="ETA86" s="35"/>
      <c r="ETB86" s="11"/>
      <c r="ETC86" s="37"/>
      <c r="ETD86" s="46"/>
      <c r="ETE86" s="35"/>
      <c r="ETF86" s="11"/>
      <c r="ETG86" s="37"/>
      <c r="ETH86" s="46"/>
      <c r="ETI86" s="35"/>
      <c r="ETJ86" s="11"/>
      <c r="ETK86" s="37"/>
      <c r="ETL86" s="46"/>
      <c r="ETM86" s="35"/>
      <c r="ETN86" s="11"/>
      <c r="ETO86" s="37"/>
      <c r="ETP86" s="46"/>
      <c r="ETQ86" s="35"/>
      <c r="ETR86" s="11"/>
      <c r="ETS86" s="37"/>
      <c r="ETT86" s="46"/>
      <c r="ETU86" s="35"/>
      <c r="ETV86" s="11"/>
      <c r="ETW86" s="37"/>
      <c r="ETX86" s="46"/>
      <c r="ETY86" s="35"/>
      <c r="ETZ86" s="11"/>
      <c r="EUA86" s="37"/>
      <c r="EUB86" s="46"/>
      <c r="EUC86" s="35"/>
      <c r="EUD86" s="11"/>
      <c r="EUE86" s="37"/>
      <c r="EUF86" s="46"/>
      <c r="EUG86" s="35"/>
      <c r="EUH86" s="11"/>
      <c r="EUI86" s="37"/>
      <c r="EUJ86" s="46"/>
      <c r="EUK86" s="35"/>
      <c r="EUL86" s="11"/>
      <c r="EUM86" s="37"/>
      <c r="EUN86" s="46"/>
      <c r="EUO86" s="35"/>
      <c r="EUP86" s="11"/>
      <c r="EUQ86" s="37"/>
      <c r="EUR86" s="46"/>
      <c r="EUS86" s="35"/>
      <c r="EUT86" s="11"/>
      <c r="EUU86" s="37"/>
      <c r="EUV86" s="46"/>
      <c r="EUW86" s="35"/>
      <c r="EUX86" s="11"/>
      <c r="EUY86" s="37"/>
      <c r="EUZ86" s="46"/>
      <c r="EVA86" s="35"/>
      <c r="EVB86" s="11"/>
      <c r="EVC86" s="37"/>
      <c r="EVD86" s="46"/>
      <c r="EVE86" s="35"/>
      <c r="EVF86" s="11"/>
      <c r="EVG86" s="37"/>
      <c r="EVH86" s="46"/>
      <c r="EVI86" s="35"/>
      <c r="EVJ86" s="11"/>
      <c r="EVK86" s="37"/>
      <c r="EVL86" s="46"/>
      <c r="EVM86" s="35"/>
      <c r="EVN86" s="11"/>
      <c r="EVO86" s="37"/>
      <c r="EVP86" s="46"/>
      <c r="EVQ86" s="35"/>
      <c r="EVR86" s="11"/>
      <c r="EVS86" s="37"/>
      <c r="EVT86" s="46"/>
      <c r="EVU86" s="35"/>
      <c r="EVV86" s="11"/>
      <c r="EVW86" s="37"/>
      <c r="EVX86" s="46"/>
      <c r="EVY86" s="35"/>
      <c r="EVZ86" s="11"/>
      <c r="EWA86" s="37"/>
      <c r="EWB86" s="46"/>
      <c r="EWC86" s="35"/>
      <c r="EWD86" s="11"/>
      <c r="EWE86" s="37"/>
      <c r="EWF86" s="46"/>
      <c r="EWG86" s="35"/>
      <c r="EWH86" s="11"/>
      <c r="EWI86" s="37"/>
      <c r="EWJ86" s="46"/>
      <c r="EWK86" s="35"/>
      <c r="EWL86" s="11"/>
      <c r="EWM86" s="37"/>
      <c r="EWN86" s="46"/>
      <c r="EWO86" s="35"/>
      <c r="EWP86" s="11"/>
      <c r="EWQ86" s="37"/>
      <c r="EWR86" s="46"/>
      <c r="EWS86" s="35"/>
      <c r="EWT86" s="11"/>
      <c r="EWU86" s="37"/>
      <c r="EWV86" s="46"/>
      <c r="EWW86" s="35"/>
      <c r="EWX86" s="11"/>
      <c r="EWY86" s="37"/>
      <c r="EWZ86" s="46"/>
      <c r="EXA86" s="35"/>
      <c r="EXB86" s="11"/>
      <c r="EXC86" s="37"/>
      <c r="EXD86" s="46"/>
      <c r="EXE86" s="35"/>
      <c r="EXF86" s="11"/>
      <c r="EXG86" s="37"/>
      <c r="EXH86" s="46"/>
      <c r="EXI86" s="35"/>
      <c r="EXJ86" s="11"/>
      <c r="EXK86" s="37"/>
      <c r="EXL86" s="46"/>
      <c r="EXM86" s="35"/>
      <c r="EXN86" s="11"/>
      <c r="EXO86" s="37"/>
      <c r="EXP86" s="46"/>
      <c r="EXQ86" s="35"/>
      <c r="EXR86" s="11"/>
      <c r="EXS86" s="37"/>
      <c r="EXT86" s="46"/>
      <c r="EXU86" s="35"/>
      <c r="EXV86" s="11"/>
      <c r="EXW86" s="37"/>
      <c r="EXX86" s="46"/>
      <c r="EXY86" s="35"/>
      <c r="EXZ86" s="11"/>
      <c r="EYA86" s="37"/>
      <c r="EYB86" s="46"/>
      <c r="EYC86" s="35"/>
      <c r="EYD86" s="11"/>
      <c r="EYE86" s="37"/>
      <c r="EYF86" s="46"/>
      <c r="EYG86" s="35"/>
      <c r="EYH86" s="11"/>
      <c r="EYI86" s="37"/>
      <c r="EYJ86" s="46"/>
      <c r="EYK86" s="35"/>
      <c r="EYL86" s="11"/>
      <c r="EYM86" s="37"/>
      <c r="EYN86" s="46"/>
      <c r="EYO86" s="35"/>
      <c r="EYP86" s="11"/>
      <c r="EYQ86" s="37"/>
      <c r="EYR86" s="46"/>
      <c r="EYS86" s="35"/>
      <c r="EYT86" s="11"/>
      <c r="EYU86" s="37"/>
      <c r="EYV86" s="46"/>
      <c r="EYW86" s="35"/>
      <c r="EYX86" s="11"/>
      <c r="EYY86" s="37"/>
      <c r="EYZ86" s="46"/>
      <c r="EZA86" s="35"/>
      <c r="EZB86" s="11"/>
      <c r="EZC86" s="37"/>
      <c r="EZD86" s="46"/>
      <c r="EZE86" s="35"/>
      <c r="EZF86" s="11"/>
      <c r="EZG86" s="37"/>
      <c r="EZH86" s="46"/>
      <c r="EZI86" s="35"/>
      <c r="EZJ86" s="11"/>
      <c r="EZK86" s="37"/>
      <c r="EZL86" s="46"/>
      <c r="EZM86" s="35"/>
      <c r="EZN86" s="11"/>
      <c r="EZO86" s="37"/>
      <c r="EZP86" s="46"/>
      <c r="EZQ86" s="35"/>
      <c r="EZR86" s="11"/>
      <c r="EZS86" s="37"/>
      <c r="EZT86" s="46"/>
      <c r="EZU86" s="35"/>
      <c r="EZV86" s="11"/>
      <c r="EZW86" s="37"/>
      <c r="EZX86" s="46"/>
      <c r="EZY86" s="35"/>
      <c r="EZZ86" s="11"/>
      <c r="FAA86" s="37"/>
      <c r="FAB86" s="46"/>
      <c r="FAC86" s="35"/>
      <c r="FAD86" s="11"/>
      <c r="FAE86" s="37"/>
      <c r="FAF86" s="46"/>
      <c r="FAG86" s="35"/>
      <c r="FAH86" s="11"/>
      <c r="FAI86" s="37"/>
      <c r="FAJ86" s="46"/>
      <c r="FAK86" s="35"/>
      <c r="FAL86" s="11"/>
      <c r="FAM86" s="37"/>
      <c r="FAN86" s="46"/>
      <c r="FAO86" s="35"/>
      <c r="FAP86" s="11"/>
      <c r="FAQ86" s="37"/>
      <c r="FAR86" s="46"/>
      <c r="FAS86" s="35"/>
      <c r="FAT86" s="11"/>
      <c r="FAU86" s="37"/>
      <c r="FAV86" s="46"/>
      <c r="FAW86" s="35"/>
      <c r="FAX86" s="11"/>
      <c r="FAY86" s="37"/>
      <c r="FAZ86" s="46"/>
      <c r="FBA86" s="35"/>
      <c r="FBB86" s="11"/>
      <c r="FBC86" s="37"/>
      <c r="FBD86" s="46"/>
      <c r="FBE86" s="35"/>
      <c r="FBF86" s="11"/>
      <c r="FBG86" s="37"/>
      <c r="FBH86" s="46"/>
      <c r="FBI86" s="35"/>
      <c r="FBJ86" s="11"/>
      <c r="FBK86" s="37"/>
      <c r="FBL86" s="46"/>
      <c r="FBM86" s="35"/>
      <c r="FBN86" s="11"/>
      <c r="FBO86" s="37"/>
      <c r="FBP86" s="46"/>
      <c r="FBQ86" s="35"/>
      <c r="FBR86" s="11"/>
      <c r="FBS86" s="37"/>
      <c r="FBT86" s="46"/>
      <c r="FBU86" s="35"/>
      <c r="FBV86" s="11"/>
      <c r="FBW86" s="37"/>
      <c r="FBX86" s="46"/>
      <c r="FBY86" s="35"/>
      <c r="FBZ86" s="11"/>
      <c r="FCA86" s="37"/>
      <c r="FCB86" s="46"/>
      <c r="FCC86" s="35"/>
      <c r="FCD86" s="11"/>
      <c r="FCE86" s="37"/>
      <c r="FCF86" s="46"/>
      <c r="FCG86" s="35"/>
      <c r="FCH86" s="11"/>
      <c r="FCI86" s="37"/>
      <c r="FCJ86" s="46"/>
      <c r="FCK86" s="35"/>
      <c r="FCL86" s="11"/>
      <c r="FCM86" s="37"/>
      <c r="FCN86" s="46"/>
      <c r="FCO86" s="35"/>
      <c r="FCP86" s="11"/>
      <c r="FCQ86" s="37"/>
      <c r="FCR86" s="46"/>
      <c r="FCS86" s="35"/>
      <c r="FCT86" s="11"/>
      <c r="FCU86" s="37"/>
      <c r="FCV86" s="46"/>
      <c r="FCW86" s="35"/>
      <c r="FCX86" s="11"/>
      <c r="FCY86" s="37"/>
      <c r="FCZ86" s="46"/>
      <c r="FDA86" s="35"/>
      <c r="FDB86" s="11"/>
      <c r="FDC86" s="37"/>
      <c r="FDD86" s="46"/>
      <c r="FDE86" s="35"/>
      <c r="FDF86" s="11"/>
      <c r="FDG86" s="37"/>
      <c r="FDH86" s="46"/>
      <c r="FDI86" s="35"/>
      <c r="FDJ86" s="11"/>
      <c r="FDK86" s="37"/>
      <c r="FDL86" s="46"/>
      <c r="FDM86" s="35"/>
      <c r="FDN86" s="11"/>
      <c r="FDO86" s="37"/>
      <c r="FDP86" s="46"/>
      <c r="FDQ86" s="35"/>
      <c r="FDR86" s="11"/>
      <c r="FDS86" s="37"/>
      <c r="FDT86" s="46"/>
      <c r="FDU86" s="35"/>
      <c r="FDV86" s="11"/>
      <c r="FDW86" s="37"/>
      <c r="FDX86" s="46"/>
      <c r="FDY86" s="35"/>
      <c r="FDZ86" s="11"/>
      <c r="FEA86" s="37"/>
      <c r="FEB86" s="46"/>
      <c r="FEC86" s="35"/>
      <c r="FED86" s="11"/>
      <c r="FEE86" s="37"/>
      <c r="FEF86" s="46"/>
      <c r="FEG86" s="35"/>
      <c r="FEH86" s="11"/>
      <c r="FEI86" s="37"/>
      <c r="FEJ86" s="46"/>
      <c r="FEK86" s="35"/>
      <c r="FEL86" s="11"/>
      <c r="FEM86" s="37"/>
      <c r="FEN86" s="46"/>
      <c r="FEO86" s="35"/>
      <c r="FEP86" s="11"/>
      <c r="FEQ86" s="37"/>
      <c r="FER86" s="46"/>
      <c r="FES86" s="35"/>
      <c r="FET86" s="11"/>
      <c r="FEU86" s="37"/>
      <c r="FEV86" s="46"/>
      <c r="FEW86" s="35"/>
      <c r="FEX86" s="11"/>
      <c r="FEY86" s="37"/>
      <c r="FEZ86" s="46"/>
      <c r="FFA86" s="35"/>
      <c r="FFB86" s="11"/>
      <c r="FFC86" s="37"/>
      <c r="FFD86" s="46"/>
      <c r="FFE86" s="35"/>
      <c r="FFF86" s="11"/>
      <c r="FFG86" s="37"/>
      <c r="FFH86" s="46"/>
      <c r="FFI86" s="35"/>
      <c r="FFJ86" s="11"/>
      <c r="FFK86" s="37"/>
      <c r="FFL86" s="46"/>
      <c r="FFM86" s="35"/>
      <c r="FFN86" s="11"/>
      <c r="FFO86" s="37"/>
      <c r="FFP86" s="46"/>
      <c r="FFQ86" s="35"/>
      <c r="FFR86" s="11"/>
      <c r="FFS86" s="37"/>
      <c r="FFT86" s="46"/>
      <c r="FFU86" s="35"/>
      <c r="FFV86" s="11"/>
      <c r="FFW86" s="37"/>
      <c r="FFX86" s="46"/>
      <c r="FFY86" s="35"/>
      <c r="FFZ86" s="11"/>
      <c r="FGA86" s="37"/>
      <c r="FGB86" s="46"/>
      <c r="FGC86" s="35"/>
      <c r="FGD86" s="11"/>
      <c r="FGE86" s="37"/>
      <c r="FGF86" s="46"/>
      <c r="FGG86" s="35"/>
      <c r="FGH86" s="11"/>
      <c r="FGI86" s="37"/>
      <c r="FGJ86" s="46"/>
      <c r="FGK86" s="35"/>
      <c r="FGL86" s="11"/>
      <c r="FGM86" s="37"/>
      <c r="FGN86" s="46"/>
      <c r="FGO86" s="35"/>
      <c r="FGP86" s="11"/>
      <c r="FGQ86" s="37"/>
      <c r="FGR86" s="46"/>
      <c r="FGS86" s="35"/>
      <c r="FGT86" s="11"/>
      <c r="FGU86" s="37"/>
      <c r="FGV86" s="46"/>
      <c r="FGW86" s="35"/>
      <c r="FGX86" s="11"/>
      <c r="FGY86" s="37"/>
      <c r="FGZ86" s="46"/>
      <c r="FHA86" s="35"/>
      <c r="FHB86" s="11"/>
      <c r="FHC86" s="37"/>
      <c r="FHD86" s="46"/>
      <c r="FHE86" s="35"/>
      <c r="FHF86" s="11"/>
      <c r="FHG86" s="37"/>
      <c r="FHH86" s="46"/>
      <c r="FHI86" s="35"/>
      <c r="FHJ86" s="11"/>
      <c r="FHK86" s="37"/>
      <c r="FHL86" s="46"/>
      <c r="FHM86" s="35"/>
      <c r="FHN86" s="11"/>
      <c r="FHO86" s="37"/>
      <c r="FHP86" s="46"/>
      <c r="FHQ86" s="35"/>
      <c r="FHR86" s="11"/>
      <c r="FHS86" s="37"/>
      <c r="FHT86" s="46"/>
      <c r="FHU86" s="35"/>
      <c r="FHV86" s="11"/>
      <c r="FHW86" s="37"/>
      <c r="FHX86" s="46"/>
      <c r="FHY86" s="35"/>
      <c r="FHZ86" s="11"/>
      <c r="FIA86" s="37"/>
      <c r="FIB86" s="46"/>
      <c r="FIC86" s="35"/>
      <c r="FID86" s="11"/>
      <c r="FIE86" s="37"/>
      <c r="FIF86" s="46"/>
      <c r="FIG86" s="35"/>
      <c r="FIH86" s="11"/>
      <c r="FII86" s="37"/>
      <c r="FIJ86" s="46"/>
      <c r="FIK86" s="35"/>
      <c r="FIL86" s="11"/>
      <c r="FIM86" s="37"/>
      <c r="FIN86" s="46"/>
      <c r="FIO86" s="35"/>
      <c r="FIP86" s="11"/>
      <c r="FIQ86" s="37"/>
      <c r="FIR86" s="46"/>
      <c r="FIS86" s="35"/>
      <c r="FIT86" s="11"/>
      <c r="FIU86" s="37"/>
      <c r="FIV86" s="46"/>
      <c r="FIW86" s="35"/>
      <c r="FIX86" s="11"/>
      <c r="FIY86" s="37"/>
      <c r="FIZ86" s="46"/>
      <c r="FJA86" s="35"/>
      <c r="FJB86" s="11"/>
      <c r="FJC86" s="37"/>
      <c r="FJD86" s="46"/>
      <c r="FJE86" s="35"/>
      <c r="FJF86" s="11"/>
      <c r="FJG86" s="37"/>
      <c r="FJH86" s="46"/>
      <c r="FJI86" s="35"/>
      <c r="FJJ86" s="11"/>
      <c r="FJK86" s="37"/>
      <c r="FJL86" s="46"/>
      <c r="FJM86" s="35"/>
      <c r="FJN86" s="11"/>
      <c r="FJO86" s="37"/>
      <c r="FJP86" s="46"/>
      <c r="FJQ86" s="35"/>
      <c r="FJR86" s="11"/>
      <c r="FJS86" s="37"/>
      <c r="FJT86" s="46"/>
      <c r="FJU86" s="35"/>
      <c r="FJV86" s="11"/>
      <c r="FJW86" s="37"/>
      <c r="FJX86" s="46"/>
      <c r="FJY86" s="35"/>
      <c r="FJZ86" s="11"/>
      <c r="FKA86" s="37"/>
      <c r="FKB86" s="46"/>
      <c r="FKC86" s="35"/>
      <c r="FKD86" s="11"/>
      <c r="FKE86" s="37"/>
      <c r="FKF86" s="46"/>
      <c r="FKG86" s="35"/>
      <c r="FKH86" s="11"/>
      <c r="FKI86" s="37"/>
      <c r="FKJ86" s="46"/>
      <c r="FKK86" s="35"/>
      <c r="FKL86" s="11"/>
      <c r="FKM86" s="37"/>
      <c r="FKN86" s="46"/>
      <c r="FKO86" s="35"/>
      <c r="FKP86" s="11"/>
      <c r="FKQ86" s="37"/>
      <c r="FKR86" s="46"/>
      <c r="FKS86" s="35"/>
      <c r="FKT86" s="11"/>
      <c r="FKU86" s="37"/>
      <c r="FKV86" s="46"/>
      <c r="FKW86" s="35"/>
      <c r="FKX86" s="11"/>
      <c r="FKY86" s="37"/>
      <c r="FKZ86" s="46"/>
      <c r="FLA86" s="35"/>
      <c r="FLB86" s="11"/>
      <c r="FLC86" s="37"/>
      <c r="FLD86" s="46"/>
      <c r="FLE86" s="35"/>
      <c r="FLF86" s="11"/>
      <c r="FLG86" s="37"/>
      <c r="FLH86" s="46"/>
      <c r="FLI86" s="35"/>
      <c r="FLJ86" s="11"/>
      <c r="FLK86" s="37"/>
      <c r="FLL86" s="46"/>
      <c r="FLM86" s="35"/>
      <c r="FLN86" s="11"/>
      <c r="FLO86" s="37"/>
      <c r="FLP86" s="46"/>
      <c r="FLQ86" s="35"/>
      <c r="FLR86" s="11"/>
      <c r="FLS86" s="37"/>
      <c r="FLT86" s="46"/>
      <c r="FLU86" s="35"/>
      <c r="FLV86" s="11"/>
      <c r="FLW86" s="37"/>
      <c r="FLX86" s="46"/>
      <c r="FLY86" s="35"/>
      <c r="FLZ86" s="11"/>
      <c r="FMA86" s="37"/>
      <c r="FMB86" s="46"/>
      <c r="FMC86" s="35"/>
      <c r="FMD86" s="11"/>
      <c r="FME86" s="37"/>
      <c r="FMF86" s="46"/>
      <c r="FMG86" s="35"/>
      <c r="FMH86" s="11"/>
      <c r="FMI86" s="37"/>
      <c r="FMJ86" s="46"/>
      <c r="FMK86" s="35"/>
      <c r="FML86" s="11"/>
      <c r="FMM86" s="37"/>
      <c r="FMN86" s="46"/>
      <c r="FMO86" s="35"/>
      <c r="FMP86" s="11"/>
      <c r="FMQ86" s="37"/>
      <c r="FMR86" s="46"/>
      <c r="FMS86" s="35"/>
      <c r="FMT86" s="11"/>
      <c r="FMU86" s="37"/>
      <c r="FMV86" s="46"/>
      <c r="FMW86" s="35"/>
      <c r="FMX86" s="11"/>
      <c r="FMY86" s="37"/>
      <c r="FMZ86" s="46"/>
      <c r="FNA86" s="35"/>
      <c r="FNB86" s="11"/>
      <c r="FNC86" s="37"/>
      <c r="FND86" s="46"/>
      <c r="FNE86" s="35"/>
      <c r="FNF86" s="11"/>
      <c r="FNG86" s="37"/>
      <c r="FNH86" s="46"/>
      <c r="FNI86" s="35"/>
      <c r="FNJ86" s="11"/>
      <c r="FNK86" s="37"/>
      <c r="FNL86" s="46"/>
      <c r="FNM86" s="35"/>
      <c r="FNN86" s="11"/>
      <c r="FNO86" s="37"/>
      <c r="FNP86" s="46"/>
      <c r="FNQ86" s="35"/>
      <c r="FNR86" s="11"/>
      <c r="FNS86" s="37"/>
      <c r="FNT86" s="46"/>
      <c r="FNU86" s="35"/>
      <c r="FNV86" s="11"/>
      <c r="FNW86" s="37"/>
      <c r="FNX86" s="46"/>
      <c r="FNY86" s="35"/>
      <c r="FNZ86" s="11"/>
      <c r="FOA86" s="37"/>
      <c r="FOB86" s="46"/>
      <c r="FOC86" s="35"/>
      <c r="FOD86" s="11"/>
      <c r="FOE86" s="37"/>
      <c r="FOF86" s="46"/>
      <c r="FOG86" s="35"/>
      <c r="FOH86" s="11"/>
      <c r="FOI86" s="37"/>
      <c r="FOJ86" s="46"/>
      <c r="FOK86" s="35"/>
      <c r="FOL86" s="11"/>
      <c r="FOM86" s="37"/>
      <c r="FON86" s="46"/>
      <c r="FOO86" s="35"/>
      <c r="FOP86" s="11"/>
      <c r="FOQ86" s="37"/>
      <c r="FOR86" s="46"/>
      <c r="FOS86" s="35"/>
      <c r="FOT86" s="11"/>
      <c r="FOU86" s="37"/>
      <c r="FOV86" s="46"/>
      <c r="FOW86" s="35"/>
      <c r="FOX86" s="11"/>
      <c r="FOY86" s="37"/>
      <c r="FOZ86" s="46"/>
      <c r="FPA86" s="35"/>
      <c r="FPB86" s="11"/>
      <c r="FPC86" s="37"/>
      <c r="FPD86" s="46"/>
      <c r="FPE86" s="35"/>
      <c r="FPF86" s="11"/>
      <c r="FPG86" s="37"/>
      <c r="FPH86" s="46"/>
      <c r="FPI86" s="35"/>
      <c r="FPJ86" s="11"/>
      <c r="FPK86" s="37"/>
      <c r="FPL86" s="46"/>
      <c r="FPM86" s="35"/>
      <c r="FPN86" s="11"/>
      <c r="FPO86" s="37"/>
      <c r="FPP86" s="46"/>
      <c r="FPQ86" s="35"/>
      <c r="FPR86" s="11"/>
      <c r="FPS86" s="37"/>
      <c r="FPT86" s="46"/>
      <c r="FPU86" s="35"/>
      <c r="FPV86" s="11"/>
      <c r="FPW86" s="37"/>
      <c r="FPX86" s="46"/>
      <c r="FPY86" s="35"/>
      <c r="FPZ86" s="11"/>
      <c r="FQA86" s="37"/>
      <c r="FQB86" s="46"/>
      <c r="FQC86" s="35"/>
      <c r="FQD86" s="11"/>
      <c r="FQE86" s="37"/>
      <c r="FQF86" s="46"/>
      <c r="FQG86" s="35"/>
      <c r="FQH86" s="11"/>
      <c r="FQI86" s="37"/>
      <c r="FQJ86" s="46"/>
      <c r="FQK86" s="35"/>
      <c r="FQL86" s="11"/>
      <c r="FQM86" s="37"/>
      <c r="FQN86" s="46"/>
      <c r="FQO86" s="35"/>
      <c r="FQP86" s="11"/>
      <c r="FQQ86" s="37"/>
      <c r="FQR86" s="46"/>
      <c r="FQS86" s="35"/>
      <c r="FQT86" s="11"/>
      <c r="FQU86" s="37"/>
      <c r="FQV86" s="46"/>
      <c r="FQW86" s="35"/>
      <c r="FQX86" s="11"/>
      <c r="FQY86" s="37"/>
      <c r="FQZ86" s="46"/>
      <c r="FRA86" s="35"/>
      <c r="FRB86" s="11"/>
      <c r="FRC86" s="37"/>
      <c r="FRD86" s="46"/>
      <c r="FRE86" s="35"/>
      <c r="FRF86" s="11"/>
      <c r="FRG86" s="37"/>
      <c r="FRH86" s="46"/>
      <c r="FRI86" s="35"/>
      <c r="FRJ86" s="11"/>
      <c r="FRK86" s="37"/>
      <c r="FRL86" s="46"/>
      <c r="FRM86" s="35"/>
      <c r="FRN86" s="11"/>
      <c r="FRO86" s="37"/>
      <c r="FRP86" s="46"/>
      <c r="FRQ86" s="35"/>
      <c r="FRR86" s="11"/>
      <c r="FRS86" s="37"/>
      <c r="FRT86" s="46"/>
      <c r="FRU86" s="35"/>
      <c r="FRV86" s="11"/>
      <c r="FRW86" s="37"/>
      <c r="FRX86" s="46"/>
      <c r="FRY86" s="35"/>
      <c r="FRZ86" s="11"/>
      <c r="FSA86" s="37"/>
      <c r="FSB86" s="46"/>
      <c r="FSC86" s="35"/>
      <c r="FSD86" s="11"/>
      <c r="FSE86" s="37"/>
      <c r="FSF86" s="46"/>
      <c r="FSG86" s="35"/>
      <c r="FSH86" s="11"/>
      <c r="FSI86" s="37"/>
      <c r="FSJ86" s="46"/>
      <c r="FSK86" s="35"/>
      <c r="FSL86" s="11"/>
      <c r="FSM86" s="37"/>
      <c r="FSN86" s="46"/>
      <c r="FSO86" s="35"/>
      <c r="FSP86" s="11"/>
      <c r="FSQ86" s="37"/>
      <c r="FSR86" s="46"/>
      <c r="FSS86" s="35"/>
      <c r="FST86" s="11"/>
      <c r="FSU86" s="37"/>
      <c r="FSV86" s="46"/>
      <c r="FSW86" s="35"/>
      <c r="FSX86" s="11"/>
      <c r="FSY86" s="37"/>
      <c r="FSZ86" s="46"/>
      <c r="FTA86" s="35"/>
      <c r="FTB86" s="11"/>
      <c r="FTC86" s="37"/>
      <c r="FTD86" s="46"/>
      <c r="FTE86" s="35"/>
      <c r="FTF86" s="11"/>
      <c r="FTG86" s="37"/>
      <c r="FTH86" s="46"/>
      <c r="FTI86" s="35"/>
      <c r="FTJ86" s="11"/>
      <c r="FTK86" s="37"/>
      <c r="FTL86" s="46"/>
      <c r="FTM86" s="35"/>
      <c r="FTN86" s="11"/>
      <c r="FTO86" s="37"/>
      <c r="FTP86" s="46"/>
      <c r="FTQ86" s="35"/>
      <c r="FTR86" s="11"/>
      <c r="FTS86" s="37"/>
      <c r="FTT86" s="46"/>
      <c r="FTU86" s="35"/>
      <c r="FTV86" s="11"/>
      <c r="FTW86" s="37"/>
      <c r="FTX86" s="46"/>
      <c r="FTY86" s="35"/>
      <c r="FTZ86" s="11"/>
      <c r="FUA86" s="37"/>
      <c r="FUB86" s="46"/>
      <c r="FUC86" s="35"/>
      <c r="FUD86" s="11"/>
      <c r="FUE86" s="37"/>
      <c r="FUF86" s="46"/>
      <c r="FUG86" s="35"/>
      <c r="FUH86" s="11"/>
      <c r="FUI86" s="37"/>
      <c r="FUJ86" s="46"/>
      <c r="FUK86" s="35"/>
      <c r="FUL86" s="11"/>
      <c r="FUM86" s="37"/>
      <c r="FUN86" s="46"/>
      <c r="FUO86" s="35"/>
      <c r="FUP86" s="11"/>
      <c r="FUQ86" s="37"/>
      <c r="FUR86" s="46"/>
      <c r="FUS86" s="35"/>
      <c r="FUT86" s="11"/>
      <c r="FUU86" s="37"/>
      <c r="FUV86" s="46"/>
      <c r="FUW86" s="35"/>
      <c r="FUX86" s="11"/>
      <c r="FUY86" s="37"/>
      <c r="FUZ86" s="46"/>
      <c r="FVA86" s="35"/>
      <c r="FVB86" s="11"/>
      <c r="FVC86" s="37"/>
      <c r="FVD86" s="46"/>
      <c r="FVE86" s="35"/>
      <c r="FVF86" s="11"/>
      <c r="FVG86" s="37"/>
      <c r="FVH86" s="46"/>
      <c r="FVI86" s="35"/>
      <c r="FVJ86" s="11"/>
      <c r="FVK86" s="37"/>
      <c r="FVL86" s="46"/>
      <c r="FVM86" s="35"/>
      <c r="FVN86" s="11"/>
      <c r="FVO86" s="37"/>
      <c r="FVP86" s="46"/>
      <c r="FVQ86" s="35"/>
      <c r="FVR86" s="11"/>
      <c r="FVS86" s="37"/>
      <c r="FVT86" s="46"/>
      <c r="FVU86" s="35"/>
      <c r="FVV86" s="11"/>
      <c r="FVW86" s="37"/>
      <c r="FVX86" s="46"/>
      <c r="FVY86" s="35"/>
      <c r="FVZ86" s="11"/>
      <c r="FWA86" s="37"/>
      <c r="FWB86" s="46"/>
      <c r="FWC86" s="35"/>
      <c r="FWD86" s="11"/>
      <c r="FWE86" s="37"/>
      <c r="FWF86" s="46"/>
      <c r="FWG86" s="35"/>
      <c r="FWH86" s="11"/>
      <c r="FWI86" s="37"/>
      <c r="FWJ86" s="46"/>
      <c r="FWK86" s="35"/>
      <c r="FWL86" s="11"/>
      <c r="FWM86" s="37"/>
      <c r="FWN86" s="46"/>
      <c r="FWO86" s="35"/>
      <c r="FWP86" s="11"/>
      <c r="FWQ86" s="37"/>
      <c r="FWR86" s="46"/>
      <c r="FWS86" s="35"/>
      <c r="FWT86" s="11"/>
      <c r="FWU86" s="37"/>
      <c r="FWV86" s="46"/>
      <c r="FWW86" s="35"/>
      <c r="FWX86" s="11"/>
      <c r="FWY86" s="37"/>
      <c r="FWZ86" s="46"/>
      <c r="FXA86" s="35"/>
      <c r="FXB86" s="11"/>
      <c r="FXC86" s="37"/>
      <c r="FXD86" s="46"/>
      <c r="FXE86" s="35"/>
      <c r="FXF86" s="11"/>
      <c r="FXG86" s="37"/>
      <c r="FXH86" s="46"/>
      <c r="FXI86" s="35"/>
      <c r="FXJ86" s="11"/>
      <c r="FXK86" s="37"/>
      <c r="FXL86" s="46"/>
      <c r="FXM86" s="35"/>
      <c r="FXN86" s="11"/>
      <c r="FXO86" s="37"/>
      <c r="FXP86" s="46"/>
      <c r="FXQ86" s="35"/>
      <c r="FXR86" s="11"/>
      <c r="FXS86" s="37"/>
      <c r="FXT86" s="46"/>
      <c r="FXU86" s="35"/>
      <c r="FXV86" s="11"/>
      <c r="FXW86" s="37"/>
      <c r="FXX86" s="46"/>
      <c r="FXY86" s="35"/>
      <c r="FXZ86" s="11"/>
      <c r="FYA86" s="37"/>
      <c r="FYB86" s="46"/>
      <c r="FYC86" s="35"/>
      <c r="FYD86" s="11"/>
      <c r="FYE86" s="37"/>
      <c r="FYF86" s="46"/>
      <c r="FYG86" s="35"/>
      <c r="FYH86" s="11"/>
      <c r="FYI86" s="37"/>
      <c r="FYJ86" s="46"/>
      <c r="FYK86" s="35"/>
      <c r="FYL86" s="11"/>
      <c r="FYM86" s="37"/>
      <c r="FYN86" s="46"/>
      <c r="FYO86" s="35"/>
      <c r="FYP86" s="11"/>
      <c r="FYQ86" s="37"/>
      <c r="FYR86" s="46"/>
      <c r="FYS86" s="35"/>
      <c r="FYT86" s="11"/>
      <c r="FYU86" s="37"/>
      <c r="FYV86" s="46"/>
      <c r="FYW86" s="35"/>
      <c r="FYX86" s="11"/>
      <c r="FYY86" s="37"/>
      <c r="FYZ86" s="46"/>
      <c r="FZA86" s="35"/>
      <c r="FZB86" s="11"/>
      <c r="FZC86" s="37"/>
      <c r="FZD86" s="46"/>
      <c r="FZE86" s="35"/>
      <c r="FZF86" s="11"/>
      <c r="FZG86" s="37"/>
      <c r="FZH86" s="46"/>
      <c r="FZI86" s="35"/>
      <c r="FZJ86" s="11"/>
      <c r="FZK86" s="37"/>
      <c r="FZL86" s="46"/>
      <c r="FZM86" s="35"/>
      <c r="FZN86" s="11"/>
      <c r="FZO86" s="37"/>
      <c r="FZP86" s="46"/>
      <c r="FZQ86" s="35"/>
      <c r="FZR86" s="11"/>
      <c r="FZS86" s="37"/>
      <c r="FZT86" s="46"/>
      <c r="FZU86" s="35"/>
      <c r="FZV86" s="11"/>
      <c r="FZW86" s="37"/>
      <c r="FZX86" s="46"/>
      <c r="FZY86" s="35"/>
      <c r="FZZ86" s="11"/>
      <c r="GAA86" s="37"/>
      <c r="GAB86" s="46"/>
      <c r="GAC86" s="35"/>
      <c r="GAD86" s="11"/>
      <c r="GAE86" s="37"/>
      <c r="GAF86" s="46"/>
      <c r="GAG86" s="35"/>
      <c r="GAH86" s="11"/>
      <c r="GAI86" s="37"/>
      <c r="GAJ86" s="46"/>
      <c r="GAK86" s="35"/>
      <c r="GAL86" s="11"/>
      <c r="GAM86" s="37"/>
      <c r="GAN86" s="46"/>
      <c r="GAO86" s="35"/>
      <c r="GAP86" s="11"/>
      <c r="GAQ86" s="37"/>
      <c r="GAR86" s="46"/>
      <c r="GAS86" s="35"/>
      <c r="GAT86" s="11"/>
      <c r="GAU86" s="37"/>
      <c r="GAV86" s="46"/>
      <c r="GAW86" s="35"/>
      <c r="GAX86" s="11"/>
      <c r="GAY86" s="37"/>
      <c r="GAZ86" s="46"/>
      <c r="GBA86" s="35"/>
      <c r="GBB86" s="11"/>
      <c r="GBC86" s="37"/>
      <c r="GBD86" s="46"/>
      <c r="GBE86" s="35"/>
      <c r="GBF86" s="11"/>
      <c r="GBG86" s="37"/>
      <c r="GBH86" s="46"/>
      <c r="GBI86" s="35"/>
      <c r="GBJ86" s="11"/>
      <c r="GBK86" s="37"/>
      <c r="GBL86" s="46"/>
      <c r="GBM86" s="35"/>
      <c r="GBN86" s="11"/>
      <c r="GBO86" s="37"/>
      <c r="GBP86" s="46"/>
      <c r="GBQ86" s="35"/>
      <c r="GBR86" s="11"/>
      <c r="GBS86" s="37"/>
      <c r="GBT86" s="46"/>
      <c r="GBU86" s="35"/>
      <c r="GBV86" s="11"/>
      <c r="GBW86" s="37"/>
      <c r="GBX86" s="46"/>
      <c r="GBY86" s="35"/>
      <c r="GBZ86" s="11"/>
      <c r="GCA86" s="37"/>
      <c r="GCB86" s="46"/>
      <c r="GCC86" s="35"/>
      <c r="GCD86" s="11"/>
      <c r="GCE86" s="37"/>
      <c r="GCF86" s="46"/>
      <c r="GCG86" s="35"/>
      <c r="GCH86" s="11"/>
      <c r="GCI86" s="37"/>
      <c r="GCJ86" s="46"/>
      <c r="GCK86" s="35"/>
      <c r="GCL86" s="11"/>
      <c r="GCM86" s="37"/>
      <c r="GCN86" s="46"/>
      <c r="GCO86" s="35"/>
      <c r="GCP86" s="11"/>
      <c r="GCQ86" s="37"/>
      <c r="GCR86" s="46"/>
      <c r="GCS86" s="35"/>
      <c r="GCT86" s="11"/>
      <c r="GCU86" s="37"/>
      <c r="GCV86" s="46"/>
      <c r="GCW86" s="35"/>
      <c r="GCX86" s="11"/>
      <c r="GCY86" s="37"/>
      <c r="GCZ86" s="46"/>
      <c r="GDA86" s="35"/>
      <c r="GDB86" s="11"/>
      <c r="GDC86" s="37"/>
      <c r="GDD86" s="46"/>
      <c r="GDE86" s="35"/>
      <c r="GDF86" s="11"/>
      <c r="GDG86" s="37"/>
      <c r="GDH86" s="46"/>
      <c r="GDI86" s="35"/>
      <c r="GDJ86" s="11"/>
      <c r="GDK86" s="37"/>
      <c r="GDL86" s="46"/>
      <c r="GDM86" s="35"/>
      <c r="GDN86" s="11"/>
      <c r="GDO86" s="37"/>
      <c r="GDP86" s="46"/>
      <c r="GDQ86" s="35"/>
      <c r="GDR86" s="11"/>
      <c r="GDS86" s="37"/>
      <c r="GDT86" s="46"/>
      <c r="GDU86" s="35"/>
      <c r="GDV86" s="11"/>
      <c r="GDW86" s="37"/>
      <c r="GDX86" s="46"/>
      <c r="GDY86" s="35"/>
      <c r="GDZ86" s="11"/>
      <c r="GEA86" s="37"/>
      <c r="GEB86" s="46"/>
      <c r="GEC86" s="35"/>
      <c r="GED86" s="11"/>
      <c r="GEE86" s="37"/>
      <c r="GEF86" s="46"/>
      <c r="GEG86" s="35"/>
      <c r="GEH86" s="11"/>
      <c r="GEI86" s="37"/>
      <c r="GEJ86" s="46"/>
      <c r="GEK86" s="35"/>
      <c r="GEL86" s="11"/>
      <c r="GEM86" s="37"/>
      <c r="GEN86" s="46"/>
      <c r="GEO86" s="35"/>
      <c r="GEP86" s="11"/>
      <c r="GEQ86" s="37"/>
      <c r="GER86" s="46"/>
      <c r="GES86" s="35"/>
      <c r="GET86" s="11"/>
      <c r="GEU86" s="37"/>
      <c r="GEV86" s="46"/>
      <c r="GEW86" s="35"/>
      <c r="GEX86" s="11"/>
      <c r="GEY86" s="37"/>
      <c r="GEZ86" s="46"/>
      <c r="GFA86" s="35"/>
      <c r="GFB86" s="11"/>
      <c r="GFC86" s="37"/>
      <c r="GFD86" s="46"/>
      <c r="GFE86" s="35"/>
      <c r="GFF86" s="11"/>
      <c r="GFG86" s="37"/>
      <c r="GFH86" s="46"/>
      <c r="GFI86" s="35"/>
      <c r="GFJ86" s="11"/>
      <c r="GFK86" s="37"/>
      <c r="GFL86" s="46"/>
      <c r="GFM86" s="35"/>
      <c r="GFN86" s="11"/>
      <c r="GFO86" s="37"/>
      <c r="GFP86" s="46"/>
      <c r="GFQ86" s="35"/>
      <c r="GFR86" s="11"/>
      <c r="GFS86" s="37"/>
      <c r="GFT86" s="46"/>
      <c r="GFU86" s="35"/>
      <c r="GFV86" s="11"/>
      <c r="GFW86" s="37"/>
      <c r="GFX86" s="46"/>
      <c r="GFY86" s="35"/>
      <c r="GFZ86" s="11"/>
      <c r="GGA86" s="37"/>
      <c r="GGB86" s="46"/>
      <c r="GGC86" s="35"/>
      <c r="GGD86" s="11"/>
      <c r="GGE86" s="37"/>
      <c r="GGF86" s="46"/>
      <c r="GGG86" s="35"/>
      <c r="GGH86" s="11"/>
      <c r="GGI86" s="37"/>
      <c r="GGJ86" s="46"/>
      <c r="GGK86" s="35"/>
      <c r="GGL86" s="11"/>
      <c r="GGM86" s="37"/>
      <c r="GGN86" s="46"/>
      <c r="GGO86" s="35"/>
      <c r="GGP86" s="11"/>
      <c r="GGQ86" s="37"/>
      <c r="GGR86" s="46"/>
      <c r="GGS86" s="35"/>
      <c r="GGT86" s="11"/>
      <c r="GGU86" s="37"/>
      <c r="GGV86" s="46"/>
      <c r="GGW86" s="35"/>
      <c r="GGX86" s="11"/>
      <c r="GGY86" s="37"/>
      <c r="GGZ86" s="46"/>
      <c r="GHA86" s="35"/>
      <c r="GHB86" s="11"/>
      <c r="GHC86" s="37"/>
      <c r="GHD86" s="46"/>
      <c r="GHE86" s="35"/>
      <c r="GHF86" s="11"/>
      <c r="GHG86" s="37"/>
      <c r="GHH86" s="46"/>
      <c r="GHI86" s="35"/>
      <c r="GHJ86" s="11"/>
      <c r="GHK86" s="37"/>
      <c r="GHL86" s="46"/>
      <c r="GHM86" s="35"/>
      <c r="GHN86" s="11"/>
      <c r="GHO86" s="37"/>
      <c r="GHP86" s="46"/>
      <c r="GHQ86" s="35"/>
      <c r="GHR86" s="11"/>
      <c r="GHS86" s="37"/>
      <c r="GHT86" s="46"/>
      <c r="GHU86" s="35"/>
      <c r="GHV86" s="11"/>
      <c r="GHW86" s="37"/>
      <c r="GHX86" s="46"/>
      <c r="GHY86" s="35"/>
      <c r="GHZ86" s="11"/>
      <c r="GIA86" s="37"/>
      <c r="GIB86" s="46"/>
      <c r="GIC86" s="35"/>
      <c r="GID86" s="11"/>
      <c r="GIE86" s="37"/>
      <c r="GIF86" s="46"/>
      <c r="GIG86" s="35"/>
      <c r="GIH86" s="11"/>
      <c r="GII86" s="37"/>
      <c r="GIJ86" s="46"/>
      <c r="GIK86" s="35"/>
      <c r="GIL86" s="11"/>
      <c r="GIM86" s="37"/>
      <c r="GIN86" s="46"/>
      <c r="GIO86" s="35"/>
      <c r="GIP86" s="11"/>
      <c r="GIQ86" s="37"/>
      <c r="GIR86" s="46"/>
      <c r="GIS86" s="35"/>
      <c r="GIT86" s="11"/>
      <c r="GIU86" s="37"/>
      <c r="GIV86" s="46"/>
      <c r="GIW86" s="35"/>
      <c r="GIX86" s="11"/>
      <c r="GIY86" s="37"/>
      <c r="GIZ86" s="46"/>
      <c r="GJA86" s="35"/>
      <c r="GJB86" s="11"/>
      <c r="GJC86" s="37"/>
      <c r="GJD86" s="46"/>
      <c r="GJE86" s="35"/>
      <c r="GJF86" s="11"/>
      <c r="GJG86" s="37"/>
      <c r="GJH86" s="46"/>
      <c r="GJI86" s="35"/>
      <c r="GJJ86" s="11"/>
      <c r="GJK86" s="37"/>
      <c r="GJL86" s="46"/>
      <c r="GJM86" s="35"/>
      <c r="GJN86" s="11"/>
      <c r="GJO86" s="37"/>
      <c r="GJP86" s="46"/>
      <c r="GJQ86" s="35"/>
      <c r="GJR86" s="11"/>
      <c r="GJS86" s="37"/>
      <c r="GJT86" s="46"/>
      <c r="GJU86" s="35"/>
      <c r="GJV86" s="11"/>
      <c r="GJW86" s="37"/>
      <c r="GJX86" s="46"/>
      <c r="GJY86" s="35"/>
      <c r="GJZ86" s="11"/>
      <c r="GKA86" s="37"/>
      <c r="GKB86" s="46"/>
      <c r="GKC86" s="35"/>
      <c r="GKD86" s="11"/>
      <c r="GKE86" s="37"/>
      <c r="GKF86" s="46"/>
      <c r="GKG86" s="35"/>
      <c r="GKH86" s="11"/>
      <c r="GKI86" s="37"/>
      <c r="GKJ86" s="46"/>
      <c r="GKK86" s="35"/>
      <c r="GKL86" s="11"/>
      <c r="GKM86" s="37"/>
      <c r="GKN86" s="46"/>
      <c r="GKO86" s="35"/>
      <c r="GKP86" s="11"/>
      <c r="GKQ86" s="37"/>
      <c r="GKR86" s="46"/>
      <c r="GKS86" s="35"/>
      <c r="GKT86" s="11"/>
      <c r="GKU86" s="37"/>
      <c r="GKV86" s="46"/>
      <c r="GKW86" s="35"/>
      <c r="GKX86" s="11"/>
      <c r="GKY86" s="37"/>
      <c r="GKZ86" s="46"/>
      <c r="GLA86" s="35"/>
      <c r="GLB86" s="11"/>
      <c r="GLC86" s="37"/>
      <c r="GLD86" s="46"/>
      <c r="GLE86" s="35"/>
      <c r="GLF86" s="11"/>
      <c r="GLG86" s="37"/>
      <c r="GLH86" s="46"/>
      <c r="GLI86" s="35"/>
      <c r="GLJ86" s="11"/>
      <c r="GLK86" s="37"/>
      <c r="GLL86" s="46"/>
      <c r="GLM86" s="35"/>
      <c r="GLN86" s="11"/>
      <c r="GLO86" s="37"/>
      <c r="GLP86" s="46"/>
      <c r="GLQ86" s="35"/>
      <c r="GLR86" s="11"/>
      <c r="GLS86" s="37"/>
      <c r="GLT86" s="46"/>
      <c r="GLU86" s="35"/>
      <c r="GLV86" s="11"/>
      <c r="GLW86" s="37"/>
      <c r="GLX86" s="46"/>
      <c r="GLY86" s="35"/>
      <c r="GLZ86" s="11"/>
      <c r="GMA86" s="37"/>
      <c r="GMB86" s="46"/>
      <c r="GMC86" s="35"/>
      <c r="GMD86" s="11"/>
      <c r="GME86" s="37"/>
      <c r="GMF86" s="46"/>
      <c r="GMG86" s="35"/>
      <c r="GMH86" s="11"/>
      <c r="GMI86" s="37"/>
      <c r="GMJ86" s="46"/>
      <c r="GMK86" s="35"/>
      <c r="GML86" s="11"/>
      <c r="GMM86" s="37"/>
      <c r="GMN86" s="46"/>
      <c r="GMO86" s="35"/>
      <c r="GMP86" s="11"/>
      <c r="GMQ86" s="37"/>
      <c r="GMR86" s="46"/>
      <c r="GMS86" s="35"/>
      <c r="GMT86" s="11"/>
      <c r="GMU86" s="37"/>
      <c r="GMV86" s="46"/>
      <c r="GMW86" s="35"/>
      <c r="GMX86" s="11"/>
      <c r="GMY86" s="37"/>
      <c r="GMZ86" s="46"/>
      <c r="GNA86" s="35"/>
      <c r="GNB86" s="11"/>
      <c r="GNC86" s="37"/>
      <c r="GND86" s="46"/>
      <c r="GNE86" s="35"/>
      <c r="GNF86" s="11"/>
      <c r="GNG86" s="37"/>
      <c r="GNH86" s="46"/>
      <c r="GNI86" s="35"/>
      <c r="GNJ86" s="11"/>
      <c r="GNK86" s="37"/>
      <c r="GNL86" s="46"/>
      <c r="GNM86" s="35"/>
      <c r="GNN86" s="11"/>
      <c r="GNO86" s="37"/>
      <c r="GNP86" s="46"/>
      <c r="GNQ86" s="35"/>
      <c r="GNR86" s="11"/>
      <c r="GNS86" s="37"/>
      <c r="GNT86" s="46"/>
      <c r="GNU86" s="35"/>
      <c r="GNV86" s="11"/>
      <c r="GNW86" s="37"/>
      <c r="GNX86" s="46"/>
      <c r="GNY86" s="35"/>
      <c r="GNZ86" s="11"/>
      <c r="GOA86" s="37"/>
      <c r="GOB86" s="46"/>
      <c r="GOC86" s="35"/>
      <c r="GOD86" s="11"/>
      <c r="GOE86" s="37"/>
      <c r="GOF86" s="46"/>
      <c r="GOG86" s="35"/>
      <c r="GOH86" s="11"/>
      <c r="GOI86" s="37"/>
      <c r="GOJ86" s="46"/>
      <c r="GOK86" s="35"/>
      <c r="GOL86" s="11"/>
      <c r="GOM86" s="37"/>
      <c r="GON86" s="46"/>
      <c r="GOO86" s="35"/>
      <c r="GOP86" s="11"/>
      <c r="GOQ86" s="37"/>
      <c r="GOR86" s="46"/>
      <c r="GOS86" s="35"/>
      <c r="GOT86" s="11"/>
      <c r="GOU86" s="37"/>
      <c r="GOV86" s="46"/>
      <c r="GOW86" s="35"/>
      <c r="GOX86" s="11"/>
      <c r="GOY86" s="37"/>
      <c r="GOZ86" s="46"/>
      <c r="GPA86" s="35"/>
      <c r="GPB86" s="11"/>
      <c r="GPC86" s="37"/>
      <c r="GPD86" s="46"/>
      <c r="GPE86" s="35"/>
      <c r="GPF86" s="11"/>
      <c r="GPG86" s="37"/>
      <c r="GPH86" s="46"/>
      <c r="GPI86" s="35"/>
      <c r="GPJ86" s="11"/>
      <c r="GPK86" s="37"/>
      <c r="GPL86" s="46"/>
      <c r="GPM86" s="35"/>
      <c r="GPN86" s="11"/>
      <c r="GPO86" s="37"/>
      <c r="GPP86" s="46"/>
      <c r="GPQ86" s="35"/>
      <c r="GPR86" s="11"/>
      <c r="GPS86" s="37"/>
      <c r="GPT86" s="46"/>
      <c r="GPU86" s="35"/>
      <c r="GPV86" s="11"/>
      <c r="GPW86" s="37"/>
      <c r="GPX86" s="46"/>
      <c r="GPY86" s="35"/>
      <c r="GPZ86" s="11"/>
      <c r="GQA86" s="37"/>
      <c r="GQB86" s="46"/>
      <c r="GQC86" s="35"/>
      <c r="GQD86" s="11"/>
      <c r="GQE86" s="37"/>
      <c r="GQF86" s="46"/>
      <c r="GQG86" s="35"/>
      <c r="GQH86" s="11"/>
      <c r="GQI86" s="37"/>
      <c r="GQJ86" s="46"/>
      <c r="GQK86" s="35"/>
      <c r="GQL86" s="11"/>
      <c r="GQM86" s="37"/>
      <c r="GQN86" s="46"/>
      <c r="GQO86" s="35"/>
      <c r="GQP86" s="11"/>
      <c r="GQQ86" s="37"/>
      <c r="GQR86" s="46"/>
      <c r="GQS86" s="35"/>
      <c r="GQT86" s="11"/>
      <c r="GQU86" s="37"/>
      <c r="GQV86" s="46"/>
      <c r="GQW86" s="35"/>
      <c r="GQX86" s="11"/>
      <c r="GQY86" s="37"/>
      <c r="GQZ86" s="46"/>
      <c r="GRA86" s="35"/>
      <c r="GRB86" s="11"/>
      <c r="GRC86" s="37"/>
      <c r="GRD86" s="46"/>
      <c r="GRE86" s="35"/>
      <c r="GRF86" s="11"/>
      <c r="GRG86" s="37"/>
      <c r="GRH86" s="46"/>
      <c r="GRI86" s="35"/>
      <c r="GRJ86" s="11"/>
      <c r="GRK86" s="37"/>
      <c r="GRL86" s="46"/>
      <c r="GRM86" s="35"/>
      <c r="GRN86" s="11"/>
      <c r="GRO86" s="37"/>
      <c r="GRP86" s="46"/>
      <c r="GRQ86" s="35"/>
      <c r="GRR86" s="11"/>
      <c r="GRS86" s="37"/>
      <c r="GRT86" s="46"/>
      <c r="GRU86" s="35"/>
      <c r="GRV86" s="11"/>
      <c r="GRW86" s="37"/>
      <c r="GRX86" s="46"/>
      <c r="GRY86" s="35"/>
      <c r="GRZ86" s="11"/>
      <c r="GSA86" s="37"/>
      <c r="GSB86" s="46"/>
      <c r="GSC86" s="35"/>
      <c r="GSD86" s="11"/>
      <c r="GSE86" s="37"/>
      <c r="GSF86" s="46"/>
      <c r="GSG86" s="35"/>
      <c r="GSH86" s="11"/>
      <c r="GSI86" s="37"/>
      <c r="GSJ86" s="46"/>
      <c r="GSK86" s="35"/>
      <c r="GSL86" s="11"/>
      <c r="GSM86" s="37"/>
      <c r="GSN86" s="46"/>
      <c r="GSO86" s="35"/>
      <c r="GSP86" s="11"/>
      <c r="GSQ86" s="37"/>
      <c r="GSR86" s="46"/>
      <c r="GSS86" s="35"/>
      <c r="GST86" s="11"/>
      <c r="GSU86" s="37"/>
      <c r="GSV86" s="46"/>
      <c r="GSW86" s="35"/>
      <c r="GSX86" s="11"/>
      <c r="GSY86" s="37"/>
      <c r="GSZ86" s="46"/>
      <c r="GTA86" s="35"/>
      <c r="GTB86" s="11"/>
      <c r="GTC86" s="37"/>
      <c r="GTD86" s="46"/>
      <c r="GTE86" s="35"/>
      <c r="GTF86" s="11"/>
      <c r="GTG86" s="37"/>
      <c r="GTH86" s="46"/>
      <c r="GTI86" s="35"/>
      <c r="GTJ86" s="11"/>
      <c r="GTK86" s="37"/>
      <c r="GTL86" s="46"/>
      <c r="GTM86" s="35"/>
      <c r="GTN86" s="11"/>
      <c r="GTO86" s="37"/>
      <c r="GTP86" s="46"/>
      <c r="GTQ86" s="35"/>
      <c r="GTR86" s="11"/>
      <c r="GTS86" s="37"/>
      <c r="GTT86" s="46"/>
      <c r="GTU86" s="35"/>
      <c r="GTV86" s="11"/>
      <c r="GTW86" s="37"/>
      <c r="GTX86" s="46"/>
      <c r="GTY86" s="35"/>
      <c r="GTZ86" s="11"/>
      <c r="GUA86" s="37"/>
      <c r="GUB86" s="46"/>
      <c r="GUC86" s="35"/>
      <c r="GUD86" s="11"/>
      <c r="GUE86" s="37"/>
      <c r="GUF86" s="46"/>
      <c r="GUG86" s="35"/>
      <c r="GUH86" s="11"/>
      <c r="GUI86" s="37"/>
      <c r="GUJ86" s="46"/>
      <c r="GUK86" s="35"/>
      <c r="GUL86" s="11"/>
      <c r="GUM86" s="37"/>
      <c r="GUN86" s="46"/>
      <c r="GUO86" s="35"/>
      <c r="GUP86" s="11"/>
      <c r="GUQ86" s="37"/>
      <c r="GUR86" s="46"/>
      <c r="GUS86" s="35"/>
      <c r="GUT86" s="11"/>
      <c r="GUU86" s="37"/>
      <c r="GUV86" s="46"/>
      <c r="GUW86" s="35"/>
      <c r="GUX86" s="11"/>
      <c r="GUY86" s="37"/>
      <c r="GUZ86" s="46"/>
      <c r="GVA86" s="35"/>
      <c r="GVB86" s="11"/>
      <c r="GVC86" s="37"/>
      <c r="GVD86" s="46"/>
      <c r="GVE86" s="35"/>
      <c r="GVF86" s="11"/>
      <c r="GVG86" s="37"/>
      <c r="GVH86" s="46"/>
      <c r="GVI86" s="35"/>
      <c r="GVJ86" s="11"/>
      <c r="GVK86" s="37"/>
      <c r="GVL86" s="46"/>
      <c r="GVM86" s="35"/>
      <c r="GVN86" s="11"/>
      <c r="GVO86" s="37"/>
      <c r="GVP86" s="46"/>
      <c r="GVQ86" s="35"/>
      <c r="GVR86" s="11"/>
      <c r="GVS86" s="37"/>
      <c r="GVT86" s="46"/>
      <c r="GVU86" s="35"/>
      <c r="GVV86" s="11"/>
      <c r="GVW86" s="37"/>
      <c r="GVX86" s="46"/>
      <c r="GVY86" s="35"/>
      <c r="GVZ86" s="11"/>
      <c r="GWA86" s="37"/>
      <c r="GWB86" s="46"/>
      <c r="GWC86" s="35"/>
      <c r="GWD86" s="11"/>
      <c r="GWE86" s="37"/>
      <c r="GWF86" s="46"/>
      <c r="GWG86" s="35"/>
      <c r="GWH86" s="11"/>
      <c r="GWI86" s="37"/>
      <c r="GWJ86" s="46"/>
      <c r="GWK86" s="35"/>
      <c r="GWL86" s="11"/>
      <c r="GWM86" s="37"/>
      <c r="GWN86" s="46"/>
      <c r="GWO86" s="35"/>
      <c r="GWP86" s="11"/>
      <c r="GWQ86" s="37"/>
      <c r="GWR86" s="46"/>
      <c r="GWS86" s="35"/>
      <c r="GWT86" s="11"/>
      <c r="GWU86" s="37"/>
      <c r="GWV86" s="46"/>
      <c r="GWW86" s="35"/>
      <c r="GWX86" s="11"/>
      <c r="GWY86" s="37"/>
      <c r="GWZ86" s="46"/>
      <c r="GXA86" s="35"/>
      <c r="GXB86" s="11"/>
      <c r="GXC86" s="37"/>
      <c r="GXD86" s="46"/>
      <c r="GXE86" s="35"/>
      <c r="GXF86" s="11"/>
      <c r="GXG86" s="37"/>
      <c r="GXH86" s="46"/>
      <c r="GXI86" s="35"/>
      <c r="GXJ86" s="11"/>
      <c r="GXK86" s="37"/>
      <c r="GXL86" s="46"/>
      <c r="GXM86" s="35"/>
      <c r="GXN86" s="11"/>
      <c r="GXO86" s="37"/>
      <c r="GXP86" s="46"/>
      <c r="GXQ86" s="35"/>
      <c r="GXR86" s="11"/>
      <c r="GXS86" s="37"/>
      <c r="GXT86" s="46"/>
      <c r="GXU86" s="35"/>
      <c r="GXV86" s="11"/>
      <c r="GXW86" s="37"/>
      <c r="GXX86" s="46"/>
      <c r="GXY86" s="35"/>
      <c r="GXZ86" s="11"/>
      <c r="GYA86" s="37"/>
      <c r="GYB86" s="46"/>
      <c r="GYC86" s="35"/>
      <c r="GYD86" s="11"/>
      <c r="GYE86" s="37"/>
      <c r="GYF86" s="46"/>
      <c r="GYG86" s="35"/>
      <c r="GYH86" s="11"/>
      <c r="GYI86" s="37"/>
      <c r="GYJ86" s="46"/>
      <c r="GYK86" s="35"/>
      <c r="GYL86" s="11"/>
      <c r="GYM86" s="37"/>
      <c r="GYN86" s="46"/>
      <c r="GYO86" s="35"/>
      <c r="GYP86" s="11"/>
      <c r="GYQ86" s="37"/>
      <c r="GYR86" s="46"/>
      <c r="GYS86" s="35"/>
      <c r="GYT86" s="11"/>
      <c r="GYU86" s="37"/>
      <c r="GYV86" s="46"/>
      <c r="GYW86" s="35"/>
      <c r="GYX86" s="11"/>
      <c r="GYY86" s="37"/>
      <c r="GYZ86" s="46"/>
      <c r="GZA86" s="35"/>
      <c r="GZB86" s="11"/>
      <c r="GZC86" s="37"/>
      <c r="GZD86" s="46"/>
      <c r="GZE86" s="35"/>
      <c r="GZF86" s="11"/>
      <c r="GZG86" s="37"/>
      <c r="GZH86" s="46"/>
      <c r="GZI86" s="35"/>
      <c r="GZJ86" s="11"/>
      <c r="GZK86" s="37"/>
      <c r="GZL86" s="46"/>
      <c r="GZM86" s="35"/>
      <c r="GZN86" s="11"/>
      <c r="GZO86" s="37"/>
      <c r="GZP86" s="46"/>
      <c r="GZQ86" s="35"/>
      <c r="GZR86" s="11"/>
      <c r="GZS86" s="37"/>
      <c r="GZT86" s="46"/>
      <c r="GZU86" s="35"/>
      <c r="GZV86" s="11"/>
      <c r="GZW86" s="37"/>
      <c r="GZX86" s="46"/>
      <c r="GZY86" s="35"/>
      <c r="GZZ86" s="11"/>
      <c r="HAA86" s="37"/>
      <c r="HAB86" s="46"/>
      <c r="HAC86" s="35"/>
      <c r="HAD86" s="11"/>
      <c r="HAE86" s="37"/>
      <c r="HAF86" s="46"/>
      <c r="HAG86" s="35"/>
      <c r="HAH86" s="11"/>
      <c r="HAI86" s="37"/>
      <c r="HAJ86" s="46"/>
      <c r="HAK86" s="35"/>
      <c r="HAL86" s="11"/>
      <c r="HAM86" s="37"/>
      <c r="HAN86" s="46"/>
      <c r="HAO86" s="35"/>
      <c r="HAP86" s="11"/>
      <c r="HAQ86" s="37"/>
      <c r="HAR86" s="46"/>
      <c r="HAS86" s="35"/>
      <c r="HAT86" s="11"/>
      <c r="HAU86" s="37"/>
      <c r="HAV86" s="46"/>
      <c r="HAW86" s="35"/>
      <c r="HAX86" s="11"/>
      <c r="HAY86" s="37"/>
      <c r="HAZ86" s="46"/>
      <c r="HBA86" s="35"/>
      <c r="HBB86" s="11"/>
      <c r="HBC86" s="37"/>
      <c r="HBD86" s="46"/>
      <c r="HBE86" s="35"/>
      <c r="HBF86" s="11"/>
      <c r="HBG86" s="37"/>
      <c r="HBH86" s="46"/>
      <c r="HBI86" s="35"/>
      <c r="HBJ86" s="11"/>
      <c r="HBK86" s="37"/>
      <c r="HBL86" s="46"/>
      <c r="HBM86" s="35"/>
      <c r="HBN86" s="11"/>
      <c r="HBO86" s="37"/>
      <c r="HBP86" s="46"/>
      <c r="HBQ86" s="35"/>
      <c r="HBR86" s="11"/>
      <c r="HBS86" s="37"/>
      <c r="HBT86" s="46"/>
      <c r="HBU86" s="35"/>
      <c r="HBV86" s="11"/>
      <c r="HBW86" s="37"/>
      <c r="HBX86" s="46"/>
      <c r="HBY86" s="35"/>
      <c r="HBZ86" s="11"/>
      <c r="HCA86" s="37"/>
      <c r="HCB86" s="46"/>
      <c r="HCC86" s="35"/>
      <c r="HCD86" s="11"/>
      <c r="HCE86" s="37"/>
      <c r="HCF86" s="46"/>
      <c r="HCG86" s="35"/>
      <c r="HCH86" s="11"/>
      <c r="HCI86" s="37"/>
      <c r="HCJ86" s="46"/>
      <c r="HCK86" s="35"/>
      <c r="HCL86" s="11"/>
      <c r="HCM86" s="37"/>
      <c r="HCN86" s="46"/>
      <c r="HCO86" s="35"/>
      <c r="HCP86" s="11"/>
      <c r="HCQ86" s="37"/>
      <c r="HCR86" s="46"/>
      <c r="HCS86" s="35"/>
      <c r="HCT86" s="11"/>
      <c r="HCU86" s="37"/>
      <c r="HCV86" s="46"/>
      <c r="HCW86" s="35"/>
      <c r="HCX86" s="11"/>
      <c r="HCY86" s="37"/>
      <c r="HCZ86" s="46"/>
      <c r="HDA86" s="35"/>
      <c r="HDB86" s="11"/>
      <c r="HDC86" s="37"/>
      <c r="HDD86" s="46"/>
      <c r="HDE86" s="35"/>
      <c r="HDF86" s="11"/>
      <c r="HDG86" s="37"/>
      <c r="HDH86" s="46"/>
      <c r="HDI86" s="35"/>
      <c r="HDJ86" s="11"/>
      <c r="HDK86" s="37"/>
      <c r="HDL86" s="46"/>
      <c r="HDM86" s="35"/>
      <c r="HDN86" s="11"/>
      <c r="HDO86" s="37"/>
      <c r="HDP86" s="46"/>
      <c r="HDQ86" s="35"/>
      <c r="HDR86" s="11"/>
      <c r="HDS86" s="37"/>
      <c r="HDT86" s="46"/>
      <c r="HDU86" s="35"/>
      <c r="HDV86" s="11"/>
      <c r="HDW86" s="37"/>
      <c r="HDX86" s="46"/>
      <c r="HDY86" s="35"/>
      <c r="HDZ86" s="11"/>
      <c r="HEA86" s="37"/>
      <c r="HEB86" s="46"/>
      <c r="HEC86" s="35"/>
      <c r="HED86" s="11"/>
      <c r="HEE86" s="37"/>
      <c r="HEF86" s="46"/>
      <c r="HEG86" s="35"/>
      <c r="HEH86" s="11"/>
      <c r="HEI86" s="37"/>
      <c r="HEJ86" s="46"/>
      <c r="HEK86" s="35"/>
      <c r="HEL86" s="11"/>
      <c r="HEM86" s="37"/>
      <c r="HEN86" s="46"/>
      <c r="HEO86" s="35"/>
      <c r="HEP86" s="11"/>
      <c r="HEQ86" s="37"/>
      <c r="HER86" s="46"/>
      <c r="HES86" s="35"/>
      <c r="HET86" s="11"/>
      <c r="HEU86" s="37"/>
      <c r="HEV86" s="46"/>
      <c r="HEW86" s="35"/>
      <c r="HEX86" s="11"/>
      <c r="HEY86" s="37"/>
      <c r="HEZ86" s="46"/>
      <c r="HFA86" s="35"/>
      <c r="HFB86" s="11"/>
      <c r="HFC86" s="37"/>
      <c r="HFD86" s="46"/>
      <c r="HFE86" s="35"/>
      <c r="HFF86" s="11"/>
      <c r="HFG86" s="37"/>
      <c r="HFH86" s="46"/>
      <c r="HFI86" s="35"/>
      <c r="HFJ86" s="11"/>
      <c r="HFK86" s="37"/>
      <c r="HFL86" s="46"/>
      <c r="HFM86" s="35"/>
      <c r="HFN86" s="11"/>
      <c r="HFO86" s="37"/>
      <c r="HFP86" s="46"/>
      <c r="HFQ86" s="35"/>
      <c r="HFR86" s="11"/>
      <c r="HFS86" s="37"/>
      <c r="HFT86" s="46"/>
      <c r="HFU86" s="35"/>
      <c r="HFV86" s="11"/>
      <c r="HFW86" s="37"/>
      <c r="HFX86" s="46"/>
      <c r="HFY86" s="35"/>
      <c r="HFZ86" s="11"/>
      <c r="HGA86" s="37"/>
      <c r="HGB86" s="46"/>
      <c r="HGC86" s="35"/>
      <c r="HGD86" s="11"/>
      <c r="HGE86" s="37"/>
      <c r="HGF86" s="46"/>
      <c r="HGG86" s="35"/>
      <c r="HGH86" s="11"/>
      <c r="HGI86" s="37"/>
      <c r="HGJ86" s="46"/>
      <c r="HGK86" s="35"/>
      <c r="HGL86" s="11"/>
      <c r="HGM86" s="37"/>
      <c r="HGN86" s="46"/>
      <c r="HGO86" s="35"/>
      <c r="HGP86" s="11"/>
      <c r="HGQ86" s="37"/>
      <c r="HGR86" s="46"/>
      <c r="HGS86" s="35"/>
      <c r="HGT86" s="11"/>
      <c r="HGU86" s="37"/>
      <c r="HGV86" s="46"/>
      <c r="HGW86" s="35"/>
      <c r="HGX86" s="11"/>
      <c r="HGY86" s="37"/>
      <c r="HGZ86" s="46"/>
      <c r="HHA86" s="35"/>
      <c r="HHB86" s="11"/>
      <c r="HHC86" s="37"/>
      <c r="HHD86" s="46"/>
      <c r="HHE86" s="35"/>
      <c r="HHF86" s="11"/>
      <c r="HHG86" s="37"/>
      <c r="HHH86" s="46"/>
      <c r="HHI86" s="35"/>
      <c r="HHJ86" s="11"/>
      <c r="HHK86" s="37"/>
      <c r="HHL86" s="46"/>
      <c r="HHM86" s="35"/>
      <c r="HHN86" s="11"/>
      <c r="HHO86" s="37"/>
      <c r="HHP86" s="46"/>
      <c r="HHQ86" s="35"/>
      <c r="HHR86" s="11"/>
      <c r="HHS86" s="37"/>
      <c r="HHT86" s="46"/>
      <c r="HHU86" s="35"/>
      <c r="HHV86" s="11"/>
      <c r="HHW86" s="37"/>
      <c r="HHX86" s="46"/>
      <c r="HHY86" s="35"/>
      <c r="HHZ86" s="11"/>
      <c r="HIA86" s="37"/>
      <c r="HIB86" s="46"/>
      <c r="HIC86" s="35"/>
      <c r="HID86" s="11"/>
      <c r="HIE86" s="37"/>
      <c r="HIF86" s="46"/>
      <c r="HIG86" s="35"/>
      <c r="HIH86" s="11"/>
      <c r="HII86" s="37"/>
      <c r="HIJ86" s="46"/>
      <c r="HIK86" s="35"/>
      <c r="HIL86" s="11"/>
      <c r="HIM86" s="37"/>
      <c r="HIN86" s="46"/>
      <c r="HIO86" s="35"/>
      <c r="HIP86" s="11"/>
      <c r="HIQ86" s="37"/>
      <c r="HIR86" s="46"/>
      <c r="HIS86" s="35"/>
      <c r="HIT86" s="11"/>
      <c r="HIU86" s="37"/>
      <c r="HIV86" s="46"/>
      <c r="HIW86" s="35"/>
      <c r="HIX86" s="11"/>
      <c r="HIY86" s="37"/>
      <c r="HIZ86" s="46"/>
      <c r="HJA86" s="35"/>
      <c r="HJB86" s="11"/>
      <c r="HJC86" s="37"/>
      <c r="HJD86" s="46"/>
      <c r="HJE86" s="35"/>
      <c r="HJF86" s="11"/>
      <c r="HJG86" s="37"/>
      <c r="HJH86" s="46"/>
      <c r="HJI86" s="35"/>
      <c r="HJJ86" s="11"/>
      <c r="HJK86" s="37"/>
      <c r="HJL86" s="46"/>
      <c r="HJM86" s="35"/>
      <c r="HJN86" s="11"/>
      <c r="HJO86" s="37"/>
      <c r="HJP86" s="46"/>
      <c r="HJQ86" s="35"/>
      <c r="HJR86" s="11"/>
      <c r="HJS86" s="37"/>
      <c r="HJT86" s="46"/>
      <c r="HJU86" s="35"/>
      <c r="HJV86" s="11"/>
      <c r="HJW86" s="37"/>
      <c r="HJX86" s="46"/>
      <c r="HJY86" s="35"/>
      <c r="HJZ86" s="11"/>
      <c r="HKA86" s="37"/>
      <c r="HKB86" s="46"/>
      <c r="HKC86" s="35"/>
      <c r="HKD86" s="11"/>
      <c r="HKE86" s="37"/>
      <c r="HKF86" s="46"/>
      <c r="HKG86" s="35"/>
      <c r="HKH86" s="11"/>
      <c r="HKI86" s="37"/>
      <c r="HKJ86" s="46"/>
      <c r="HKK86" s="35"/>
      <c r="HKL86" s="11"/>
      <c r="HKM86" s="37"/>
      <c r="HKN86" s="46"/>
      <c r="HKO86" s="35"/>
      <c r="HKP86" s="11"/>
      <c r="HKQ86" s="37"/>
      <c r="HKR86" s="46"/>
      <c r="HKS86" s="35"/>
      <c r="HKT86" s="11"/>
      <c r="HKU86" s="37"/>
      <c r="HKV86" s="46"/>
      <c r="HKW86" s="35"/>
      <c r="HKX86" s="11"/>
      <c r="HKY86" s="37"/>
      <c r="HKZ86" s="46"/>
      <c r="HLA86" s="35"/>
      <c r="HLB86" s="11"/>
      <c r="HLC86" s="37"/>
      <c r="HLD86" s="46"/>
      <c r="HLE86" s="35"/>
      <c r="HLF86" s="11"/>
      <c r="HLG86" s="37"/>
      <c r="HLH86" s="46"/>
      <c r="HLI86" s="35"/>
      <c r="HLJ86" s="11"/>
      <c r="HLK86" s="37"/>
      <c r="HLL86" s="46"/>
      <c r="HLM86" s="35"/>
      <c r="HLN86" s="11"/>
      <c r="HLO86" s="37"/>
      <c r="HLP86" s="46"/>
      <c r="HLQ86" s="35"/>
      <c r="HLR86" s="11"/>
      <c r="HLS86" s="37"/>
      <c r="HLT86" s="46"/>
      <c r="HLU86" s="35"/>
      <c r="HLV86" s="11"/>
      <c r="HLW86" s="37"/>
      <c r="HLX86" s="46"/>
      <c r="HLY86" s="35"/>
      <c r="HLZ86" s="11"/>
      <c r="HMA86" s="37"/>
      <c r="HMB86" s="46"/>
      <c r="HMC86" s="35"/>
      <c r="HMD86" s="11"/>
      <c r="HME86" s="37"/>
      <c r="HMF86" s="46"/>
      <c r="HMG86" s="35"/>
      <c r="HMH86" s="11"/>
      <c r="HMI86" s="37"/>
      <c r="HMJ86" s="46"/>
      <c r="HMK86" s="35"/>
      <c r="HML86" s="11"/>
      <c r="HMM86" s="37"/>
      <c r="HMN86" s="46"/>
      <c r="HMO86" s="35"/>
      <c r="HMP86" s="11"/>
      <c r="HMQ86" s="37"/>
      <c r="HMR86" s="46"/>
      <c r="HMS86" s="35"/>
      <c r="HMT86" s="11"/>
      <c r="HMU86" s="37"/>
      <c r="HMV86" s="46"/>
      <c r="HMW86" s="35"/>
      <c r="HMX86" s="11"/>
      <c r="HMY86" s="37"/>
      <c r="HMZ86" s="46"/>
      <c r="HNA86" s="35"/>
      <c r="HNB86" s="11"/>
      <c r="HNC86" s="37"/>
      <c r="HND86" s="46"/>
      <c r="HNE86" s="35"/>
      <c r="HNF86" s="11"/>
      <c r="HNG86" s="37"/>
      <c r="HNH86" s="46"/>
      <c r="HNI86" s="35"/>
      <c r="HNJ86" s="11"/>
      <c r="HNK86" s="37"/>
      <c r="HNL86" s="46"/>
      <c r="HNM86" s="35"/>
      <c r="HNN86" s="11"/>
      <c r="HNO86" s="37"/>
      <c r="HNP86" s="46"/>
      <c r="HNQ86" s="35"/>
      <c r="HNR86" s="11"/>
      <c r="HNS86" s="37"/>
      <c r="HNT86" s="46"/>
      <c r="HNU86" s="35"/>
      <c r="HNV86" s="11"/>
      <c r="HNW86" s="37"/>
      <c r="HNX86" s="46"/>
      <c r="HNY86" s="35"/>
      <c r="HNZ86" s="11"/>
      <c r="HOA86" s="37"/>
      <c r="HOB86" s="46"/>
      <c r="HOC86" s="35"/>
      <c r="HOD86" s="11"/>
      <c r="HOE86" s="37"/>
      <c r="HOF86" s="46"/>
      <c r="HOG86" s="35"/>
      <c r="HOH86" s="11"/>
      <c r="HOI86" s="37"/>
      <c r="HOJ86" s="46"/>
      <c r="HOK86" s="35"/>
      <c r="HOL86" s="11"/>
      <c r="HOM86" s="37"/>
      <c r="HON86" s="46"/>
      <c r="HOO86" s="35"/>
      <c r="HOP86" s="11"/>
      <c r="HOQ86" s="37"/>
      <c r="HOR86" s="46"/>
      <c r="HOS86" s="35"/>
      <c r="HOT86" s="11"/>
      <c r="HOU86" s="37"/>
      <c r="HOV86" s="46"/>
      <c r="HOW86" s="35"/>
      <c r="HOX86" s="11"/>
      <c r="HOY86" s="37"/>
      <c r="HOZ86" s="46"/>
      <c r="HPA86" s="35"/>
      <c r="HPB86" s="11"/>
      <c r="HPC86" s="37"/>
      <c r="HPD86" s="46"/>
      <c r="HPE86" s="35"/>
      <c r="HPF86" s="11"/>
      <c r="HPG86" s="37"/>
      <c r="HPH86" s="46"/>
      <c r="HPI86" s="35"/>
      <c r="HPJ86" s="11"/>
      <c r="HPK86" s="37"/>
      <c r="HPL86" s="46"/>
      <c r="HPM86" s="35"/>
      <c r="HPN86" s="11"/>
      <c r="HPO86" s="37"/>
      <c r="HPP86" s="46"/>
      <c r="HPQ86" s="35"/>
      <c r="HPR86" s="11"/>
      <c r="HPS86" s="37"/>
      <c r="HPT86" s="46"/>
      <c r="HPU86" s="35"/>
      <c r="HPV86" s="11"/>
      <c r="HPW86" s="37"/>
      <c r="HPX86" s="46"/>
      <c r="HPY86" s="35"/>
      <c r="HPZ86" s="11"/>
      <c r="HQA86" s="37"/>
      <c r="HQB86" s="46"/>
      <c r="HQC86" s="35"/>
      <c r="HQD86" s="11"/>
      <c r="HQE86" s="37"/>
      <c r="HQF86" s="46"/>
      <c r="HQG86" s="35"/>
      <c r="HQH86" s="11"/>
      <c r="HQI86" s="37"/>
      <c r="HQJ86" s="46"/>
      <c r="HQK86" s="35"/>
      <c r="HQL86" s="11"/>
      <c r="HQM86" s="37"/>
      <c r="HQN86" s="46"/>
      <c r="HQO86" s="35"/>
      <c r="HQP86" s="11"/>
      <c r="HQQ86" s="37"/>
      <c r="HQR86" s="46"/>
      <c r="HQS86" s="35"/>
      <c r="HQT86" s="11"/>
      <c r="HQU86" s="37"/>
      <c r="HQV86" s="46"/>
      <c r="HQW86" s="35"/>
      <c r="HQX86" s="11"/>
      <c r="HQY86" s="37"/>
      <c r="HQZ86" s="46"/>
      <c r="HRA86" s="35"/>
      <c r="HRB86" s="11"/>
      <c r="HRC86" s="37"/>
      <c r="HRD86" s="46"/>
      <c r="HRE86" s="35"/>
      <c r="HRF86" s="11"/>
      <c r="HRG86" s="37"/>
      <c r="HRH86" s="46"/>
      <c r="HRI86" s="35"/>
      <c r="HRJ86" s="11"/>
      <c r="HRK86" s="37"/>
      <c r="HRL86" s="46"/>
      <c r="HRM86" s="35"/>
      <c r="HRN86" s="11"/>
      <c r="HRO86" s="37"/>
      <c r="HRP86" s="46"/>
      <c r="HRQ86" s="35"/>
      <c r="HRR86" s="11"/>
      <c r="HRS86" s="37"/>
      <c r="HRT86" s="46"/>
      <c r="HRU86" s="35"/>
      <c r="HRV86" s="11"/>
      <c r="HRW86" s="37"/>
      <c r="HRX86" s="46"/>
      <c r="HRY86" s="35"/>
      <c r="HRZ86" s="11"/>
      <c r="HSA86" s="37"/>
      <c r="HSB86" s="46"/>
      <c r="HSC86" s="35"/>
      <c r="HSD86" s="11"/>
      <c r="HSE86" s="37"/>
      <c r="HSF86" s="46"/>
      <c r="HSG86" s="35"/>
      <c r="HSH86" s="11"/>
      <c r="HSI86" s="37"/>
      <c r="HSJ86" s="46"/>
      <c r="HSK86" s="35"/>
      <c r="HSL86" s="11"/>
      <c r="HSM86" s="37"/>
      <c r="HSN86" s="46"/>
      <c r="HSO86" s="35"/>
      <c r="HSP86" s="11"/>
      <c r="HSQ86" s="37"/>
      <c r="HSR86" s="46"/>
      <c r="HSS86" s="35"/>
      <c r="HST86" s="11"/>
      <c r="HSU86" s="37"/>
      <c r="HSV86" s="46"/>
      <c r="HSW86" s="35"/>
      <c r="HSX86" s="11"/>
      <c r="HSY86" s="37"/>
      <c r="HSZ86" s="46"/>
      <c r="HTA86" s="35"/>
      <c r="HTB86" s="11"/>
      <c r="HTC86" s="37"/>
      <c r="HTD86" s="46"/>
      <c r="HTE86" s="35"/>
      <c r="HTF86" s="11"/>
      <c r="HTG86" s="37"/>
      <c r="HTH86" s="46"/>
      <c r="HTI86" s="35"/>
      <c r="HTJ86" s="11"/>
      <c r="HTK86" s="37"/>
      <c r="HTL86" s="46"/>
      <c r="HTM86" s="35"/>
      <c r="HTN86" s="11"/>
      <c r="HTO86" s="37"/>
      <c r="HTP86" s="46"/>
      <c r="HTQ86" s="35"/>
      <c r="HTR86" s="11"/>
      <c r="HTS86" s="37"/>
      <c r="HTT86" s="46"/>
      <c r="HTU86" s="35"/>
      <c r="HTV86" s="11"/>
      <c r="HTW86" s="37"/>
      <c r="HTX86" s="46"/>
      <c r="HTY86" s="35"/>
      <c r="HTZ86" s="11"/>
      <c r="HUA86" s="37"/>
      <c r="HUB86" s="46"/>
      <c r="HUC86" s="35"/>
      <c r="HUD86" s="11"/>
      <c r="HUE86" s="37"/>
      <c r="HUF86" s="46"/>
      <c r="HUG86" s="35"/>
      <c r="HUH86" s="11"/>
      <c r="HUI86" s="37"/>
      <c r="HUJ86" s="46"/>
      <c r="HUK86" s="35"/>
      <c r="HUL86" s="11"/>
      <c r="HUM86" s="37"/>
      <c r="HUN86" s="46"/>
      <c r="HUO86" s="35"/>
      <c r="HUP86" s="11"/>
      <c r="HUQ86" s="37"/>
      <c r="HUR86" s="46"/>
      <c r="HUS86" s="35"/>
      <c r="HUT86" s="11"/>
      <c r="HUU86" s="37"/>
      <c r="HUV86" s="46"/>
      <c r="HUW86" s="35"/>
      <c r="HUX86" s="11"/>
      <c r="HUY86" s="37"/>
      <c r="HUZ86" s="46"/>
      <c r="HVA86" s="35"/>
      <c r="HVB86" s="11"/>
      <c r="HVC86" s="37"/>
      <c r="HVD86" s="46"/>
      <c r="HVE86" s="35"/>
      <c r="HVF86" s="11"/>
      <c r="HVG86" s="37"/>
      <c r="HVH86" s="46"/>
      <c r="HVI86" s="35"/>
      <c r="HVJ86" s="11"/>
      <c r="HVK86" s="37"/>
      <c r="HVL86" s="46"/>
      <c r="HVM86" s="35"/>
      <c r="HVN86" s="11"/>
      <c r="HVO86" s="37"/>
      <c r="HVP86" s="46"/>
      <c r="HVQ86" s="35"/>
      <c r="HVR86" s="11"/>
      <c r="HVS86" s="37"/>
      <c r="HVT86" s="46"/>
      <c r="HVU86" s="35"/>
      <c r="HVV86" s="11"/>
      <c r="HVW86" s="37"/>
      <c r="HVX86" s="46"/>
      <c r="HVY86" s="35"/>
      <c r="HVZ86" s="11"/>
      <c r="HWA86" s="37"/>
      <c r="HWB86" s="46"/>
      <c r="HWC86" s="35"/>
      <c r="HWD86" s="11"/>
      <c r="HWE86" s="37"/>
      <c r="HWF86" s="46"/>
      <c r="HWG86" s="35"/>
      <c r="HWH86" s="11"/>
      <c r="HWI86" s="37"/>
      <c r="HWJ86" s="46"/>
      <c r="HWK86" s="35"/>
      <c r="HWL86" s="11"/>
      <c r="HWM86" s="37"/>
      <c r="HWN86" s="46"/>
      <c r="HWO86" s="35"/>
      <c r="HWP86" s="11"/>
      <c r="HWQ86" s="37"/>
      <c r="HWR86" s="46"/>
      <c r="HWS86" s="35"/>
      <c r="HWT86" s="11"/>
      <c r="HWU86" s="37"/>
      <c r="HWV86" s="46"/>
      <c r="HWW86" s="35"/>
      <c r="HWX86" s="11"/>
      <c r="HWY86" s="37"/>
      <c r="HWZ86" s="46"/>
      <c r="HXA86" s="35"/>
      <c r="HXB86" s="11"/>
      <c r="HXC86" s="37"/>
      <c r="HXD86" s="46"/>
      <c r="HXE86" s="35"/>
      <c r="HXF86" s="11"/>
      <c r="HXG86" s="37"/>
      <c r="HXH86" s="46"/>
      <c r="HXI86" s="35"/>
      <c r="HXJ86" s="11"/>
      <c r="HXK86" s="37"/>
      <c r="HXL86" s="46"/>
      <c r="HXM86" s="35"/>
      <c r="HXN86" s="11"/>
      <c r="HXO86" s="37"/>
      <c r="HXP86" s="46"/>
      <c r="HXQ86" s="35"/>
      <c r="HXR86" s="11"/>
      <c r="HXS86" s="37"/>
      <c r="HXT86" s="46"/>
      <c r="HXU86" s="35"/>
      <c r="HXV86" s="11"/>
      <c r="HXW86" s="37"/>
      <c r="HXX86" s="46"/>
      <c r="HXY86" s="35"/>
      <c r="HXZ86" s="11"/>
      <c r="HYA86" s="37"/>
      <c r="HYB86" s="46"/>
      <c r="HYC86" s="35"/>
      <c r="HYD86" s="11"/>
      <c r="HYE86" s="37"/>
      <c r="HYF86" s="46"/>
      <c r="HYG86" s="35"/>
      <c r="HYH86" s="11"/>
      <c r="HYI86" s="37"/>
      <c r="HYJ86" s="46"/>
      <c r="HYK86" s="35"/>
      <c r="HYL86" s="11"/>
      <c r="HYM86" s="37"/>
      <c r="HYN86" s="46"/>
      <c r="HYO86" s="35"/>
      <c r="HYP86" s="11"/>
      <c r="HYQ86" s="37"/>
      <c r="HYR86" s="46"/>
      <c r="HYS86" s="35"/>
      <c r="HYT86" s="11"/>
      <c r="HYU86" s="37"/>
      <c r="HYV86" s="46"/>
      <c r="HYW86" s="35"/>
      <c r="HYX86" s="11"/>
      <c r="HYY86" s="37"/>
      <c r="HYZ86" s="46"/>
      <c r="HZA86" s="35"/>
      <c r="HZB86" s="11"/>
      <c r="HZC86" s="37"/>
      <c r="HZD86" s="46"/>
      <c r="HZE86" s="35"/>
      <c r="HZF86" s="11"/>
      <c r="HZG86" s="37"/>
      <c r="HZH86" s="46"/>
      <c r="HZI86" s="35"/>
      <c r="HZJ86" s="11"/>
      <c r="HZK86" s="37"/>
      <c r="HZL86" s="46"/>
      <c r="HZM86" s="35"/>
      <c r="HZN86" s="11"/>
      <c r="HZO86" s="37"/>
      <c r="HZP86" s="46"/>
      <c r="HZQ86" s="35"/>
      <c r="HZR86" s="11"/>
      <c r="HZS86" s="37"/>
      <c r="HZT86" s="46"/>
      <c r="HZU86" s="35"/>
      <c r="HZV86" s="11"/>
      <c r="HZW86" s="37"/>
      <c r="HZX86" s="46"/>
      <c r="HZY86" s="35"/>
      <c r="HZZ86" s="11"/>
      <c r="IAA86" s="37"/>
      <c r="IAB86" s="46"/>
      <c r="IAC86" s="35"/>
      <c r="IAD86" s="11"/>
      <c r="IAE86" s="37"/>
      <c r="IAF86" s="46"/>
      <c r="IAG86" s="35"/>
      <c r="IAH86" s="11"/>
      <c r="IAI86" s="37"/>
      <c r="IAJ86" s="46"/>
      <c r="IAK86" s="35"/>
      <c r="IAL86" s="11"/>
      <c r="IAM86" s="37"/>
      <c r="IAN86" s="46"/>
      <c r="IAO86" s="35"/>
      <c r="IAP86" s="11"/>
      <c r="IAQ86" s="37"/>
      <c r="IAR86" s="46"/>
      <c r="IAS86" s="35"/>
      <c r="IAT86" s="11"/>
      <c r="IAU86" s="37"/>
      <c r="IAV86" s="46"/>
      <c r="IAW86" s="35"/>
      <c r="IAX86" s="11"/>
      <c r="IAY86" s="37"/>
      <c r="IAZ86" s="46"/>
      <c r="IBA86" s="35"/>
      <c r="IBB86" s="11"/>
      <c r="IBC86" s="37"/>
      <c r="IBD86" s="46"/>
      <c r="IBE86" s="35"/>
      <c r="IBF86" s="11"/>
      <c r="IBG86" s="37"/>
      <c r="IBH86" s="46"/>
      <c r="IBI86" s="35"/>
      <c r="IBJ86" s="11"/>
      <c r="IBK86" s="37"/>
      <c r="IBL86" s="46"/>
      <c r="IBM86" s="35"/>
      <c r="IBN86" s="11"/>
      <c r="IBO86" s="37"/>
      <c r="IBP86" s="46"/>
      <c r="IBQ86" s="35"/>
      <c r="IBR86" s="11"/>
      <c r="IBS86" s="37"/>
      <c r="IBT86" s="46"/>
      <c r="IBU86" s="35"/>
      <c r="IBV86" s="11"/>
      <c r="IBW86" s="37"/>
      <c r="IBX86" s="46"/>
      <c r="IBY86" s="35"/>
      <c r="IBZ86" s="11"/>
      <c r="ICA86" s="37"/>
      <c r="ICB86" s="46"/>
      <c r="ICC86" s="35"/>
      <c r="ICD86" s="11"/>
      <c r="ICE86" s="37"/>
      <c r="ICF86" s="46"/>
      <c r="ICG86" s="35"/>
      <c r="ICH86" s="11"/>
      <c r="ICI86" s="37"/>
      <c r="ICJ86" s="46"/>
      <c r="ICK86" s="35"/>
      <c r="ICL86" s="11"/>
      <c r="ICM86" s="37"/>
      <c r="ICN86" s="46"/>
      <c r="ICO86" s="35"/>
      <c r="ICP86" s="11"/>
      <c r="ICQ86" s="37"/>
      <c r="ICR86" s="46"/>
      <c r="ICS86" s="35"/>
      <c r="ICT86" s="11"/>
      <c r="ICU86" s="37"/>
      <c r="ICV86" s="46"/>
      <c r="ICW86" s="35"/>
      <c r="ICX86" s="11"/>
      <c r="ICY86" s="37"/>
      <c r="ICZ86" s="46"/>
      <c r="IDA86" s="35"/>
      <c r="IDB86" s="11"/>
      <c r="IDC86" s="37"/>
      <c r="IDD86" s="46"/>
      <c r="IDE86" s="35"/>
      <c r="IDF86" s="11"/>
      <c r="IDG86" s="37"/>
      <c r="IDH86" s="46"/>
      <c r="IDI86" s="35"/>
      <c r="IDJ86" s="11"/>
      <c r="IDK86" s="37"/>
      <c r="IDL86" s="46"/>
      <c r="IDM86" s="35"/>
      <c r="IDN86" s="11"/>
      <c r="IDO86" s="37"/>
      <c r="IDP86" s="46"/>
      <c r="IDQ86" s="35"/>
      <c r="IDR86" s="11"/>
      <c r="IDS86" s="37"/>
      <c r="IDT86" s="46"/>
      <c r="IDU86" s="35"/>
      <c r="IDV86" s="11"/>
      <c r="IDW86" s="37"/>
      <c r="IDX86" s="46"/>
      <c r="IDY86" s="35"/>
      <c r="IDZ86" s="11"/>
      <c r="IEA86" s="37"/>
      <c r="IEB86" s="46"/>
      <c r="IEC86" s="35"/>
      <c r="IED86" s="11"/>
      <c r="IEE86" s="37"/>
      <c r="IEF86" s="46"/>
      <c r="IEG86" s="35"/>
      <c r="IEH86" s="11"/>
      <c r="IEI86" s="37"/>
      <c r="IEJ86" s="46"/>
      <c r="IEK86" s="35"/>
      <c r="IEL86" s="11"/>
      <c r="IEM86" s="37"/>
      <c r="IEN86" s="46"/>
      <c r="IEO86" s="35"/>
      <c r="IEP86" s="11"/>
      <c r="IEQ86" s="37"/>
      <c r="IER86" s="46"/>
      <c r="IES86" s="35"/>
      <c r="IET86" s="11"/>
      <c r="IEU86" s="37"/>
      <c r="IEV86" s="46"/>
      <c r="IEW86" s="35"/>
      <c r="IEX86" s="11"/>
      <c r="IEY86" s="37"/>
      <c r="IEZ86" s="46"/>
      <c r="IFA86" s="35"/>
      <c r="IFB86" s="11"/>
      <c r="IFC86" s="37"/>
      <c r="IFD86" s="46"/>
      <c r="IFE86" s="35"/>
      <c r="IFF86" s="11"/>
      <c r="IFG86" s="37"/>
      <c r="IFH86" s="46"/>
      <c r="IFI86" s="35"/>
      <c r="IFJ86" s="11"/>
      <c r="IFK86" s="37"/>
      <c r="IFL86" s="46"/>
      <c r="IFM86" s="35"/>
      <c r="IFN86" s="11"/>
      <c r="IFO86" s="37"/>
      <c r="IFP86" s="46"/>
      <c r="IFQ86" s="35"/>
      <c r="IFR86" s="11"/>
      <c r="IFS86" s="37"/>
      <c r="IFT86" s="46"/>
      <c r="IFU86" s="35"/>
      <c r="IFV86" s="11"/>
      <c r="IFW86" s="37"/>
      <c r="IFX86" s="46"/>
      <c r="IFY86" s="35"/>
      <c r="IFZ86" s="11"/>
      <c r="IGA86" s="37"/>
      <c r="IGB86" s="46"/>
      <c r="IGC86" s="35"/>
      <c r="IGD86" s="11"/>
      <c r="IGE86" s="37"/>
      <c r="IGF86" s="46"/>
      <c r="IGG86" s="35"/>
      <c r="IGH86" s="11"/>
      <c r="IGI86" s="37"/>
      <c r="IGJ86" s="46"/>
      <c r="IGK86" s="35"/>
      <c r="IGL86" s="11"/>
      <c r="IGM86" s="37"/>
      <c r="IGN86" s="46"/>
      <c r="IGO86" s="35"/>
      <c r="IGP86" s="11"/>
      <c r="IGQ86" s="37"/>
      <c r="IGR86" s="46"/>
      <c r="IGS86" s="35"/>
      <c r="IGT86" s="11"/>
      <c r="IGU86" s="37"/>
      <c r="IGV86" s="46"/>
      <c r="IGW86" s="35"/>
      <c r="IGX86" s="11"/>
      <c r="IGY86" s="37"/>
      <c r="IGZ86" s="46"/>
      <c r="IHA86" s="35"/>
      <c r="IHB86" s="11"/>
      <c r="IHC86" s="37"/>
      <c r="IHD86" s="46"/>
      <c r="IHE86" s="35"/>
      <c r="IHF86" s="11"/>
      <c r="IHG86" s="37"/>
      <c r="IHH86" s="46"/>
      <c r="IHI86" s="35"/>
      <c r="IHJ86" s="11"/>
      <c r="IHK86" s="37"/>
      <c r="IHL86" s="46"/>
      <c r="IHM86" s="35"/>
      <c r="IHN86" s="11"/>
      <c r="IHO86" s="37"/>
      <c r="IHP86" s="46"/>
      <c r="IHQ86" s="35"/>
      <c r="IHR86" s="11"/>
      <c r="IHS86" s="37"/>
      <c r="IHT86" s="46"/>
      <c r="IHU86" s="35"/>
      <c r="IHV86" s="11"/>
      <c r="IHW86" s="37"/>
      <c r="IHX86" s="46"/>
      <c r="IHY86" s="35"/>
      <c r="IHZ86" s="11"/>
      <c r="IIA86" s="37"/>
      <c r="IIB86" s="46"/>
      <c r="IIC86" s="35"/>
      <c r="IID86" s="11"/>
      <c r="IIE86" s="37"/>
      <c r="IIF86" s="46"/>
      <c r="IIG86" s="35"/>
      <c r="IIH86" s="11"/>
      <c r="III86" s="37"/>
      <c r="IIJ86" s="46"/>
      <c r="IIK86" s="35"/>
      <c r="IIL86" s="11"/>
      <c r="IIM86" s="37"/>
      <c r="IIN86" s="46"/>
      <c r="IIO86" s="35"/>
      <c r="IIP86" s="11"/>
      <c r="IIQ86" s="37"/>
      <c r="IIR86" s="46"/>
      <c r="IIS86" s="35"/>
      <c r="IIT86" s="11"/>
      <c r="IIU86" s="37"/>
      <c r="IIV86" s="46"/>
      <c r="IIW86" s="35"/>
      <c r="IIX86" s="11"/>
      <c r="IIY86" s="37"/>
      <c r="IIZ86" s="46"/>
      <c r="IJA86" s="35"/>
      <c r="IJB86" s="11"/>
      <c r="IJC86" s="37"/>
      <c r="IJD86" s="46"/>
      <c r="IJE86" s="35"/>
      <c r="IJF86" s="11"/>
      <c r="IJG86" s="37"/>
      <c r="IJH86" s="46"/>
      <c r="IJI86" s="35"/>
      <c r="IJJ86" s="11"/>
      <c r="IJK86" s="37"/>
      <c r="IJL86" s="46"/>
      <c r="IJM86" s="35"/>
      <c r="IJN86" s="11"/>
      <c r="IJO86" s="37"/>
      <c r="IJP86" s="46"/>
      <c r="IJQ86" s="35"/>
      <c r="IJR86" s="11"/>
      <c r="IJS86" s="37"/>
      <c r="IJT86" s="46"/>
      <c r="IJU86" s="35"/>
      <c r="IJV86" s="11"/>
      <c r="IJW86" s="37"/>
      <c r="IJX86" s="46"/>
      <c r="IJY86" s="35"/>
      <c r="IJZ86" s="11"/>
      <c r="IKA86" s="37"/>
      <c r="IKB86" s="46"/>
      <c r="IKC86" s="35"/>
      <c r="IKD86" s="11"/>
      <c r="IKE86" s="37"/>
      <c r="IKF86" s="46"/>
      <c r="IKG86" s="35"/>
      <c r="IKH86" s="11"/>
      <c r="IKI86" s="37"/>
      <c r="IKJ86" s="46"/>
      <c r="IKK86" s="35"/>
      <c r="IKL86" s="11"/>
      <c r="IKM86" s="37"/>
      <c r="IKN86" s="46"/>
      <c r="IKO86" s="35"/>
      <c r="IKP86" s="11"/>
      <c r="IKQ86" s="37"/>
      <c r="IKR86" s="46"/>
      <c r="IKS86" s="35"/>
      <c r="IKT86" s="11"/>
      <c r="IKU86" s="37"/>
      <c r="IKV86" s="46"/>
      <c r="IKW86" s="35"/>
      <c r="IKX86" s="11"/>
      <c r="IKY86" s="37"/>
      <c r="IKZ86" s="46"/>
      <c r="ILA86" s="35"/>
      <c r="ILB86" s="11"/>
      <c r="ILC86" s="37"/>
      <c r="ILD86" s="46"/>
      <c r="ILE86" s="35"/>
      <c r="ILF86" s="11"/>
      <c r="ILG86" s="37"/>
      <c r="ILH86" s="46"/>
      <c r="ILI86" s="35"/>
      <c r="ILJ86" s="11"/>
      <c r="ILK86" s="37"/>
      <c r="ILL86" s="46"/>
      <c r="ILM86" s="35"/>
      <c r="ILN86" s="11"/>
      <c r="ILO86" s="37"/>
      <c r="ILP86" s="46"/>
      <c r="ILQ86" s="35"/>
      <c r="ILR86" s="11"/>
      <c r="ILS86" s="37"/>
      <c r="ILT86" s="46"/>
      <c r="ILU86" s="35"/>
      <c r="ILV86" s="11"/>
      <c r="ILW86" s="37"/>
      <c r="ILX86" s="46"/>
      <c r="ILY86" s="35"/>
      <c r="ILZ86" s="11"/>
      <c r="IMA86" s="37"/>
      <c r="IMB86" s="46"/>
      <c r="IMC86" s="35"/>
      <c r="IMD86" s="11"/>
      <c r="IME86" s="37"/>
      <c r="IMF86" s="46"/>
      <c r="IMG86" s="35"/>
      <c r="IMH86" s="11"/>
      <c r="IMI86" s="37"/>
      <c r="IMJ86" s="46"/>
      <c r="IMK86" s="35"/>
      <c r="IML86" s="11"/>
      <c r="IMM86" s="37"/>
      <c r="IMN86" s="46"/>
      <c r="IMO86" s="35"/>
      <c r="IMP86" s="11"/>
      <c r="IMQ86" s="37"/>
      <c r="IMR86" s="46"/>
      <c r="IMS86" s="35"/>
      <c r="IMT86" s="11"/>
      <c r="IMU86" s="37"/>
      <c r="IMV86" s="46"/>
      <c r="IMW86" s="35"/>
      <c r="IMX86" s="11"/>
      <c r="IMY86" s="37"/>
      <c r="IMZ86" s="46"/>
      <c r="INA86" s="35"/>
      <c r="INB86" s="11"/>
      <c r="INC86" s="37"/>
      <c r="IND86" s="46"/>
      <c r="INE86" s="35"/>
      <c r="INF86" s="11"/>
      <c r="ING86" s="37"/>
      <c r="INH86" s="46"/>
      <c r="INI86" s="35"/>
      <c r="INJ86" s="11"/>
      <c r="INK86" s="37"/>
      <c r="INL86" s="46"/>
      <c r="INM86" s="35"/>
      <c r="INN86" s="11"/>
      <c r="INO86" s="37"/>
      <c r="INP86" s="46"/>
      <c r="INQ86" s="35"/>
      <c r="INR86" s="11"/>
      <c r="INS86" s="37"/>
      <c r="INT86" s="46"/>
      <c r="INU86" s="35"/>
      <c r="INV86" s="11"/>
      <c r="INW86" s="37"/>
      <c r="INX86" s="46"/>
      <c r="INY86" s="35"/>
      <c r="INZ86" s="11"/>
      <c r="IOA86" s="37"/>
      <c r="IOB86" s="46"/>
      <c r="IOC86" s="35"/>
      <c r="IOD86" s="11"/>
      <c r="IOE86" s="37"/>
      <c r="IOF86" s="46"/>
      <c r="IOG86" s="35"/>
      <c r="IOH86" s="11"/>
      <c r="IOI86" s="37"/>
      <c r="IOJ86" s="46"/>
      <c r="IOK86" s="35"/>
      <c r="IOL86" s="11"/>
      <c r="IOM86" s="37"/>
      <c r="ION86" s="46"/>
      <c r="IOO86" s="35"/>
      <c r="IOP86" s="11"/>
      <c r="IOQ86" s="37"/>
      <c r="IOR86" s="46"/>
      <c r="IOS86" s="35"/>
      <c r="IOT86" s="11"/>
      <c r="IOU86" s="37"/>
      <c r="IOV86" s="46"/>
      <c r="IOW86" s="35"/>
      <c r="IOX86" s="11"/>
      <c r="IOY86" s="37"/>
      <c r="IOZ86" s="46"/>
      <c r="IPA86" s="35"/>
      <c r="IPB86" s="11"/>
      <c r="IPC86" s="37"/>
      <c r="IPD86" s="46"/>
      <c r="IPE86" s="35"/>
      <c r="IPF86" s="11"/>
      <c r="IPG86" s="37"/>
      <c r="IPH86" s="46"/>
      <c r="IPI86" s="35"/>
      <c r="IPJ86" s="11"/>
      <c r="IPK86" s="37"/>
      <c r="IPL86" s="46"/>
      <c r="IPM86" s="35"/>
      <c r="IPN86" s="11"/>
      <c r="IPO86" s="37"/>
      <c r="IPP86" s="46"/>
      <c r="IPQ86" s="35"/>
      <c r="IPR86" s="11"/>
      <c r="IPS86" s="37"/>
      <c r="IPT86" s="46"/>
      <c r="IPU86" s="35"/>
      <c r="IPV86" s="11"/>
      <c r="IPW86" s="37"/>
      <c r="IPX86" s="46"/>
      <c r="IPY86" s="35"/>
      <c r="IPZ86" s="11"/>
      <c r="IQA86" s="37"/>
      <c r="IQB86" s="46"/>
      <c r="IQC86" s="35"/>
      <c r="IQD86" s="11"/>
      <c r="IQE86" s="37"/>
      <c r="IQF86" s="46"/>
      <c r="IQG86" s="35"/>
      <c r="IQH86" s="11"/>
      <c r="IQI86" s="37"/>
      <c r="IQJ86" s="46"/>
      <c r="IQK86" s="35"/>
      <c r="IQL86" s="11"/>
      <c r="IQM86" s="37"/>
      <c r="IQN86" s="46"/>
      <c r="IQO86" s="35"/>
      <c r="IQP86" s="11"/>
      <c r="IQQ86" s="37"/>
      <c r="IQR86" s="46"/>
      <c r="IQS86" s="35"/>
      <c r="IQT86" s="11"/>
      <c r="IQU86" s="37"/>
      <c r="IQV86" s="46"/>
      <c r="IQW86" s="35"/>
      <c r="IQX86" s="11"/>
      <c r="IQY86" s="37"/>
      <c r="IQZ86" s="46"/>
      <c r="IRA86" s="35"/>
      <c r="IRB86" s="11"/>
      <c r="IRC86" s="37"/>
      <c r="IRD86" s="46"/>
      <c r="IRE86" s="35"/>
      <c r="IRF86" s="11"/>
      <c r="IRG86" s="37"/>
      <c r="IRH86" s="46"/>
      <c r="IRI86" s="35"/>
      <c r="IRJ86" s="11"/>
      <c r="IRK86" s="37"/>
      <c r="IRL86" s="46"/>
      <c r="IRM86" s="35"/>
      <c r="IRN86" s="11"/>
      <c r="IRO86" s="37"/>
      <c r="IRP86" s="46"/>
      <c r="IRQ86" s="35"/>
      <c r="IRR86" s="11"/>
      <c r="IRS86" s="37"/>
      <c r="IRT86" s="46"/>
      <c r="IRU86" s="35"/>
      <c r="IRV86" s="11"/>
      <c r="IRW86" s="37"/>
      <c r="IRX86" s="46"/>
      <c r="IRY86" s="35"/>
      <c r="IRZ86" s="11"/>
      <c r="ISA86" s="37"/>
      <c r="ISB86" s="46"/>
      <c r="ISC86" s="35"/>
      <c r="ISD86" s="11"/>
      <c r="ISE86" s="37"/>
      <c r="ISF86" s="46"/>
      <c r="ISG86" s="35"/>
      <c r="ISH86" s="11"/>
      <c r="ISI86" s="37"/>
      <c r="ISJ86" s="46"/>
      <c r="ISK86" s="35"/>
      <c r="ISL86" s="11"/>
      <c r="ISM86" s="37"/>
      <c r="ISN86" s="46"/>
      <c r="ISO86" s="35"/>
      <c r="ISP86" s="11"/>
      <c r="ISQ86" s="37"/>
      <c r="ISR86" s="46"/>
      <c r="ISS86" s="35"/>
      <c r="IST86" s="11"/>
      <c r="ISU86" s="37"/>
      <c r="ISV86" s="46"/>
      <c r="ISW86" s="35"/>
      <c r="ISX86" s="11"/>
      <c r="ISY86" s="37"/>
      <c r="ISZ86" s="46"/>
      <c r="ITA86" s="35"/>
      <c r="ITB86" s="11"/>
      <c r="ITC86" s="37"/>
      <c r="ITD86" s="46"/>
      <c r="ITE86" s="35"/>
      <c r="ITF86" s="11"/>
      <c r="ITG86" s="37"/>
      <c r="ITH86" s="46"/>
      <c r="ITI86" s="35"/>
      <c r="ITJ86" s="11"/>
      <c r="ITK86" s="37"/>
      <c r="ITL86" s="46"/>
      <c r="ITM86" s="35"/>
      <c r="ITN86" s="11"/>
      <c r="ITO86" s="37"/>
      <c r="ITP86" s="46"/>
      <c r="ITQ86" s="35"/>
      <c r="ITR86" s="11"/>
      <c r="ITS86" s="37"/>
      <c r="ITT86" s="46"/>
      <c r="ITU86" s="35"/>
      <c r="ITV86" s="11"/>
      <c r="ITW86" s="37"/>
      <c r="ITX86" s="46"/>
      <c r="ITY86" s="35"/>
      <c r="ITZ86" s="11"/>
      <c r="IUA86" s="37"/>
      <c r="IUB86" s="46"/>
      <c r="IUC86" s="35"/>
      <c r="IUD86" s="11"/>
      <c r="IUE86" s="37"/>
      <c r="IUF86" s="46"/>
      <c r="IUG86" s="35"/>
      <c r="IUH86" s="11"/>
      <c r="IUI86" s="37"/>
      <c r="IUJ86" s="46"/>
      <c r="IUK86" s="35"/>
      <c r="IUL86" s="11"/>
      <c r="IUM86" s="37"/>
      <c r="IUN86" s="46"/>
      <c r="IUO86" s="35"/>
      <c r="IUP86" s="11"/>
      <c r="IUQ86" s="37"/>
      <c r="IUR86" s="46"/>
      <c r="IUS86" s="35"/>
      <c r="IUT86" s="11"/>
      <c r="IUU86" s="37"/>
      <c r="IUV86" s="46"/>
      <c r="IUW86" s="35"/>
      <c r="IUX86" s="11"/>
      <c r="IUY86" s="37"/>
      <c r="IUZ86" s="46"/>
      <c r="IVA86" s="35"/>
      <c r="IVB86" s="11"/>
      <c r="IVC86" s="37"/>
      <c r="IVD86" s="46"/>
      <c r="IVE86" s="35"/>
      <c r="IVF86" s="11"/>
      <c r="IVG86" s="37"/>
      <c r="IVH86" s="46"/>
      <c r="IVI86" s="35"/>
      <c r="IVJ86" s="11"/>
      <c r="IVK86" s="37"/>
      <c r="IVL86" s="46"/>
      <c r="IVM86" s="35"/>
      <c r="IVN86" s="11"/>
      <c r="IVO86" s="37"/>
      <c r="IVP86" s="46"/>
      <c r="IVQ86" s="35"/>
      <c r="IVR86" s="11"/>
      <c r="IVS86" s="37"/>
      <c r="IVT86" s="46"/>
      <c r="IVU86" s="35"/>
      <c r="IVV86" s="11"/>
      <c r="IVW86" s="37"/>
      <c r="IVX86" s="46"/>
      <c r="IVY86" s="35"/>
      <c r="IVZ86" s="11"/>
      <c r="IWA86" s="37"/>
      <c r="IWB86" s="46"/>
      <c r="IWC86" s="35"/>
      <c r="IWD86" s="11"/>
      <c r="IWE86" s="37"/>
      <c r="IWF86" s="46"/>
      <c r="IWG86" s="35"/>
      <c r="IWH86" s="11"/>
      <c r="IWI86" s="37"/>
      <c r="IWJ86" s="46"/>
      <c r="IWK86" s="35"/>
      <c r="IWL86" s="11"/>
      <c r="IWM86" s="37"/>
      <c r="IWN86" s="46"/>
      <c r="IWO86" s="35"/>
      <c r="IWP86" s="11"/>
      <c r="IWQ86" s="37"/>
      <c r="IWR86" s="46"/>
      <c r="IWS86" s="35"/>
      <c r="IWT86" s="11"/>
      <c r="IWU86" s="37"/>
      <c r="IWV86" s="46"/>
      <c r="IWW86" s="35"/>
      <c r="IWX86" s="11"/>
      <c r="IWY86" s="37"/>
      <c r="IWZ86" s="46"/>
      <c r="IXA86" s="35"/>
      <c r="IXB86" s="11"/>
      <c r="IXC86" s="37"/>
      <c r="IXD86" s="46"/>
      <c r="IXE86" s="35"/>
      <c r="IXF86" s="11"/>
      <c r="IXG86" s="37"/>
      <c r="IXH86" s="46"/>
      <c r="IXI86" s="35"/>
      <c r="IXJ86" s="11"/>
      <c r="IXK86" s="37"/>
      <c r="IXL86" s="46"/>
      <c r="IXM86" s="35"/>
      <c r="IXN86" s="11"/>
      <c r="IXO86" s="37"/>
      <c r="IXP86" s="46"/>
      <c r="IXQ86" s="35"/>
      <c r="IXR86" s="11"/>
      <c r="IXS86" s="37"/>
      <c r="IXT86" s="46"/>
      <c r="IXU86" s="35"/>
      <c r="IXV86" s="11"/>
      <c r="IXW86" s="37"/>
      <c r="IXX86" s="46"/>
      <c r="IXY86" s="35"/>
      <c r="IXZ86" s="11"/>
      <c r="IYA86" s="37"/>
      <c r="IYB86" s="46"/>
      <c r="IYC86" s="35"/>
      <c r="IYD86" s="11"/>
      <c r="IYE86" s="37"/>
      <c r="IYF86" s="46"/>
      <c r="IYG86" s="35"/>
      <c r="IYH86" s="11"/>
      <c r="IYI86" s="37"/>
      <c r="IYJ86" s="46"/>
      <c r="IYK86" s="35"/>
      <c r="IYL86" s="11"/>
      <c r="IYM86" s="37"/>
      <c r="IYN86" s="46"/>
      <c r="IYO86" s="35"/>
      <c r="IYP86" s="11"/>
      <c r="IYQ86" s="37"/>
      <c r="IYR86" s="46"/>
      <c r="IYS86" s="35"/>
      <c r="IYT86" s="11"/>
      <c r="IYU86" s="37"/>
      <c r="IYV86" s="46"/>
      <c r="IYW86" s="35"/>
      <c r="IYX86" s="11"/>
      <c r="IYY86" s="37"/>
      <c r="IYZ86" s="46"/>
      <c r="IZA86" s="35"/>
      <c r="IZB86" s="11"/>
      <c r="IZC86" s="37"/>
      <c r="IZD86" s="46"/>
      <c r="IZE86" s="35"/>
      <c r="IZF86" s="11"/>
      <c r="IZG86" s="37"/>
      <c r="IZH86" s="46"/>
      <c r="IZI86" s="35"/>
      <c r="IZJ86" s="11"/>
      <c r="IZK86" s="37"/>
      <c r="IZL86" s="46"/>
      <c r="IZM86" s="35"/>
      <c r="IZN86" s="11"/>
      <c r="IZO86" s="37"/>
      <c r="IZP86" s="46"/>
      <c r="IZQ86" s="35"/>
      <c r="IZR86" s="11"/>
      <c r="IZS86" s="37"/>
      <c r="IZT86" s="46"/>
      <c r="IZU86" s="35"/>
      <c r="IZV86" s="11"/>
      <c r="IZW86" s="37"/>
      <c r="IZX86" s="46"/>
      <c r="IZY86" s="35"/>
      <c r="IZZ86" s="11"/>
      <c r="JAA86" s="37"/>
      <c r="JAB86" s="46"/>
      <c r="JAC86" s="35"/>
      <c r="JAD86" s="11"/>
      <c r="JAE86" s="37"/>
      <c r="JAF86" s="46"/>
      <c r="JAG86" s="35"/>
      <c r="JAH86" s="11"/>
      <c r="JAI86" s="37"/>
      <c r="JAJ86" s="46"/>
      <c r="JAK86" s="35"/>
      <c r="JAL86" s="11"/>
      <c r="JAM86" s="37"/>
      <c r="JAN86" s="46"/>
      <c r="JAO86" s="35"/>
      <c r="JAP86" s="11"/>
      <c r="JAQ86" s="37"/>
      <c r="JAR86" s="46"/>
      <c r="JAS86" s="35"/>
      <c r="JAT86" s="11"/>
      <c r="JAU86" s="37"/>
      <c r="JAV86" s="46"/>
      <c r="JAW86" s="35"/>
      <c r="JAX86" s="11"/>
      <c r="JAY86" s="37"/>
      <c r="JAZ86" s="46"/>
      <c r="JBA86" s="35"/>
      <c r="JBB86" s="11"/>
      <c r="JBC86" s="37"/>
      <c r="JBD86" s="46"/>
      <c r="JBE86" s="35"/>
      <c r="JBF86" s="11"/>
      <c r="JBG86" s="37"/>
      <c r="JBH86" s="46"/>
      <c r="JBI86" s="35"/>
      <c r="JBJ86" s="11"/>
      <c r="JBK86" s="37"/>
      <c r="JBL86" s="46"/>
      <c r="JBM86" s="35"/>
      <c r="JBN86" s="11"/>
      <c r="JBO86" s="37"/>
      <c r="JBP86" s="46"/>
      <c r="JBQ86" s="35"/>
      <c r="JBR86" s="11"/>
      <c r="JBS86" s="37"/>
      <c r="JBT86" s="46"/>
      <c r="JBU86" s="35"/>
      <c r="JBV86" s="11"/>
      <c r="JBW86" s="37"/>
      <c r="JBX86" s="46"/>
      <c r="JBY86" s="35"/>
      <c r="JBZ86" s="11"/>
      <c r="JCA86" s="37"/>
      <c r="JCB86" s="46"/>
      <c r="JCC86" s="35"/>
      <c r="JCD86" s="11"/>
      <c r="JCE86" s="37"/>
      <c r="JCF86" s="46"/>
      <c r="JCG86" s="35"/>
      <c r="JCH86" s="11"/>
      <c r="JCI86" s="37"/>
      <c r="JCJ86" s="46"/>
      <c r="JCK86" s="35"/>
      <c r="JCL86" s="11"/>
      <c r="JCM86" s="37"/>
      <c r="JCN86" s="46"/>
      <c r="JCO86" s="35"/>
      <c r="JCP86" s="11"/>
      <c r="JCQ86" s="37"/>
      <c r="JCR86" s="46"/>
      <c r="JCS86" s="35"/>
      <c r="JCT86" s="11"/>
      <c r="JCU86" s="37"/>
      <c r="JCV86" s="46"/>
      <c r="JCW86" s="35"/>
      <c r="JCX86" s="11"/>
      <c r="JCY86" s="37"/>
      <c r="JCZ86" s="46"/>
      <c r="JDA86" s="35"/>
      <c r="JDB86" s="11"/>
      <c r="JDC86" s="37"/>
      <c r="JDD86" s="46"/>
      <c r="JDE86" s="35"/>
      <c r="JDF86" s="11"/>
      <c r="JDG86" s="37"/>
      <c r="JDH86" s="46"/>
      <c r="JDI86" s="35"/>
      <c r="JDJ86" s="11"/>
      <c r="JDK86" s="37"/>
      <c r="JDL86" s="46"/>
      <c r="JDM86" s="35"/>
      <c r="JDN86" s="11"/>
      <c r="JDO86" s="37"/>
      <c r="JDP86" s="46"/>
      <c r="JDQ86" s="35"/>
      <c r="JDR86" s="11"/>
      <c r="JDS86" s="37"/>
      <c r="JDT86" s="46"/>
      <c r="JDU86" s="35"/>
      <c r="JDV86" s="11"/>
      <c r="JDW86" s="37"/>
      <c r="JDX86" s="46"/>
      <c r="JDY86" s="35"/>
      <c r="JDZ86" s="11"/>
      <c r="JEA86" s="37"/>
      <c r="JEB86" s="46"/>
      <c r="JEC86" s="35"/>
      <c r="JED86" s="11"/>
      <c r="JEE86" s="37"/>
      <c r="JEF86" s="46"/>
      <c r="JEG86" s="35"/>
      <c r="JEH86" s="11"/>
      <c r="JEI86" s="37"/>
      <c r="JEJ86" s="46"/>
      <c r="JEK86" s="35"/>
      <c r="JEL86" s="11"/>
      <c r="JEM86" s="37"/>
      <c r="JEN86" s="46"/>
      <c r="JEO86" s="35"/>
      <c r="JEP86" s="11"/>
      <c r="JEQ86" s="37"/>
      <c r="JER86" s="46"/>
      <c r="JES86" s="35"/>
      <c r="JET86" s="11"/>
      <c r="JEU86" s="37"/>
      <c r="JEV86" s="46"/>
      <c r="JEW86" s="35"/>
      <c r="JEX86" s="11"/>
      <c r="JEY86" s="37"/>
      <c r="JEZ86" s="46"/>
      <c r="JFA86" s="35"/>
      <c r="JFB86" s="11"/>
      <c r="JFC86" s="37"/>
      <c r="JFD86" s="46"/>
      <c r="JFE86" s="35"/>
      <c r="JFF86" s="11"/>
      <c r="JFG86" s="37"/>
      <c r="JFH86" s="46"/>
      <c r="JFI86" s="35"/>
      <c r="JFJ86" s="11"/>
      <c r="JFK86" s="37"/>
      <c r="JFL86" s="46"/>
      <c r="JFM86" s="35"/>
      <c r="JFN86" s="11"/>
      <c r="JFO86" s="37"/>
      <c r="JFP86" s="46"/>
      <c r="JFQ86" s="35"/>
      <c r="JFR86" s="11"/>
      <c r="JFS86" s="37"/>
      <c r="JFT86" s="46"/>
      <c r="JFU86" s="35"/>
      <c r="JFV86" s="11"/>
      <c r="JFW86" s="37"/>
      <c r="JFX86" s="46"/>
      <c r="JFY86" s="35"/>
      <c r="JFZ86" s="11"/>
      <c r="JGA86" s="37"/>
      <c r="JGB86" s="46"/>
      <c r="JGC86" s="35"/>
      <c r="JGD86" s="11"/>
      <c r="JGE86" s="37"/>
      <c r="JGF86" s="46"/>
      <c r="JGG86" s="35"/>
      <c r="JGH86" s="11"/>
      <c r="JGI86" s="37"/>
      <c r="JGJ86" s="46"/>
      <c r="JGK86" s="35"/>
      <c r="JGL86" s="11"/>
      <c r="JGM86" s="37"/>
      <c r="JGN86" s="46"/>
      <c r="JGO86" s="35"/>
      <c r="JGP86" s="11"/>
      <c r="JGQ86" s="37"/>
      <c r="JGR86" s="46"/>
      <c r="JGS86" s="35"/>
      <c r="JGT86" s="11"/>
      <c r="JGU86" s="37"/>
      <c r="JGV86" s="46"/>
      <c r="JGW86" s="35"/>
      <c r="JGX86" s="11"/>
      <c r="JGY86" s="37"/>
      <c r="JGZ86" s="46"/>
      <c r="JHA86" s="35"/>
      <c r="JHB86" s="11"/>
      <c r="JHC86" s="37"/>
      <c r="JHD86" s="46"/>
      <c r="JHE86" s="35"/>
      <c r="JHF86" s="11"/>
      <c r="JHG86" s="37"/>
      <c r="JHH86" s="46"/>
      <c r="JHI86" s="35"/>
      <c r="JHJ86" s="11"/>
      <c r="JHK86" s="37"/>
      <c r="JHL86" s="46"/>
      <c r="JHM86" s="35"/>
      <c r="JHN86" s="11"/>
      <c r="JHO86" s="37"/>
      <c r="JHP86" s="46"/>
      <c r="JHQ86" s="35"/>
      <c r="JHR86" s="11"/>
      <c r="JHS86" s="37"/>
      <c r="JHT86" s="46"/>
      <c r="JHU86" s="35"/>
      <c r="JHV86" s="11"/>
      <c r="JHW86" s="37"/>
      <c r="JHX86" s="46"/>
      <c r="JHY86" s="35"/>
      <c r="JHZ86" s="11"/>
      <c r="JIA86" s="37"/>
      <c r="JIB86" s="46"/>
      <c r="JIC86" s="35"/>
      <c r="JID86" s="11"/>
      <c r="JIE86" s="37"/>
      <c r="JIF86" s="46"/>
      <c r="JIG86" s="35"/>
      <c r="JIH86" s="11"/>
      <c r="JII86" s="37"/>
      <c r="JIJ86" s="46"/>
      <c r="JIK86" s="35"/>
      <c r="JIL86" s="11"/>
      <c r="JIM86" s="37"/>
      <c r="JIN86" s="46"/>
      <c r="JIO86" s="35"/>
      <c r="JIP86" s="11"/>
      <c r="JIQ86" s="37"/>
      <c r="JIR86" s="46"/>
      <c r="JIS86" s="35"/>
      <c r="JIT86" s="11"/>
      <c r="JIU86" s="37"/>
      <c r="JIV86" s="46"/>
      <c r="JIW86" s="35"/>
      <c r="JIX86" s="11"/>
      <c r="JIY86" s="37"/>
      <c r="JIZ86" s="46"/>
      <c r="JJA86" s="35"/>
      <c r="JJB86" s="11"/>
      <c r="JJC86" s="37"/>
      <c r="JJD86" s="46"/>
      <c r="JJE86" s="35"/>
      <c r="JJF86" s="11"/>
      <c r="JJG86" s="37"/>
      <c r="JJH86" s="46"/>
      <c r="JJI86" s="35"/>
      <c r="JJJ86" s="11"/>
      <c r="JJK86" s="37"/>
      <c r="JJL86" s="46"/>
      <c r="JJM86" s="35"/>
      <c r="JJN86" s="11"/>
      <c r="JJO86" s="37"/>
      <c r="JJP86" s="46"/>
      <c r="JJQ86" s="35"/>
      <c r="JJR86" s="11"/>
      <c r="JJS86" s="37"/>
      <c r="JJT86" s="46"/>
      <c r="JJU86" s="35"/>
      <c r="JJV86" s="11"/>
      <c r="JJW86" s="37"/>
      <c r="JJX86" s="46"/>
      <c r="JJY86" s="35"/>
      <c r="JJZ86" s="11"/>
      <c r="JKA86" s="37"/>
      <c r="JKB86" s="46"/>
      <c r="JKC86" s="35"/>
      <c r="JKD86" s="11"/>
      <c r="JKE86" s="37"/>
      <c r="JKF86" s="46"/>
      <c r="JKG86" s="35"/>
      <c r="JKH86" s="11"/>
      <c r="JKI86" s="37"/>
      <c r="JKJ86" s="46"/>
      <c r="JKK86" s="35"/>
      <c r="JKL86" s="11"/>
      <c r="JKM86" s="37"/>
      <c r="JKN86" s="46"/>
      <c r="JKO86" s="35"/>
      <c r="JKP86" s="11"/>
      <c r="JKQ86" s="37"/>
      <c r="JKR86" s="46"/>
      <c r="JKS86" s="35"/>
      <c r="JKT86" s="11"/>
      <c r="JKU86" s="37"/>
      <c r="JKV86" s="46"/>
      <c r="JKW86" s="35"/>
      <c r="JKX86" s="11"/>
      <c r="JKY86" s="37"/>
      <c r="JKZ86" s="46"/>
      <c r="JLA86" s="35"/>
      <c r="JLB86" s="11"/>
      <c r="JLC86" s="37"/>
      <c r="JLD86" s="46"/>
      <c r="JLE86" s="35"/>
      <c r="JLF86" s="11"/>
      <c r="JLG86" s="37"/>
      <c r="JLH86" s="46"/>
      <c r="JLI86" s="35"/>
      <c r="JLJ86" s="11"/>
      <c r="JLK86" s="37"/>
      <c r="JLL86" s="46"/>
      <c r="JLM86" s="35"/>
      <c r="JLN86" s="11"/>
      <c r="JLO86" s="37"/>
      <c r="JLP86" s="46"/>
      <c r="JLQ86" s="35"/>
      <c r="JLR86" s="11"/>
      <c r="JLS86" s="37"/>
      <c r="JLT86" s="46"/>
      <c r="JLU86" s="35"/>
      <c r="JLV86" s="11"/>
      <c r="JLW86" s="37"/>
      <c r="JLX86" s="46"/>
      <c r="JLY86" s="35"/>
      <c r="JLZ86" s="11"/>
      <c r="JMA86" s="37"/>
      <c r="JMB86" s="46"/>
      <c r="JMC86" s="35"/>
      <c r="JMD86" s="11"/>
      <c r="JME86" s="37"/>
      <c r="JMF86" s="46"/>
      <c r="JMG86" s="35"/>
      <c r="JMH86" s="11"/>
      <c r="JMI86" s="37"/>
      <c r="JMJ86" s="46"/>
      <c r="JMK86" s="35"/>
      <c r="JML86" s="11"/>
      <c r="JMM86" s="37"/>
      <c r="JMN86" s="46"/>
      <c r="JMO86" s="35"/>
      <c r="JMP86" s="11"/>
      <c r="JMQ86" s="37"/>
      <c r="JMR86" s="46"/>
      <c r="JMS86" s="35"/>
      <c r="JMT86" s="11"/>
      <c r="JMU86" s="37"/>
      <c r="JMV86" s="46"/>
      <c r="JMW86" s="35"/>
      <c r="JMX86" s="11"/>
      <c r="JMY86" s="37"/>
      <c r="JMZ86" s="46"/>
      <c r="JNA86" s="35"/>
      <c r="JNB86" s="11"/>
      <c r="JNC86" s="37"/>
      <c r="JND86" s="46"/>
      <c r="JNE86" s="35"/>
      <c r="JNF86" s="11"/>
      <c r="JNG86" s="37"/>
      <c r="JNH86" s="46"/>
      <c r="JNI86" s="35"/>
      <c r="JNJ86" s="11"/>
      <c r="JNK86" s="37"/>
      <c r="JNL86" s="46"/>
      <c r="JNM86" s="35"/>
      <c r="JNN86" s="11"/>
      <c r="JNO86" s="37"/>
      <c r="JNP86" s="46"/>
      <c r="JNQ86" s="35"/>
      <c r="JNR86" s="11"/>
      <c r="JNS86" s="37"/>
      <c r="JNT86" s="46"/>
      <c r="JNU86" s="35"/>
      <c r="JNV86" s="11"/>
      <c r="JNW86" s="37"/>
      <c r="JNX86" s="46"/>
      <c r="JNY86" s="35"/>
      <c r="JNZ86" s="11"/>
      <c r="JOA86" s="37"/>
      <c r="JOB86" s="46"/>
      <c r="JOC86" s="35"/>
      <c r="JOD86" s="11"/>
      <c r="JOE86" s="37"/>
      <c r="JOF86" s="46"/>
      <c r="JOG86" s="35"/>
      <c r="JOH86" s="11"/>
      <c r="JOI86" s="37"/>
      <c r="JOJ86" s="46"/>
      <c r="JOK86" s="35"/>
      <c r="JOL86" s="11"/>
      <c r="JOM86" s="37"/>
      <c r="JON86" s="46"/>
      <c r="JOO86" s="35"/>
      <c r="JOP86" s="11"/>
      <c r="JOQ86" s="37"/>
      <c r="JOR86" s="46"/>
      <c r="JOS86" s="35"/>
      <c r="JOT86" s="11"/>
      <c r="JOU86" s="37"/>
      <c r="JOV86" s="46"/>
      <c r="JOW86" s="35"/>
      <c r="JOX86" s="11"/>
      <c r="JOY86" s="37"/>
      <c r="JOZ86" s="46"/>
      <c r="JPA86" s="35"/>
      <c r="JPB86" s="11"/>
      <c r="JPC86" s="37"/>
      <c r="JPD86" s="46"/>
      <c r="JPE86" s="35"/>
      <c r="JPF86" s="11"/>
      <c r="JPG86" s="37"/>
      <c r="JPH86" s="46"/>
      <c r="JPI86" s="35"/>
      <c r="JPJ86" s="11"/>
      <c r="JPK86" s="37"/>
      <c r="JPL86" s="46"/>
      <c r="JPM86" s="35"/>
      <c r="JPN86" s="11"/>
      <c r="JPO86" s="37"/>
      <c r="JPP86" s="46"/>
      <c r="JPQ86" s="35"/>
      <c r="JPR86" s="11"/>
      <c r="JPS86" s="37"/>
      <c r="JPT86" s="46"/>
      <c r="JPU86" s="35"/>
      <c r="JPV86" s="11"/>
      <c r="JPW86" s="37"/>
      <c r="JPX86" s="46"/>
      <c r="JPY86" s="35"/>
      <c r="JPZ86" s="11"/>
      <c r="JQA86" s="37"/>
      <c r="JQB86" s="46"/>
      <c r="JQC86" s="35"/>
      <c r="JQD86" s="11"/>
      <c r="JQE86" s="37"/>
      <c r="JQF86" s="46"/>
      <c r="JQG86" s="35"/>
      <c r="JQH86" s="11"/>
      <c r="JQI86" s="37"/>
      <c r="JQJ86" s="46"/>
      <c r="JQK86" s="35"/>
      <c r="JQL86" s="11"/>
      <c r="JQM86" s="37"/>
      <c r="JQN86" s="46"/>
      <c r="JQO86" s="35"/>
      <c r="JQP86" s="11"/>
      <c r="JQQ86" s="37"/>
      <c r="JQR86" s="46"/>
      <c r="JQS86" s="35"/>
      <c r="JQT86" s="11"/>
      <c r="JQU86" s="37"/>
      <c r="JQV86" s="46"/>
      <c r="JQW86" s="35"/>
      <c r="JQX86" s="11"/>
      <c r="JQY86" s="37"/>
      <c r="JQZ86" s="46"/>
      <c r="JRA86" s="35"/>
      <c r="JRB86" s="11"/>
      <c r="JRC86" s="37"/>
      <c r="JRD86" s="46"/>
      <c r="JRE86" s="35"/>
      <c r="JRF86" s="11"/>
      <c r="JRG86" s="37"/>
      <c r="JRH86" s="46"/>
      <c r="JRI86" s="35"/>
      <c r="JRJ86" s="11"/>
      <c r="JRK86" s="37"/>
      <c r="JRL86" s="46"/>
      <c r="JRM86" s="35"/>
      <c r="JRN86" s="11"/>
      <c r="JRO86" s="37"/>
      <c r="JRP86" s="46"/>
      <c r="JRQ86" s="35"/>
      <c r="JRR86" s="11"/>
      <c r="JRS86" s="37"/>
      <c r="JRT86" s="46"/>
      <c r="JRU86" s="35"/>
      <c r="JRV86" s="11"/>
      <c r="JRW86" s="37"/>
      <c r="JRX86" s="46"/>
      <c r="JRY86" s="35"/>
      <c r="JRZ86" s="11"/>
      <c r="JSA86" s="37"/>
      <c r="JSB86" s="46"/>
      <c r="JSC86" s="35"/>
      <c r="JSD86" s="11"/>
      <c r="JSE86" s="37"/>
      <c r="JSF86" s="46"/>
      <c r="JSG86" s="35"/>
      <c r="JSH86" s="11"/>
      <c r="JSI86" s="37"/>
      <c r="JSJ86" s="46"/>
      <c r="JSK86" s="35"/>
      <c r="JSL86" s="11"/>
      <c r="JSM86" s="37"/>
      <c r="JSN86" s="46"/>
      <c r="JSO86" s="35"/>
      <c r="JSP86" s="11"/>
      <c r="JSQ86" s="37"/>
      <c r="JSR86" s="46"/>
      <c r="JSS86" s="35"/>
      <c r="JST86" s="11"/>
      <c r="JSU86" s="37"/>
      <c r="JSV86" s="46"/>
      <c r="JSW86" s="35"/>
      <c r="JSX86" s="11"/>
      <c r="JSY86" s="37"/>
      <c r="JSZ86" s="46"/>
      <c r="JTA86" s="35"/>
      <c r="JTB86" s="11"/>
      <c r="JTC86" s="37"/>
      <c r="JTD86" s="46"/>
      <c r="JTE86" s="35"/>
      <c r="JTF86" s="11"/>
      <c r="JTG86" s="37"/>
      <c r="JTH86" s="46"/>
      <c r="JTI86" s="35"/>
      <c r="JTJ86" s="11"/>
      <c r="JTK86" s="37"/>
      <c r="JTL86" s="46"/>
      <c r="JTM86" s="35"/>
      <c r="JTN86" s="11"/>
      <c r="JTO86" s="37"/>
      <c r="JTP86" s="46"/>
      <c r="JTQ86" s="35"/>
      <c r="JTR86" s="11"/>
      <c r="JTS86" s="37"/>
      <c r="JTT86" s="46"/>
      <c r="JTU86" s="35"/>
      <c r="JTV86" s="11"/>
      <c r="JTW86" s="37"/>
      <c r="JTX86" s="46"/>
      <c r="JTY86" s="35"/>
      <c r="JTZ86" s="11"/>
      <c r="JUA86" s="37"/>
      <c r="JUB86" s="46"/>
      <c r="JUC86" s="35"/>
      <c r="JUD86" s="11"/>
      <c r="JUE86" s="37"/>
      <c r="JUF86" s="46"/>
      <c r="JUG86" s="35"/>
      <c r="JUH86" s="11"/>
      <c r="JUI86" s="37"/>
      <c r="JUJ86" s="46"/>
      <c r="JUK86" s="35"/>
      <c r="JUL86" s="11"/>
      <c r="JUM86" s="37"/>
      <c r="JUN86" s="46"/>
      <c r="JUO86" s="35"/>
      <c r="JUP86" s="11"/>
      <c r="JUQ86" s="37"/>
      <c r="JUR86" s="46"/>
      <c r="JUS86" s="35"/>
      <c r="JUT86" s="11"/>
      <c r="JUU86" s="37"/>
      <c r="JUV86" s="46"/>
      <c r="JUW86" s="35"/>
      <c r="JUX86" s="11"/>
      <c r="JUY86" s="37"/>
      <c r="JUZ86" s="46"/>
      <c r="JVA86" s="35"/>
      <c r="JVB86" s="11"/>
      <c r="JVC86" s="37"/>
      <c r="JVD86" s="46"/>
      <c r="JVE86" s="35"/>
      <c r="JVF86" s="11"/>
      <c r="JVG86" s="37"/>
      <c r="JVH86" s="46"/>
      <c r="JVI86" s="35"/>
      <c r="JVJ86" s="11"/>
      <c r="JVK86" s="37"/>
      <c r="JVL86" s="46"/>
      <c r="JVM86" s="35"/>
      <c r="JVN86" s="11"/>
      <c r="JVO86" s="37"/>
      <c r="JVP86" s="46"/>
      <c r="JVQ86" s="35"/>
      <c r="JVR86" s="11"/>
      <c r="JVS86" s="37"/>
      <c r="JVT86" s="46"/>
      <c r="JVU86" s="35"/>
      <c r="JVV86" s="11"/>
      <c r="JVW86" s="37"/>
      <c r="JVX86" s="46"/>
      <c r="JVY86" s="35"/>
      <c r="JVZ86" s="11"/>
      <c r="JWA86" s="37"/>
      <c r="JWB86" s="46"/>
      <c r="JWC86" s="35"/>
      <c r="JWD86" s="11"/>
      <c r="JWE86" s="37"/>
      <c r="JWF86" s="46"/>
      <c r="JWG86" s="35"/>
      <c r="JWH86" s="11"/>
      <c r="JWI86" s="37"/>
      <c r="JWJ86" s="46"/>
      <c r="JWK86" s="35"/>
      <c r="JWL86" s="11"/>
      <c r="JWM86" s="37"/>
      <c r="JWN86" s="46"/>
      <c r="JWO86" s="35"/>
      <c r="JWP86" s="11"/>
      <c r="JWQ86" s="37"/>
      <c r="JWR86" s="46"/>
      <c r="JWS86" s="35"/>
      <c r="JWT86" s="11"/>
      <c r="JWU86" s="37"/>
      <c r="JWV86" s="46"/>
      <c r="JWW86" s="35"/>
      <c r="JWX86" s="11"/>
      <c r="JWY86" s="37"/>
      <c r="JWZ86" s="46"/>
      <c r="JXA86" s="35"/>
      <c r="JXB86" s="11"/>
      <c r="JXC86" s="37"/>
      <c r="JXD86" s="46"/>
      <c r="JXE86" s="35"/>
      <c r="JXF86" s="11"/>
      <c r="JXG86" s="37"/>
      <c r="JXH86" s="46"/>
      <c r="JXI86" s="35"/>
      <c r="JXJ86" s="11"/>
      <c r="JXK86" s="37"/>
      <c r="JXL86" s="46"/>
      <c r="JXM86" s="35"/>
      <c r="JXN86" s="11"/>
      <c r="JXO86" s="37"/>
      <c r="JXP86" s="46"/>
      <c r="JXQ86" s="35"/>
      <c r="JXR86" s="11"/>
      <c r="JXS86" s="37"/>
      <c r="JXT86" s="46"/>
      <c r="JXU86" s="35"/>
      <c r="JXV86" s="11"/>
      <c r="JXW86" s="37"/>
      <c r="JXX86" s="46"/>
      <c r="JXY86" s="35"/>
      <c r="JXZ86" s="11"/>
      <c r="JYA86" s="37"/>
      <c r="JYB86" s="46"/>
      <c r="JYC86" s="35"/>
      <c r="JYD86" s="11"/>
      <c r="JYE86" s="37"/>
      <c r="JYF86" s="46"/>
      <c r="JYG86" s="35"/>
      <c r="JYH86" s="11"/>
      <c r="JYI86" s="37"/>
      <c r="JYJ86" s="46"/>
      <c r="JYK86" s="35"/>
      <c r="JYL86" s="11"/>
      <c r="JYM86" s="37"/>
      <c r="JYN86" s="46"/>
      <c r="JYO86" s="35"/>
      <c r="JYP86" s="11"/>
      <c r="JYQ86" s="37"/>
      <c r="JYR86" s="46"/>
      <c r="JYS86" s="35"/>
      <c r="JYT86" s="11"/>
      <c r="JYU86" s="37"/>
      <c r="JYV86" s="46"/>
      <c r="JYW86" s="35"/>
      <c r="JYX86" s="11"/>
      <c r="JYY86" s="37"/>
      <c r="JYZ86" s="46"/>
      <c r="JZA86" s="35"/>
      <c r="JZB86" s="11"/>
      <c r="JZC86" s="37"/>
      <c r="JZD86" s="46"/>
      <c r="JZE86" s="35"/>
      <c r="JZF86" s="11"/>
      <c r="JZG86" s="37"/>
      <c r="JZH86" s="46"/>
      <c r="JZI86" s="35"/>
      <c r="JZJ86" s="11"/>
      <c r="JZK86" s="37"/>
      <c r="JZL86" s="46"/>
      <c r="JZM86" s="35"/>
      <c r="JZN86" s="11"/>
      <c r="JZO86" s="37"/>
      <c r="JZP86" s="46"/>
      <c r="JZQ86" s="35"/>
      <c r="JZR86" s="11"/>
      <c r="JZS86" s="37"/>
      <c r="JZT86" s="46"/>
      <c r="JZU86" s="35"/>
      <c r="JZV86" s="11"/>
      <c r="JZW86" s="37"/>
      <c r="JZX86" s="46"/>
      <c r="JZY86" s="35"/>
      <c r="JZZ86" s="11"/>
      <c r="KAA86" s="37"/>
      <c r="KAB86" s="46"/>
      <c r="KAC86" s="35"/>
      <c r="KAD86" s="11"/>
      <c r="KAE86" s="37"/>
      <c r="KAF86" s="46"/>
      <c r="KAG86" s="35"/>
      <c r="KAH86" s="11"/>
      <c r="KAI86" s="37"/>
      <c r="KAJ86" s="46"/>
      <c r="KAK86" s="35"/>
      <c r="KAL86" s="11"/>
      <c r="KAM86" s="37"/>
      <c r="KAN86" s="46"/>
      <c r="KAO86" s="35"/>
      <c r="KAP86" s="11"/>
      <c r="KAQ86" s="37"/>
      <c r="KAR86" s="46"/>
      <c r="KAS86" s="35"/>
      <c r="KAT86" s="11"/>
      <c r="KAU86" s="37"/>
      <c r="KAV86" s="46"/>
      <c r="KAW86" s="35"/>
      <c r="KAX86" s="11"/>
      <c r="KAY86" s="37"/>
      <c r="KAZ86" s="46"/>
      <c r="KBA86" s="35"/>
      <c r="KBB86" s="11"/>
      <c r="KBC86" s="37"/>
      <c r="KBD86" s="46"/>
      <c r="KBE86" s="35"/>
      <c r="KBF86" s="11"/>
      <c r="KBG86" s="37"/>
      <c r="KBH86" s="46"/>
      <c r="KBI86" s="35"/>
      <c r="KBJ86" s="11"/>
      <c r="KBK86" s="37"/>
      <c r="KBL86" s="46"/>
      <c r="KBM86" s="35"/>
      <c r="KBN86" s="11"/>
      <c r="KBO86" s="37"/>
      <c r="KBP86" s="46"/>
      <c r="KBQ86" s="35"/>
      <c r="KBR86" s="11"/>
      <c r="KBS86" s="37"/>
      <c r="KBT86" s="46"/>
      <c r="KBU86" s="35"/>
      <c r="KBV86" s="11"/>
      <c r="KBW86" s="37"/>
      <c r="KBX86" s="46"/>
      <c r="KBY86" s="35"/>
      <c r="KBZ86" s="11"/>
      <c r="KCA86" s="37"/>
      <c r="KCB86" s="46"/>
      <c r="KCC86" s="35"/>
      <c r="KCD86" s="11"/>
      <c r="KCE86" s="37"/>
      <c r="KCF86" s="46"/>
      <c r="KCG86" s="35"/>
      <c r="KCH86" s="11"/>
      <c r="KCI86" s="37"/>
      <c r="KCJ86" s="46"/>
      <c r="KCK86" s="35"/>
      <c r="KCL86" s="11"/>
      <c r="KCM86" s="37"/>
      <c r="KCN86" s="46"/>
      <c r="KCO86" s="35"/>
      <c r="KCP86" s="11"/>
      <c r="KCQ86" s="37"/>
      <c r="KCR86" s="46"/>
      <c r="KCS86" s="35"/>
      <c r="KCT86" s="11"/>
      <c r="KCU86" s="37"/>
      <c r="KCV86" s="46"/>
      <c r="KCW86" s="35"/>
      <c r="KCX86" s="11"/>
      <c r="KCY86" s="37"/>
      <c r="KCZ86" s="46"/>
      <c r="KDA86" s="35"/>
      <c r="KDB86" s="11"/>
      <c r="KDC86" s="37"/>
      <c r="KDD86" s="46"/>
      <c r="KDE86" s="35"/>
      <c r="KDF86" s="11"/>
      <c r="KDG86" s="37"/>
      <c r="KDH86" s="46"/>
      <c r="KDI86" s="35"/>
      <c r="KDJ86" s="11"/>
      <c r="KDK86" s="37"/>
      <c r="KDL86" s="46"/>
      <c r="KDM86" s="35"/>
      <c r="KDN86" s="11"/>
      <c r="KDO86" s="37"/>
      <c r="KDP86" s="46"/>
      <c r="KDQ86" s="35"/>
      <c r="KDR86" s="11"/>
      <c r="KDS86" s="37"/>
      <c r="KDT86" s="46"/>
      <c r="KDU86" s="35"/>
      <c r="KDV86" s="11"/>
      <c r="KDW86" s="37"/>
      <c r="KDX86" s="46"/>
      <c r="KDY86" s="35"/>
      <c r="KDZ86" s="11"/>
      <c r="KEA86" s="37"/>
      <c r="KEB86" s="46"/>
      <c r="KEC86" s="35"/>
      <c r="KED86" s="11"/>
      <c r="KEE86" s="37"/>
      <c r="KEF86" s="46"/>
      <c r="KEG86" s="35"/>
      <c r="KEH86" s="11"/>
      <c r="KEI86" s="37"/>
      <c r="KEJ86" s="46"/>
      <c r="KEK86" s="35"/>
      <c r="KEL86" s="11"/>
      <c r="KEM86" s="37"/>
      <c r="KEN86" s="46"/>
      <c r="KEO86" s="35"/>
      <c r="KEP86" s="11"/>
      <c r="KEQ86" s="37"/>
      <c r="KER86" s="46"/>
      <c r="KES86" s="35"/>
      <c r="KET86" s="11"/>
      <c r="KEU86" s="37"/>
      <c r="KEV86" s="46"/>
      <c r="KEW86" s="35"/>
      <c r="KEX86" s="11"/>
      <c r="KEY86" s="37"/>
      <c r="KEZ86" s="46"/>
      <c r="KFA86" s="35"/>
      <c r="KFB86" s="11"/>
      <c r="KFC86" s="37"/>
      <c r="KFD86" s="46"/>
      <c r="KFE86" s="35"/>
      <c r="KFF86" s="11"/>
      <c r="KFG86" s="37"/>
      <c r="KFH86" s="46"/>
      <c r="KFI86" s="35"/>
      <c r="KFJ86" s="11"/>
      <c r="KFK86" s="37"/>
      <c r="KFL86" s="46"/>
      <c r="KFM86" s="35"/>
      <c r="KFN86" s="11"/>
      <c r="KFO86" s="37"/>
      <c r="KFP86" s="46"/>
      <c r="KFQ86" s="35"/>
      <c r="KFR86" s="11"/>
      <c r="KFS86" s="37"/>
      <c r="KFT86" s="46"/>
      <c r="KFU86" s="35"/>
      <c r="KFV86" s="11"/>
      <c r="KFW86" s="37"/>
      <c r="KFX86" s="46"/>
      <c r="KFY86" s="35"/>
      <c r="KFZ86" s="11"/>
      <c r="KGA86" s="37"/>
      <c r="KGB86" s="46"/>
      <c r="KGC86" s="35"/>
      <c r="KGD86" s="11"/>
      <c r="KGE86" s="37"/>
      <c r="KGF86" s="46"/>
      <c r="KGG86" s="35"/>
      <c r="KGH86" s="11"/>
      <c r="KGI86" s="37"/>
      <c r="KGJ86" s="46"/>
      <c r="KGK86" s="35"/>
      <c r="KGL86" s="11"/>
      <c r="KGM86" s="37"/>
      <c r="KGN86" s="46"/>
      <c r="KGO86" s="35"/>
      <c r="KGP86" s="11"/>
      <c r="KGQ86" s="37"/>
      <c r="KGR86" s="46"/>
      <c r="KGS86" s="35"/>
      <c r="KGT86" s="11"/>
      <c r="KGU86" s="37"/>
      <c r="KGV86" s="46"/>
      <c r="KGW86" s="35"/>
      <c r="KGX86" s="11"/>
      <c r="KGY86" s="37"/>
      <c r="KGZ86" s="46"/>
      <c r="KHA86" s="35"/>
      <c r="KHB86" s="11"/>
      <c r="KHC86" s="37"/>
      <c r="KHD86" s="46"/>
      <c r="KHE86" s="35"/>
      <c r="KHF86" s="11"/>
      <c r="KHG86" s="37"/>
      <c r="KHH86" s="46"/>
      <c r="KHI86" s="35"/>
      <c r="KHJ86" s="11"/>
      <c r="KHK86" s="37"/>
      <c r="KHL86" s="46"/>
      <c r="KHM86" s="35"/>
      <c r="KHN86" s="11"/>
      <c r="KHO86" s="37"/>
      <c r="KHP86" s="46"/>
      <c r="KHQ86" s="35"/>
      <c r="KHR86" s="11"/>
      <c r="KHS86" s="37"/>
      <c r="KHT86" s="46"/>
      <c r="KHU86" s="35"/>
      <c r="KHV86" s="11"/>
      <c r="KHW86" s="37"/>
      <c r="KHX86" s="46"/>
      <c r="KHY86" s="35"/>
      <c r="KHZ86" s="11"/>
      <c r="KIA86" s="37"/>
      <c r="KIB86" s="46"/>
      <c r="KIC86" s="35"/>
      <c r="KID86" s="11"/>
      <c r="KIE86" s="37"/>
      <c r="KIF86" s="46"/>
      <c r="KIG86" s="35"/>
      <c r="KIH86" s="11"/>
      <c r="KII86" s="37"/>
      <c r="KIJ86" s="46"/>
      <c r="KIK86" s="35"/>
      <c r="KIL86" s="11"/>
      <c r="KIM86" s="37"/>
      <c r="KIN86" s="46"/>
      <c r="KIO86" s="35"/>
      <c r="KIP86" s="11"/>
      <c r="KIQ86" s="37"/>
      <c r="KIR86" s="46"/>
      <c r="KIS86" s="35"/>
      <c r="KIT86" s="11"/>
      <c r="KIU86" s="37"/>
      <c r="KIV86" s="46"/>
      <c r="KIW86" s="35"/>
      <c r="KIX86" s="11"/>
      <c r="KIY86" s="37"/>
      <c r="KIZ86" s="46"/>
      <c r="KJA86" s="35"/>
      <c r="KJB86" s="11"/>
      <c r="KJC86" s="37"/>
      <c r="KJD86" s="46"/>
      <c r="KJE86" s="35"/>
      <c r="KJF86" s="11"/>
      <c r="KJG86" s="37"/>
      <c r="KJH86" s="46"/>
      <c r="KJI86" s="35"/>
      <c r="KJJ86" s="11"/>
      <c r="KJK86" s="37"/>
      <c r="KJL86" s="46"/>
      <c r="KJM86" s="35"/>
      <c r="KJN86" s="11"/>
      <c r="KJO86" s="37"/>
      <c r="KJP86" s="46"/>
      <c r="KJQ86" s="35"/>
      <c r="KJR86" s="11"/>
      <c r="KJS86" s="37"/>
      <c r="KJT86" s="46"/>
      <c r="KJU86" s="35"/>
      <c r="KJV86" s="11"/>
      <c r="KJW86" s="37"/>
      <c r="KJX86" s="46"/>
      <c r="KJY86" s="35"/>
      <c r="KJZ86" s="11"/>
      <c r="KKA86" s="37"/>
      <c r="KKB86" s="46"/>
      <c r="KKC86" s="35"/>
      <c r="KKD86" s="11"/>
      <c r="KKE86" s="37"/>
      <c r="KKF86" s="46"/>
      <c r="KKG86" s="35"/>
      <c r="KKH86" s="11"/>
      <c r="KKI86" s="37"/>
      <c r="KKJ86" s="46"/>
      <c r="KKK86" s="35"/>
      <c r="KKL86" s="11"/>
      <c r="KKM86" s="37"/>
      <c r="KKN86" s="46"/>
      <c r="KKO86" s="35"/>
      <c r="KKP86" s="11"/>
      <c r="KKQ86" s="37"/>
      <c r="KKR86" s="46"/>
      <c r="KKS86" s="35"/>
      <c r="KKT86" s="11"/>
      <c r="KKU86" s="37"/>
      <c r="KKV86" s="46"/>
      <c r="KKW86" s="35"/>
      <c r="KKX86" s="11"/>
      <c r="KKY86" s="37"/>
      <c r="KKZ86" s="46"/>
      <c r="KLA86" s="35"/>
      <c r="KLB86" s="11"/>
      <c r="KLC86" s="37"/>
      <c r="KLD86" s="46"/>
      <c r="KLE86" s="35"/>
      <c r="KLF86" s="11"/>
      <c r="KLG86" s="37"/>
      <c r="KLH86" s="46"/>
      <c r="KLI86" s="35"/>
      <c r="KLJ86" s="11"/>
      <c r="KLK86" s="37"/>
      <c r="KLL86" s="46"/>
      <c r="KLM86" s="35"/>
      <c r="KLN86" s="11"/>
      <c r="KLO86" s="37"/>
      <c r="KLP86" s="46"/>
      <c r="KLQ86" s="35"/>
      <c r="KLR86" s="11"/>
      <c r="KLS86" s="37"/>
      <c r="KLT86" s="46"/>
      <c r="KLU86" s="35"/>
      <c r="KLV86" s="11"/>
      <c r="KLW86" s="37"/>
      <c r="KLX86" s="46"/>
      <c r="KLY86" s="35"/>
      <c r="KLZ86" s="11"/>
      <c r="KMA86" s="37"/>
      <c r="KMB86" s="46"/>
      <c r="KMC86" s="35"/>
      <c r="KMD86" s="11"/>
      <c r="KME86" s="37"/>
      <c r="KMF86" s="46"/>
      <c r="KMG86" s="35"/>
      <c r="KMH86" s="11"/>
      <c r="KMI86" s="37"/>
      <c r="KMJ86" s="46"/>
      <c r="KMK86" s="35"/>
      <c r="KML86" s="11"/>
      <c r="KMM86" s="37"/>
      <c r="KMN86" s="46"/>
      <c r="KMO86" s="35"/>
      <c r="KMP86" s="11"/>
      <c r="KMQ86" s="37"/>
      <c r="KMR86" s="46"/>
      <c r="KMS86" s="35"/>
      <c r="KMT86" s="11"/>
      <c r="KMU86" s="37"/>
      <c r="KMV86" s="46"/>
      <c r="KMW86" s="35"/>
      <c r="KMX86" s="11"/>
      <c r="KMY86" s="37"/>
      <c r="KMZ86" s="46"/>
      <c r="KNA86" s="35"/>
      <c r="KNB86" s="11"/>
      <c r="KNC86" s="37"/>
      <c r="KND86" s="46"/>
      <c r="KNE86" s="35"/>
      <c r="KNF86" s="11"/>
      <c r="KNG86" s="37"/>
      <c r="KNH86" s="46"/>
      <c r="KNI86" s="35"/>
      <c r="KNJ86" s="11"/>
      <c r="KNK86" s="37"/>
      <c r="KNL86" s="46"/>
      <c r="KNM86" s="35"/>
      <c r="KNN86" s="11"/>
      <c r="KNO86" s="37"/>
      <c r="KNP86" s="46"/>
      <c r="KNQ86" s="35"/>
      <c r="KNR86" s="11"/>
      <c r="KNS86" s="37"/>
      <c r="KNT86" s="46"/>
      <c r="KNU86" s="35"/>
      <c r="KNV86" s="11"/>
      <c r="KNW86" s="37"/>
      <c r="KNX86" s="46"/>
      <c r="KNY86" s="35"/>
      <c r="KNZ86" s="11"/>
      <c r="KOA86" s="37"/>
      <c r="KOB86" s="46"/>
      <c r="KOC86" s="35"/>
      <c r="KOD86" s="11"/>
      <c r="KOE86" s="37"/>
      <c r="KOF86" s="46"/>
      <c r="KOG86" s="35"/>
      <c r="KOH86" s="11"/>
      <c r="KOI86" s="37"/>
      <c r="KOJ86" s="46"/>
      <c r="KOK86" s="35"/>
      <c r="KOL86" s="11"/>
      <c r="KOM86" s="37"/>
      <c r="KON86" s="46"/>
      <c r="KOO86" s="35"/>
      <c r="KOP86" s="11"/>
      <c r="KOQ86" s="37"/>
      <c r="KOR86" s="46"/>
      <c r="KOS86" s="35"/>
      <c r="KOT86" s="11"/>
      <c r="KOU86" s="37"/>
      <c r="KOV86" s="46"/>
      <c r="KOW86" s="35"/>
      <c r="KOX86" s="11"/>
      <c r="KOY86" s="37"/>
      <c r="KOZ86" s="46"/>
      <c r="KPA86" s="35"/>
      <c r="KPB86" s="11"/>
      <c r="KPC86" s="37"/>
      <c r="KPD86" s="46"/>
      <c r="KPE86" s="35"/>
      <c r="KPF86" s="11"/>
      <c r="KPG86" s="37"/>
      <c r="KPH86" s="46"/>
      <c r="KPI86" s="35"/>
      <c r="KPJ86" s="11"/>
      <c r="KPK86" s="37"/>
      <c r="KPL86" s="46"/>
      <c r="KPM86" s="35"/>
      <c r="KPN86" s="11"/>
      <c r="KPO86" s="37"/>
      <c r="KPP86" s="46"/>
      <c r="KPQ86" s="35"/>
      <c r="KPR86" s="11"/>
      <c r="KPS86" s="37"/>
      <c r="KPT86" s="46"/>
      <c r="KPU86" s="35"/>
      <c r="KPV86" s="11"/>
      <c r="KPW86" s="37"/>
      <c r="KPX86" s="46"/>
      <c r="KPY86" s="35"/>
      <c r="KPZ86" s="11"/>
      <c r="KQA86" s="37"/>
      <c r="KQB86" s="46"/>
      <c r="KQC86" s="35"/>
      <c r="KQD86" s="11"/>
      <c r="KQE86" s="37"/>
      <c r="KQF86" s="46"/>
      <c r="KQG86" s="35"/>
      <c r="KQH86" s="11"/>
      <c r="KQI86" s="37"/>
      <c r="KQJ86" s="46"/>
      <c r="KQK86" s="35"/>
      <c r="KQL86" s="11"/>
      <c r="KQM86" s="37"/>
      <c r="KQN86" s="46"/>
      <c r="KQO86" s="35"/>
      <c r="KQP86" s="11"/>
      <c r="KQQ86" s="37"/>
      <c r="KQR86" s="46"/>
      <c r="KQS86" s="35"/>
      <c r="KQT86" s="11"/>
      <c r="KQU86" s="37"/>
      <c r="KQV86" s="46"/>
      <c r="KQW86" s="35"/>
      <c r="KQX86" s="11"/>
      <c r="KQY86" s="37"/>
      <c r="KQZ86" s="46"/>
      <c r="KRA86" s="35"/>
      <c r="KRB86" s="11"/>
      <c r="KRC86" s="37"/>
      <c r="KRD86" s="46"/>
      <c r="KRE86" s="35"/>
      <c r="KRF86" s="11"/>
      <c r="KRG86" s="37"/>
      <c r="KRH86" s="46"/>
      <c r="KRI86" s="35"/>
      <c r="KRJ86" s="11"/>
      <c r="KRK86" s="37"/>
      <c r="KRL86" s="46"/>
      <c r="KRM86" s="35"/>
      <c r="KRN86" s="11"/>
      <c r="KRO86" s="37"/>
      <c r="KRP86" s="46"/>
      <c r="KRQ86" s="35"/>
      <c r="KRR86" s="11"/>
      <c r="KRS86" s="37"/>
      <c r="KRT86" s="46"/>
      <c r="KRU86" s="35"/>
      <c r="KRV86" s="11"/>
      <c r="KRW86" s="37"/>
      <c r="KRX86" s="46"/>
      <c r="KRY86" s="35"/>
      <c r="KRZ86" s="11"/>
      <c r="KSA86" s="37"/>
      <c r="KSB86" s="46"/>
      <c r="KSC86" s="35"/>
      <c r="KSD86" s="11"/>
      <c r="KSE86" s="37"/>
      <c r="KSF86" s="46"/>
      <c r="KSG86" s="35"/>
      <c r="KSH86" s="11"/>
      <c r="KSI86" s="37"/>
      <c r="KSJ86" s="46"/>
      <c r="KSK86" s="35"/>
      <c r="KSL86" s="11"/>
      <c r="KSM86" s="37"/>
      <c r="KSN86" s="46"/>
      <c r="KSO86" s="35"/>
      <c r="KSP86" s="11"/>
      <c r="KSQ86" s="37"/>
      <c r="KSR86" s="46"/>
      <c r="KSS86" s="35"/>
      <c r="KST86" s="11"/>
      <c r="KSU86" s="37"/>
      <c r="KSV86" s="46"/>
      <c r="KSW86" s="35"/>
      <c r="KSX86" s="11"/>
      <c r="KSY86" s="37"/>
      <c r="KSZ86" s="46"/>
      <c r="KTA86" s="35"/>
      <c r="KTB86" s="11"/>
      <c r="KTC86" s="37"/>
      <c r="KTD86" s="46"/>
      <c r="KTE86" s="35"/>
      <c r="KTF86" s="11"/>
      <c r="KTG86" s="37"/>
      <c r="KTH86" s="46"/>
      <c r="KTI86" s="35"/>
      <c r="KTJ86" s="11"/>
      <c r="KTK86" s="37"/>
      <c r="KTL86" s="46"/>
      <c r="KTM86" s="35"/>
      <c r="KTN86" s="11"/>
      <c r="KTO86" s="37"/>
      <c r="KTP86" s="46"/>
      <c r="KTQ86" s="35"/>
      <c r="KTR86" s="11"/>
      <c r="KTS86" s="37"/>
      <c r="KTT86" s="46"/>
      <c r="KTU86" s="35"/>
      <c r="KTV86" s="11"/>
      <c r="KTW86" s="37"/>
      <c r="KTX86" s="46"/>
      <c r="KTY86" s="35"/>
      <c r="KTZ86" s="11"/>
      <c r="KUA86" s="37"/>
      <c r="KUB86" s="46"/>
      <c r="KUC86" s="35"/>
      <c r="KUD86" s="11"/>
      <c r="KUE86" s="37"/>
      <c r="KUF86" s="46"/>
      <c r="KUG86" s="35"/>
      <c r="KUH86" s="11"/>
      <c r="KUI86" s="37"/>
      <c r="KUJ86" s="46"/>
      <c r="KUK86" s="35"/>
      <c r="KUL86" s="11"/>
      <c r="KUM86" s="37"/>
      <c r="KUN86" s="46"/>
      <c r="KUO86" s="35"/>
      <c r="KUP86" s="11"/>
      <c r="KUQ86" s="37"/>
      <c r="KUR86" s="46"/>
      <c r="KUS86" s="35"/>
      <c r="KUT86" s="11"/>
      <c r="KUU86" s="37"/>
      <c r="KUV86" s="46"/>
      <c r="KUW86" s="35"/>
      <c r="KUX86" s="11"/>
      <c r="KUY86" s="37"/>
      <c r="KUZ86" s="46"/>
      <c r="KVA86" s="35"/>
      <c r="KVB86" s="11"/>
      <c r="KVC86" s="37"/>
      <c r="KVD86" s="46"/>
      <c r="KVE86" s="35"/>
      <c r="KVF86" s="11"/>
      <c r="KVG86" s="37"/>
      <c r="KVH86" s="46"/>
      <c r="KVI86" s="35"/>
      <c r="KVJ86" s="11"/>
      <c r="KVK86" s="37"/>
      <c r="KVL86" s="46"/>
      <c r="KVM86" s="35"/>
      <c r="KVN86" s="11"/>
      <c r="KVO86" s="37"/>
      <c r="KVP86" s="46"/>
      <c r="KVQ86" s="35"/>
      <c r="KVR86" s="11"/>
      <c r="KVS86" s="37"/>
      <c r="KVT86" s="46"/>
      <c r="KVU86" s="35"/>
      <c r="KVV86" s="11"/>
      <c r="KVW86" s="37"/>
      <c r="KVX86" s="46"/>
      <c r="KVY86" s="35"/>
      <c r="KVZ86" s="11"/>
      <c r="KWA86" s="37"/>
      <c r="KWB86" s="46"/>
      <c r="KWC86" s="35"/>
      <c r="KWD86" s="11"/>
      <c r="KWE86" s="37"/>
      <c r="KWF86" s="46"/>
      <c r="KWG86" s="35"/>
      <c r="KWH86" s="11"/>
      <c r="KWI86" s="37"/>
      <c r="KWJ86" s="46"/>
      <c r="KWK86" s="35"/>
      <c r="KWL86" s="11"/>
      <c r="KWM86" s="37"/>
      <c r="KWN86" s="46"/>
      <c r="KWO86" s="35"/>
      <c r="KWP86" s="11"/>
      <c r="KWQ86" s="37"/>
      <c r="KWR86" s="46"/>
      <c r="KWS86" s="35"/>
      <c r="KWT86" s="11"/>
      <c r="KWU86" s="37"/>
      <c r="KWV86" s="46"/>
      <c r="KWW86" s="35"/>
      <c r="KWX86" s="11"/>
      <c r="KWY86" s="37"/>
      <c r="KWZ86" s="46"/>
      <c r="KXA86" s="35"/>
      <c r="KXB86" s="11"/>
      <c r="KXC86" s="37"/>
      <c r="KXD86" s="46"/>
      <c r="KXE86" s="35"/>
      <c r="KXF86" s="11"/>
      <c r="KXG86" s="37"/>
      <c r="KXH86" s="46"/>
      <c r="KXI86" s="35"/>
      <c r="KXJ86" s="11"/>
      <c r="KXK86" s="37"/>
      <c r="KXL86" s="46"/>
      <c r="KXM86" s="35"/>
      <c r="KXN86" s="11"/>
      <c r="KXO86" s="37"/>
      <c r="KXP86" s="46"/>
      <c r="KXQ86" s="35"/>
      <c r="KXR86" s="11"/>
      <c r="KXS86" s="37"/>
      <c r="KXT86" s="46"/>
      <c r="KXU86" s="35"/>
      <c r="KXV86" s="11"/>
      <c r="KXW86" s="37"/>
      <c r="KXX86" s="46"/>
      <c r="KXY86" s="35"/>
      <c r="KXZ86" s="11"/>
      <c r="KYA86" s="37"/>
      <c r="KYB86" s="46"/>
      <c r="KYC86" s="35"/>
      <c r="KYD86" s="11"/>
      <c r="KYE86" s="37"/>
      <c r="KYF86" s="46"/>
      <c r="KYG86" s="35"/>
      <c r="KYH86" s="11"/>
      <c r="KYI86" s="37"/>
      <c r="KYJ86" s="46"/>
      <c r="KYK86" s="35"/>
      <c r="KYL86" s="11"/>
      <c r="KYM86" s="37"/>
      <c r="KYN86" s="46"/>
      <c r="KYO86" s="35"/>
      <c r="KYP86" s="11"/>
      <c r="KYQ86" s="37"/>
      <c r="KYR86" s="46"/>
      <c r="KYS86" s="35"/>
      <c r="KYT86" s="11"/>
      <c r="KYU86" s="37"/>
      <c r="KYV86" s="46"/>
      <c r="KYW86" s="35"/>
      <c r="KYX86" s="11"/>
      <c r="KYY86" s="37"/>
      <c r="KYZ86" s="46"/>
      <c r="KZA86" s="35"/>
      <c r="KZB86" s="11"/>
      <c r="KZC86" s="37"/>
      <c r="KZD86" s="46"/>
      <c r="KZE86" s="35"/>
      <c r="KZF86" s="11"/>
      <c r="KZG86" s="37"/>
      <c r="KZH86" s="46"/>
      <c r="KZI86" s="35"/>
      <c r="KZJ86" s="11"/>
      <c r="KZK86" s="37"/>
      <c r="KZL86" s="46"/>
      <c r="KZM86" s="35"/>
      <c r="KZN86" s="11"/>
      <c r="KZO86" s="37"/>
      <c r="KZP86" s="46"/>
      <c r="KZQ86" s="35"/>
      <c r="KZR86" s="11"/>
      <c r="KZS86" s="37"/>
      <c r="KZT86" s="46"/>
      <c r="KZU86" s="35"/>
      <c r="KZV86" s="11"/>
      <c r="KZW86" s="37"/>
      <c r="KZX86" s="46"/>
      <c r="KZY86" s="35"/>
      <c r="KZZ86" s="11"/>
      <c r="LAA86" s="37"/>
      <c r="LAB86" s="46"/>
      <c r="LAC86" s="35"/>
      <c r="LAD86" s="11"/>
      <c r="LAE86" s="37"/>
      <c r="LAF86" s="46"/>
      <c r="LAG86" s="35"/>
      <c r="LAH86" s="11"/>
      <c r="LAI86" s="37"/>
      <c r="LAJ86" s="46"/>
      <c r="LAK86" s="35"/>
      <c r="LAL86" s="11"/>
      <c r="LAM86" s="37"/>
      <c r="LAN86" s="46"/>
      <c r="LAO86" s="35"/>
      <c r="LAP86" s="11"/>
      <c r="LAQ86" s="37"/>
      <c r="LAR86" s="46"/>
      <c r="LAS86" s="35"/>
      <c r="LAT86" s="11"/>
      <c r="LAU86" s="37"/>
      <c r="LAV86" s="46"/>
      <c r="LAW86" s="35"/>
      <c r="LAX86" s="11"/>
      <c r="LAY86" s="37"/>
      <c r="LAZ86" s="46"/>
      <c r="LBA86" s="35"/>
      <c r="LBB86" s="11"/>
      <c r="LBC86" s="37"/>
      <c r="LBD86" s="46"/>
      <c r="LBE86" s="35"/>
      <c r="LBF86" s="11"/>
      <c r="LBG86" s="37"/>
      <c r="LBH86" s="46"/>
      <c r="LBI86" s="35"/>
      <c r="LBJ86" s="11"/>
      <c r="LBK86" s="37"/>
      <c r="LBL86" s="46"/>
      <c r="LBM86" s="35"/>
      <c r="LBN86" s="11"/>
      <c r="LBO86" s="37"/>
      <c r="LBP86" s="46"/>
      <c r="LBQ86" s="35"/>
      <c r="LBR86" s="11"/>
      <c r="LBS86" s="37"/>
      <c r="LBT86" s="46"/>
      <c r="LBU86" s="35"/>
      <c r="LBV86" s="11"/>
      <c r="LBW86" s="37"/>
      <c r="LBX86" s="46"/>
      <c r="LBY86" s="35"/>
      <c r="LBZ86" s="11"/>
      <c r="LCA86" s="37"/>
      <c r="LCB86" s="46"/>
      <c r="LCC86" s="35"/>
      <c r="LCD86" s="11"/>
      <c r="LCE86" s="37"/>
      <c r="LCF86" s="46"/>
      <c r="LCG86" s="35"/>
      <c r="LCH86" s="11"/>
      <c r="LCI86" s="37"/>
      <c r="LCJ86" s="46"/>
      <c r="LCK86" s="35"/>
      <c r="LCL86" s="11"/>
      <c r="LCM86" s="37"/>
      <c r="LCN86" s="46"/>
      <c r="LCO86" s="35"/>
      <c r="LCP86" s="11"/>
      <c r="LCQ86" s="37"/>
      <c r="LCR86" s="46"/>
      <c r="LCS86" s="35"/>
      <c r="LCT86" s="11"/>
      <c r="LCU86" s="37"/>
      <c r="LCV86" s="46"/>
      <c r="LCW86" s="35"/>
      <c r="LCX86" s="11"/>
      <c r="LCY86" s="37"/>
      <c r="LCZ86" s="46"/>
      <c r="LDA86" s="35"/>
      <c r="LDB86" s="11"/>
      <c r="LDC86" s="37"/>
      <c r="LDD86" s="46"/>
      <c r="LDE86" s="35"/>
      <c r="LDF86" s="11"/>
      <c r="LDG86" s="37"/>
      <c r="LDH86" s="46"/>
      <c r="LDI86" s="35"/>
      <c r="LDJ86" s="11"/>
      <c r="LDK86" s="37"/>
      <c r="LDL86" s="46"/>
      <c r="LDM86" s="35"/>
      <c r="LDN86" s="11"/>
      <c r="LDO86" s="37"/>
      <c r="LDP86" s="46"/>
      <c r="LDQ86" s="35"/>
      <c r="LDR86" s="11"/>
      <c r="LDS86" s="37"/>
      <c r="LDT86" s="46"/>
      <c r="LDU86" s="35"/>
      <c r="LDV86" s="11"/>
      <c r="LDW86" s="37"/>
      <c r="LDX86" s="46"/>
      <c r="LDY86" s="35"/>
      <c r="LDZ86" s="11"/>
      <c r="LEA86" s="37"/>
      <c r="LEB86" s="46"/>
      <c r="LEC86" s="35"/>
      <c r="LED86" s="11"/>
      <c r="LEE86" s="37"/>
      <c r="LEF86" s="46"/>
      <c r="LEG86" s="35"/>
      <c r="LEH86" s="11"/>
      <c r="LEI86" s="37"/>
      <c r="LEJ86" s="46"/>
      <c r="LEK86" s="35"/>
      <c r="LEL86" s="11"/>
      <c r="LEM86" s="37"/>
      <c r="LEN86" s="46"/>
      <c r="LEO86" s="35"/>
      <c r="LEP86" s="11"/>
      <c r="LEQ86" s="37"/>
      <c r="LER86" s="46"/>
      <c r="LES86" s="35"/>
      <c r="LET86" s="11"/>
      <c r="LEU86" s="37"/>
      <c r="LEV86" s="46"/>
      <c r="LEW86" s="35"/>
      <c r="LEX86" s="11"/>
      <c r="LEY86" s="37"/>
      <c r="LEZ86" s="46"/>
      <c r="LFA86" s="35"/>
      <c r="LFB86" s="11"/>
      <c r="LFC86" s="37"/>
      <c r="LFD86" s="46"/>
      <c r="LFE86" s="35"/>
      <c r="LFF86" s="11"/>
      <c r="LFG86" s="37"/>
      <c r="LFH86" s="46"/>
      <c r="LFI86" s="35"/>
      <c r="LFJ86" s="11"/>
      <c r="LFK86" s="37"/>
      <c r="LFL86" s="46"/>
      <c r="LFM86" s="35"/>
      <c r="LFN86" s="11"/>
      <c r="LFO86" s="37"/>
      <c r="LFP86" s="46"/>
      <c r="LFQ86" s="35"/>
      <c r="LFR86" s="11"/>
      <c r="LFS86" s="37"/>
      <c r="LFT86" s="46"/>
      <c r="LFU86" s="35"/>
      <c r="LFV86" s="11"/>
      <c r="LFW86" s="37"/>
      <c r="LFX86" s="46"/>
      <c r="LFY86" s="35"/>
      <c r="LFZ86" s="11"/>
      <c r="LGA86" s="37"/>
      <c r="LGB86" s="46"/>
      <c r="LGC86" s="35"/>
      <c r="LGD86" s="11"/>
      <c r="LGE86" s="37"/>
      <c r="LGF86" s="46"/>
      <c r="LGG86" s="35"/>
      <c r="LGH86" s="11"/>
      <c r="LGI86" s="37"/>
      <c r="LGJ86" s="46"/>
      <c r="LGK86" s="35"/>
      <c r="LGL86" s="11"/>
      <c r="LGM86" s="37"/>
      <c r="LGN86" s="46"/>
      <c r="LGO86" s="35"/>
      <c r="LGP86" s="11"/>
      <c r="LGQ86" s="37"/>
      <c r="LGR86" s="46"/>
      <c r="LGS86" s="35"/>
      <c r="LGT86" s="11"/>
      <c r="LGU86" s="37"/>
      <c r="LGV86" s="46"/>
      <c r="LGW86" s="35"/>
      <c r="LGX86" s="11"/>
      <c r="LGY86" s="37"/>
      <c r="LGZ86" s="46"/>
      <c r="LHA86" s="35"/>
      <c r="LHB86" s="11"/>
      <c r="LHC86" s="37"/>
      <c r="LHD86" s="46"/>
      <c r="LHE86" s="35"/>
      <c r="LHF86" s="11"/>
      <c r="LHG86" s="37"/>
      <c r="LHH86" s="46"/>
      <c r="LHI86" s="35"/>
      <c r="LHJ86" s="11"/>
      <c r="LHK86" s="37"/>
      <c r="LHL86" s="46"/>
      <c r="LHM86" s="35"/>
      <c r="LHN86" s="11"/>
      <c r="LHO86" s="37"/>
      <c r="LHP86" s="46"/>
      <c r="LHQ86" s="35"/>
      <c r="LHR86" s="11"/>
      <c r="LHS86" s="37"/>
      <c r="LHT86" s="46"/>
      <c r="LHU86" s="35"/>
      <c r="LHV86" s="11"/>
      <c r="LHW86" s="37"/>
      <c r="LHX86" s="46"/>
      <c r="LHY86" s="35"/>
      <c r="LHZ86" s="11"/>
      <c r="LIA86" s="37"/>
      <c r="LIB86" s="46"/>
      <c r="LIC86" s="35"/>
      <c r="LID86" s="11"/>
      <c r="LIE86" s="37"/>
      <c r="LIF86" s="46"/>
      <c r="LIG86" s="35"/>
      <c r="LIH86" s="11"/>
      <c r="LII86" s="37"/>
      <c r="LIJ86" s="46"/>
      <c r="LIK86" s="35"/>
      <c r="LIL86" s="11"/>
      <c r="LIM86" s="37"/>
      <c r="LIN86" s="46"/>
      <c r="LIO86" s="35"/>
      <c r="LIP86" s="11"/>
      <c r="LIQ86" s="37"/>
      <c r="LIR86" s="46"/>
      <c r="LIS86" s="35"/>
      <c r="LIT86" s="11"/>
      <c r="LIU86" s="37"/>
      <c r="LIV86" s="46"/>
      <c r="LIW86" s="35"/>
      <c r="LIX86" s="11"/>
      <c r="LIY86" s="37"/>
      <c r="LIZ86" s="46"/>
      <c r="LJA86" s="35"/>
      <c r="LJB86" s="11"/>
      <c r="LJC86" s="37"/>
      <c r="LJD86" s="46"/>
      <c r="LJE86" s="35"/>
      <c r="LJF86" s="11"/>
      <c r="LJG86" s="37"/>
      <c r="LJH86" s="46"/>
      <c r="LJI86" s="35"/>
      <c r="LJJ86" s="11"/>
      <c r="LJK86" s="37"/>
      <c r="LJL86" s="46"/>
      <c r="LJM86" s="35"/>
      <c r="LJN86" s="11"/>
      <c r="LJO86" s="37"/>
      <c r="LJP86" s="46"/>
      <c r="LJQ86" s="35"/>
      <c r="LJR86" s="11"/>
      <c r="LJS86" s="37"/>
      <c r="LJT86" s="46"/>
      <c r="LJU86" s="35"/>
      <c r="LJV86" s="11"/>
      <c r="LJW86" s="37"/>
      <c r="LJX86" s="46"/>
      <c r="LJY86" s="35"/>
      <c r="LJZ86" s="11"/>
      <c r="LKA86" s="37"/>
      <c r="LKB86" s="46"/>
      <c r="LKC86" s="35"/>
      <c r="LKD86" s="11"/>
      <c r="LKE86" s="37"/>
      <c r="LKF86" s="46"/>
      <c r="LKG86" s="35"/>
      <c r="LKH86" s="11"/>
      <c r="LKI86" s="37"/>
      <c r="LKJ86" s="46"/>
      <c r="LKK86" s="35"/>
      <c r="LKL86" s="11"/>
      <c r="LKM86" s="37"/>
      <c r="LKN86" s="46"/>
      <c r="LKO86" s="35"/>
      <c r="LKP86" s="11"/>
      <c r="LKQ86" s="37"/>
      <c r="LKR86" s="46"/>
      <c r="LKS86" s="35"/>
      <c r="LKT86" s="11"/>
      <c r="LKU86" s="37"/>
      <c r="LKV86" s="46"/>
      <c r="LKW86" s="35"/>
      <c r="LKX86" s="11"/>
      <c r="LKY86" s="37"/>
      <c r="LKZ86" s="46"/>
      <c r="LLA86" s="35"/>
      <c r="LLB86" s="11"/>
      <c r="LLC86" s="37"/>
      <c r="LLD86" s="46"/>
      <c r="LLE86" s="35"/>
      <c r="LLF86" s="11"/>
      <c r="LLG86" s="37"/>
      <c r="LLH86" s="46"/>
      <c r="LLI86" s="35"/>
      <c r="LLJ86" s="11"/>
      <c r="LLK86" s="37"/>
      <c r="LLL86" s="46"/>
      <c r="LLM86" s="35"/>
      <c r="LLN86" s="11"/>
      <c r="LLO86" s="37"/>
      <c r="LLP86" s="46"/>
      <c r="LLQ86" s="35"/>
      <c r="LLR86" s="11"/>
      <c r="LLS86" s="37"/>
      <c r="LLT86" s="46"/>
      <c r="LLU86" s="35"/>
      <c r="LLV86" s="11"/>
      <c r="LLW86" s="37"/>
      <c r="LLX86" s="46"/>
      <c r="LLY86" s="35"/>
      <c r="LLZ86" s="11"/>
      <c r="LMA86" s="37"/>
      <c r="LMB86" s="46"/>
      <c r="LMC86" s="35"/>
      <c r="LMD86" s="11"/>
      <c r="LME86" s="37"/>
      <c r="LMF86" s="46"/>
      <c r="LMG86" s="35"/>
      <c r="LMH86" s="11"/>
      <c r="LMI86" s="37"/>
      <c r="LMJ86" s="46"/>
      <c r="LMK86" s="35"/>
      <c r="LML86" s="11"/>
      <c r="LMM86" s="37"/>
      <c r="LMN86" s="46"/>
      <c r="LMO86" s="35"/>
      <c r="LMP86" s="11"/>
      <c r="LMQ86" s="37"/>
      <c r="LMR86" s="46"/>
      <c r="LMS86" s="35"/>
      <c r="LMT86" s="11"/>
      <c r="LMU86" s="37"/>
      <c r="LMV86" s="46"/>
      <c r="LMW86" s="35"/>
      <c r="LMX86" s="11"/>
      <c r="LMY86" s="37"/>
      <c r="LMZ86" s="46"/>
      <c r="LNA86" s="35"/>
      <c r="LNB86" s="11"/>
      <c r="LNC86" s="37"/>
      <c r="LND86" s="46"/>
      <c r="LNE86" s="35"/>
      <c r="LNF86" s="11"/>
      <c r="LNG86" s="37"/>
      <c r="LNH86" s="46"/>
      <c r="LNI86" s="35"/>
      <c r="LNJ86" s="11"/>
      <c r="LNK86" s="37"/>
      <c r="LNL86" s="46"/>
      <c r="LNM86" s="35"/>
      <c r="LNN86" s="11"/>
      <c r="LNO86" s="37"/>
      <c r="LNP86" s="46"/>
      <c r="LNQ86" s="35"/>
      <c r="LNR86" s="11"/>
      <c r="LNS86" s="37"/>
      <c r="LNT86" s="46"/>
      <c r="LNU86" s="35"/>
      <c r="LNV86" s="11"/>
      <c r="LNW86" s="37"/>
      <c r="LNX86" s="46"/>
      <c r="LNY86" s="35"/>
      <c r="LNZ86" s="11"/>
      <c r="LOA86" s="37"/>
      <c r="LOB86" s="46"/>
      <c r="LOC86" s="35"/>
      <c r="LOD86" s="11"/>
      <c r="LOE86" s="37"/>
      <c r="LOF86" s="46"/>
      <c r="LOG86" s="35"/>
      <c r="LOH86" s="11"/>
      <c r="LOI86" s="37"/>
      <c r="LOJ86" s="46"/>
      <c r="LOK86" s="35"/>
      <c r="LOL86" s="11"/>
      <c r="LOM86" s="37"/>
      <c r="LON86" s="46"/>
      <c r="LOO86" s="35"/>
      <c r="LOP86" s="11"/>
      <c r="LOQ86" s="37"/>
      <c r="LOR86" s="46"/>
      <c r="LOS86" s="35"/>
      <c r="LOT86" s="11"/>
      <c r="LOU86" s="37"/>
      <c r="LOV86" s="46"/>
      <c r="LOW86" s="35"/>
      <c r="LOX86" s="11"/>
      <c r="LOY86" s="37"/>
      <c r="LOZ86" s="46"/>
      <c r="LPA86" s="35"/>
      <c r="LPB86" s="11"/>
      <c r="LPC86" s="37"/>
      <c r="LPD86" s="46"/>
      <c r="LPE86" s="35"/>
      <c r="LPF86" s="11"/>
      <c r="LPG86" s="37"/>
      <c r="LPH86" s="46"/>
      <c r="LPI86" s="35"/>
      <c r="LPJ86" s="11"/>
      <c r="LPK86" s="37"/>
      <c r="LPL86" s="46"/>
      <c r="LPM86" s="35"/>
      <c r="LPN86" s="11"/>
      <c r="LPO86" s="37"/>
      <c r="LPP86" s="46"/>
      <c r="LPQ86" s="35"/>
      <c r="LPR86" s="11"/>
      <c r="LPS86" s="37"/>
      <c r="LPT86" s="46"/>
      <c r="LPU86" s="35"/>
      <c r="LPV86" s="11"/>
      <c r="LPW86" s="37"/>
      <c r="LPX86" s="46"/>
      <c r="LPY86" s="35"/>
      <c r="LPZ86" s="11"/>
      <c r="LQA86" s="37"/>
      <c r="LQB86" s="46"/>
      <c r="LQC86" s="35"/>
      <c r="LQD86" s="11"/>
      <c r="LQE86" s="37"/>
      <c r="LQF86" s="46"/>
      <c r="LQG86" s="35"/>
      <c r="LQH86" s="11"/>
      <c r="LQI86" s="37"/>
      <c r="LQJ86" s="46"/>
      <c r="LQK86" s="35"/>
      <c r="LQL86" s="11"/>
      <c r="LQM86" s="37"/>
      <c r="LQN86" s="46"/>
      <c r="LQO86" s="35"/>
      <c r="LQP86" s="11"/>
      <c r="LQQ86" s="37"/>
      <c r="LQR86" s="46"/>
      <c r="LQS86" s="35"/>
      <c r="LQT86" s="11"/>
      <c r="LQU86" s="37"/>
      <c r="LQV86" s="46"/>
      <c r="LQW86" s="35"/>
      <c r="LQX86" s="11"/>
      <c r="LQY86" s="37"/>
      <c r="LQZ86" s="46"/>
      <c r="LRA86" s="35"/>
      <c r="LRB86" s="11"/>
      <c r="LRC86" s="37"/>
      <c r="LRD86" s="46"/>
      <c r="LRE86" s="35"/>
      <c r="LRF86" s="11"/>
      <c r="LRG86" s="37"/>
      <c r="LRH86" s="46"/>
      <c r="LRI86" s="35"/>
      <c r="LRJ86" s="11"/>
      <c r="LRK86" s="37"/>
      <c r="LRL86" s="46"/>
      <c r="LRM86" s="35"/>
      <c r="LRN86" s="11"/>
      <c r="LRO86" s="37"/>
      <c r="LRP86" s="46"/>
      <c r="LRQ86" s="35"/>
      <c r="LRR86" s="11"/>
      <c r="LRS86" s="37"/>
      <c r="LRT86" s="46"/>
      <c r="LRU86" s="35"/>
      <c r="LRV86" s="11"/>
      <c r="LRW86" s="37"/>
      <c r="LRX86" s="46"/>
      <c r="LRY86" s="35"/>
      <c r="LRZ86" s="11"/>
      <c r="LSA86" s="37"/>
      <c r="LSB86" s="46"/>
      <c r="LSC86" s="35"/>
      <c r="LSD86" s="11"/>
      <c r="LSE86" s="37"/>
      <c r="LSF86" s="46"/>
      <c r="LSG86" s="35"/>
      <c r="LSH86" s="11"/>
      <c r="LSI86" s="37"/>
      <c r="LSJ86" s="46"/>
      <c r="LSK86" s="35"/>
      <c r="LSL86" s="11"/>
      <c r="LSM86" s="37"/>
      <c r="LSN86" s="46"/>
      <c r="LSO86" s="35"/>
      <c r="LSP86" s="11"/>
      <c r="LSQ86" s="37"/>
      <c r="LSR86" s="46"/>
      <c r="LSS86" s="35"/>
      <c r="LST86" s="11"/>
      <c r="LSU86" s="37"/>
      <c r="LSV86" s="46"/>
      <c r="LSW86" s="35"/>
      <c r="LSX86" s="11"/>
      <c r="LSY86" s="37"/>
      <c r="LSZ86" s="46"/>
      <c r="LTA86" s="35"/>
      <c r="LTB86" s="11"/>
      <c r="LTC86" s="37"/>
      <c r="LTD86" s="46"/>
      <c r="LTE86" s="35"/>
      <c r="LTF86" s="11"/>
      <c r="LTG86" s="37"/>
      <c r="LTH86" s="46"/>
      <c r="LTI86" s="35"/>
      <c r="LTJ86" s="11"/>
      <c r="LTK86" s="37"/>
      <c r="LTL86" s="46"/>
      <c r="LTM86" s="35"/>
      <c r="LTN86" s="11"/>
      <c r="LTO86" s="37"/>
      <c r="LTP86" s="46"/>
      <c r="LTQ86" s="35"/>
      <c r="LTR86" s="11"/>
      <c r="LTS86" s="37"/>
      <c r="LTT86" s="46"/>
      <c r="LTU86" s="35"/>
      <c r="LTV86" s="11"/>
      <c r="LTW86" s="37"/>
      <c r="LTX86" s="46"/>
      <c r="LTY86" s="35"/>
      <c r="LTZ86" s="11"/>
      <c r="LUA86" s="37"/>
      <c r="LUB86" s="46"/>
      <c r="LUC86" s="35"/>
      <c r="LUD86" s="11"/>
      <c r="LUE86" s="37"/>
      <c r="LUF86" s="46"/>
      <c r="LUG86" s="35"/>
      <c r="LUH86" s="11"/>
      <c r="LUI86" s="37"/>
      <c r="LUJ86" s="46"/>
      <c r="LUK86" s="35"/>
      <c r="LUL86" s="11"/>
      <c r="LUM86" s="37"/>
      <c r="LUN86" s="46"/>
      <c r="LUO86" s="35"/>
      <c r="LUP86" s="11"/>
      <c r="LUQ86" s="37"/>
      <c r="LUR86" s="46"/>
      <c r="LUS86" s="35"/>
      <c r="LUT86" s="11"/>
      <c r="LUU86" s="37"/>
      <c r="LUV86" s="46"/>
      <c r="LUW86" s="35"/>
      <c r="LUX86" s="11"/>
      <c r="LUY86" s="37"/>
      <c r="LUZ86" s="46"/>
      <c r="LVA86" s="35"/>
      <c r="LVB86" s="11"/>
      <c r="LVC86" s="37"/>
      <c r="LVD86" s="46"/>
      <c r="LVE86" s="35"/>
      <c r="LVF86" s="11"/>
      <c r="LVG86" s="37"/>
      <c r="LVH86" s="46"/>
      <c r="LVI86" s="35"/>
      <c r="LVJ86" s="11"/>
      <c r="LVK86" s="37"/>
      <c r="LVL86" s="46"/>
      <c r="LVM86" s="35"/>
      <c r="LVN86" s="11"/>
      <c r="LVO86" s="37"/>
      <c r="LVP86" s="46"/>
      <c r="LVQ86" s="35"/>
      <c r="LVR86" s="11"/>
      <c r="LVS86" s="37"/>
      <c r="LVT86" s="46"/>
      <c r="LVU86" s="35"/>
      <c r="LVV86" s="11"/>
      <c r="LVW86" s="37"/>
      <c r="LVX86" s="46"/>
      <c r="LVY86" s="35"/>
      <c r="LVZ86" s="11"/>
      <c r="LWA86" s="37"/>
      <c r="LWB86" s="46"/>
      <c r="LWC86" s="35"/>
      <c r="LWD86" s="11"/>
      <c r="LWE86" s="37"/>
      <c r="LWF86" s="46"/>
      <c r="LWG86" s="35"/>
      <c r="LWH86" s="11"/>
      <c r="LWI86" s="37"/>
      <c r="LWJ86" s="46"/>
      <c r="LWK86" s="35"/>
      <c r="LWL86" s="11"/>
      <c r="LWM86" s="37"/>
      <c r="LWN86" s="46"/>
      <c r="LWO86" s="35"/>
      <c r="LWP86" s="11"/>
      <c r="LWQ86" s="37"/>
      <c r="LWR86" s="46"/>
      <c r="LWS86" s="35"/>
      <c r="LWT86" s="11"/>
      <c r="LWU86" s="37"/>
      <c r="LWV86" s="46"/>
      <c r="LWW86" s="35"/>
      <c r="LWX86" s="11"/>
      <c r="LWY86" s="37"/>
      <c r="LWZ86" s="46"/>
      <c r="LXA86" s="35"/>
      <c r="LXB86" s="11"/>
      <c r="LXC86" s="37"/>
      <c r="LXD86" s="46"/>
      <c r="LXE86" s="35"/>
      <c r="LXF86" s="11"/>
      <c r="LXG86" s="37"/>
      <c r="LXH86" s="46"/>
      <c r="LXI86" s="35"/>
      <c r="LXJ86" s="11"/>
      <c r="LXK86" s="37"/>
      <c r="LXL86" s="46"/>
      <c r="LXM86" s="35"/>
      <c r="LXN86" s="11"/>
      <c r="LXO86" s="37"/>
      <c r="LXP86" s="46"/>
      <c r="LXQ86" s="35"/>
      <c r="LXR86" s="11"/>
      <c r="LXS86" s="37"/>
      <c r="LXT86" s="46"/>
      <c r="LXU86" s="35"/>
      <c r="LXV86" s="11"/>
      <c r="LXW86" s="37"/>
      <c r="LXX86" s="46"/>
      <c r="LXY86" s="35"/>
      <c r="LXZ86" s="11"/>
      <c r="LYA86" s="37"/>
      <c r="LYB86" s="46"/>
      <c r="LYC86" s="35"/>
      <c r="LYD86" s="11"/>
      <c r="LYE86" s="37"/>
      <c r="LYF86" s="46"/>
      <c r="LYG86" s="35"/>
      <c r="LYH86" s="11"/>
      <c r="LYI86" s="37"/>
      <c r="LYJ86" s="46"/>
      <c r="LYK86" s="35"/>
      <c r="LYL86" s="11"/>
      <c r="LYM86" s="37"/>
      <c r="LYN86" s="46"/>
      <c r="LYO86" s="35"/>
      <c r="LYP86" s="11"/>
      <c r="LYQ86" s="37"/>
      <c r="LYR86" s="46"/>
      <c r="LYS86" s="35"/>
      <c r="LYT86" s="11"/>
      <c r="LYU86" s="37"/>
      <c r="LYV86" s="46"/>
      <c r="LYW86" s="35"/>
      <c r="LYX86" s="11"/>
      <c r="LYY86" s="37"/>
      <c r="LYZ86" s="46"/>
      <c r="LZA86" s="35"/>
      <c r="LZB86" s="11"/>
      <c r="LZC86" s="37"/>
      <c r="LZD86" s="46"/>
      <c r="LZE86" s="35"/>
      <c r="LZF86" s="11"/>
      <c r="LZG86" s="37"/>
      <c r="LZH86" s="46"/>
      <c r="LZI86" s="35"/>
      <c r="LZJ86" s="11"/>
      <c r="LZK86" s="37"/>
      <c r="LZL86" s="46"/>
      <c r="LZM86" s="35"/>
      <c r="LZN86" s="11"/>
      <c r="LZO86" s="37"/>
      <c r="LZP86" s="46"/>
      <c r="LZQ86" s="35"/>
      <c r="LZR86" s="11"/>
      <c r="LZS86" s="37"/>
      <c r="LZT86" s="46"/>
      <c r="LZU86" s="35"/>
      <c r="LZV86" s="11"/>
      <c r="LZW86" s="37"/>
      <c r="LZX86" s="46"/>
      <c r="LZY86" s="35"/>
      <c r="LZZ86" s="11"/>
      <c r="MAA86" s="37"/>
      <c r="MAB86" s="46"/>
      <c r="MAC86" s="35"/>
      <c r="MAD86" s="11"/>
      <c r="MAE86" s="37"/>
      <c r="MAF86" s="46"/>
      <c r="MAG86" s="35"/>
      <c r="MAH86" s="11"/>
      <c r="MAI86" s="37"/>
      <c r="MAJ86" s="46"/>
      <c r="MAK86" s="35"/>
      <c r="MAL86" s="11"/>
      <c r="MAM86" s="37"/>
      <c r="MAN86" s="46"/>
      <c r="MAO86" s="35"/>
      <c r="MAP86" s="11"/>
      <c r="MAQ86" s="37"/>
      <c r="MAR86" s="46"/>
      <c r="MAS86" s="35"/>
      <c r="MAT86" s="11"/>
      <c r="MAU86" s="37"/>
      <c r="MAV86" s="46"/>
      <c r="MAW86" s="35"/>
      <c r="MAX86" s="11"/>
      <c r="MAY86" s="37"/>
      <c r="MAZ86" s="46"/>
      <c r="MBA86" s="35"/>
      <c r="MBB86" s="11"/>
      <c r="MBC86" s="37"/>
      <c r="MBD86" s="46"/>
      <c r="MBE86" s="35"/>
      <c r="MBF86" s="11"/>
      <c r="MBG86" s="37"/>
      <c r="MBH86" s="46"/>
      <c r="MBI86" s="35"/>
      <c r="MBJ86" s="11"/>
      <c r="MBK86" s="37"/>
      <c r="MBL86" s="46"/>
      <c r="MBM86" s="35"/>
      <c r="MBN86" s="11"/>
      <c r="MBO86" s="37"/>
      <c r="MBP86" s="46"/>
      <c r="MBQ86" s="35"/>
      <c r="MBR86" s="11"/>
      <c r="MBS86" s="37"/>
      <c r="MBT86" s="46"/>
      <c r="MBU86" s="35"/>
      <c r="MBV86" s="11"/>
      <c r="MBW86" s="37"/>
      <c r="MBX86" s="46"/>
      <c r="MBY86" s="35"/>
      <c r="MBZ86" s="11"/>
      <c r="MCA86" s="37"/>
      <c r="MCB86" s="46"/>
      <c r="MCC86" s="35"/>
      <c r="MCD86" s="11"/>
      <c r="MCE86" s="37"/>
      <c r="MCF86" s="46"/>
      <c r="MCG86" s="35"/>
      <c r="MCH86" s="11"/>
      <c r="MCI86" s="37"/>
      <c r="MCJ86" s="46"/>
      <c r="MCK86" s="35"/>
      <c r="MCL86" s="11"/>
      <c r="MCM86" s="37"/>
      <c r="MCN86" s="46"/>
      <c r="MCO86" s="35"/>
      <c r="MCP86" s="11"/>
      <c r="MCQ86" s="37"/>
      <c r="MCR86" s="46"/>
      <c r="MCS86" s="35"/>
      <c r="MCT86" s="11"/>
      <c r="MCU86" s="37"/>
      <c r="MCV86" s="46"/>
      <c r="MCW86" s="35"/>
      <c r="MCX86" s="11"/>
      <c r="MCY86" s="37"/>
      <c r="MCZ86" s="46"/>
      <c r="MDA86" s="35"/>
      <c r="MDB86" s="11"/>
      <c r="MDC86" s="37"/>
      <c r="MDD86" s="46"/>
      <c r="MDE86" s="35"/>
      <c r="MDF86" s="11"/>
      <c r="MDG86" s="37"/>
      <c r="MDH86" s="46"/>
      <c r="MDI86" s="35"/>
      <c r="MDJ86" s="11"/>
      <c r="MDK86" s="37"/>
      <c r="MDL86" s="46"/>
      <c r="MDM86" s="35"/>
      <c r="MDN86" s="11"/>
      <c r="MDO86" s="37"/>
      <c r="MDP86" s="46"/>
      <c r="MDQ86" s="35"/>
      <c r="MDR86" s="11"/>
      <c r="MDS86" s="37"/>
      <c r="MDT86" s="46"/>
      <c r="MDU86" s="35"/>
      <c r="MDV86" s="11"/>
      <c r="MDW86" s="37"/>
      <c r="MDX86" s="46"/>
      <c r="MDY86" s="35"/>
      <c r="MDZ86" s="11"/>
      <c r="MEA86" s="37"/>
      <c r="MEB86" s="46"/>
      <c r="MEC86" s="35"/>
      <c r="MED86" s="11"/>
      <c r="MEE86" s="37"/>
      <c r="MEF86" s="46"/>
      <c r="MEG86" s="35"/>
      <c r="MEH86" s="11"/>
      <c r="MEI86" s="37"/>
      <c r="MEJ86" s="46"/>
      <c r="MEK86" s="35"/>
      <c r="MEL86" s="11"/>
      <c r="MEM86" s="37"/>
      <c r="MEN86" s="46"/>
      <c r="MEO86" s="35"/>
      <c r="MEP86" s="11"/>
      <c r="MEQ86" s="37"/>
      <c r="MER86" s="46"/>
      <c r="MES86" s="35"/>
      <c r="MET86" s="11"/>
      <c r="MEU86" s="37"/>
      <c r="MEV86" s="46"/>
      <c r="MEW86" s="35"/>
      <c r="MEX86" s="11"/>
      <c r="MEY86" s="37"/>
      <c r="MEZ86" s="46"/>
      <c r="MFA86" s="35"/>
      <c r="MFB86" s="11"/>
      <c r="MFC86" s="37"/>
      <c r="MFD86" s="46"/>
      <c r="MFE86" s="35"/>
      <c r="MFF86" s="11"/>
      <c r="MFG86" s="37"/>
      <c r="MFH86" s="46"/>
      <c r="MFI86" s="35"/>
      <c r="MFJ86" s="11"/>
      <c r="MFK86" s="37"/>
      <c r="MFL86" s="46"/>
      <c r="MFM86" s="35"/>
      <c r="MFN86" s="11"/>
      <c r="MFO86" s="37"/>
      <c r="MFP86" s="46"/>
      <c r="MFQ86" s="35"/>
      <c r="MFR86" s="11"/>
      <c r="MFS86" s="37"/>
      <c r="MFT86" s="46"/>
      <c r="MFU86" s="35"/>
      <c r="MFV86" s="11"/>
      <c r="MFW86" s="37"/>
      <c r="MFX86" s="46"/>
      <c r="MFY86" s="35"/>
      <c r="MFZ86" s="11"/>
      <c r="MGA86" s="37"/>
      <c r="MGB86" s="46"/>
      <c r="MGC86" s="35"/>
      <c r="MGD86" s="11"/>
      <c r="MGE86" s="37"/>
      <c r="MGF86" s="46"/>
      <c r="MGG86" s="35"/>
      <c r="MGH86" s="11"/>
      <c r="MGI86" s="37"/>
      <c r="MGJ86" s="46"/>
      <c r="MGK86" s="35"/>
      <c r="MGL86" s="11"/>
      <c r="MGM86" s="37"/>
      <c r="MGN86" s="46"/>
      <c r="MGO86" s="35"/>
      <c r="MGP86" s="11"/>
      <c r="MGQ86" s="37"/>
      <c r="MGR86" s="46"/>
      <c r="MGS86" s="35"/>
      <c r="MGT86" s="11"/>
      <c r="MGU86" s="37"/>
      <c r="MGV86" s="46"/>
      <c r="MGW86" s="35"/>
      <c r="MGX86" s="11"/>
      <c r="MGY86" s="37"/>
      <c r="MGZ86" s="46"/>
      <c r="MHA86" s="35"/>
      <c r="MHB86" s="11"/>
      <c r="MHC86" s="37"/>
      <c r="MHD86" s="46"/>
      <c r="MHE86" s="35"/>
      <c r="MHF86" s="11"/>
      <c r="MHG86" s="37"/>
      <c r="MHH86" s="46"/>
      <c r="MHI86" s="35"/>
      <c r="MHJ86" s="11"/>
      <c r="MHK86" s="37"/>
      <c r="MHL86" s="46"/>
      <c r="MHM86" s="35"/>
      <c r="MHN86" s="11"/>
      <c r="MHO86" s="37"/>
      <c r="MHP86" s="46"/>
      <c r="MHQ86" s="35"/>
      <c r="MHR86" s="11"/>
      <c r="MHS86" s="37"/>
      <c r="MHT86" s="46"/>
      <c r="MHU86" s="35"/>
      <c r="MHV86" s="11"/>
      <c r="MHW86" s="37"/>
      <c r="MHX86" s="46"/>
      <c r="MHY86" s="35"/>
      <c r="MHZ86" s="11"/>
      <c r="MIA86" s="37"/>
      <c r="MIB86" s="46"/>
      <c r="MIC86" s="35"/>
      <c r="MID86" s="11"/>
      <c r="MIE86" s="37"/>
      <c r="MIF86" s="46"/>
      <c r="MIG86" s="35"/>
      <c r="MIH86" s="11"/>
      <c r="MII86" s="37"/>
      <c r="MIJ86" s="46"/>
      <c r="MIK86" s="35"/>
      <c r="MIL86" s="11"/>
      <c r="MIM86" s="37"/>
      <c r="MIN86" s="46"/>
      <c r="MIO86" s="35"/>
      <c r="MIP86" s="11"/>
      <c r="MIQ86" s="37"/>
      <c r="MIR86" s="46"/>
      <c r="MIS86" s="35"/>
      <c r="MIT86" s="11"/>
      <c r="MIU86" s="37"/>
      <c r="MIV86" s="46"/>
      <c r="MIW86" s="35"/>
      <c r="MIX86" s="11"/>
      <c r="MIY86" s="37"/>
      <c r="MIZ86" s="46"/>
      <c r="MJA86" s="35"/>
      <c r="MJB86" s="11"/>
      <c r="MJC86" s="37"/>
      <c r="MJD86" s="46"/>
      <c r="MJE86" s="35"/>
      <c r="MJF86" s="11"/>
      <c r="MJG86" s="37"/>
      <c r="MJH86" s="46"/>
      <c r="MJI86" s="35"/>
      <c r="MJJ86" s="11"/>
      <c r="MJK86" s="37"/>
      <c r="MJL86" s="46"/>
      <c r="MJM86" s="35"/>
      <c r="MJN86" s="11"/>
      <c r="MJO86" s="37"/>
      <c r="MJP86" s="46"/>
      <c r="MJQ86" s="35"/>
      <c r="MJR86" s="11"/>
      <c r="MJS86" s="37"/>
      <c r="MJT86" s="46"/>
      <c r="MJU86" s="35"/>
      <c r="MJV86" s="11"/>
      <c r="MJW86" s="37"/>
      <c r="MJX86" s="46"/>
      <c r="MJY86" s="35"/>
      <c r="MJZ86" s="11"/>
      <c r="MKA86" s="37"/>
      <c r="MKB86" s="46"/>
      <c r="MKC86" s="35"/>
      <c r="MKD86" s="11"/>
      <c r="MKE86" s="37"/>
      <c r="MKF86" s="46"/>
      <c r="MKG86" s="35"/>
      <c r="MKH86" s="11"/>
      <c r="MKI86" s="37"/>
      <c r="MKJ86" s="46"/>
      <c r="MKK86" s="35"/>
      <c r="MKL86" s="11"/>
      <c r="MKM86" s="37"/>
      <c r="MKN86" s="46"/>
      <c r="MKO86" s="35"/>
      <c r="MKP86" s="11"/>
      <c r="MKQ86" s="37"/>
      <c r="MKR86" s="46"/>
      <c r="MKS86" s="35"/>
      <c r="MKT86" s="11"/>
      <c r="MKU86" s="37"/>
      <c r="MKV86" s="46"/>
      <c r="MKW86" s="35"/>
      <c r="MKX86" s="11"/>
      <c r="MKY86" s="37"/>
      <c r="MKZ86" s="46"/>
      <c r="MLA86" s="35"/>
      <c r="MLB86" s="11"/>
      <c r="MLC86" s="37"/>
      <c r="MLD86" s="46"/>
      <c r="MLE86" s="35"/>
      <c r="MLF86" s="11"/>
      <c r="MLG86" s="37"/>
      <c r="MLH86" s="46"/>
      <c r="MLI86" s="35"/>
      <c r="MLJ86" s="11"/>
      <c r="MLK86" s="37"/>
      <c r="MLL86" s="46"/>
      <c r="MLM86" s="35"/>
      <c r="MLN86" s="11"/>
      <c r="MLO86" s="37"/>
      <c r="MLP86" s="46"/>
      <c r="MLQ86" s="35"/>
      <c r="MLR86" s="11"/>
      <c r="MLS86" s="37"/>
      <c r="MLT86" s="46"/>
      <c r="MLU86" s="35"/>
      <c r="MLV86" s="11"/>
      <c r="MLW86" s="37"/>
      <c r="MLX86" s="46"/>
      <c r="MLY86" s="35"/>
      <c r="MLZ86" s="11"/>
      <c r="MMA86" s="37"/>
      <c r="MMB86" s="46"/>
      <c r="MMC86" s="35"/>
      <c r="MMD86" s="11"/>
      <c r="MME86" s="37"/>
      <c r="MMF86" s="46"/>
      <c r="MMG86" s="35"/>
      <c r="MMH86" s="11"/>
      <c r="MMI86" s="37"/>
      <c r="MMJ86" s="46"/>
      <c r="MMK86" s="35"/>
      <c r="MML86" s="11"/>
      <c r="MMM86" s="37"/>
      <c r="MMN86" s="46"/>
      <c r="MMO86" s="35"/>
      <c r="MMP86" s="11"/>
      <c r="MMQ86" s="37"/>
      <c r="MMR86" s="46"/>
      <c r="MMS86" s="35"/>
      <c r="MMT86" s="11"/>
      <c r="MMU86" s="37"/>
      <c r="MMV86" s="46"/>
      <c r="MMW86" s="35"/>
      <c r="MMX86" s="11"/>
      <c r="MMY86" s="37"/>
      <c r="MMZ86" s="46"/>
      <c r="MNA86" s="35"/>
      <c r="MNB86" s="11"/>
      <c r="MNC86" s="37"/>
      <c r="MND86" s="46"/>
      <c r="MNE86" s="35"/>
      <c r="MNF86" s="11"/>
      <c r="MNG86" s="37"/>
      <c r="MNH86" s="46"/>
      <c r="MNI86" s="35"/>
      <c r="MNJ86" s="11"/>
      <c r="MNK86" s="37"/>
      <c r="MNL86" s="46"/>
      <c r="MNM86" s="35"/>
      <c r="MNN86" s="11"/>
      <c r="MNO86" s="37"/>
      <c r="MNP86" s="46"/>
      <c r="MNQ86" s="35"/>
      <c r="MNR86" s="11"/>
      <c r="MNS86" s="37"/>
      <c r="MNT86" s="46"/>
      <c r="MNU86" s="35"/>
      <c r="MNV86" s="11"/>
      <c r="MNW86" s="37"/>
      <c r="MNX86" s="46"/>
      <c r="MNY86" s="35"/>
      <c r="MNZ86" s="11"/>
      <c r="MOA86" s="37"/>
      <c r="MOB86" s="46"/>
      <c r="MOC86" s="35"/>
      <c r="MOD86" s="11"/>
      <c r="MOE86" s="37"/>
      <c r="MOF86" s="46"/>
      <c r="MOG86" s="35"/>
      <c r="MOH86" s="11"/>
      <c r="MOI86" s="37"/>
      <c r="MOJ86" s="46"/>
      <c r="MOK86" s="35"/>
      <c r="MOL86" s="11"/>
      <c r="MOM86" s="37"/>
      <c r="MON86" s="46"/>
      <c r="MOO86" s="35"/>
      <c r="MOP86" s="11"/>
      <c r="MOQ86" s="37"/>
      <c r="MOR86" s="46"/>
      <c r="MOS86" s="35"/>
      <c r="MOT86" s="11"/>
      <c r="MOU86" s="37"/>
      <c r="MOV86" s="46"/>
      <c r="MOW86" s="35"/>
      <c r="MOX86" s="11"/>
      <c r="MOY86" s="37"/>
      <c r="MOZ86" s="46"/>
      <c r="MPA86" s="35"/>
      <c r="MPB86" s="11"/>
      <c r="MPC86" s="37"/>
      <c r="MPD86" s="46"/>
      <c r="MPE86" s="35"/>
      <c r="MPF86" s="11"/>
      <c r="MPG86" s="37"/>
      <c r="MPH86" s="46"/>
      <c r="MPI86" s="35"/>
      <c r="MPJ86" s="11"/>
      <c r="MPK86" s="37"/>
      <c r="MPL86" s="46"/>
      <c r="MPM86" s="35"/>
      <c r="MPN86" s="11"/>
      <c r="MPO86" s="37"/>
      <c r="MPP86" s="46"/>
      <c r="MPQ86" s="35"/>
      <c r="MPR86" s="11"/>
      <c r="MPS86" s="37"/>
      <c r="MPT86" s="46"/>
      <c r="MPU86" s="35"/>
      <c r="MPV86" s="11"/>
      <c r="MPW86" s="37"/>
      <c r="MPX86" s="46"/>
      <c r="MPY86" s="35"/>
      <c r="MPZ86" s="11"/>
      <c r="MQA86" s="37"/>
      <c r="MQB86" s="46"/>
      <c r="MQC86" s="35"/>
      <c r="MQD86" s="11"/>
      <c r="MQE86" s="37"/>
      <c r="MQF86" s="46"/>
      <c r="MQG86" s="35"/>
      <c r="MQH86" s="11"/>
      <c r="MQI86" s="37"/>
      <c r="MQJ86" s="46"/>
      <c r="MQK86" s="35"/>
      <c r="MQL86" s="11"/>
      <c r="MQM86" s="37"/>
      <c r="MQN86" s="46"/>
      <c r="MQO86" s="35"/>
      <c r="MQP86" s="11"/>
      <c r="MQQ86" s="37"/>
      <c r="MQR86" s="46"/>
      <c r="MQS86" s="35"/>
      <c r="MQT86" s="11"/>
      <c r="MQU86" s="37"/>
      <c r="MQV86" s="46"/>
      <c r="MQW86" s="35"/>
      <c r="MQX86" s="11"/>
      <c r="MQY86" s="37"/>
      <c r="MQZ86" s="46"/>
      <c r="MRA86" s="35"/>
      <c r="MRB86" s="11"/>
      <c r="MRC86" s="37"/>
      <c r="MRD86" s="46"/>
      <c r="MRE86" s="35"/>
      <c r="MRF86" s="11"/>
      <c r="MRG86" s="37"/>
      <c r="MRH86" s="46"/>
      <c r="MRI86" s="35"/>
      <c r="MRJ86" s="11"/>
      <c r="MRK86" s="37"/>
      <c r="MRL86" s="46"/>
      <c r="MRM86" s="35"/>
      <c r="MRN86" s="11"/>
      <c r="MRO86" s="37"/>
      <c r="MRP86" s="46"/>
      <c r="MRQ86" s="35"/>
      <c r="MRR86" s="11"/>
      <c r="MRS86" s="37"/>
      <c r="MRT86" s="46"/>
      <c r="MRU86" s="35"/>
      <c r="MRV86" s="11"/>
      <c r="MRW86" s="37"/>
      <c r="MRX86" s="46"/>
      <c r="MRY86" s="35"/>
      <c r="MRZ86" s="11"/>
      <c r="MSA86" s="37"/>
      <c r="MSB86" s="46"/>
      <c r="MSC86" s="35"/>
      <c r="MSD86" s="11"/>
      <c r="MSE86" s="37"/>
      <c r="MSF86" s="46"/>
      <c r="MSG86" s="35"/>
      <c r="MSH86" s="11"/>
      <c r="MSI86" s="37"/>
      <c r="MSJ86" s="46"/>
      <c r="MSK86" s="35"/>
      <c r="MSL86" s="11"/>
      <c r="MSM86" s="37"/>
      <c r="MSN86" s="46"/>
      <c r="MSO86" s="35"/>
      <c r="MSP86" s="11"/>
      <c r="MSQ86" s="37"/>
      <c r="MSR86" s="46"/>
      <c r="MSS86" s="35"/>
      <c r="MST86" s="11"/>
      <c r="MSU86" s="37"/>
      <c r="MSV86" s="46"/>
      <c r="MSW86" s="35"/>
      <c r="MSX86" s="11"/>
      <c r="MSY86" s="37"/>
      <c r="MSZ86" s="46"/>
      <c r="MTA86" s="35"/>
      <c r="MTB86" s="11"/>
      <c r="MTC86" s="37"/>
      <c r="MTD86" s="46"/>
      <c r="MTE86" s="35"/>
      <c r="MTF86" s="11"/>
      <c r="MTG86" s="37"/>
      <c r="MTH86" s="46"/>
      <c r="MTI86" s="35"/>
      <c r="MTJ86" s="11"/>
      <c r="MTK86" s="37"/>
      <c r="MTL86" s="46"/>
      <c r="MTM86" s="35"/>
      <c r="MTN86" s="11"/>
      <c r="MTO86" s="37"/>
      <c r="MTP86" s="46"/>
      <c r="MTQ86" s="35"/>
      <c r="MTR86" s="11"/>
      <c r="MTS86" s="37"/>
      <c r="MTT86" s="46"/>
      <c r="MTU86" s="35"/>
      <c r="MTV86" s="11"/>
      <c r="MTW86" s="37"/>
      <c r="MTX86" s="46"/>
      <c r="MTY86" s="35"/>
      <c r="MTZ86" s="11"/>
      <c r="MUA86" s="37"/>
      <c r="MUB86" s="46"/>
      <c r="MUC86" s="35"/>
      <c r="MUD86" s="11"/>
      <c r="MUE86" s="37"/>
      <c r="MUF86" s="46"/>
      <c r="MUG86" s="35"/>
      <c r="MUH86" s="11"/>
      <c r="MUI86" s="37"/>
      <c r="MUJ86" s="46"/>
      <c r="MUK86" s="35"/>
      <c r="MUL86" s="11"/>
      <c r="MUM86" s="37"/>
      <c r="MUN86" s="46"/>
      <c r="MUO86" s="35"/>
      <c r="MUP86" s="11"/>
      <c r="MUQ86" s="37"/>
      <c r="MUR86" s="46"/>
      <c r="MUS86" s="35"/>
      <c r="MUT86" s="11"/>
      <c r="MUU86" s="37"/>
      <c r="MUV86" s="46"/>
      <c r="MUW86" s="35"/>
      <c r="MUX86" s="11"/>
      <c r="MUY86" s="37"/>
      <c r="MUZ86" s="46"/>
      <c r="MVA86" s="35"/>
      <c r="MVB86" s="11"/>
      <c r="MVC86" s="37"/>
      <c r="MVD86" s="46"/>
      <c r="MVE86" s="35"/>
      <c r="MVF86" s="11"/>
      <c r="MVG86" s="37"/>
      <c r="MVH86" s="46"/>
      <c r="MVI86" s="35"/>
      <c r="MVJ86" s="11"/>
      <c r="MVK86" s="37"/>
      <c r="MVL86" s="46"/>
      <c r="MVM86" s="35"/>
      <c r="MVN86" s="11"/>
      <c r="MVO86" s="37"/>
      <c r="MVP86" s="46"/>
      <c r="MVQ86" s="35"/>
      <c r="MVR86" s="11"/>
      <c r="MVS86" s="37"/>
      <c r="MVT86" s="46"/>
      <c r="MVU86" s="35"/>
      <c r="MVV86" s="11"/>
      <c r="MVW86" s="37"/>
      <c r="MVX86" s="46"/>
      <c r="MVY86" s="35"/>
      <c r="MVZ86" s="11"/>
      <c r="MWA86" s="37"/>
      <c r="MWB86" s="46"/>
      <c r="MWC86" s="35"/>
      <c r="MWD86" s="11"/>
      <c r="MWE86" s="37"/>
      <c r="MWF86" s="46"/>
      <c r="MWG86" s="35"/>
      <c r="MWH86" s="11"/>
      <c r="MWI86" s="37"/>
      <c r="MWJ86" s="46"/>
      <c r="MWK86" s="35"/>
      <c r="MWL86" s="11"/>
      <c r="MWM86" s="37"/>
      <c r="MWN86" s="46"/>
      <c r="MWO86" s="35"/>
      <c r="MWP86" s="11"/>
      <c r="MWQ86" s="37"/>
      <c r="MWR86" s="46"/>
      <c r="MWS86" s="35"/>
      <c r="MWT86" s="11"/>
      <c r="MWU86" s="37"/>
      <c r="MWV86" s="46"/>
      <c r="MWW86" s="35"/>
      <c r="MWX86" s="11"/>
      <c r="MWY86" s="37"/>
      <c r="MWZ86" s="46"/>
      <c r="MXA86" s="35"/>
      <c r="MXB86" s="11"/>
      <c r="MXC86" s="37"/>
      <c r="MXD86" s="46"/>
      <c r="MXE86" s="35"/>
      <c r="MXF86" s="11"/>
      <c r="MXG86" s="37"/>
      <c r="MXH86" s="46"/>
      <c r="MXI86" s="35"/>
      <c r="MXJ86" s="11"/>
      <c r="MXK86" s="37"/>
      <c r="MXL86" s="46"/>
      <c r="MXM86" s="35"/>
      <c r="MXN86" s="11"/>
      <c r="MXO86" s="37"/>
      <c r="MXP86" s="46"/>
      <c r="MXQ86" s="35"/>
      <c r="MXR86" s="11"/>
      <c r="MXS86" s="37"/>
      <c r="MXT86" s="46"/>
      <c r="MXU86" s="35"/>
      <c r="MXV86" s="11"/>
      <c r="MXW86" s="37"/>
      <c r="MXX86" s="46"/>
      <c r="MXY86" s="35"/>
      <c r="MXZ86" s="11"/>
      <c r="MYA86" s="37"/>
      <c r="MYB86" s="46"/>
      <c r="MYC86" s="35"/>
      <c r="MYD86" s="11"/>
      <c r="MYE86" s="37"/>
      <c r="MYF86" s="46"/>
      <c r="MYG86" s="35"/>
      <c r="MYH86" s="11"/>
      <c r="MYI86" s="37"/>
      <c r="MYJ86" s="46"/>
      <c r="MYK86" s="35"/>
      <c r="MYL86" s="11"/>
      <c r="MYM86" s="37"/>
      <c r="MYN86" s="46"/>
      <c r="MYO86" s="35"/>
      <c r="MYP86" s="11"/>
      <c r="MYQ86" s="37"/>
      <c r="MYR86" s="46"/>
      <c r="MYS86" s="35"/>
      <c r="MYT86" s="11"/>
      <c r="MYU86" s="37"/>
      <c r="MYV86" s="46"/>
      <c r="MYW86" s="35"/>
      <c r="MYX86" s="11"/>
      <c r="MYY86" s="37"/>
      <c r="MYZ86" s="46"/>
      <c r="MZA86" s="35"/>
      <c r="MZB86" s="11"/>
      <c r="MZC86" s="37"/>
      <c r="MZD86" s="46"/>
      <c r="MZE86" s="35"/>
      <c r="MZF86" s="11"/>
      <c r="MZG86" s="37"/>
      <c r="MZH86" s="46"/>
      <c r="MZI86" s="35"/>
      <c r="MZJ86" s="11"/>
      <c r="MZK86" s="37"/>
      <c r="MZL86" s="46"/>
      <c r="MZM86" s="35"/>
      <c r="MZN86" s="11"/>
      <c r="MZO86" s="37"/>
      <c r="MZP86" s="46"/>
      <c r="MZQ86" s="35"/>
      <c r="MZR86" s="11"/>
      <c r="MZS86" s="37"/>
      <c r="MZT86" s="46"/>
      <c r="MZU86" s="35"/>
      <c r="MZV86" s="11"/>
      <c r="MZW86" s="37"/>
      <c r="MZX86" s="46"/>
      <c r="MZY86" s="35"/>
      <c r="MZZ86" s="11"/>
      <c r="NAA86" s="37"/>
      <c r="NAB86" s="46"/>
      <c r="NAC86" s="35"/>
      <c r="NAD86" s="11"/>
      <c r="NAE86" s="37"/>
      <c r="NAF86" s="46"/>
      <c r="NAG86" s="35"/>
      <c r="NAH86" s="11"/>
      <c r="NAI86" s="37"/>
      <c r="NAJ86" s="46"/>
      <c r="NAK86" s="35"/>
      <c r="NAL86" s="11"/>
      <c r="NAM86" s="37"/>
      <c r="NAN86" s="46"/>
      <c r="NAO86" s="35"/>
      <c r="NAP86" s="11"/>
      <c r="NAQ86" s="37"/>
      <c r="NAR86" s="46"/>
      <c r="NAS86" s="35"/>
      <c r="NAT86" s="11"/>
      <c r="NAU86" s="37"/>
      <c r="NAV86" s="46"/>
      <c r="NAW86" s="35"/>
      <c r="NAX86" s="11"/>
      <c r="NAY86" s="37"/>
      <c r="NAZ86" s="46"/>
      <c r="NBA86" s="35"/>
      <c r="NBB86" s="11"/>
      <c r="NBC86" s="37"/>
      <c r="NBD86" s="46"/>
      <c r="NBE86" s="35"/>
      <c r="NBF86" s="11"/>
      <c r="NBG86" s="37"/>
      <c r="NBH86" s="46"/>
      <c r="NBI86" s="35"/>
      <c r="NBJ86" s="11"/>
      <c r="NBK86" s="37"/>
      <c r="NBL86" s="46"/>
      <c r="NBM86" s="35"/>
      <c r="NBN86" s="11"/>
      <c r="NBO86" s="37"/>
      <c r="NBP86" s="46"/>
      <c r="NBQ86" s="35"/>
      <c r="NBR86" s="11"/>
      <c r="NBS86" s="37"/>
      <c r="NBT86" s="46"/>
      <c r="NBU86" s="35"/>
      <c r="NBV86" s="11"/>
      <c r="NBW86" s="37"/>
      <c r="NBX86" s="46"/>
      <c r="NBY86" s="35"/>
      <c r="NBZ86" s="11"/>
      <c r="NCA86" s="37"/>
      <c r="NCB86" s="46"/>
      <c r="NCC86" s="35"/>
      <c r="NCD86" s="11"/>
      <c r="NCE86" s="37"/>
      <c r="NCF86" s="46"/>
      <c r="NCG86" s="35"/>
      <c r="NCH86" s="11"/>
      <c r="NCI86" s="37"/>
      <c r="NCJ86" s="46"/>
      <c r="NCK86" s="35"/>
      <c r="NCL86" s="11"/>
      <c r="NCM86" s="37"/>
      <c r="NCN86" s="46"/>
      <c r="NCO86" s="35"/>
      <c r="NCP86" s="11"/>
      <c r="NCQ86" s="37"/>
      <c r="NCR86" s="46"/>
      <c r="NCS86" s="35"/>
      <c r="NCT86" s="11"/>
      <c r="NCU86" s="37"/>
      <c r="NCV86" s="46"/>
      <c r="NCW86" s="35"/>
      <c r="NCX86" s="11"/>
      <c r="NCY86" s="37"/>
      <c r="NCZ86" s="46"/>
      <c r="NDA86" s="35"/>
      <c r="NDB86" s="11"/>
      <c r="NDC86" s="37"/>
      <c r="NDD86" s="46"/>
      <c r="NDE86" s="35"/>
      <c r="NDF86" s="11"/>
      <c r="NDG86" s="37"/>
      <c r="NDH86" s="46"/>
      <c r="NDI86" s="35"/>
      <c r="NDJ86" s="11"/>
      <c r="NDK86" s="37"/>
      <c r="NDL86" s="46"/>
      <c r="NDM86" s="35"/>
      <c r="NDN86" s="11"/>
      <c r="NDO86" s="37"/>
      <c r="NDP86" s="46"/>
      <c r="NDQ86" s="35"/>
      <c r="NDR86" s="11"/>
      <c r="NDS86" s="37"/>
      <c r="NDT86" s="46"/>
      <c r="NDU86" s="35"/>
      <c r="NDV86" s="11"/>
      <c r="NDW86" s="37"/>
      <c r="NDX86" s="46"/>
      <c r="NDY86" s="35"/>
      <c r="NDZ86" s="11"/>
      <c r="NEA86" s="37"/>
      <c r="NEB86" s="46"/>
      <c r="NEC86" s="35"/>
      <c r="NED86" s="11"/>
      <c r="NEE86" s="37"/>
      <c r="NEF86" s="46"/>
      <c r="NEG86" s="35"/>
      <c r="NEH86" s="11"/>
      <c r="NEI86" s="37"/>
      <c r="NEJ86" s="46"/>
      <c r="NEK86" s="35"/>
      <c r="NEL86" s="11"/>
      <c r="NEM86" s="37"/>
      <c r="NEN86" s="46"/>
      <c r="NEO86" s="35"/>
      <c r="NEP86" s="11"/>
      <c r="NEQ86" s="37"/>
      <c r="NER86" s="46"/>
      <c r="NES86" s="35"/>
      <c r="NET86" s="11"/>
      <c r="NEU86" s="37"/>
      <c r="NEV86" s="46"/>
      <c r="NEW86" s="35"/>
      <c r="NEX86" s="11"/>
      <c r="NEY86" s="37"/>
      <c r="NEZ86" s="46"/>
      <c r="NFA86" s="35"/>
      <c r="NFB86" s="11"/>
      <c r="NFC86" s="37"/>
      <c r="NFD86" s="46"/>
      <c r="NFE86" s="35"/>
      <c r="NFF86" s="11"/>
      <c r="NFG86" s="37"/>
      <c r="NFH86" s="46"/>
      <c r="NFI86" s="35"/>
      <c r="NFJ86" s="11"/>
      <c r="NFK86" s="37"/>
      <c r="NFL86" s="46"/>
      <c r="NFM86" s="35"/>
      <c r="NFN86" s="11"/>
      <c r="NFO86" s="37"/>
      <c r="NFP86" s="46"/>
      <c r="NFQ86" s="35"/>
      <c r="NFR86" s="11"/>
      <c r="NFS86" s="37"/>
      <c r="NFT86" s="46"/>
      <c r="NFU86" s="35"/>
      <c r="NFV86" s="11"/>
      <c r="NFW86" s="37"/>
      <c r="NFX86" s="46"/>
      <c r="NFY86" s="35"/>
      <c r="NFZ86" s="11"/>
      <c r="NGA86" s="37"/>
      <c r="NGB86" s="46"/>
      <c r="NGC86" s="35"/>
      <c r="NGD86" s="11"/>
      <c r="NGE86" s="37"/>
      <c r="NGF86" s="46"/>
      <c r="NGG86" s="35"/>
      <c r="NGH86" s="11"/>
      <c r="NGI86" s="37"/>
      <c r="NGJ86" s="46"/>
      <c r="NGK86" s="35"/>
      <c r="NGL86" s="11"/>
      <c r="NGM86" s="37"/>
      <c r="NGN86" s="46"/>
      <c r="NGO86" s="35"/>
      <c r="NGP86" s="11"/>
      <c r="NGQ86" s="37"/>
      <c r="NGR86" s="46"/>
      <c r="NGS86" s="35"/>
      <c r="NGT86" s="11"/>
      <c r="NGU86" s="37"/>
      <c r="NGV86" s="46"/>
      <c r="NGW86" s="35"/>
      <c r="NGX86" s="11"/>
      <c r="NGY86" s="37"/>
      <c r="NGZ86" s="46"/>
      <c r="NHA86" s="35"/>
      <c r="NHB86" s="11"/>
      <c r="NHC86" s="37"/>
      <c r="NHD86" s="46"/>
      <c r="NHE86" s="35"/>
      <c r="NHF86" s="11"/>
      <c r="NHG86" s="37"/>
      <c r="NHH86" s="46"/>
      <c r="NHI86" s="35"/>
      <c r="NHJ86" s="11"/>
      <c r="NHK86" s="37"/>
      <c r="NHL86" s="46"/>
      <c r="NHM86" s="35"/>
      <c r="NHN86" s="11"/>
      <c r="NHO86" s="37"/>
      <c r="NHP86" s="46"/>
      <c r="NHQ86" s="35"/>
      <c r="NHR86" s="11"/>
      <c r="NHS86" s="37"/>
      <c r="NHT86" s="46"/>
      <c r="NHU86" s="35"/>
      <c r="NHV86" s="11"/>
      <c r="NHW86" s="37"/>
      <c r="NHX86" s="46"/>
      <c r="NHY86" s="35"/>
      <c r="NHZ86" s="11"/>
      <c r="NIA86" s="37"/>
      <c r="NIB86" s="46"/>
      <c r="NIC86" s="35"/>
      <c r="NID86" s="11"/>
      <c r="NIE86" s="37"/>
      <c r="NIF86" s="46"/>
      <c r="NIG86" s="35"/>
      <c r="NIH86" s="11"/>
      <c r="NII86" s="37"/>
      <c r="NIJ86" s="46"/>
      <c r="NIK86" s="35"/>
      <c r="NIL86" s="11"/>
      <c r="NIM86" s="37"/>
      <c r="NIN86" s="46"/>
      <c r="NIO86" s="35"/>
      <c r="NIP86" s="11"/>
      <c r="NIQ86" s="37"/>
      <c r="NIR86" s="46"/>
      <c r="NIS86" s="35"/>
      <c r="NIT86" s="11"/>
      <c r="NIU86" s="37"/>
      <c r="NIV86" s="46"/>
      <c r="NIW86" s="35"/>
      <c r="NIX86" s="11"/>
      <c r="NIY86" s="37"/>
      <c r="NIZ86" s="46"/>
      <c r="NJA86" s="35"/>
      <c r="NJB86" s="11"/>
      <c r="NJC86" s="37"/>
      <c r="NJD86" s="46"/>
      <c r="NJE86" s="35"/>
      <c r="NJF86" s="11"/>
      <c r="NJG86" s="37"/>
      <c r="NJH86" s="46"/>
      <c r="NJI86" s="35"/>
      <c r="NJJ86" s="11"/>
      <c r="NJK86" s="37"/>
      <c r="NJL86" s="46"/>
      <c r="NJM86" s="35"/>
      <c r="NJN86" s="11"/>
      <c r="NJO86" s="37"/>
      <c r="NJP86" s="46"/>
      <c r="NJQ86" s="35"/>
      <c r="NJR86" s="11"/>
      <c r="NJS86" s="37"/>
      <c r="NJT86" s="46"/>
      <c r="NJU86" s="35"/>
      <c r="NJV86" s="11"/>
      <c r="NJW86" s="37"/>
      <c r="NJX86" s="46"/>
      <c r="NJY86" s="35"/>
      <c r="NJZ86" s="11"/>
      <c r="NKA86" s="37"/>
      <c r="NKB86" s="46"/>
      <c r="NKC86" s="35"/>
      <c r="NKD86" s="11"/>
      <c r="NKE86" s="37"/>
      <c r="NKF86" s="46"/>
      <c r="NKG86" s="35"/>
      <c r="NKH86" s="11"/>
      <c r="NKI86" s="37"/>
      <c r="NKJ86" s="46"/>
      <c r="NKK86" s="35"/>
      <c r="NKL86" s="11"/>
      <c r="NKM86" s="37"/>
      <c r="NKN86" s="46"/>
      <c r="NKO86" s="35"/>
      <c r="NKP86" s="11"/>
      <c r="NKQ86" s="37"/>
      <c r="NKR86" s="46"/>
      <c r="NKS86" s="35"/>
      <c r="NKT86" s="11"/>
      <c r="NKU86" s="37"/>
      <c r="NKV86" s="46"/>
      <c r="NKW86" s="35"/>
      <c r="NKX86" s="11"/>
      <c r="NKY86" s="37"/>
      <c r="NKZ86" s="46"/>
      <c r="NLA86" s="35"/>
      <c r="NLB86" s="11"/>
      <c r="NLC86" s="37"/>
      <c r="NLD86" s="46"/>
      <c r="NLE86" s="35"/>
      <c r="NLF86" s="11"/>
      <c r="NLG86" s="37"/>
      <c r="NLH86" s="46"/>
      <c r="NLI86" s="35"/>
      <c r="NLJ86" s="11"/>
      <c r="NLK86" s="37"/>
      <c r="NLL86" s="46"/>
      <c r="NLM86" s="35"/>
      <c r="NLN86" s="11"/>
      <c r="NLO86" s="37"/>
      <c r="NLP86" s="46"/>
      <c r="NLQ86" s="35"/>
      <c r="NLR86" s="11"/>
      <c r="NLS86" s="37"/>
      <c r="NLT86" s="46"/>
      <c r="NLU86" s="35"/>
      <c r="NLV86" s="11"/>
      <c r="NLW86" s="37"/>
      <c r="NLX86" s="46"/>
      <c r="NLY86" s="35"/>
      <c r="NLZ86" s="11"/>
      <c r="NMA86" s="37"/>
      <c r="NMB86" s="46"/>
      <c r="NMC86" s="35"/>
      <c r="NMD86" s="11"/>
      <c r="NME86" s="37"/>
      <c r="NMF86" s="46"/>
      <c r="NMG86" s="35"/>
      <c r="NMH86" s="11"/>
      <c r="NMI86" s="37"/>
      <c r="NMJ86" s="46"/>
      <c r="NMK86" s="35"/>
      <c r="NML86" s="11"/>
      <c r="NMM86" s="37"/>
      <c r="NMN86" s="46"/>
      <c r="NMO86" s="35"/>
      <c r="NMP86" s="11"/>
      <c r="NMQ86" s="37"/>
      <c r="NMR86" s="46"/>
      <c r="NMS86" s="35"/>
      <c r="NMT86" s="11"/>
      <c r="NMU86" s="37"/>
      <c r="NMV86" s="46"/>
      <c r="NMW86" s="35"/>
      <c r="NMX86" s="11"/>
      <c r="NMY86" s="37"/>
      <c r="NMZ86" s="46"/>
      <c r="NNA86" s="35"/>
      <c r="NNB86" s="11"/>
      <c r="NNC86" s="37"/>
      <c r="NND86" s="46"/>
      <c r="NNE86" s="35"/>
      <c r="NNF86" s="11"/>
      <c r="NNG86" s="37"/>
      <c r="NNH86" s="46"/>
      <c r="NNI86" s="35"/>
      <c r="NNJ86" s="11"/>
      <c r="NNK86" s="37"/>
      <c r="NNL86" s="46"/>
      <c r="NNM86" s="35"/>
      <c r="NNN86" s="11"/>
      <c r="NNO86" s="37"/>
      <c r="NNP86" s="46"/>
      <c r="NNQ86" s="35"/>
      <c r="NNR86" s="11"/>
      <c r="NNS86" s="37"/>
      <c r="NNT86" s="46"/>
      <c r="NNU86" s="35"/>
      <c r="NNV86" s="11"/>
      <c r="NNW86" s="37"/>
      <c r="NNX86" s="46"/>
      <c r="NNY86" s="35"/>
      <c r="NNZ86" s="11"/>
      <c r="NOA86" s="37"/>
      <c r="NOB86" s="46"/>
      <c r="NOC86" s="35"/>
      <c r="NOD86" s="11"/>
      <c r="NOE86" s="37"/>
      <c r="NOF86" s="46"/>
      <c r="NOG86" s="35"/>
      <c r="NOH86" s="11"/>
      <c r="NOI86" s="37"/>
      <c r="NOJ86" s="46"/>
      <c r="NOK86" s="35"/>
      <c r="NOL86" s="11"/>
      <c r="NOM86" s="37"/>
      <c r="NON86" s="46"/>
      <c r="NOO86" s="35"/>
      <c r="NOP86" s="11"/>
      <c r="NOQ86" s="37"/>
      <c r="NOR86" s="46"/>
      <c r="NOS86" s="35"/>
      <c r="NOT86" s="11"/>
      <c r="NOU86" s="37"/>
      <c r="NOV86" s="46"/>
      <c r="NOW86" s="35"/>
      <c r="NOX86" s="11"/>
      <c r="NOY86" s="37"/>
      <c r="NOZ86" s="46"/>
      <c r="NPA86" s="35"/>
      <c r="NPB86" s="11"/>
      <c r="NPC86" s="37"/>
      <c r="NPD86" s="46"/>
      <c r="NPE86" s="35"/>
      <c r="NPF86" s="11"/>
      <c r="NPG86" s="37"/>
      <c r="NPH86" s="46"/>
      <c r="NPI86" s="35"/>
      <c r="NPJ86" s="11"/>
      <c r="NPK86" s="37"/>
      <c r="NPL86" s="46"/>
      <c r="NPM86" s="35"/>
      <c r="NPN86" s="11"/>
      <c r="NPO86" s="37"/>
      <c r="NPP86" s="46"/>
      <c r="NPQ86" s="35"/>
      <c r="NPR86" s="11"/>
      <c r="NPS86" s="37"/>
      <c r="NPT86" s="46"/>
      <c r="NPU86" s="35"/>
      <c r="NPV86" s="11"/>
      <c r="NPW86" s="37"/>
      <c r="NPX86" s="46"/>
      <c r="NPY86" s="35"/>
      <c r="NPZ86" s="11"/>
      <c r="NQA86" s="37"/>
      <c r="NQB86" s="46"/>
      <c r="NQC86" s="35"/>
      <c r="NQD86" s="11"/>
      <c r="NQE86" s="37"/>
      <c r="NQF86" s="46"/>
      <c r="NQG86" s="35"/>
      <c r="NQH86" s="11"/>
      <c r="NQI86" s="37"/>
      <c r="NQJ86" s="46"/>
      <c r="NQK86" s="35"/>
      <c r="NQL86" s="11"/>
      <c r="NQM86" s="37"/>
      <c r="NQN86" s="46"/>
      <c r="NQO86" s="35"/>
      <c r="NQP86" s="11"/>
      <c r="NQQ86" s="37"/>
      <c r="NQR86" s="46"/>
      <c r="NQS86" s="35"/>
      <c r="NQT86" s="11"/>
      <c r="NQU86" s="37"/>
      <c r="NQV86" s="46"/>
      <c r="NQW86" s="35"/>
      <c r="NQX86" s="11"/>
      <c r="NQY86" s="37"/>
      <c r="NQZ86" s="46"/>
      <c r="NRA86" s="35"/>
      <c r="NRB86" s="11"/>
      <c r="NRC86" s="37"/>
      <c r="NRD86" s="46"/>
      <c r="NRE86" s="35"/>
      <c r="NRF86" s="11"/>
      <c r="NRG86" s="37"/>
      <c r="NRH86" s="46"/>
      <c r="NRI86" s="35"/>
      <c r="NRJ86" s="11"/>
      <c r="NRK86" s="37"/>
      <c r="NRL86" s="46"/>
      <c r="NRM86" s="35"/>
      <c r="NRN86" s="11"/>
      <c r="NRO86" s="37"/>
      <c r="NRP86" s="46"/>
      <c r="NRQ86" s="35"/>
      <c r="NRR86" s="11"/>
      <c r="NRS86" s="37"/>
      <c r="NRT86" s="46"/>
      <c r="NRU86" s="35"/>
      <c r="NRV86" s="11"/>
      <c r="NRW86" s="37"/>
      <c r="NRX86" s="46"/>
      <c r="NRY86" s="35"/>
      <c r="NRZ86" s="11"/>
      <c r="NSA86" s="37"/>
      <c r="NSB86" s="46"/>
      <c r="NSC86" s="35"/>
      <c r="NSD86" s="11"/>
      <c r="NSE86" s="37"/>
      <c r="NSF86" s="46"/>
      <c r="NSG86" s="35"/>
      <c r="NSH86" s="11"/>
      <c r="NSI86" s="37"/>
      <c r="NSJ86" s="46"/>
      <c r="NSK86" s="35"/>
      <c r="NSL86" s="11"/>
      <c r="NSM86" s="37"/>
      <c r="NSN86" s="46"/>
      <c r="NSO86" s="35"/>
      <c r="NSP86" s="11"/>
      <c r="NSQ86" s="37"/>
      <c r="NSR86" s="46"/>
      <c r="NSS86" s="35"/>
      <c r="NST86" s="11"/>
      <c r="NSU86" s="37"/>
      <c r="NSV86" s="46"/>
      <c r="NSW86" s="35"/>
      <c r="NSX86" s="11"/>
      <c r="NSY86" s="37"/>
      <c r="NSZ86" s="46"/>
      <c r="NTA86" s="35"/>
      <c r="NTB86" s="11"/>
      <c r="NTC86" s="37"/>
      <c r="NTD86" s="46"/>
      <c r="NTE86" s="35"/>
      <c r="NTF86" s="11"/>
      <c r="NTG86" s="37"/>
      <c r="NTH86" s="46"/>
      <c r="NTI86" s="35"/>
      <c r="NTJ86" s="11"/>
      <c r="NTK86" s="37"/>
      <c r="NTL86" s="46"/>
      <c r="NTM86" s="35"/>
      <c r="NTN86" s="11"/>
      <c r="NTO86" s="37"/>
      <c r="NTP86" s="46"/>
      <c r="NTQ86" s="35"/>
      <c r="NTR86" s="11"/>
      <c r="NTS86" s="37"/>
      <c r="NTT86" s="46"/>
      <c r="NTU86" s="35"/>
      <c r="NTV86" s="11"/>
      <c r="NTW86" s="37"/>
      <c r="NTX86" s="46"/>
      <c r="NTY86" s="35"/>
      <c r="NTZ86" s="11"/>
      <c r="NUA86" s="37"/>
      <c r="NUB86" s="46"/>
      <c r="NUC86" s="35"/>
      <c r="NUD86" s="11"/>
      <c r="NUE86" s="37"/>
      <c r="NUF86" s="46"/>
      <c r="NUG86" s="35"/>
      <c r="NUH86" s="11"/>
      <c r="NUI86" s="37"/>
      <c r="NUJ86" s="46"/>
      <c r="NUK86" s="35"/>
      <c r="NUL86" s="11"/>
      <c r="NUM86" s="37"/>
      <c r="NUN86" s="46"/>
      <c r="NUO86" s="35"/>
      <c r="NUP86" s="11"/>
      <c r="NUQ86" s="37"/>
      <c r="NUR86" s="46"/>
      <c r="NUS86" s="35"/>
      <c r="NUT86" s="11"/>
      <c r="NUU86" s="37"/>
      <c r="NUV86" s="46"/>
      <c r="NUW86" s="35"/>
      <c r="NUX86" s="11"/>
      <c r="NUY86" s="37"/>
      <c r="NUZ86" s="46"/>
      <c r="NVA86" s="35"/>
      <c r="NVB86" s="11"/>
      <c r="NVC86" s="37"/>
      <c r="NVD86" s="46"/>
      <c r="NVE86" s="35"/>
      <c r="NVF86" s="11"/>
      <c r="NVG86" s="37"/>
      <c r="NVH86" s="46"/>
      <c r="NVI86" s="35"/>
      <c r="NVJ86" s="11"/>
      <c r="NVK86" s="37"/>
      <c r="NVL86" s="46"/>
      <c r="NVM86" s="35"/>
      <c r="NVN86" s="11"/>
      <c r="NVO86" s="37"/>
      <c r="NVP86" s="46"/>
      <c r="NVQ86" s="35"/>
      <c r="NVR86" s="11"/>
      <c r="NVS86" s="37"/>
      <c r="NVT86" s="46"/>
      <c r="NVU86" s="35"/>
      <c r="NVV86" s="11"/>
      <c r="NVW86" s="37"/>
      <c r="NVX86" s="46"/>
      <c r="NVY86" s="35"/>
      <c r="NVZ86" s="11"/>
      <c r="NWA86" s="37"/>
      <c r="NWB86" s="46"/>
      <c r="NWC86" s="35"/>
      <c r="NWD86" s="11"/>
      <c r="NWE86" s="37"/>
      <c r="NWF86" s="46"/>
      <c r="NWG86" s="35"/>
      <c r="NWH86" s="11"/>
      <c r="NWI86" s="37"/>
      <c r="NWJ86" s="46"/>
      <c r="NWK86" s="35"/>
      <c r="NWL86" s="11"/>
      <c r="NWM86" s="37"/>
      <c r="NWN86" s="46"/>
      <c r="NWO86" s="35"/>
      <c r="NWP86" s="11"/>
      <c r="NWQ86" s="37"/>
      <c r="NWR86" s="46"/>
      <c r="NWS86" s="35"/>
      <c r="NWT86" s="11"/>
      <c r="NWU86" s="37"/>
      <c r="NWV86" s="46"/>
      <c r="NWW86" s="35"/>
      <c r="NWX86" s="11"/>
      <c r="NWY86" s="37"/>
      <c r="NWZ86" s="46"/>
      <c r="NXA86" s="35"/>
      <c r="NXB86" s="11"/>
      <c r="NXC86" s="37"/>
      <c r="NXD86" s="46"/>
      <c r="NXE86" s="35"/>
      <c r="NXF86" s="11"/>
      <c r="NXG86" s="37"/>
      <c r="NXH86" s="46"/>
      <c r="NXI86" s="35"/>
      <c r="NXJ86" s="11"/>
      <c r="NXK86" s="37"/>
      <c r="NXL86" s="46"/>
      <c r="NXM86" s="35"/>
      <c r="NXN86" s="11"/>
      <c r="NXO86" s="37"/>
      <c r="NXP86" s="46"/>
      <c r="NXQ86" s="35"/>
      <c r="NXR86" s="11"/>
      <c r="NXS86" s="37"/>
      <c r="NXT86" s="46"/>
      <c r="NXU86" s="35"/>
      <c r="NXV86" s="11"/>
      <c r="NXW86" s="37"/>
      <c r="NXX86" s="46"/>
      <c r="NXY86" s="35"/>
      <c r="NXZ86" s="11"/>
      <c r="NYA86" s="37"/>
      <c r="NYB86" s="46"/>
      <c r="NYC86" s="35"/>
      <c r="NYD86" s="11"/>
      <c r="NYE86" s="37"/>
      <c r="NYF86" s="46"/>
      <c r="NYG86" s="35"/>
      <c r="NYH86" s="11"/>
      <c r="NYI86" s="37"/>
      <c r="NYJ86" s="46"/>
      <c r="NYK86" s="35"/>
      <c r="NYL86" s="11"/>
      <c r="NYM86" s="37"/>
      <c r="NYN86" s="46"/>
      <c r="NYO86" s="35"/>
      <c r="NYP86" s="11"/>
      <c r="NYQ86" s="37"/>
      <c r="NYR86" s="46"/>
      <c r="NYS86" s="35"/>
      <c r="NYT86" s="11"/>
      <c r="NYU86" s="37"/>
      <c r="NYV86" s="46"/>
      <c r="NYW86" s="35"/>
      <c r="NYX86" s="11"/>
      <c r="NYY86" s="37"/>
      <c r="NYZ86" s="46"/>
      <c r="NZA86" s="35"/>
      <c r="NZB86" s="11"/>
      <c r="NZC86" s="37"/>
      <c r="NZD86" s="46"/>
      <c r="NZE86" s="35"/>
      <c r="NZF86" s="11"/>
      <c r="NZG86" s="37"/>
      <c r="NZH86" s="46"/>
      <c r="NZI86" s="35"/>
      <c r="NZJ86" s="11"/>
      <c r="NZK86" s="37"/>
      <c r="NZL86" s="46"/>
      <c r="NZM86" s="35"/>
      <c r="NZN86" s="11"/>
      <c r="NZO86" s="37"/>
      <c r="NZP86" s="46"/>
      <c r="NZQ86" s="35"/>
      <c r="NZR86" s="11"/>
      <c r="NZS86" s="37"/>
      <c r="NZT86" s="46"/>
      <c r="NZU86" s="35"/>
      <c r="NZV86" s="11"/>
      <c r="NZW86" s="37"/>
      <c r="NZX86" s="46"/>
      <c r="NZY86" s="35"/>
      <c r="NZZ86" s="11"/>
      <c r="OAA86" s="37"/>
      <c r="OAB86" s="46"/>
      <c r="OAC86" s="35"/>
      <c r="OAD86" s="11"/>
      <c r="OAE86" s="37"/>
      <c r="OAF86" s="46"/>
      <c r="OAG86" s="35"/>
      <c r="OAH86" s="11"/>
      <c r="OAI86" s="37"/>
      <c r="OAJ86" s="46"/>
      <c r="OAK86" s="35"/>
      <c r="OAL86" s="11"/>
      <c r="OAM86" s="37"/>
      <c r="OAN86" s="46"/>
      <c r="OAO86" s="35"/>
      <c r="OAP86" s="11"/>
      <c r="OAQ86" s="37"/>
      <c r="OAR86" s="46"/>
      <c r="OAS86" s="35"/>
      <c r="OAT86" s="11"/>
      <c r="OAU86" s="37"/>
      <c r="OAV86" s="46"/>
      <c r="OAW86" s="35"/>
      <c r="OAX86" s="11"/>
      <c r="OAY86" s="37"/>
      <c r="OAZ86" s="46"/>
      <c r="OBA86" s="35"/>
      <c r="OBB86" s="11"/>
      <c r="OBC86" s="37"/>
      <c r="OBD86" s="46"/>
      <c r="OBE86" s="35"/>
      <c r="OBF86" s="11"/>
      <c r="OBG86" s="37"/>
      <c r="OBH86" s="46"/>
      <c r="OBI86" s="35"/>
      <c r="OBJ86" s="11"/>
      <c r="OBK86" s="37"/>
      <c r="OBL86" s="46"/>
      <c r="OBM86" s="35"/>
      <c r="OBN86" s="11"/>
      <c r="OBO86" s="37"/>
      <c r="OBP86" s="46"/>
      <c r="OBQ86" s="35"/>
      <c r="OBR86" s="11"/>
      <c r="OBS86" s="37"/>
      <c r="OBT86" s="46"/>
      <c r="OBU86" s="35"/>
      <c r="OBV86" s="11"/>
      <c r="OBW86" s="37"/>
      <c r="OBX86" s="46"/>
      <c r="OBY86" s="35"/>
      <c r="OBZ86" s="11"/>
      <c r="OCA86" s="37"/>
      <c r="OCB86" s="46"/>
      <c r="OCC86" s="35"/>
      <c r="OCD86" s="11"/>
      <c r="OCE86" s="37"/>
      <c r="OCF86" s="46"/>
      <c r="OCG86" s="35"/>
      <c r="OCH86" s="11"/>
      <c r="OCI86" s="37"/>
      <c r="OCJ86" s="46"/>
      <c r="OCK86" s="35"/>
      <c r="OCL86" s="11"/>
      <c r="OCM86" s="37"/>
      <c r="OCN86" s="46"/>
      <c r="OCO86" s="35"/>
      <c r="OCP86" s="11"/>
      <c r="OCQ86" s="37"/>
      <c r="OCR86" s="46"/>
      <c r="OCS86" s="35"/>
      <c r="OCT86" s="11"/>
      <c r="OCU86" s="37"/>
      <c r="OCV86" s="46"/>
      <c r="OCW86" s="35"/>
      <c r="OCX86" s="11"/>
      <c r="OCY86" s="37"/>
      <c r="OCZ86" s="46"/>
      <c r="ODA86" s="35"/>
      <c r="ODB86" s="11"/>
      <c r="ODC86" s="37"/>
      <c r="ODD86" s="46"/>
      <c r="ODE86" s="35"/>
      <c r="ODF86" s="11"/>
      <c r="ODG86" s="37"/>
      <c r="ODH86" s="46"/>
      <c r="ODI86" s="35"/>
      <c r="ODJ86" s="11"/>
      <c r="ODK86" s="37"/>
      <c r="ODL86" s="46"/>
      <c r="ODM86" s="35"/>
      <c r="ODN86" s="11"/>
      <c r="ODO86" s="37"/>
      <c r="ODP86" s="46"/>
      <c r="ODQ86" s="35"/>
      <c r="ODR86" s="11"/>
      <c r="ODS86" s="37"/>
      <c r="ODT86" s="46"/>
      <c r="ODU86" s="35"/>
      <c r="ODV86" s="11"/>
      <c r="ODW86" s="37"/>
      <c r="ODX86" s="46"/>
      <c r="ODY86" s="35"/>
      <c r="ODZ86" s="11"/>
      <c r="OEA86" s="37"/>
      <c r="OEB86" s="46"/>
      <c r="OEC86" s="35"/>
      <c r="OED86" s="11"/>
      <c r="OEE86" s="37"/>
      <c r="OEF86" s="46"/>
      <c r="OEG86" s="35"/>
      <c r="OEH86" s="11"/>
      <c r="OEI86" s="37"/>
      <c r="OEJ86" s="46"/>
      <c r="OEK86" s="35"/>
      <c r="OEL86" s="11"/>
      <c r="OEM86" s="37"/>
      <c r="OEN86" s="46"/>
      <c r="OEO86" s="35"/>
      <c r="OEP86" s="11"/>
      <c r="OEQ86" s="37"/>
      <c r="OER86" s="46"/>
      <c r="OES86" s="35"/>
      <c r="OET86" s="11"/>
      <c r="OEU86" s="37"/>
      <c r="OEV86" s="46"/>
      <c r="OEW86" s="35"/>
      <c r="OEX86" s="11"/>
      <c r="OEY86" s="37"/>
      <c r="OEZ86" s="46"/>
      <c r="OFA86" s="35"/>
      <c r="OFB86" s="11"/>
      <c r="OFC86" s="37"/>
      <c r="OFD86" s="46"/>
      <c r="OFE86" s="35"/>
      <c r="OFF86" s="11"/>
      <c r="OFG86" s="37"/>
      <c r="OFH86" s="46"/>
      <c r="OFI86" s="35"/>
      <c r="OFJ86" s="11"/>
      <c r="OFK86" s="37"/>
      <c r="OFL86" s="46"/>
      <c r="OFM86" s="35"/>
      <c r="OFN86" s="11"/>
      <c r="OFO86" s="37"/>
      <c r="OFP86" s="46"/>
      <c r="OFQ86" s="35"/>
      <c r="OFR86" s="11"/>
      <c r="OFS86" s="37"/>
      <c r="OFT86" s="46"/>
      <c r="OFU86" s="35"/>
      <c r="OFV86" s="11"/>
      <c r="OFW86" s="37"/>
      <c r="OFX86" s="46"/>
      <c r="OFY86" s="35"/>
      <c r="OFZ86" s="11"/>
      <c r="OGA86" s="37"/>
      <c r="OGB86" s="46"/>
      <c r="OGC86" s="35"/>
      <c r="OGD86" s="11"/>
      <c r="OGE86" s="37"/>
      <c r="OGF86" s="46"/>
      <c r="OGG86" s="35"/>
      <c r="OGH86" s="11"/>
      <c r="OGI86" s="37"/>
      <c r="OGJ86" s="46"/>
      <c r="OGK86" s="35"/>
      <c r="OGL86" s="11"/>
      <c r="OGM86" s="37"/>
      <c r="OGN86" s="46"/>
      <c r="OGO86" s="35"/>
      <c r="OGP86" s="11"/>
      <c r="OGQ86" s="37"/>
      <c r="OGR86" s="46"/>
      <c r="OGS86" s="35"/>
      <c r="OGT86" s="11"/>
      <c r="OGU86" s="37"/>
      <c r="OGV86" s="46"/>
      <c r="OGW86" s="35"/>
      <c r="OGX86" s="11"/>
      <c r="OGY86" s="37"/>
      <c r="OGZ86" s="46"/>
      <c r="OHA86" s="35"/>
      <c r="OHB86" s="11"/>
      <c r="OHC86" s="37"/>
      <c r="OHD86" s="46"/>
      <c r="OHE86" s="35"/>
      <c r="OHF86" s="11"/>
      <c r="OHG86" s="37"/>
      <c r="OHH86" s="46"/>
      <c r="OHI86" s="35"/>
      <c r="OHJ86" s="11"/>
      <c r="OHK86" s="37"/>
      <c r="OHL86" s="46"/>
      <c r="OHM86" s="35"/>
      <c r="OHN86" s="11"/>
      <c r="OHO86" s="37"/>
      <c r="OHP86" s="46"/>
      <c r="OHQ86" s="35"/>
      <c r="OHR86" s="11"/>
      <c r="OHS86" s="37"/>
      <c r="OHT86" s="46"/>
      <c r="OHU86" s="35"/>
      <c r="OHV86" s="11"/>
      <c r="OHW86" s="37"/>
      <c r="OHX86" s="46"/>
      <c r="OHY86" s="35"/>
      <c r="OHZ86" s="11"/>
      <c r="OIA86" s="37"/>
      <c r="OIB86" s="46"/>
      <c r="OIC86" s="35"/>
      <c r="OID86" s="11"/>
      <c r="OIE86" s="37"/>
      <c r="OIF86" s="46"/>
      <c r="OIG86" s="35"/>
      <c r="OIH86" s="11"/>
      <c r="OII86" s="37"/>
      <c r="OIJ86" s="46"/>
      <c r="OIK86" s="35"/>
      <c r="OIL86" s="11"/>
      <c r="OIM86" s="37"/>
      <c r="OIN86" s="46"/>
      <c r="OIO86" s="35"/>
      <c r="OIP86" s="11"/>
      <c r="OIQ86" s="37"/>
      <c r="OIR86" s="46"/>
      <c r="OIS86" s="35"/>
      <c r="OIT86" s="11"/>
      <c r="OIU86" s="37"/>
      <c r="OIV86" s="46"/>
      <c r="OIW86" s="35"/>
      <c r="OIX86" s="11"/>
      <c r="OIY86" s="37"/>
      <c r="OIZ86" s="46"/>
      <c r="OJA86" s="35"/>
      <c r="OJB86" s="11"/>
      <c r="OJC86" s="37"/>
      <c r="OJD86" s="46"/>
      <c r="OJE86" s="35"/>
      <c r="OJF86" s="11"/>
      <c r="OJG86" s="37"/>
      <c r="OJH86" s="46"/>
      <c r="OJI86" s="35"/>
      <c r="OJJ86" s="11"/>
      <c r="OJK86" s="37"/>
      <c r="OJL86" s="46"/>
      <c r="OJM86" s="35"/>
      <c r="OJN86" s="11"/>
      <c r="OJO86" s="37"/>
      <c r="OJP86" s="46"/>
      <c r="OJQ86" s="35"/>
      <c r="OJR86" s="11"/>
      <c r="OJS86" s="37"/>
      <c r="OJT86" s="46"/>
      <c r="OJU86" s="35"/>
      <c r="OJV86" s="11"/>
      <c r="OJW86" s="37"/>
      <c r="OJX86" s="46"/>
      <c r="OJY86" s="35"/>
      <c r="OJZ86" s="11"/>
      <c r="OKA86" s="37"/>
      <c r="OKB86" s="46"/>
      <c r="OKC86" s="35"/>
      <c r="OKD86" s="11"/>
      <c r="OKE86" s="37"/>
      <c r="OKF86" s="46"/>
      <c r="OKG86" s="35"/>
      <c r="OKH86" s="11"/>
      <c r="OKI86" s="37"/>
      <c r="OKJ86" s="46"/>
      <c r="OKK86" s="35"/>
      <c r="OKL86" s="11"/>
      <c r="OKM86" s="37"/>
      <c r="OKN86" s="46"/>
      <c r="OKO86" s="35"/>
      <c r="OKP86" s="11"/>
      <c r="OKQ86" s="37"/>
      <c r="OKR86" s="46"/>
      <c r="OKS86" s="35"/>
      <c r="OKT86" s="11"/>
      <c r="OKU86" s="37"/>
      <c r="OKV86" s="46"/>
      <c r="OKW86" s="35"/>
      <c r="OKX86" s="11"/>
      <c r="OKY86" s="37"/>
      <c r="OKZ86" s="46"/>
      <c r="OLA86" s="35"/>
      <c r="OLB86" s="11"/>
      <c r="OLC86" s="37"/>
      <c r="OLD86" s="46"/>
      <c r="OLE86" s="35"/>
      <c r="OLF86" s="11"/>
      <c r="OLG86" s="37"/>
      <c r="OLH86" s="46"/>
      <c r="OLI86" s="35"/>
      <c r="OLJ86" s="11"/>
      <c r="OLK86" s="37"/>
      <c r="OLL86" s="46"/>
      <c r="OLM86" s="35"/>
      <c r="OLN86" s="11"/>
      <c r="OLO86" s="37"/>
      <c r="OLP86" s="46"/>
      <c r="OLQ86" s="35"/>
      <c r="OLR86" s="11"/>
      <c r="OLS86" s="37"/>
      <c r="OLT86" s="46"/>
      <c r="OLU86" s="35"/>
      <c r="OLV86" s="11"/>
      <c r="OLW86" s="37"/>
      <c r="OLX86" s="46"/>
      <c r="OLY86" s="35"/>
      <c r="OLZ86" s="11"/>
      <c r="OMA86" s="37"/>
      <c r="OMB86" s="46"/>
      <c r="OMC86" s="35"/>
      <c r="OMD86" s="11"/>
      <c r="OME86" s="37"/>
      <c r="OMF86" s="46"/>
      <c r="OMG86" s="35"/>
      <c r="OMH86" s="11"/>
      <c r="OMI86" s="37"/>
      <c r="OMJ86" s="46"/>
      <c r="OMK86" s="35"/>
      <c r="OML86" s="11"/>
      <c r="OMM86" s="37"/>
      <c r="OMN86" s="46"/>
      <c r="OMO86" s="35"/>
      <c r="OMP86" s="11"/>
      <c r="OMQ86" s="37"/>
      <c r="OMR86" s="46"/>
      <c r="OMS86" s="35"/>
      <c r="OMT86" s="11"/>
      <c r="OMU86" s="37"/>
      <c r="OMV86" s="46"/>
      <c r="OMW86" s="35"/>
      <c r="OMX86" s="11"/>
      <c r="OMY86" s="37"/>
      <c r="OMZ86" s="46"/>
      <c r="ONA86" s="35"/>
      <c r="ONB86" s="11"/>
      <c r="ONC86" s="37"/>
      <c r="OND86" s="46"/>
      <c r="ONE86" s="35"/>
      <c r="ONF86" s="11"/>
      <c r="ONG86" s="37"/>
      <c r="ONH86" s="46"/>
      <c r="ONI86" s="35"/>
      <c r="ONJ86" s="11"/>
      <c r="ONK86" s="37"/>
      <c r="ONL86" s="46"/>
      <c r="ONM86" s="35"/>
      <c r="ONN86" s="11"/>
      <c r="ONO86" s="37"/>
      <c r="ONP86" s="46"/>
      <c r="ONQ86" s="35"/>
      <c r="ONR86" s="11"/>
      <c r="ONS86" s="37"/>
      <c r="ONT86" s="46"/>
      <c r="ONU86" s="35"/>
      <c r="ONV86" s="11"/>
      <c r="ONW86" s="37"/>
      <c r="ONX86" s="46"/>
      <c r="ONY86" s="35"/>
      <c r="ONZ86" s="11"/>
      <c r="OOA86" s="37"/>
      <c r="OOB86" s="46"/>
      <c r="OOC86" s="35"/>
      <c r="OOD86" s="11"/>
      <c r="OOE86" s="37"/>
      <c r="OOF86" s="46"/>
      <c r="OOG86" s="35"/>
      <c r="OOH86" s="11"/>
      <c r="OOI86" s="37"/>
      <c r="OOJ86" s="46"/>
      <c r="OOK86" s="35"/>
      <c r="OOL86" s="11"/>
      <c r="OOM86" s="37"/>
      <c r="OON86" s="46"/>
      <c r="OOO86" s="35"/>
      <c r="OOP86" s="11"/>
      <c r="OOQ86" s="37"/>
      <c r="OOR86" s="46"/>
      <c r="OOS86" s="35"/>
      <c r="OOT86" s="11"/>
      <c r="OOU86" s="37"/>
      <c r="OOV86" s="46"/>
      <c r="OOW86" s="35"/>
      <c r="OOX86" s="11"/>
      <c r="OOY86" s="37"/>
      <c r="OOZ86" s="46"/>
      <c r="OPA86" s="35"/>
      <c r="OPB86" s="11"/>
      <c r="OPC86" s="37"/>
      <c r="OPD86" s="46"/>
      <c r="OPE86" s="35"/>
      <c r="OPF86" s="11"/>
      <c r="OPG86" s="37"/>
      <c r="OPH86" s="46"/>
      <c r="OPI86" s="35"/>
      <c r="OPJ86" s="11"/>
      <c r="OPK86" s="37"/>
      <c r="OPL86" s="46"/>
      <c r="OPM86" s="35"/>
      <c r="OPN86" s="11"/>
      <c r="OPO86" s="37"/>
      <c r="OPP86" s="46"/>
      <c r="OPQ86" s="35"/>
      <c r="OPR86" s="11"/>
      <c r="OPS86" s="37"/>
      <c r="OPT86" s="46"/>
      <c r="OPU86" s="35"/>
      <c r="OPV86" s="11"/>
      <c r="OPW86" s="37"/>
      <c r="OPX86" s="46"/>
      <c r="OPY86" s="35"/>
      <c r="OPZ86" s="11"/>
      <c r="OQA86" s="37"/>
      <c r="OQB86" s="46"/>
      <c r="OQC86" s="35"/>
      <c r="OQD86" s="11"/>
      <c r="OQE86" s="37"/>
      <c r="OQF86" s="46"/>
      <c r="OQG86" s="35"/>
      <c r="OQH86" s="11"/>
      <c r="OQI86" s="37"/>
      <c r="OQJ86" s="46"/>
      <c r="OQK86" s="35"/>
      <c r="OQL86" s="11"/>
      <c r="OQM86" s="37"/>
      <c r="OQN86" s="46"/>
      <c r="OQO86" s="35"/>
      <c r="OQP86" s="11"/>
      <c r="OQQ86" s="37"/>
      <c r="OQR86" s="46"/>
      <c r="OQS86" s="35"/>
      <c r="OQT86" s="11"/>
      <c r="OQU86" s="37"/>
      <c r="OQV86" s="46"/>
      <c r="OQW86" s="35"/>
      <c r="OQX86" s="11"/>
      <c r="OQY86" s="37"/>
      <c r="OQZ86" s="46"/>
      <c r="ORA86" s="35"/>
      <c r="ORB86" s="11"/>
      <c r="ORC86" s="37"/>
      <c r="ORD86" s="46"/>
      <c r="ORE86" s="35"/>
      <c r="ORF86" s="11"/>
      <c r="ORG86" s="37"/>
      <c r="ORH86" s="46"/>
      <c r="ORI86" s="35"/>
      <c r="ORJ86" s="11"/>
      <c r="ORK86" s="37"/>
      <c r="ORL86" s="46"/>
      <c r="ORM86" s="35"/>
      <c r="ORN86" s="11"/>
      <c r="ORO86" s="37"/>
      <c r="ORP86" s="46"/>
      <c r="ORQ86" s="35"/>
      <c r="ORR86" s="11"/>
      <c r="ORS86" s="37"/>
      <c r="ORT86" s="46"/>
      <c r="ORU86" s="35"/>
      <c r="ORV86" s="11"/>
      <c r="ORW86" s="37"/>
      <c r="ORX86" s="46"/>
      <c r="ORY86" s="35"/>
      <c r="ORZ86" s="11"/>
      <c r="OSA86" s="37"/>
      <c r="OSB86" s="46"/>
      <c r="OSC86" s="35"/>
      <c r="OSD86" s="11"/>
      <c r="OSE86" s="37"/>
      <c r="OSF86" s="46"/>
      <c r="OSG86" s="35"/>
      <c r="OSH86" s="11"/>
      <c r="OSI86" s="37"/>
      <c r="OSJ86" s="46"/>
      <c r="OSK86" s="35"/>
      <c r="OSL86" s="11"/>
      <c r="OSM86" s="37"/>
      <c r="OSN86" s="46"/>
      <c r="OSO86" s="35"/>
      <c r="OSP86" s="11"/>
      <c r="OSQ86" s="37"/>
      <c r="OSR86" s="46"/>
      <c r="OSS86" s="35"/>
      <c r="OST86" s="11"/>
      <c r="OSU86" s="37"/>
      <c r="OSV86" s="46"/>
      <c r="OSW86" s="35"/>
      <c r="OSX86" s="11"/>
      <c r="OSY86" s="37"/>
      <c r="OSZ86" s="46"/>
      <c r="OTA86" s="35"/>
      <c r="OTB86" s="11"/>
      <c r="OTC86" s="37"/>
      <c r="OTD86" s="46"/>
      <c r="OTE86" s="35"/>
      <c r="OTF86" s="11"/>
      <c r="OTG86" s="37"/>
      <c r="OTH86" s="46"/>
      <c r="OTI86" s="35"/>
      <c r="OTJ86" s="11"/>
      <c r="OTK86" s="37"/>
      <c r="OTL86" s="46"/>
      <c r="OTM86" s="35"/>
      <c r="OTN86" s="11"/>
      <c r="OTO86" s="37"/>
      <c r="OTP86" s="46"/>
      <c r="OTQ86" s="35"/>
      <c r="OTR86" s="11"/>
      <c r="OTS86" s="37"/>
      <c r="OTT86" s="46"/>
      <c r="OTU86" s="35"/>
      <c r="OTV86" s="11"/>
      <c r="OTW86" s="37"/>
      <c r="OTX86" s="46"/>
      <c r="OTY86" s="35"/>
      <c r="OTZ86" s="11"/>
      <c r="OUA86" s="37"/>
      <c r="OUB86" s="46"/>
      <c r="OUC86" s="35"/>
      <c r="OUD86" s="11"/>
      <c r="OUE86" s="37"/>
      <c r="OUF86" s="46"/>
      <c r="OUG86" s="35"/>
      <c r="OUH86" s="11"/>
      <c r="OUI86" s="37"/>
      <c r="OUJ86" s="46"/>
      <c r="OUK86" s="35"/>
      <c r="OUL86" s="11"/>
      <c r="OUM86" s="37"/>
      <c r="OUN86" s="46"/>
      <c r="OUO86" s="35"/>
      <c r="OUP86" s="11"/>
      <c r="OUQ86" s="37"/>
      <c r="OUR86" s="46"/>
      <c r="OUS86" s="35"/>
      <c r="OUT86" s="11"/>
      <c r="OUU86" s="37"/>
      <c r="OUV86" s="46"/>
      <c r="OUW86" s="35"/>
      <c r="OUX86" s="11"/>
      <c r="OUY86" s="37"/>
      <c r="OUZ86" s="46"/>
      <c r="OVA86" s="35"/>
      <c r="OVB86" s="11"/>
      <c r="OVC86" s="37"/>
      <c r="OVD86" s="46"/>
      <c r="OVE86" s="35"/>
      <c r="OVF86" s="11"/>
      <c r="OVG86" s="37"/>
      <c r="OVH86" s="46"/>
      <c r="OVI86" s="35"/>
      <c r="OVJ86" s="11"/>
      <c r="OVK86" s="37"/>
      <c r="OVL86" s="46"/>
      <c r="OVM86" s="35"/>
      <c r="OVN86" s="11"/>
      <c r="OVO86" s="37"/>
      <c r="OVP86" s="46"/>
      <c r="OVQ86" s="35"/>
      <c r="OVR86" s="11"/>
      <c r="OVS86" s="37"/>
      <c r="OVT86" s="46"/>
      <c r="OVU86" s="35"/>
      <c r="OVV86" s="11"/>
      <c r="OVW86" s="37"/>
      <c r="OVX86" s="46"/>
      <c r="OVY86" s="35"/>
      <c r="OVZ86" s="11"/>
      <c r="OWA86" s="37"/>
      <c r="OWB86" s="46"/>
      <c r="OWC86" s="35"/>
      <c r="OWD86" s="11"/>
      <c r="OWE86" s="37"/>
      <c r="OWF86" s="46"/>
      <c r="OWG86" s="35"/>
      <c r="OWH86" s="11"/>
      <c r="OWI86" s="37"/>
      <c r="OWJ86" s="46"/>
      <c r="OWK86" s="35"/>
      <c r="OWL86" s="11"/>
      <c r="OWM86" s="37"/>
      <c r="OWN86" s="46"/>
      <c r="OWO86" s="35"/>
      <c r="OWP86" s="11"/>
      <c r="OWQ86" s="37"/>
      <c r="OWR86" s="46"/>
      <c r="OWS86" s="35"/>
      <c r="OWT86" s="11"/>
      <c r="OWU86" s="37"/>
      <c r="OWV86" s="46"/>
      <c r="OWW86" s="35"/>
      <c r="OWX86" s="11"/>
      <c r="OWY86" s="37"/>
      <c r="OWZ86" s="46"/>
      <c r="OXA86" s="35"/>
      <c r="OXB86" s="11"/>
      <c r="OXC86" s="37"/>
      <c r="OXD86" s="46"/>
      <c r="OXE86" s="35"/>
      <c r="OXF86" s="11"/>
      <c r="OXG86" s="37"/>
      <c r="OXH86" s="46"/>
      <c r="OXI86" s="35"/>
      <c r="OXJ86" s="11"/>
      <c r="OXK86" s="37"/>
      <c r="OXL86" s="46"/>
      <c r="OXM86" s="35"/>
      <c r="OXN86" s="11"/>
      <c r="OXO86" s="37"/>
      <c r="OXP86" s="46"/>
      <c r="OXQ86" s="35"/>
      <c r="OXR86" s="11"/>
      <c r="OXS86" s="37"/>
      <c r="OXT86" s="46"/>
      <c r="OXU86" s="35"/>
      <c r="OXV86" s="11"/>
      <c r="OXW86" s="37"/>
      <c r="OXX86" s="46"/>
      <c r="OXY86" s="35"/>
      <c r="OXZ86" s="11"/>
      <c r="OYA86" s="37"/>
      <c r="OYB86" s="46"/>
      <c r="OYC86" s="35"/>
      <c r="OYD86" s="11"/>
      <c r="OYE86" s="37"/>
      <c r="OYF86" s="46"/>
      <c r="OYG86" s="35"/>
      <c r="OYH86" s="11"/>
      <c r="OYI86" s="37"/>
      <c r="OYJ86" s="46"/>
      <c r="OYK86" s="35"/>
      <c r="OYL86" s="11"/>
      <c r="OYM86" s="37"/>
      <c r="OYN86" s="46"/>
      <c r="OYO86" s="35"/>
      <c r="OYP86" s="11"/>
      <c r="OYQ86" s="37"/>
      <c r="OYR86" s="46"/>
      <c r="OYS86" s="35"/>
      <c r="OYT86" s="11"/>
      <c r="OYU86" s="37"/>
      <c r="OYV86" s="46"/>
      <c r="OYW86" s="35"/>
      <c r="OYX86" s="11"/>
      <c r="OYY86" s="37"/>
      <c r="OYZ86" s="46"/>
      <c r="OZA86" s="35"/>
      <c r="OZB86" s="11"/>
      <c r="OZC86" s="37"/>
      <c r="OZD86" s="46"/>
      <c r="OZE86" s="35"/>
      <c r="OZF86" s="11"/>
      <c r="OZG86" s="37"/>
      <c r="OZH86" s="46"/>
      <c r="OZI86" s="35"/>
      <c r="OZJ86" s="11"/>
      <c r="OZK86" s="37"/>
      <c r="OZL86" s="46"/>
      <c r="OZM86" s="35"/>
      <c r="OZN86" s="11"/>
      <c r="OZO86" s="37"/>
      <c r="OZP86" s="46"/>
      <c r="OZQ86" s="35"/>
      <c r="OZR86" s="11"/>
      <c r="OZS86" s="37"/>
      <c r="OZT86" s="46"/>
      <c r="OZU86" s="35"/>
      <c r="OZV86" s="11"/>
      <c r="OZW86" s="37"/>
      <c r="OZX86" s="46"/>
      <c r="OZY86" s="35"/>
      <c r="OZZ86" s="11"/>
      <c r="PAA86" s="37"/>
      <c r="PAB86" s="46"/>
      <c r="PAC86" s="35"/>
      <c r="PAD86" s="11"/>
      <c r="PAE86" s="37"/>
      <c r="PAF86" s="46"/>
      <c r="PAG86" s="35"/>
      <c r="PAH86" s="11"/>
      <c r="PAI86" s="37"/>
      <c r="PAJ86" s="46"/>
      <c r="PAK86" s="35"/>
      <c r="PAL86" s="11"/>
      <c r="PAM86" s="37"/>
      <c r="PAN86" s="46"/>
      <c r="PAO86" s="35"/>
      <c r="PAP86" s="11"/>
      <c r="PAQ86" s="37"/>
      <c r="PAR86" s="46"/>
      <c r="PAS86" s="35"/>
      <c r="PAT86" s="11"/>
      <c r="PAU86" s="37"/>
      <c r="PAV86" s="46"/>
      <c r="PAW86" s="35"/>
      <c r="PAX86" s="11"/>
      <c r="PAY86" s="37"/>
      <c r="PAZ86" s="46"/>
      <c r="PBA86" s="35"/>
      <c r="PBB86" s="11"/>
      <c r="PBC86" s="37"/>
      <c r="PBD86" s="46"/>
      <c r="PBE86" s="35"/>
      <c r="PBF86" s="11"/>
      <c r="PBG86" s="37"/>
      <c r="PBH86" s="46"/>
      <c r="PBI86" s="35"/>
      <c r="PBJ86" s="11"/>
      <c r="PBK86" s="37"/>
      <c r="PBL86" s="46"/>
      <c r="PBM86" s="35"/>
      <c r="PBN86" s="11"/>
      <c r="PBO86" s="37"/>
      <c r="PBP86" s="46"/>
      <c r="PBQ86" s="35"/>
      <c r="PBR86" s="11"/>
      <c r="PBS86" s="37"/>
      <c r="PBT86" s="46"/>
      <c r="PBU86" s="35"/>
      <c r="PBV86" s="11"/>
      <c r="PBW86" s="37"/>
      <c r="PBX86" s="46"/>
      <c r="PBY86" s="35"/>
      <c r="PBZ86" s="11"/>
      <c r="PCA86" s="37"/>
      <c r="PCB86" s="46"/>
      <c r="PCC86" s="35"/>
      <c r="PCD86" s="11"/>
      <c r="PCE86" s="37"/>
      <c r="PCF86" s="46"/>
      <c r="PCG86" s="35"/>
      <c r="PCH86" s="11"/>
      <c r="PCI86" s="37"/>
      <c r="PCJ86" s="46"/>
      <c r="PCK86" s="35"/>
      <c r="PCL86" s="11"/>
      <c r="PCM86" s="37"/>
      <c r="PCN86" s="46"/>
      <c r="PCO86" s="35"/>
      <c r="PCP86" s="11"/>
      <c r="PCQ86" s="37"/>
      <c r="PCR86" s="46"/>
      <c r="PCS86" s="35"/>
      <c r="PCT86" s="11"/>
      <c r="PCU86" s="37"/>
      <c r="PCV86" s="46"/>
      <c r="PCW86" s="35"/>
      <c r="PCX86" s="11"/>
      <c r="PCY86" s="37"/>
      <c r="PCZ86" s="46"/>
      <c r="PDA86" s="35"/>
      <c r="PDB86" s="11"/>
      <c r="PDC86" s="37"/>
      <c r="PDD86" s="46"/>
      <c r="PDE86" s="35"/>
      <c r="PDF86" s="11"/>
      <c r="PDG86" s="37"/>
      <c r="PDH86" s="46"/>
      <c r="PDI86" s="35"/>
      <c r="PDJ86" s="11"/>
      <c r="PDK86" s="37"/>
      <c r="PDL86" s="46"/>
      <c r="PDM86" s="35"/>
      <c r="PDN86" s="11"/>
      <c r="PDO86" s="37"/>
      <c r="PDP86" s="46"/>
      <c r="PDQ86" s="35"/>
      <c r="PDR86" s="11"/>
      <c r="PDS86" s="37"/>
      <c r="PDT86" s="46"/>
      <c r="PDU86" s="35"/>
      <c r="PDV86" s="11"/>
      <c r="PDW86" s="37"/>
      <c r="PDX86" s="46"/>
      <c r="PDY86" s="35"/>
      <c r="PDZ86" s="11"/>
      <c r="PEA86" s="37"/>
      <c r="PEB86" s="46"/>
      <c r="PEC86" s="35"/>
      <c r="PED86" s="11"/>
      <c r="PEE86" s="37"/>
      <c r="PEF86" s="46"/>
      <c r="PEG86" s="35"/>
      <c r="PEH86" s="11"/>
      <c r="PEI86" s="37"/>
      <c r="PEJ86" s="46"/>
      <c r="PEK86" s="35"/>
      <c r="PEL86" s="11"/>
      <c r="PEM86" s="37"/>
      <c r="PEN86" s="46"/>
      <c r="PEO86" s="35"/>
      <c r="PEP86" s="11"/>
      <c r="PEQ86" s="37"/>
      <c r="PER86" s="46"/>
      <c r="PES86" s="35"/>
      <c r="PET86" s="11"/>
      <c r="PEU86" s="37"/>
      <c r="PEV86" s="46"/>
      <c r="PEW86" s="35"/>
      <c r="PEX86" s="11"/>
      <c r="PEY86" s="37"/>
      <c r="PEZ86" s="46"/>
      <c r="PFA86" s="35"/>
      <c r="PFB86" s="11"/>
      <c r="PFC86" s="37"/>
      <c r="PFD86" s="46"/>
      <c r="PFE86" s="35"/>
      <c r="PFF86" s="11"/>
      <c r="PFG86" s="37"/>
      <c r="PFH86" s="46"/>
      <c r="PFI86" s="35"/>
      <c r="PFJ86" s="11"/>
      <c r="PFK86" s="37"/>
      <c r="PFL86" s="46"/>
      <c r="PFM86" s="35"/>
      <c r="PFN86" s="11"/>
      <c r="PFO86" s="37"/>
      <c r="PFP86" s="46"/>
      <c r="PFQ86" s="35"/>
      <c r="PFR86" s="11"/>
      <c r="PFS86" s="37"/>
      <c r="PFT86" s="46"/>
      <c r="PFU86" s="35"/>
      <c r="PFV86" s="11"/>
      <c r="PFW86" s="37"/>
      <c r="PFX86" s="46"/>
      <c r="PFY86" s="35"/>
      <c r="PFZ86" s="11"/>
      <c r="PGA86" s="37"/>
      <c r="PGB86" s="46"/>
      <c r="PGC86" s="35"/>
      <c r="PGD86" s="11"/>
      <c r="PGE86" s="37"/>
      <c r="PGF86" s="46"/>
      <c r="PGG86" s="35"/>
      <c r="PGH86" s="11"/>
      <c r="PGI86" s="37"/>
      <c r="PGJ86" s="46"/>
      <c r="PGK86" s="35"/>
      <c r="PGL86" s="11"/>
      <c r="PGM86" s="37"/>
      <c r="PGN86" s="46"/>
      <c r="PGO86" s="35"/>
      <c r="PGP86" s="11"/>
      <c r="PGQ86" s="37"/>
      <c r="PGR86" s="46"/>
      <c r="PGS86" s="35"/>
      <c r="PGT86" s="11"/>
      <c r="PGU86" s="37"/>
      <c r="PGV86" s="46"/>
      <c r="PGW86" s="35"/>
      <c r="PGX86" s="11"/>
      <c r="PGY86" s="37"/>
      <c r="PGZ86" s="46"/>
      <c r="PHA86" s="35"/>
      <c r="PHB86" s="11"/>
      <c r="PHC86" s="37"/>
      <c r="PHD86" s="46"/>
      <c r="PHE86" s="35"/>
      <c r="PHF86" s="11"/>
      <c r="PHG86" s="37"/>
      <c r="PHH86" s="46"/>
      <c r="PHI86" s="35"/>
      <c r="PHJ86" s="11"/>
      <c r="PHK86" s="37"/>
      <c r="PHL86" s="46"/>
      <c r="PHM86" s="35"/>
      <c r="PHN86" s="11"/>
      <c r="PHO86" s="37"/>
      <c r="PHP86" s="46"/>
      <c r="PHQ86" s="35"/>
      <c r="PHR86" s="11"/>
      <c r="PHS86" s="37"/>
      <c r="PHT86" s="46"/>
      <c r="PHU86" s="35"/>
      <c r="PHV86" s="11"/>
      <c r="PHW86" s="37"/>
      <c r="PHX86" s="46"/>
      <c r="PHY86" s="35"/>
      <c r="PHZ86" s="11"/>
      <c r="PIA86" s="37"/>
      <c r="PIB86" s="46"/>
      <c r="PIC86" s="35"/>
      <c r="PID86" s="11"/>
      <c r="PIE86" s="37"/>
      <c r="PIF86" s="46"/>
      <c r="PIG86" s="35"/>
      <c r="PIH86" s="11"/>
      <c r="PII86" s="37"/>
      <c r="PIJ86" s="46"/>
      <c r="PIK86" s="35"/>
      <c r="PIL86" s="11"/>
      <c r="PIM86" s="37"/>
      <c r="PIN86" s="46"/>
      <c r="PIO86" s="35"/>
      <c r="PIP86" s="11"/>
      <c r="PIQ86" s="37"/>
      <c r="PIR86" s="46"/>
      <c r="PIS86" s="35"/>
      <c r="PIT86" s="11"/>
      <c r="PIU86" s="37"/>
      <c r="PIV86" s="46"/>
      <c r="PIW86" s="35"/>
      <c r="PIX86" s="11"/>
      <c r="PIY86" s="37"/>
      <c r="PIZ86" s="46"/>
      <c r="PJA86" s="35"/>
      <c r="PJB86" s="11"/>
      <c r="PJC86" s="37"/>
      <c r="PJD86" s="46"/>
      <c r="PJE86" s="35"/>
      <c r="PJF86" s="11"/>
      <c r="PJG86" s="37"/>
      <c r="PJH86" s="46"/>
      <c r="PJI86" s="35"/>
      <c r="PJJ86" s="11"/>
      <c r="PJK86" s="37"/>
      <c r="PJL86" s="46"/>
      <c r="PJM86" s="35"/>
      <c r="PJN86" s="11"/>
      <c r="PJO86" s="37"/>
      <c r="PJP86" s="46"/>
      <c r="PJQ86" s="35"/>
      <c r="PJR86" s="11"/>
      <c r="PJS86" s="37"/>
      <c r="PJT86" s="46"/>
      <c r="PJU86" s="35"/>
      <c r="PJV86" s="11"/>
      <c r="PJW86" s="37"/>
      <c r="PJX86" s="46"/>
      <c r="PJY86" s="35"/>
      <c r="PJZ86" s="11"/>
      <c r="PKA86" s="37"/>
      <c r="PKB86" s="46"/>
      <c r="PKC86" s="35"/>
      <c r="PKD86" s="11"/>
      <c r="PKE86" s="37"/>
      <c r="PKF86" s="46"/>
      <c r="PKG86" s="35"/>
      <c r="PKH86" s="11"/>
      <c r="PKI86" s="37"/>
      <c r="PKJ86" s="46"/>
      <c r="PKK86" s="35"/>
      <c r="PKL86" s="11"/>
      <c r="PKM86" s="37"/>
      <c r="PKN86" s="46"/>
      <c r="PKO86" s="35"/>
      <c r="PKP86" s="11"/>
      <c r="PKQ86" s="37"/>
      <c r="PKR86" s="46"/>
      <c r="PKS86" s="35"/>
      <c r="PKT86" s="11"/>
      <c r="PKU86" s="37"/>
      <c r="PKV86" s="46"/>
      <c r="PKW86" s="35"/>
      <c r="PKX86" s="11"/>
      <c r="PKY86" s="37"/>
      <c r="PKZ86" s="46"/>
      <c r="PLA86" s="35"/>
      <c r="PLB86" s="11"/>
      <c r="PLC86" s="37"/>
      <c r="PLD86" s="46"/>
      <c r="PLE86" s="35"/>
      <c r="PLF86" s="11"/>
      <c r="PLG86" s="37"/>
      <c r="PLH86" s="46"/>
      <c r="PLI86" s="35"/>
      <c r="PLJ86" s="11"/>
      <c r="PLK86" s="37"/>
      <c r="PLL86" s="46"/>
      <c r="PLM86" s="35"/>
      <c r="PLN86" s="11"/>
      <c r="PLO86" s="37"/>
      <c r="PLP86" s="46"/>
      <c r="PLQ86" s="35"/>
      <c r="PLR86" s="11"/>
      <c r="PLS86" s="37"/>
      <c r="PLT86" s="46"/>
      <c r="PLU86" s="35"/>
      <c r="PLV86" s="11"/>
      <c r="PLW86" s="37"/>
      <c r="PLX86" s="46"/>
      <c r="PLY86" s="35"/>
      <c r="PLZ86" s="11"/>
      <c r="PMA86" s="37"/>
      <c r="PMB86" s="46"/>
      <c r="PMC86" s="35"/>
      <c r="PMD86" s="11"/>
      <c r="PME86" s="37"/>
      <c r="PMF86" s="46"/>
      <c r="PMG86" s="35"/>
      <c r="PMH86" s="11"/>
      <c r="PMI86" s="37"/>
      <c r="PMJ86" s="46"/>
      <c r="PMK86" s="35"/>
      <c r="PML86" s="11"/>
      <c r="PMM86" s="37"/>
      <c r="PMN86" s="46"/>
      <c r="PMO86" s="35"/>
      <c r="PMP86" s="11"/>
      <c r="PMQ86" s="37"/>
      <c r="PMR86" s="46"/>
      <c r="PMS86" s="35"/>
      <c r="PMT86" s="11"/>
      <c r="PMU86" s="37"/>
      <c r="PMV86" s="46"/>
      <c r="PMW86" s="35"/>
      <c r="PMX86" s="11"/>
      <c r="PMY86" s="37"/>
      <c r="PMZ86" s="46"/>
      <c r="PNA86" s="35"/>
      <c r="PNB86" s="11"/>
      <c r="PNC86" s="37"/>
      <c r="PND86" s="46"/>
      <c r="PNE86" s="35"/>
      <c r="PNF86" s="11"/>
      <c r="PNG86" s="37"/>
      <c r="PNH86" s="46"/>
      <c r="PNI86" s="35"/>
      <c r="PNJ86" s="11"/>
      <c r="PNK86" s="37"/>
      <c r="PNL86" s="46"/>
      <c r="PNM86" s="35"/>
      <c r="PNN86" s="11"/>
      <c r="PNO86" s="37"/>
      <c r="PNP86" s="46"/>
      <c r="PNQ86" s="35"/>
      <c r="PNR86" s="11"/>
      <c r="PNS86" s="37"/>
      <c r="PNT86" s="46"/>
      <c r="PNU86" s="35"/>
      <c r="PNV86" s="11"/>
      <c r="PNW86" s="37"/>
      <c r="PNX86" s="46"/>
      <c r="PNY86" s="35"/>
      <c r="PNZ86" s="11"/>
      <c r="POA86" s="37"/>
      <c r="POB86" s="46"/>
      <c r="POC86" s="35"/>
      <c r="POD86" s="11"/>
      <c r="POE86" s="37"/>
      <c r="POF86" s="46"/>
      <c r="POG86" s="35"/>
      <c r="POH86" s="11"/>
      <c r="POI86" s="37"/>
      <c r="POJ86" s="46"/>
      <c r="POK86" s="35"/>
      <c r="POL86" s="11"/>
      <c r="POM86" s="37"/>
      <c r="PON86" s="46"/>
      <c r="POO86" s="35"/>
      <c r="POP86" s="11"/>
      <c r="POQ86" s="37"/>
      <c r="POR86" s="46"/>
      <c r="POS86" s="35"/>
      <c r="POT86" s="11"/>
      <c r="POU86" s="37"/>
      <c r="POV86" s="46"/>
      <c r="POW86" s="35"/>
      <c r="POX86" s="11"/>
      <c r="POY86" s="37"/>
      <c r="POZ86" s="46"/>
      <c r="PPA86" s="35"/>
      <c r="PPB86" s="11"/>
      <c r="PPC86" s="37"/>
      <c r="PPD86" s="46"/>
      <c r="PPE86" s="35"/>
      <c r="PPF86" s="11"/>
      <c r="PPG86" s="37"/>
      <c r="PPH86" s="46"/>
      <c r="PPI86" s="35"/>
      <c r="PPJ86" s="11"/>
      <c r="PPK86" s="37"/>
      <c r="PPL86" s="46"/>
      <c r="PPM86" s="35"/>
      <c r="PPN86" s="11"/>
      <c r="PPO86" s="37"/>
      <c r="PPP86" s="46"/>
      <c r="PPQ86" s="35"/>
      <c r="PPR86" s="11"/>
      <c r="PPS86" s="37"/>
      <c r="PPT86" s="46"/>
      <c r="PPU86" s="35"/>
      <c r="PPV86" s="11"/>
      <c r="PPW86" s="37"/>
      <c r="PPX86" s="46"/>
      <c r="PPY86" s="35"/>
      <c r="PPZ86" s="11"/>
      <c r="PQA86" s="37"/>
      <c r="PQB86" s="46"/>
      <c r="PQC86" s="35"/>
      <c r="PQD86" s="11"/>
      <c r="PQE86" s="37"/>
      <c r="PQF86" s="46"/>
      <c r="PQG86" s="35"/>
      <c r="PQH86" s="11"/>
      <c r="PQI86" s="37"/>
      <c r="PQJ86" s="46"/>
      <c r="PQK86" s="35"/>
      <c r="PQL86" s="11"/>
      <c r="PQM86" s="37"/>
      <c r="PQN86" s="46"/>
      <c r="PQO86" s="35"/>
      <c r="PQP86" s="11"/>
      <c r="PQQ86" s="37"/>
      <c r="PQR86" s="46"/>
      <c r="PQS86" s="35"/>
      <c r="PQT86" s="11"/>
      <c r="PQU86" s="37"/>
      <c r="PQV86" s="46"/>
      <c r="PQW86" s="35"/>
      <c r="PQX86" s="11"/>
      <c r="PQY86" s="37"/>
      <c r="PQZ86" s="46"/>
      <c r="PRA86" s="35"/>
      <c r="PRB86" s="11"/>
      <c r="PRC86" s="37"/>
      <c r="PRD86" s="46"/>
      <c r="PRE86" s="35"/>
      <c r="PRF86" s="11"/>
      <c r="PRG86" s="37"/>
      <c r="PRH86" s="46"/>
      <c r="PRI86" s="35"/>
      <c r="PRJ86" s="11"/>
      <c r="PRK86" s="37"/>
      <c r="PRL86" s="46"/>
      <c r="PRM86" s="35"/>
      <c r="PRN86" s="11"/>
      <c r="PRO86" s="37"/>
      <c r="PRP86" s="46"/>
      <c r="PRQ86" s="35"/>
      <c r="PRR86" s="11"/>
      <c r="PRS86" s="37"/>
      <c r="PRT86" s="46"/>
      <c r="PRU86" s="35"/>
      <c r="PRV86" s="11"/>
      <c r="PRW86" s="37"/>
      <c r="PRX86" s="46"/>
      <c r="PRY86" s="35"/>
      <c r="PRZ86" s="11"/>
      <c r="PSA86" s="37"/>
      <c r="PSB86" s="46"/>
      <c r="PSC86" s="35"/>
      <c r="PSD86" s="11"/>
      <c r="PSE86" s="37"/>
      <c r="PSF86" s="46"/>
      <c r="PSG86" s="35"/>
      <c r="PSH86" s="11"/>
      <c r="PSI86" s="37"/>
      <c r="PSJ86" s="46"/>
      <c r="PSK86" s="35"/>
      <c r="PSL86" s="11"/>
      <c r="PSM86" s="37"/>
      <c r="PSN86" s="46"/>
      <c r="PSO86" s="35"/>
      <c r="PSP86" s="11"/>
      <c r="PSQ86" s="37"/>
      <c r="PSR86" s="46"/>
      <c r="PSS86" s="35"/>
      <c r="PST86" s="11"/>
      <c r="PSU86" s="37"/>
      <c r="PSV86" s="46"/>
      <c r="PSW86" s="35"/>
      <c r="PSX86" s="11"/>
      <c r="PSY86" s="37"/>
      <c r="PSZ86" s="46"/>
      <c r="PTA86" s="35"/>
      <c r="PTB86" s="11"/>
      <c r="PTC86" s="37"/>
      <c r="PTD86" s="46"/>
      <c r="PTE86" s="35"/>
      <c r="PTF86" s="11"/>
      <c r="PTG86" s="37"/>
      <c r="PTH86" s="46"/>
      <c r="PTI86" s="35"/>
      <c r="PTJ86" s="11"/>
      <c r="PTK86" s="37"/>
      <c r="PTL86" s="46"/>
      <c r="PTM86" s="35"/>
      <c r="PTN86" s="11"/>
      <c r="PTO86" s="37"/>
      <c r="PTP86" s="46"/>
      <c r="PTQ86" s="35"/>
      <c r="PTR86" s="11"/>
      <c r="PTS86" s="37"/>
      <c r="PTT86" s="46"/>
      <c r="PTU86" s="35"/>
      <c r="PTV86" s="11"/>
      <c r="PTW86" s="37"/>
      <c r="PTX86" s="46"/>
      <c r="PTY86" s="35"/>
      <c r="PTZ86" s="11"/>
      <c r="PUA86" s="37"/>
      <c r="PUB86" s="46"/>
      <c r="PUC86" s="35"/>
      <c r="PUD86" s="11"/>
      <c r="PUE86" s="37"/>
      <c r="PUF86" s="46"/>
      <c r="PUG86" s="35"/>
      <c r="PUH86" s="11"/>
      <c r="PUI86" s="37"/>
      <c r="PUJ86" s="46"/>
      <c r="PUK86" s="35"/>
      <c r="PUL86" s="11"/>
      <c r="PUM86" s="37"/>
      <c r="PUN86" s="46"/>
      <c r="PUO86" s="35"/>
      <c r="PUP86" s="11"/>
      <c r="PUQ86" s="37"/>
      <c r="PUR86" s="46"/>
      <c r="PUS86" s="35"/>
      <c r="PUT86" s="11"/>
      <c r="PUU86" s="37"/>
      <c r="PUV86" s="46"/>
      <c r="PUW86" s="35"/>
      <c r="PUX86" s="11"/>
      <c r="PUY86" s="37"/>
      <c r="PUZ86" s="46"/>
      <c r="PVA86" s="35"/>
      <c r="PVB86" s="11"/>
      <c r="PVC86" s="37"/>
      <c r="PVD86" s="46"/>
      <c r="PVE86" s="35"/>
      <c r="PVF86" s="11"/>
      <c r="PVG86" s="37"/>
      <c r="PVH86" s="46"/>
      <c r="PVI86" s="35"/>
      <c r="PVJ86" s="11"/>
      <c r="PVK86" s="37"/>
      <c r="PVL86" s="46"/>
      <c r="PVM86" s="35"/>
      <c r="PVN86" s="11"/>
      <c r="PVO86" s="37"/>
      <c r="PVP86" s="46"/>
      <c r="PVQ86" s="35"/>
      <c r="PVR86" s="11"/>
      <c r="PVS86" s="37"/>
      <c r="PVT86" s="46"/>
      <c r="PVU86" s="35"/>
      <c r="PVV86" s="11"/>
      <c r="PVW86" s="37"/>
      <c r="PVX86" s="46"/>
      <c r="PVY86" s="35"/>
      <c r="PVZ86" s="11"/>
      <c r="PWA86" s="37"/>
      <c r="PWB86" s="46"/>
      <c r="PWC86" s="35"/>
      <c r="PWD86" s="11"/>
      <c r="PWE86" s="37"/>
      <c r="PWF86" s="46"/>
      <c r="PWG86" s="35"/>
      <c r="PWH86" s="11"/>
      <c r="PWI86" s="37"/>
      <c r="PWJ86" s="46"/>
      <c r="PWK86" s="35"/>
      <c r="PWL86" s="11"/>
      <c r="PWM86" s="37"/>
      <c r="PWN86" s="46"/>
      <c r="PWO86" s="35"/>
      <c r="PWP86" s="11"/>
      <c r="PWQ86" s="37"/>
      <c r="PWR86" s="46"/>
      <c r="PWS86" s="35"/>
      <c r="PWT86" s="11"/>
      <c r="PWU86" s="37"/>
      <c r="PWV86" s="46"/>
      <c r="PWW86" s="35"/>
      <c r="PWX86" s="11"/>
      <c r="PWY86" s="37"/>
      <c r="PWZ86" s="46"/>
      <c r="PXA86" s="35"/>
      <c r="PXB86" s="11"/>
      <c r="PXC86" s="37"/>
      <c r="PXD86" s="46"/>
      <c r="PXE86" s="35"/>
      <c r="PXF86" s="11"/>
      <c r="PXG86" s="37"/>
      <c r="PXH86" s="46"/>
      <c r="PXI86" s="35"/>
      <c r="PXJ86" s="11"/>
      <c r="PXK86" s="37"/>
      <c r="PXL86" s="46"/>
      <c r="PXM86" s="35"/>
      <c r="PXN86" s="11"/>
      <c r="PXO86" s="37"/>
      <c r="PXP86" s="46"/>
      <c r="PXQ86" s="35"/>
      <c r="PXR86" s="11"/>
      <c r="PXS86" s="37"/>
      <c r="PXT86" s="46"/>
      <c r="PXU86" s="35"/>
      <c r="PXV86" s="11"/>
      <c r="PXW86" s="37"/>
      <c r="PXX86" s="46"/>
      <c r="PXY86" s="35"/>
      <c r="PXZ86" s="11"/>
      <c r="PYA86" s="37"/>
      <c r="PYB86" s="46"/>
      <c r="PYC86" s="35"/>
      <c r="PYD86" s="11"/>
      <c r="PYE86" s="37"/>
      <c r="PYF86" s="46"/>
      <c r="PYG86" s="35"/>
      <c r="PYH86" s="11"/>
      <c r="PYI86" s="37"/>
      <c r="PYJ86" s="46"/>
      <c r="PYK86" s="35"/>
      <c r="PYL86" s="11"/>
      <c r="PYM86" s="37"/>
      <c r="PYN86" s="46"/>
      <c r="PYO86" s="35"/>
      <c r="PYP86" s="11"/>
      <c r="PYQ86" s="37"/>
      <c r="PYR86" s="46"/>
      <c r="PYS86" s="35"/>
      <c r="PYT86" s="11"/>
      <c r="PYU86" s="37"/>
      <c r="PYV86" s="46"/>
      <c r="PYW86" s="35"/>
      <c r="PYX86" s="11"/>
      <c r="PYY86" s="37"/>
      <c r="PYZ86" s="46"/>
      <c r="PZA86" s="35"/>
      <c r="PZB86" s="11"/>
      <c r="PZC86" s="37"/>
      <c r="PZD86" s="46"/>
      <c r="PZE86" s="35"/>
      <c r="PZF86" s="11"/>
      <c r="PZG86" s="37"/>
      <c r="PZH86" s="46"/>
      <c r="PZI86" s="35"/>
      <c r="PZJ86" s="11"/>
      <c r="PZK86" s="37"/>
      <c r="PZL86" s="46"/>
      <c r="PZM86" s="35"/>
      <c r="PZN86" s="11"/>
      <c r="PZO86" s="37"/>
      <c r="PZP86" s="46"/>
      <c r="PZQ86" s="35"/>
      <c r="PZR86" s="11"/>
      <c r="PZS86" s="37"/>
      <c r="PZT86" s="46"/>
      <c r="PZU86" s="35"/>
      <c r="PZV86" s="11"/>
      <c r="PZW86" s="37"/>
      <c r="PZX86" s="46"/>
      <c r="PZY86" s="35"/>
      <c r="PZZ86" s="11"/>
      <c r="QAA86" s="37"/>
      <c r="QAB86" s="46"/>
      <c r="QAC86" s="35"/>
      <c r="QAD86" s="11"/>
      <c r="QAE86" s="37"/>
      <c r="QAF86" s="46"/>
      <c r="QAG86" s="35"/>
      <c r="QAH86" s="11"/>
      <c r="QAI86" s="37"/>
      <c r="QAJ86" s="46"/>
      <c r="QAK86" s="35"/>
      <c r="QAL86" s="11"/>
      <c r="QAM86" s="37"/>
      <c r="QAN86" s="46"/>
      <c r="QAO86" s="35"/>
      <c r="QAP86" s="11"/>
      <c r="QAQ86" s="37"/>
      <c r="QAR86" s="46"/>
      <c r="QAS86" s="35"/>
      <c r="QAT86" s="11"/>
      <c r="QAU86" s="37"/>
      <c r="QAV86" s="46"/>
      <c r="QAW86" s="35"/>
      <c r="QAX86" s="11"/>
      <c r="QAY86" s="37"/>
      <c r="QAZ86" s="46"/>
      <c r="QBA86" s="35"/>
      <c r="QBB86" s="11"/>
      <c r="QBC86" s="37"/>
      <c r="QBD86" s="46"/>
      <c r="QBE86" s="35"/>
      <c r="QBF86" s="11"/>
      <c r="QBG86" s="37"/>
      <c r="QBH86" s="46"/>
      <c r="QBI86" s="35"/>
      <c r="QBJ86" s="11"/>
      <c r="QBK86" s="37"/>
      <c r="QBL86" s="46"/>
      <c r="QBM86" s="35"/>
      <c r="QBN86" s="11"/>
      <c r="QBO86" s="37"/>
      <c r="QBP86" s="46"/>
      <c r="QBQ86" s="35"/>
      <c r="QBR86" s="11"/>
      <c r="QBS86" s="37"/>
      <c r="QBT86" s="46"/>
      <c r="QBU86" s="35"/>
      <c r="QBV86" s="11"/>
      <c r="QBW86" s="37"/>
      <c r="QBX86" s="46"/>
      <c r="QBY86" s="35"/>
      <c r="QBZ86" s="11"/>
      <c r="QCA86" s="37"/>
      <c r="QCB86" s="46"/>
      <c r="QCC86" s="35"/>
      <c r="QCD86" s="11"/>
      <c r="QCE86" s="37"/>
      <c r="QCF86" s="46"/>
      <c r="QCG86" s="35"/>
      <c r="QCH86" s="11"/>
      <c r="QCI86" s="37"/>
      <c r="QCJ86" s="46"/>
      <c r="QCK86" s="35"/>
      <c r="QCL86" s="11"/>
      <c r="QCM86" s="37"/>
      <c r="QCN86" s="46"/>
      <c r="QCO86" s="35"/>
      <c r="QCP86" s="11"/>
      <c r="QCQ86" s="37"/>
      <c r="QCR86" s="46"/>
      <c r="QCS86" s="35"/>
      <c r="QCT86" s="11"/>
      <c r="QCU86" s="37"/>
      <c r="QCV86" s="46"/>
      <c r="QCW86" s="35"/>
      <c r="QCX86" s="11"/>
      <c r="QCY86" s="37"/>
      <c r="QCZ86" s="46"/>
      <c r="QDA86" s="35"/>
      <c r="QDB86" s="11"/>
      <c r="QDC86" s="37"/>
      <c r="QDD86" s="46"/>
      <c r="QDE86" s="35"/>
      <c r="QDF86" s="11"/>
      <c r="QDG86" s="37"/>
      <c r="QDH86" s="46"/>
      <c r="QDI86" s="35"/>
      <c r="QDJ86" s="11"/>
      <c r="QDK86" s="37"/>
      <c r="QDL86" s="46"/>
      <c r="QDM86" s="35"/>
      <c r="QDN86" s="11"/>
      <c r="QDO86" s="37"/>
      <c r="QDP86" s="46"/>
      <c r="QDQ86" s="35"/>
      <c r="QDR86" s="11"/>
      <c r="QDS86" s="37"/>
      <c r="QDT86" s="46"/>
      <c r="QDU86" s="35"/>
      <c r="QDV86" s="11"/>
      <c r="QDW86" s="37"/>
      <c r="QDX86" s="46"/>
      <c r="QDY86" s="35"/>
      <c r="QDZ86" s="11"/>
      <c r="QEA86" s="37"/>
      <c r="QEB86" s="46"/>
      <c r="QEC86" s="35"/>
      <c r="QED86" s="11"/>
      <c r="QEE86" s="37"/>
      <c r="QEF86" s="46"/>
      <c r="QEG86" s="35"/>
      <c r="QEH86" s="11"/>
      <c r="QEI86" s="37"/>
      <c r="QEJ86" s="46"/>
      <c r="QEK86" s="35"/>
      <c r="QEL86" s="11"/>
      <c r="QEM86" s="37"/>
      <c r="QEN86" s="46"/>
      <c r="QEO86" s="35"/>
      <c r="QEP86" s="11"/>
      <c r="QEQ86" s="37"/>
      <c r="QER86" s="46"/>
      <c r="QES86" s="35"/>
      <c r="QET86" s="11"/>
      <c r="QEU86" s="37"/>
      <c r="QEV86" s="46"/>
      <c r="QEW86" s="35"/>
      <c r="QEX86" s="11"/>
      <c r="QEY86" s="37"/>
      <c r="QEZ86" s="46"/>
      <c r="QFA86" s="35"/>
      <c r="QFB86" s="11"/>
      <c r="QFC86" s="37"/>
      <c r="QFD86" s="46"/>
      <c r="QFE86" s="35"/>
      <c r="QFF86" s="11"/>
      <c r="QFG86" s="37"/>
      <c r="QFH86" s="46"/>
      <c r="QFI86" s="35"/>
      <c r="QFJ86" s="11"/>
      <c r="QFK86" s="37"/>
      <c r="QFL86" s="46"/>
      <c r="QFM86" s="35"/>
      <c r="QFN86" s="11"/>
      <c r="QFO86" s="37"/>
      <c r="QFP86" s="46"/>
      <c r="QFQ86" s="35"/>
      <c r="QFR86" s="11"/>
      <c r="QFS86" s="37"/>
      <c r="QFT86" s="46"/>
      <c r="QFU86" s="35"/>
      <c r="QFV86" s="11"/>
      <c r="QFW86" s="37"/>
      <c r="QFX86" s="46"/>
      <c r="QFY86" s="35"/>
      <c r="QFZ86" s="11"/>
      <c r="QGA86" s="37"/>
      <c r="QGB86" s="46"/>
      <c r="QGC86" s="35"/>
      <c r="QGD86" s="11"/>
      <c r="QGE86" s="37"/>
      <c r="QGF86" s="46"/>
      <c r="QGG86" s="35"/>
      <c r="QGH86" s="11"/>
      <c r="QGI86" s="37"/>
      <c r="QGJ86" s="46"/>
      <c r="QGK86" s="35"/>
      <c r="QGL86" s="11"/>
      <c r="QGM86" s="37"/>
      <c r="QGN86" s="46"/>
      <c r="QGO86" s="35"/>
      <c r="QGP86" s="11"/>
      <c r="QGQ86" s="37"/>
      <c r="QGR86" s="46"/>
      <c r="QGS86" s="35"/>
      <c r="QGT86" s="11"/>
      <c r="QGU86" s="37"/>
      <c r="QGV86" s="46"/>
      <c r="QGW86" s="35"/>
      <c r="QGX86" s="11"/>
      <c r="QGY86" s="37"/>
      <c r="QGZ86" s="46"/>
      <c r="QHA86" s="35"/>
      <c r="QHB86" s="11"/>
      <c r="QHC86" s="37"/>
      <c r="QHD86" s="46"/>
      <c r="QHE86" s="35"/>
      <c r="QHF86" s="11"/>
      <c r="QHG86" s="37"/>
      <c r="QHH86" s="46"/>
      <c r="QHI86" s="35"/>
      <c r="QHJ86" s="11"/>
      <c r="QHK86" s="37"/>
      <c r="QHL86" s="46"/>
      <c r="QHM86" s="35"/>
      <c r="QHN86" s="11"/>
      <c r="QHO86" s="37"/>
      <c r="QHP86" s="46"/>
      <c r="QHQ86" s="35"/>
      <c r="QHR86" s="11"/>
      <c r="QHS86" s="37"/>
      <c r="QHT86" s="46"/>
      <c r="QHU86" s="35"/>
      <c r="QHV86" s="11"/>
      <c r="QHW86" s="37"/>
      <c r="QHX86" s="46"/>
      <c r="QHY86" s="35"/>
      <c r="QHZ86" s="11"/>
      <c r="QIA86" s="37"/>
      <c r="QIB86" s="46"/>
      <c r="QIC86" s="35"/>
      <c r="QID86" s="11"/>
      <c r="QIE86" s="37"/>
      <c r="QIF86" s="46"/>
      <c r="QIG86" s="35"/>
      <c r="QIH86" s="11"/>
      <c r="QII86" s="37"/>
      <c r="QIJ86" s="46"/>
      <c r="QIK86" s="35"/>
      <c r="QIL86" s="11"/>
      <c r="QIM86" s="37"/>
      <c r="QIN86" s="46"/>
      <c r="QIO86" s="35"/>
      <c r="QIP86" s="11"/>
      <c r="QIQ86" s="37"/>
      <c r="QIR86" s="46"/>
      <c r="QIS86" s="35"/>
      <c r="QIT86" s="11"/>
      <c r="QIU86" s="37"/>
      <c r="QIV86" s="46"/>
      <c r="QIW86" s="35"/>
      <c r="QIX86" s="11"/>
      <c r="QIY86" s="37"/>
      <c r="QIZ86" s="46"/>
      <c r="QJA86" s="35"/>
      <c r="QJB86" s="11"/>
      <c r="QJC86" s="37"/>
      <c r="QJD86" s="46"/>
      <c r="QJE86" s="35"/>
      <c r="QJF86" s="11"/>
      <c r="QJG86" s="37"/>
      <c r="QJH86" s="46"/>
      <c r="QJI86" s="35"/>
      <c r="QJJ86" s="11"/>
      <c r="QJK86" s="37"/>
      <c r="QJL86" s="46"/>
      <c r="QJM86" s="35"/>
      <c r="QJN86" s="11"/>
      <c r="QJO86" s="37"/>
      <c r="QJP86" s="46"/>
      <c r="QJQ86" s="35"/>
      <c r="QJR86" s="11"/>
      <c r="QJS86" s="37"/>
      <c r="QJT86" s="46"/>
      <c r="QJU86" s="35"/>
      <c r="QJV86" s="11"/>
      <c r="QJW86" s="37"/>
      <c r="QJX86" s="46"/>
      <c r="QJY86" s="35"/>
      <c r="QJZ86" s="11"/>
      <c r="QKA86" s="37"/>
      <c r="QKB86" s="46"/>
      <c r="QKC86" s="35"/>
      <c r="QKD86" s="11"/>
      <c r="QKE86" s="37"/>
      <c r="QKF86" s="46"/>
      <c r="QKG86" s="35"/>
      <c r="QKH86" s="11"/>
      <c r="QKI86" s="37"/>
      <c r="QKJ86" s="46"/>
      <c r="QKK86" s="35"/>
      <c r="QKL86" s="11"/>
      <c r="QKM86" s="37"/>
      <c r="QKN86" s="46"/>
      <c r="QKO86" s="35"/>
      <c r="QKP86" s="11"/>
      <c r="QKQ86" s="37"/>
      <c r="QKR86" s="46"/>
      <c r="QKS86" s="35"/>
      <c r="QKT86" s="11"/>
      <c r="QKU86" s="37"/>
      <c r="QKV86" s="46"/>
      <c r="QKW86" s="35"/>
      <c r="QKX86" s="11"/>
      <c r="QKY86" s="37"/>
      <c r="QKZ86" s="46"/>
      <c r="QLA86" s="35"/>
      <c r="QLB86" s="11"/>
      <c r="QLC86" s="37"/>
      <c r="QLD86" s="46"/>
      <c r="QLE86" s="35"/>
      <c r="QLF86" s="11"/>
      <c r="QLG86" s="37"/>
      <c r="QLH86" s="46"/>
      <c r="QLI86" s="35"/>
      <c r="QLJ86" s="11"/>
      <c r="QLK86" s="37"/>
      <c r="QLL86" s="46"/>
      <c r="QLM86" s="35"/>
      <c r="QLN86" s="11"/>
      <c r="QLO86" s="37"/>
      <c r="QLP86" s="46"/>
      <c r="QLQ86" s="35"/>
      <c r="QLR86" s="11"/>
      <c r="QLS86" s="37"/>
      <c r="QLT86" s="46"/>
      <c r="QLU86" s="35"/>
      <c r="QLV86" s="11"/>
      <c r="QLW86" s="37"/>
      <c r="QLX86" s="46"/>
      <c r="QLY86" s="35"/>
      <c r="QLZ86" s="11"/>
      <c r="QMA86" s="37"/>
      <c r="QMB86" s="46"/>
      <c r="QMC86" s="35"/>
      <c r="QMD86" s="11"/>
      <c r="QME86" s="37"/>
      <c r="QMF86" s="46"/>
      <c r="QMG86" s="35"/>
      <c r="QMH86" s="11"/>
      <c r="QMI86" s="37"/>
      <c r="QMJ86" s="46"/>
      <c r="QMK86" s="35"/>
      <c r="QML86" s="11"/>
      <c r="QMM86" s="37"/>
      <c r="QMN86" s="46"/>
      <c r="QMO86" s="35"/>
      <c r="QMP86" s="11"/>
      <c r="QMQ86" s="37"/>
      <c r="QMR86" s="46"/>
      <c r="QMS86" s="35"/>
      <c r="QMT86" s="11"/>
      <c r="QMU86" s="37"/>
      <c r="QMV86" s="46"/>
      <c r="QMW86" s="35"/>
      <c r="QMX86" s="11"/>
      <c r="QMY86" s="37"/>
      <c r="QMZ86" s="46"/>
      <c r="QNA86" s="35"/>
      <c r="QNB86" s="11"/>
      <c r="QNC86" s="37"/>
      <c r="QND86" s="46"/>
      <c r="QNE86" s="35"/>
      <c r="QNF86" s="11"/>
      <c r="QNG86" s="37"/>
      <c r="QNH86" s="46"/>
      <c r="QNI86" s="35"/>
      <c r="QNJ86" s="11"/>
      <c r="QNK86" s="37"/>
      <c r="QNL86" s="46"/>
      <c r="QNM86" s="35"/>
      <c r="QNN86" s="11"/>
      <c r="QNO86" s="37"/>
      <c r="QNP86" s="46"/>
      <c r="QNQ86" s="35"/>
      <c r="QNR86" s="11"/>
      <c r="QNS86" s="37"/>
      <c r="QNT86" s="46"/>
      <c r="QNU86" s="35"/>
      <c r="QNV86" s="11"/>
      <c r="QNW86" s="37"/>
      <c r="QNX86" s="46"/>
      <c r="QNY86" s="35"/>
      <c r="QNZ86" s="11"/>
      <c r="QOA86" s="37"/>
      <c r="QOB86" s="46"/>
      <c r="QOC86" s="35"/>
      <c r="QOD86" s="11"/>
      <c r="QOE86" s="37"/>
      <c r="QOF86" s="46"/>
      <c r="QOG86" s="35"/>
      <c r="QOH86" s="11"/>
      <c r="QOI86" s="37"/>
      <c r="QOJ86" s="46"/>
      <c r="QOK86" s="35"/>
      <c r="QOL86" s="11"/>
      <c r="QOM86" s="37"/>
      <c r="QON86" s="46"/>
      <c r="QOO86" s="35"/>
      <c r="QOP86" s="11"/>
      <c r="QOQ86" s="37"/>
      <c r="QOR86" s="46"/>
      <c r="QOS86" s="35"/>
      <c r="QOT86" s="11"/>
      <c r="QOU86" s="37"/>
      <c r="QOV86" s="46"/>
      <c r="QOW86" s="35"/>
      <c r="QOX86" s="11"/>
      <c r="QOY86" s="37"/>
      <c r="QOZ86" s="46"/>
      <c r="QPA86" s="35"/>
      <c r="QPB86" s="11"/>
      <c r="QPC86" s="37"/>
      <c r="QPD86" s="46"/>
      <c r="QPE86" s="35"/>
      <c r="QPF86" s="11"/>
      <c r="QPG86" s="37"/>
      <c r="QPH86" s="46"/>
      <c r="QPI86" s="35"/>
      <c r="QPJ86" s="11"/>
      <c r="QPK86" s="37"/>
      <c r="QPL86" s="46"/>
      <c r="QPM86" s="35"/>
      <c r="QPN86" s="11"/>
      <c r="QPO86" s="37"/>
      <c r="QPP86" s="46"/>
      <c r="QPQ86" s="35"/>
      <c r="QPR86" s="11"/>
      <c r="QPS86" s="37"/>
      <c r="QPT86" s="46"/>
      <c r="QPU86" s="35"/>
      <c r="QPV86" s="11"/>
      <c r="QPW86" s="37"/>
      <c r="QPX86" s="46"/>
      <c r="QPY86" s="35"/>
      <c r="QPZ86" s="11"/>
      <c r="QQA86" s="37"/>
      <c r="QQB86" s="46"/>
      <c r="QQC86" s="35"/>
      <c r="QQD86" s="11"/>
      <c r="QQE86" s="37"/>
      <c r="QQF86" s="46"/>
      <c r="QQG86" s="35"/>
      <c r="QQH86" s="11"/>
      <c r="QQI86" s="37"/>
      <c r="QQJ86" s="46"/>
      <c r="QQK86" s="35"/>
      <c r="QQL86" s="11"/>
      <c r="QQM86" s="37"/>
      <c r="QQN86" s="46"/>
      <c r="QQO86" s="35"/>
      <c r="QQP86" s="11"/>
      <c r="QQQ86" s="37"/>
      <c r="QQR86" s="46"/>
      <c r="QQS86" s="35"/>
      <c r="QQT86" s="11"/>
      <c r="QQU86" s="37"/>
      <c r="QQV86" s="46"/>
      <c r="QQW86" s="35"/>
      <c r="QQX86" s="11"/>
      <c r="QQY86" s="37"/>
      <c r="QQZ86" s="46"/>
      <c r="QRA86" s="35"/>
      <c r="QRB86" s="11"/>
      <c r="QRC86" s="37"/>
      <c r="QRD86" s="46"/>
      <c r="QRE86" s="35"/>
      <c r="QRF86" s="11"/>
      <c r="QRG86" s="37"/>
      <c r="QRH86" s="46"/>
      <c r="QRI86" s="35"/>
      <c r="QRJ86" s="11"/>
      <c r="QRK86" s="37"/>
      <c r="QRL86" s="46"/>
      <c r="QRM86" s="35"/>
      <c r="QRN86" s="11"/>
      <c r="QRO86" s="37"/>
      <c r="QRP86" s="46"/>
      <c r="QRQ86" s="35"/>
      <c r="QRR86" s="11"/>
      <c r="QRS86" s="37"/>
      <c r="QRT86" s="46"/>
      <c r="QRU86" s="35"/>
      <c r="QRV86" s="11"/>
      <c r="QRW86" s="37"/>
      <c r="QRX86" s="46"/>
      <c r="QRY86" s="35"/>
      <c r="QRZ86" s="11"/>
      <c r="QSA86" s="37"/>
      <c r="QSB86" s="46"/>
      <c r="QSC86" s="35"/>
      <c r="QSD86" s="11"/>
      <c r="QSE86" s="37"/>
      <c r="QSF86" s="46"/>
      <c r="QSG86" s="35"/>
      <c r="QSH86" s="11"/>
      <c r="QSI86" s="37"/>
      <c r="QSJ86" s="46"/>
      <c r="QSK86" s="35"/>
      <c r="QSL86" s="11"/>
      <c r="QSM86" s="37"/>
      <c r="QSN86" s="46"/>
      <c r="QSO86" s="35"/>
      <c r="QSP86" s="11"/>
      <c r="QSQ86" s="37"/>
      <c r="QSR86" s="46"/>
      <c r="QSS86" s="35"/>
      <c r="QST86" s="11"/>
      <c r="QSU86" s="37"/>
      <c r="QSV86" s="46"/>
      <c r="QSW86" s="35"/>
      <c r="QSX86" s="11"/>
      <c r="QSY86" s="37"/>
      <c r="QSZ86" s="46"/>
      <c r="QTA86" s="35"/>
      <c r="QTB86" s="11"/>
      <c r="QTC86" s="37"/>
      <c r="QTD86" s="46"/>
      <c r="QTE86" s="35"/>
      <c r="QTF86" s="11"/>
      <c r="QTG86" s="37"/>
      <c r="QTH86" s="46"/>
      <c r="QTI86" s="35"/>
      <c r="QTJ86" s="11"/>
      <c r="QTK86" s="37"/>
      <c r="QTL86" s="46"/>
      <c r="QTM86" s="35"/>
      <c r="QTN86" s="11"/>
      <c r="QTO86" s="37"/>
      <c r="QTP86" s="46"/>
      <c r="QTQ86" s="35"/>
      <c r="QTR86" s="11"/>
      <c r="QTS86" s="37"/>
      <c r="QTT86" s="46"/>
      <c r="QTU86" s="35"/>
      <c r="QTV86" s="11"/>
      <c r="QTW86" s="37"/>
      <c r="QTX86" s="46"/>
      <c r="QTY86" s="35"/>
      <c r="QTZ86" s="11"/>
      <c r="QUA86" s="37"/>
      <c r="QUB86" s="46"/>
      <c r="QUC86" s="35"/>
      <c r="QUD86" s="11"/>
      <c r="QUE86" s="37"/>
      <c r="QUF86" s="46"/>
      <c r="QUG86" s="35"/>
      <c r="QUH86" s="11"/>
      <c r="QUI86" s="37"/>
      <c r="QUJ86" s="46"/>
      <c r="QUK86" s="35"/>
      <c r="QUL86" s="11"/>
      <c r="QUM86" s="37"/>
      <c r="QUN86" s="46"/>
      <c r="QUO86" s="35"/>
      <c r="QUP86" s="11"/>
      <c r="QUQ86" s="37"/>
      <c r="QUR86" s="46"/>
      <c r="QUS86" s="35"/>
      <c r="QUT86" s="11"/>
      <c r="QUU86" s="37"/>
      <c r="QUV86" s="46"/>
      <c r="QUW86" s="35"/>
      <c r="QUX86" s="11"/>
      <c r="QUY86" s="37"/>
      <c r="QUZ86" s="46"/>
      <c r="QVA86" s="35"/>
      <c r="QVB86" s="11"/>
      <c r="QVC86" s="37"/>
      <c r="QVD86" s="46"/>
      <c r="QVE86" s="35"/>
      <c r="QVF86" s="11"/>
      <c r="QVG86" s="37"/>
      <c r="QVH86" s="46"/>
      <c r="QVI86" s="35"/>
      <c r="QVJ86" s="11"/>
      <c r="QVK86" s="37"/>
      <c r="QVL86" s="46"/>
      <c r="QVM86" s="35"/>
      <c r="QVN86" s="11"/>
      <c r="QVO86" s="37"/>
      <c r="QVP86" s="46"/>
      <c r="QVQ86" s="35"/>
      <c r="QVR86" s="11"/>
      <c r="QVS86" s="37"/>
      <c r="QVT86" s="46"/>
      <c r="QVU86" s="35"/>
      <c r="QVV86" s="11"/>
      <c r="QVW86" s="37"/>
      <c r="QVX86" s="46"/>
      <c r="QVY86" s="35"/>
      <c r="QVZ86" s="11"/>
      <c r="QWA86" s="37"/>
      <c r="QWB86" s="46"/>
      <c r="QWC86" s="35"/>
      <c r="QWD86" s="11"/>
      <c r="QWE86" s="37"/>
      <c r="QWF86" s="46"/>
      <c r="QWG86" s="35"/>
      <c r="QWH86" s="11"/>
      <c r="QWI86" s="37"/>
      <c r="QWJ86" s="46"/>
      <c r="QWK86" s="35"/>
      <c r="QWL86" s="11"/>
      <c r="QWM86" s="37"/>
      <c r="QWN86" s="46"/>
      <c r="QWO86" s="35"/>
      <c r="QWP86" s="11"/>
      <c r="QWQ86" s="37"/>
      <c r="QWR86" s="46"/>
      <c r="QWS86" s="35"/>
      <c r="QWT86" s="11"/>
      <c r="QWU86" s="37"/>
      <c r="QWV86" s="46"/>
      <c r="QWW86" s="35"/>
      <c r="QWX86" s="11"/>
      <c r="QWY86" s="37"/>
      <c r="QWZ86" s="46"/>
      <c r="QXA86" s="35"/>
      <c r="QXB86" s="11"/>
      <c r="QXC86" s="37"/>
      <c r="QXD86" s="46"/>
      <c r="QXE86" s="35"/>
      <c r="QXF86" s="11"/>
      <c r="QXG86" s="37"/>
      <c r="QXH86" s="46"/>
      <c r="QXI86" s="35"/>
      <c r="QXJ86" s="11"/>
      <c r="QXK86" s="37"/>
      <c r="QXL86" s="46"/>
      <c r="QXM86" s="35"/>
      <c r="QXN86" s="11"/>
      <c r="QXO86" s="37"/>
      <c r="QXP86" s="46"/>
      <c r="QXQ86" s="35"/>
      <c r="QXR86" s="11"/>
      <c r="QXS86" s="37"/>
      <c r="QXT86" s="46"/>
      <c r="QXU86" s="35"/>
      <c r="QXV86" s="11"/>
      <c r="QXW86" s="37"/>
      <c r="QXX86" s="46"/>
      <c r="QXY86" s="35"/>
      <c r="QXZ86" s="11"/>
      <c r="QYA86" s="37"/>
      <c r="QYB86" s="46"/>
      <c r="QYC86" s="35"/>
      <c r="QYD86" s="11"/>
      <c r="QYE86" s="37"/>
      <c r="QYF86" s="46"/>
      <c r="QYG86" s="35"/>
      <c r="QYH86" s="11"/>
      <c r="QYI86" s="37"/>
      <c r="QYJ86" s="46"/>
      <c r="QYK86" s="35"/>
      <c r="QYL86" s="11"/>
      <c r="QYM86" s="37"/>
      <c r="QYN86" s="46"/>
      <c r="QYO86" s="35"/>
      <c r="QYP86" s="11"/>
      <c r="QYQ86" s="37"/>
      <c r="QYR86" s="46"/>
      <c r="QYS86" s="35"/>
      <c r="QYT86" s="11"/>
      <c r="QYU86" s="37"/>
      <c r="QYV86" s="46"/>
      <c r="QYW86" s="35"/>
      <c r="QYX86" s="11"/>
      <c r="QYY86" s="37"/>
      <c r="QYZ86" s="46"/>
      <c r="QZA86" s="35"/>
      <c r="QZB86" s="11"/>
      <c r="QZC86" s="37"/>
      <c r="QZD86" s="46"/>
      <c r="QZE86" s="35"/>
      <c r="QZF86" s="11"/>
      <c r="QZG86" s="37"/>
      <c r="QZH86" s="46"/>
      <c r="QZI86" s="35"/>
      <c r="QZJ86" s="11"/>
      <c r="QZK86" s="37"/>
      <c r="QZL86" s="46"/>
      <c r="QZM86" s="35"/>
      <c r="QZN86" s="11"/>
      <c r="QZO86" s="37"/>
      <c r="QZP86" s="46"/>
      <c r="QZQ86" s="35"/>
      <c r="QZR86" s="11"/>
      <c r="QZS86" s="37"/>
      <c r="QZT86" s="46"/>
      <c r="QZU86" s="35"/>
      <c r="QZV86" s="11"/>
      <c r="QZW86" s="37"/>
      <c r="QZX86" s="46"/>
      <c r="QZY86" s="35"/>
      <c r="QZZ86" s="11"/>
      <c r="RAA86" s="37"/>
      <c r="RAB86" s="46"/>
      <c r="RAC86" s="35"/>
      <c r="RAD86" s="11"/>
      <c r="RAE86" s="37"/>
      <c r="RAF86" s="46"/>
      <c r="RAG86" s="35"/>
      <c r="RAH86" s="11"/>
      <c r="RAI86" s="37"/>
      <c r="RAJ86" s="46"/>
      <c r="RAK86" s="35"/>
      <c r="RAL86" s="11"/>
      <c r="RAM86" s="37"/>
      <c r="RAN86" s="46"/>
      <c r="RAO86" s="35"/>
      <c r="RAP86" s="11"/>
      <c r="RAQ86" s="37"/>
      <c r="RAR86" s="46"/>
      <c r="RAS86" s="35"/>
      <c r="RAT86" s="11"/>
      <c r="RAU86" s="37"/>
      <c r="RAV86" s="46"/>
      <c r="RAW86" s="35"/>
      <c r="RAX86" s="11"/>
      <c r="RAY86" s="37"/>
      <c r="RAZ86" s="46"/>
      <c r="RBA86" s="35"/>
      <c r="RBB86" s="11"/>
      <c r="RBC86" s="37"/>
      <c r="RBD86" s="46"/>
      <c r="RBE86" s="35"/>
      <c r="RBF86" s="11"/>
      <c r="RBG86" s="37"/>
      <c r="RBH86" s="46"/>
      <c r="RBI86" s="35"/>
      <c r="RBJ86" s="11"/>
      <c r="RBK86" s="37"/>
      <c r="RBL86" s="46"/>
      <c r="RBM86" s="35"/>
      <c r="RBN86" s="11"/>
      <c r="RBO86" s="37"/>
      <c r="RBP86" s="46"/>
      <c r="RBQ86" s="35"/>
      <c r="RBR86" s="11"/>
      <c r="RBS86" s="37"/>
      <c r="RBT86" s="46"/>
      <c r="RBU86" s="35"/>
      <c r="RBV86" s="11"/>
      <c r="RBW86" s="37"/>
      <c r="RBX86" s="46"/>
      <c r="RBY86" s="35"/>
      <c r="RBZ86" s="11"/>
      <c r="RCA86" s="37"/>
      <c r="RCB86" s="46"/>
      <c r="RCC86" s="35"/>
      <c r="RCD86" s="11"/>
      <c r="RCE86" s="37"/>
      <c r="RCF86" s="46"/>
      <c r="RCG86" s="35"/>
      <c r="RCH86" s="11"/>
      <c r="RCI86" s="37"/>
      <c r="RCJ86" s="46"/>
      <c r="RCK86" s="35"/>
      <c r="RCL86" s="11"/>
      <c r="RCM86" s="37"/>
      <c r="RCN86" s="46"/>
      <c r="RCO86" s="35"/>
      <c r="RCP86" s="11"/>
      <c r="RCQ86" s="37"/>
      <c r="RCR86" s="46"/>
      <c r="RCS86" s="35"/>
      <c r="RCT86" s="11"/>
      <c r="RCU86" s="37"/>
      <c r="RCV86" s="46"/>
      <c r="RCW86" s="35"/>
      <c r="RCX86" s="11"/>
      <c r="RCY86" s="37"/>
      <c r="RCZ86" s="46"/>
      <c r="RDA86" s="35"/>
      <c r="RDB86" s="11"/>
      <c r="RDC86" s="37"/>
      <c r="RDD86" s="46"/>
      <c r="RDE86" s="35"/>
      <c r="RDF86" s="11"/>
      <c r="RDG86" s="37"/>
      <c r="RDH86" s="46"/>
      <c r="RDI86" s="35"/>
      <c r="RDJ86" s="11"/>
      <c r="RDK86" s="37"/>
      <c r="RDL86" s="46"/>
      <c r="RDM86" s="35"/>
      <c r="RDN86" s="11"/>
      <c r="RDO86" s="37"/>
      <c r="RDP86" s="46"/>
      <c r="RDQ86" s="35"/>
      <c r="RDR86" s="11"/>
      <c r="RDS86" s="37"/>
      <c r="RDT86" s="46"/>
      <c r="RDU86" s="35"/>
      <c r="RDV86" s="11"/>
      <c r="RDW86" s="37"/>
      <c r="RDX86" s="46"/>
      <c r="RDY86" s="35"/>
      <c r="RDZ86" s="11"/>
      <c r="REA86" s="37"/>
      <c r="REB86" s="46"/>
      <c r="REC86" s="35"/>
      <c r="RED86" s="11"/>
      <c r="REE86" s="37"/>
      <c r="REF86" s="46"/>
      <c r="REG86" s="35"/>
      <c r="REH86" s="11"/>
      <c r="REI86" s="37"/>
      <c r="REJ86" s="46"/>
      <c r="REK86" s="35"/>
      <c r="REL86" s="11"/>
      <c r="REM86" s="37"/>
      <c r="REN86" s="46"/>
      <c r="REO86" s="35"/>
      <c r="REP86" s="11"/>
      <c r="REQ86" s="37"/>
      <c r="RER86" s="46"/>
      <c r="RES86" s="35"/>
      <c r="RET86" s="11"/>
      <c r="REU86" s="37"/>
      <c r="REV86" s="46"/>
      <c r="REW86" s="35"/>
      <c r="REX86" s="11"/>
      <c r="REY86" s="37"/>
      <c r="REZ86" s="46"/>
      <c r="RFA86" s="35"/>
      <c r="RFB86" s="11"/>
      <c r="RFC86" s="37"/>
      <c r="RFD86" s="46"/>
      <c r="RFE86" s="35"/>
      <c r="RFF86" s="11"/>
      <c r="RFG86" s="37"/>
      <c r="RFH86" s="46"/>
      <c r="RFI86" s="35"/>
      <c r="RFJ86" s="11"/>
      <c r="RFK86" s="37"/>
      <c r="RFL86" s="46"/>
      <c r="RFM86" s="35"/>
      <c r="RFN86" s="11"/>
      <c r="RFO86" s="37"/>
      <c r="RFP86" s="46"/>
      <c r="RFQ86" s="35"/>
      <c r="RFR86" s="11"/>
      <c r="RFS86" s="37"/>
      <c r="RFT86" s="46"/>
      <c r="RFU86" s="35"/>
      <c r="RFV86" s="11"/>
      <c r="RFW86" s="37"/>
      <c r="RFX86" s="46"/>
      <c r="RFY86" s="35"/>
      <c r="RFZ86" s="11"/>
      <c r="RGA86" s="37"/>
      <c r="RGB86" s="46"/>
      <c r="RGC86" s="35"/>
      <c r="RGD86" s="11"/>
      <c r="RGE86" s="37"/>
      <c r="RGF86" s="46"/>
      <c r="RGG86" s="35"/>
      <c r="RGH86" s="11"/>
      <c r="RGI86" s="37"/>
      <c r="RGJ86" s="46"/>
      <c r="RGK86" s="35"/>
      <c r="RGL86" s="11"/>
      <c r="RGM86" s="37"/>
      <c r="RGN86" s="46"/>
      <c r="RGO86" s="35"/>
      <c r="RGP86" s="11"/>
      <c r="RGQ86" s="37"/>
      <c r="RGR86" s="46"/>
      <c r="RGS86" s="35"/>
      <c r="RGT86" s="11"/>
      <c r="RGU86" s="37"/>
      <c r="RGV86" s="46"/>
      <c r="RGW86" s="35"/>
      <c r="RGX86" s="11"/>
      <c r="RGY86" s="37"/>
      <c r="RGZ86" s="46"/>
      <c r="RHA86" s="35"/>
      <c r="RHB86" s="11"/>
      <c r="RHC86" s="37"/>
      <c r="RHD86" s="46"/>
      <c r="RHE86" s="35"/>
      <c r="RHF86" s="11"/>
      <c r="RHG86" s="37"/>
      <c r="RHH86" s="46"/>
      <c r="RHI86" s="35"/>
      <c r="RHJ86" s="11"/>
      <c r="RHK86" s="37"/>
      <c r="RHL86" s="46"/>
      <c r="RHM86" s="35"/>
      <c r="RHN86" s="11"/>
      <c r="RHO86" s="37"/>
      <c r="RHP86" s="46"/>
      <c r="RHQ86" s="35"/>
      <c r="RHR86" s="11"/>
      <c r="RHS86" s="37"/>
      <c r="RHT86" s="46"/>
      <c r="RHU86" s="35"/>
      <c r="RHV86" s="11"/>
      <c r="RHW86" s="37"/>
      <c r="RHX86" s="46"/>
      <c r="RHY86" s="35"/>
      <c r="RHZ86" s="11"/>
      <c r="RIA86" s="37"/>
      <c r="RIB86" s="46"/>
      <c r="RIC86" s="35"/>
      <c r="RID86" s="11"/>
      <c r="RIE86" s="37"/>
      <c r="RIF86" s="46"/>
      <c r="RIG86" s="35"/>
      <c r="RIH86" s="11"/>
      <c r="RII86" s="37"/>
      <c r="RIJ86" s="46"/>
      <c r="RIK86" s="35"/>
      <c r="RIL86" s="11"/>
      <c r="RIM86" s="37"/>
      <c r="RIN86" s="46"/>
      <c r="RIO86" s="35"/>
      <c r="RIP86" s="11"/>
      <c r="RIQ86" s="37"/>
      <c r="RIR86" s="46"/>
      <c r="RIS86" s="35"/>
      <c r="RIT86" s="11"/>
      <c r="RIU86" s="37"/>
      <c r="RIV86" s="46"/>
      <c r="RIW86" s="35"/>
      <c r="RIX86" s="11"/>
      <c r="RIY86" s="37"/>
      <c r="RIZ86" s="46"/>
      <c r="RJA86" s="35"/>
      <c r="RJB86" s="11"/>
      <c r="RJC86" s="37"/>
      <c r="RJD86" s="46"/>
      <c r="RJE86" s="35"/>
      <c r="RJF86" s="11"/>
      <c r="RJG86" s="37"/>
      <c r="RJH86" s="46"/>
      <c r="RJI86" s="35"/>
      <c r="RJJ86" s="11"/>
      <c r="RJK86" s="37"/>
      <c r="RJL86" s="46"/>
      <c r="RJM86" s="35"/>
      <c r="RJN86" s="11"/>
      <c r="RJO86" s="37"/>
      <c r="RJP86" s="46"/>
      <c r="RJQ86" s="35"/>
      <c r="RJR86" s="11"/>
      <c r="RJS86" s="37"/>
      <c r="RJT86" s="46"/>
      <c r="RJU86" s="35"/>
      <c r="RJV86" s="11"/>
      <c r="RJW86" s="37"/>
      <c r="RJX86" s="46"/>
      <c r="RJY86" s="35"/>
      <c r="RJZ86" s="11"/>
      <c r="RKA86" s="37"/>
      <c r="RKB86" s="46"/>
      <c r="RKC86" s="35"/>
      <c r="RKD86" s="11"/>
      <c r="RKE86" s="37"/>
      <c r="RKF86" s="46"/>
      <c r="RKG86" s="35"/>
      <c r="RKH86" s="11"/>
      <c r="RKI86" s="37"/>
      <c r="RKJ86" s="46"/>
      <c r="RKK86" s="35"/>
      <c r="RKL86" s="11"/>
      <c r="RKM86" s="37"/>
      <c r="RKN86" s="46"/>
      <c r="RKO86" s="35"/>
      <c r="RKP86" s="11"/>
      <c r="RKQ86" s="37"/>
      <c r="RKR86" s="46"/>
      <c r="RKS86" s="35"/>
      <c r="RKT86" s="11"/>
      <c r="RKU86" s="37"/>
      <c r="RKV86" s="46"/>
      <c r="RKW86" s="35"/>
      <c r="RKX86" s="11"/>
      <c r="RKY86" s="37"/>
      <c r="RKZ86" s="46"/>
      <c r="RLA86" s="35"/>
      <c r="RLB86" s="11"/>
      <c r="RLC86" s="37"/>
      <c r="RLD86" s="46"/>
      <c r="RLE86" s="35"/>
      <c r="RLF86" s="11"/>
      <c r="RLG86" s="37"/>
      <c r="RLH86" s="46"/>
      <c r="RLI86" s="35"/>
      <c r="RLJ86" s="11"/>
      <c r="RLK86" s="37"/>
      <c r="RLL86" s="46"/>
      <c r="RLM86" s="35"/>
      <c r="RLN86" s="11"/>
      <c r="RLO86" s="37"/>
      <c r="RLP86" s="46"/>
      <c r="RLQ86" s="35"/>
      <c r="RLR86" s="11"/>
      <c r="RLS86" s="37"/>
      <c r="RLT86" s="46"/>
      <c r="RLU86" s="35"/>
      <c r="RLV86" s="11"/>
      <c r="RLW86" s="37"/>
      <c r="RLX86" s="46"/>
      <c r="RLY86" s="35"/>
      <c r="RLZ86" s="11"/>
      <c r="RMA86" s="37"/>
      <c r="RMB86" s="46"/>
      <c r="RMC86" s="35"/>
      <c r="RMD86" s="11"/>
      <c r="RME86" s="37"/>
      <c r="RMF86" s="46"/>
      <c r="RMG86" s="35"/>
      <c r="RMH86" s="11"/>
      <c r="RMI86" s="37"/>
      <c r="RMJ86" s="46"/>
      <c r="RMK86" s="35"/>
      <c r="RML86" s="11"/>
      <c r="RMM86" s="37"/>
      <c r="RMN86" s="46"/>
      <c r="RMO86" s="35"/>
      <c r="RMP86" s="11"/>
      <c r="RMQ86" s="37"/>
      <c r="RMR86" s="46"/>
      <c r="RMS86" s="35"/>
      <c r="RMT86" s="11"/>
      <c r="RMU86" s="37"/>
      <c r="RMV86" s="46"/>
      <c r="RMW86" s="35"/>
      <c r="RMX86" s="11"/>
      <c r="RMY86" s="37"/>
      <c r="RMZ86" s="46"/>
      <c r="RNA86" s="35"/>
      <c r="RNB86" s="11"/>
      <c r="RNC86" s="37"/>
      <c r="RND86" s="46"/>
      <c r="RNE86" s="35"/>
      <c r="RNF86" s="11"/>
      <c r="RNG86" s="37"/>
      <c r="RNH86" s="46"/>
      <c r="RNI86" s="35"/>
      <c r="RNJ86" s="11"/>
      <c r="RNK86" s="37"/>
      <c r="RNL86" s="46"/>
      <c r="RNM86" s="35"/>
      <c r="RNN86" s="11"/>
      <c r="RNO86" s="37"/>
      <c r="RNP86" s="46"/>
      <c r="RNQ86" s="35"/>
      <c r="RNR86" s="11"/>
      <c r="RNS86" s="37"/>
      <c r="RNT86" s="46"/>
      <c r="RNU86" s="35"/>
      <c r="RNV86" s="11"/>
      <c r="RNW86" s="37"/>
      <c r="RNX86" s="46"/>
      <c r="RNY86" s="35"/>
      <c r="RNZ86" s="11"/>
      <c r="ROA86" s="37"/>
      <c r="ROB86" s="46"/>
      <c r="ROC86" s="35"/>
      <c r="ROD86" s="11"/>
      <c r="ROE86" s="37"/>
      <c r="ROF86" s="46"/>
      <c r="ROG86" s="35"/>
      <c r="ROH86" s="11"/>
      <c r="ROI86" s="37"/>
      <c r="ROJ86" s="46"/>
      <c r="ROK86" s="35"/>
      <c r="ROL86" s="11"/>
      <c r="ROM86" s="37"/>
      <c r="RON86" s="46"/>
      <c r="ROO86" s="35"/>
      <c r="ROP86" s="11"/>
      <c r="ROQ86" s="37"/>
      <c r="ROR86" s="46"/>
      <c r="ROS86" s="35"/>
      <c r="ROT86" s="11"/>
      <c r="ROU86" s="37"/>
      <c r="ROV86" s="46"/>
      <c r="ROW86" s="35"/>
      <c r="ROX86" s="11"/>
      <c r="ROY86" s="37"/>
      <c r="ROZ86" s="46"/>
      <c r="RPA86" s="35"/>
      <c r="RPB86" s="11"/>
      <c r="RPC86" s="37"/>
      <c r="RPD86" s="46"/>
      <c r="RPE86" s="35"/>
      <c r="RPF86" s="11"/>
      <c r="RPG86" s="37"/>
      <c r="RPH86" s="46"/>
      <c r="RPI86" s="35"/>
      <c r="RPJ86" s="11"/>
      <c r="RPK86" s="37"/>
      <c r="RPL86" s="46"/>
      <c r="RPM86" s="35"/>
      <c r="RPN86" s="11"/>
      <c r="RPO86" s="37"/>
      <c r="RPP86" s="46"/>
      <c r="RPQ86" s="35"/>
      <c r="RPR86" s="11"/>
      <c r="RPS86" s="37"/>
      <c r="RPT86" s="46"/>
      <c r="RPU86" s="35"/>
      <c r="RPV86" s="11"/>
      <c r="RPW86" s="37"/>
      <c r="RPX86" s="46"/>
      <c r="RPY86" s="35"/>
      <c r="RPZ86" s="11"/>
      <c r="RQA86" s="37"/>
      <c r="RQB86" s="46"/>
      <c r="RQC86" s="35"/>
      <c r="RQD86" s="11"/>
      <c r="RQE86" s="37"/>
      <c r="RQF86" s="46"/>
      <c r="RQG86" s="35"/>
      <c r="RQH86" s="11"/>
      <c r="RQI86" s="37"/>
      <c r="RQJ86" s="46"/>
      <c r="RQK86" s="35"/>
      <c r="RQL86" s="11"/>
      <c r="RQM86" s="37"/>
      <c r="RQN86" s="46"/>
      <c r="RQO86" s="35"/>
      <c r="RQP86" s="11"/>
      <c r="RQQ86" s="37"/>
      <c r="RQR86" s="46"/>
      <c r="RQS86" s="35"/>
      <c r="RQT86" s="11"/>
      <c r="RQU86" s="37"/>
      <c r="RQV86" s="46"/>
      <c r="RQW86" s="35"/>
      <c r="RQX86" s="11"/>
      <c r="RQY86" s="37"/>
      <c r="RQZ86" s="46"/>
      <c r="RRA86" s="35"/>
      <c r="RRB86" s="11"/>
      <c r="RRC86" s="37"/>
      <c r="RRD86" s="46"/>
      <c r="RRE86" s="35"/>
      <c r="RRF86" s="11"/>
      <c r="RRG86" s="37"/>
      <c r="RRH86" s="46"/>
      <c r="RRI86" s="35"/>
      <c r="RRJ86" s="11"/>
      <c r="RRK86" s="37"/>
      <c r="RRL86" s="46"/>
      <c r="RRM86" s="35"/>
      <c r="RRN86" s="11"/>
      <c r="RRO86" s="37"/>
      <c r="RRP86" s="46"/>
      <c r="RRQ86" s="35"/>
      <c r="RRR86" s="11"/>
      <c r="RRS86" s="37"/>
      <c r="RRT86" s="46"/>
      <c r="RRU86" s="35"/>
      <c r="RRV86" s="11"/>
      <c r="RRW86" s="37"/>
      <c r="RRX86" s="46"/>
      <c r="RRY86" s="35"/>
      <c r="RRZ86" s="11"/>
      <c r="RSA86" s="37"/>
      <c r="RSB86" s="46"/>
      <c r="RSC86" s="35"/>
      <c r="RSD86" s="11"/>
      <c r="RSE86" s="37"/>
      <c r="RSF86" s="46"/>
      <c r="RSG86" s="35"/>
      <c r="RSH86" s="11"/>
      <c r="RSI86" s="37"/>
      <c r="RSJ86" s="46"/>
      <c r="RSK86" s="35"/>
      <c r="RSL86" s="11"/>
      <c r="RSM86" s="37"/>
      <c r="RSN86" s="46"/>
      <c r="RSO86" s="35"/>
      <c r="RSP86" s="11"/>
      <c r="RSQ86" s="37"/>
      <c r="RSR86" s="46"/>
      <c r="RSS86" s="35"/>
      <c r="RST86" s="11"/>
      <c r="RSU86" s="37"/>
      <c r="RSV86" s="46"/>
      <c r="RSW86" s="35"/>
      <c r="RSX86" s="11"/>
      <c r="RSY86" s="37"/>
      <c r="RSZ86" s="46"/>
      <c r="RTA86" s="35"/>
      <c r="RTB86" s="11"/>
      <c r="RTC86" s="37"/>
      <c r="RTD86" s="46"/>
      <c r="RTE86" s="35"/>
      <c r="RTF86" s="11"/>
      <c r="RTG86" s="37"/>
      <c r="RTH86" s="46"/>
      <c r="RTI86" s="35"/>
      <c r="RTJ86" s="11"/>
      <c r="RTK86" s="37"/>
      <c r="RTL86" s="46"/>
      <c r="RTM86" s="35"/>
      <c r="RTN86" s="11"/>
      <c r="RTO86" s="37"/>
      <c r="RTP86" s="46"/>
      <c r="RTQ86" s="35"/>
      <c r="RTR86" s="11"/>
      <c r="RTS86" s="37"/>
      <c r="RTT86" s="46"/>
      <c r="RTU86" s="35"/>
      <c r="RTV86" s="11"/>
      <c r="RTW86" s="37"/>
      <c r="RTX86" s="46"/>
      <c r="RTY86" s="35"/>
      <c r="RTZ86" s="11"/>
      <c r="RUA86" s="37"/>
      <c r="RUB86" s="46"/>
      <c r="RUC86" s="35"/>
      <c r="RUD86" s="11"/>
      <c r="RUE86" s="37"/>
      <c r="RUF86" s="46"/>
      <c r="RUG86" s="35"/>
      <c r="RUH86" s="11"/>
      <c r="RUI86" s="37"/>
      <c r="RUJ86" s="46"/>
      <c r="RUK86" s="35"/>
      <c r="RUL86" s="11"/>
      <c r="RUM86" s="37"/>
      <c r="RUN86" s="46"/>
      <c r="RUO86" s="35"/>
      <c r="RUP86" s="11"/>
      <c r="RUQ86" s="37"/>
      <c r="RUR86" s="46"/>
      <c r="RUS86" s="35"/>
      <c r="RUT86" s="11"/>
      <c r="RUU86" s="37"/>
      <c r="RUV86" s="46"/>
      <c r="RUW86" s="35"/>
      <c r="RUX86" s="11"/>
      <c r="RUY86" s="37"/>
      <c r="RUZ86" s="46"/>
      <c r="RVA86" s="35"/>
      <c r="RVB86" s="11"/>
      <c r="RVC86" s="37"/>
      <c r="RVD86" s="46"/>
      <c r="RVE86" s="35"/>
      <c r="RVF86" s="11"/>
      <c r="RVG86" s="37"/>
      <c r="RVH86" s="46"/>
      <c r="RVI86" s="35"/>
      <c r="RVJ86" s="11"/>
      <c r="RVK86" s="37"/>
      <c r="RVL86" s="46"/>
      <c r="RVM86" s="35"/>
      <c r="RVN86" s="11"/>
      <c r="RVO86" s="37"/>
      <c r="RVP86" s="46"/>
      <c r="RVQ86" s="35"/>
      <c r="RVR86" s="11"/>
      <c r="RVS86" s="37"/>
      <c r="RVT86" s="46"/>
      <c r="RVU86" s="35"/>
      <c r="RVV86" s="11"/>
      <c r="RVW86" s="37"/>
      <c r="RVX86" s="46"/>
      <c r="RVY86" s="35"/>
      <c r="RVZ86" s="11"/>
      <c r="RWA86" s="37"/>
      <c r="RWB86" s="46"/>
      <c r="RWC86" s="35"/>
      <c r="RWD86" s="11"/>
      <c r="RWE86" s="37"/>
      <c r="RWF86" s="46"/>
      <c r="RWG86" s="35"/>
      <c r="RWH86" s="11"/>
      <c r="RWI86" s="37"/>
      <c r="RWJ86" s="46"/>
      <c r="RWK86" s="35"/>
      <c r="RWL86" s="11"/>
      <c r="RWM86" s="37"/>
      <c r="RWN86" s="46"/>
      <c r="RWO86" s="35"/>
      <c r="RWP86" s="11"/>
      <c r="RWQ86" s="37"/>
      <c r="RWR86" s="46"/>
      <c r="RWS86" s="35"/>
      <c r="RWT86" s="11"/>
      <c r="RWU86" s="37"/>
      <c r="RWV86" s="46"/>
      <c r="RWW86" s="35"/>
      <c r="RWX86" s="11"/>
      <c r="RWY86" s="37"/>
      <c r="RWZ86" s="46"/>
      <c r="RXA86" s="35"/>
      <c r="RXB86" s="11"/>
      <c r="RXC86" s="37"/>
      <c r="RXD86" s="46"/>
      <c r="RXE86" s="35"/>
      <c r="RXF86" s="11"/>
      <c r="RXG86" s="37"/>
      <c r="RXH86" s="46"/>
      <c r="RXI86" s="35"/>
      <c r="RXJ86" s="11"/>
      <c r="RXK86" s="37"/>
      <c r="RXL86" s="46"/>
      <c r="RXM86" s="35"/>
      <c r="RXN86" s="11"/>
      <c r="RXO86" s="37"/>
      <c r="RXP86" s="46"/>
      <c r="RXQ86" s="35"/>
      <c r="RXR86" s="11"/>
      <c r="RXS86" s="37"/>
      <c r="RXT86" s="46"/>
      <c r="RXU86" s="35"/>
      <c r="RXV86" s="11"/>
      <c r="RXW86" s="37"/>
      <c r="RXX86" s="46"/>
      <c r="RXY86" s="35"/>
      <c r="RXZ86" s="11"/>
      <c r="RYA86" s="37"/>
      <c r="RYB86" s="46"/>
      <c r="RYC86" s="35"/>
      <c r="RYD86" s="11"/>
      <c r="RYE86" s="37"/>
      <c r="RYF86" s="46"/>
      <c r="RYG86" s="35"/>
      <c r="RYH86" s="11"/>
      <c r="RYI86" s="37"/>
      <c r="RYJ86" s="46"/>
      <c r="RYK86" s="35"/>
      <c r="RYL86" s="11"/>
      <c r="RYM86" s="37"/>
      <c r="RYN86" s="46"/>
      <c r="RYO86" s="35"/>
      <c r="RYP86" s="11"/>
      <c r="RYQ86" s="37"/>
      <c r="RYR86" s="46"/>
      <c r="RYS86" s="35"/>
      <c r="RYT86" s="11"/>
      <c r="RYU86" s="37"/>
      <c r="RYV86" s="46"/>
      <c r="RYW86" s="35"/>
      <c r="RYX86" s="11"/>
      <c r="RYY86" s="37"/>
      <c r="RYZ86" s="46"/>
      <c r="RZA86" s="35"/>
      <c r="RZB86" s="11"/>
      <c r="RZC86" s="37"/>
      <c r="RZD86" s="46"/>
      <c r="RZE86" s="35"/>
      <c r="RZF86" s="11"/>
      <c r="RZG86" s="37"/>
      <c r="RZH86" s="46"/>
      <c r="RZI86" s="35"/>
      <c r="RZJ86" s="11"/>
      <c r="RZK86" s="37"/>
      <c r="RZL86" s="46"/>
      <c r="RZM86" s="35"/>
      <c r="RZN86" s="11"/>
      <c r="RZO86" s="37"/>
      <c r="RZP86" s="46"/>
      <c r="RZQ86" s="35"/>
      <c r="RZR86" s="11"/>
      <c r="RZS86" s="37"/>
      <c r="RZT86" s="46"/>
      <c r="RZU86" s="35"/>
      <c r="RZV86" s="11"/>
      <c r="RZW86" s="37"/>
      <c r="RZX86" s="46"/>
      <c r="RZY86" s="35"/>
      <c r="RZZ86" s="11"/>
      <c r="SAA86" s="37"/>
      <c r="SAB86" s="46"/>
      <c r="SAC86" s="35"/>
      <c r="SAD86" s="11"/>
      <c r="SAE86" s="37"/>
      <c r="SAF86" s="46"/>
      <c r="SAG86" s="35"/>
      <c r="SAH86" s="11"/>
      <c r="SAI86" s="37"/>
      <c r="SAJ86" s="46"/>
      <c r="SAK86" s="35"/>
      <c r="SAL86" s="11"/>
      <c r="SAM86" s="37"/>
      <c r="SAN86" s="46"/>
      <c r="SAO86" s="35"/>
      <c r="SAP86" s="11"/>
      <c r="SAQ86" s="37"/>
      <c r="SAR86" s="46"/>
      <c r="SAS86" s="35"/>
      <c r="SAT86" s="11"/>
      <c r="SAU86" s="37"/>
      <c r="SAV86" s="46"/>
      <c r="SAW86" s="35"/>
      <c r="SAX86" s="11"/>
      <c r="SAY86" s="37"/>
      <c r="SAZ86" s="46"/>
      <c r="SBA86" s="35"/>
      <c r="SBB86" s="11"/>
      <c r="SBC86" s="37"/>
      <c r="SBD86" s="46"/>
      <c r="SBE86" s="35"/>
      <c r="SBF86" s="11"/>
      <c r="SBG86" s="37"/>
      <c r="SBH86" s="46"/>
      <c r="SBI86" s="35"/>
      <c r="SBJ86" s="11"/>
      <c r="SBK86" s="37"/>
      <c r="SBL86" s="46"/>
      <c r="SBM86" s="35"/>
      <c r="SBN86" s="11"/>
      <c r="SBO86" s="37"/>
      <c r="SBP86" s="46"/>
      <c r="SBQ86" s="35"/>
      <c r="SBR86" s="11"/>
      <c r="SBS86" s="37"/>
      <c r="SBT86" s="46"/>
      <c r="SBU86" s="35"/>
      <c r="SBV86" s="11"/>
      <c r="SBW86" s="37"/>
      <c r="SBX86" s="46"/>
      <c r="SBY86" s="35"/>
      <c r="SBZ86" s="11"/>
      <c r="SCA86" s="37"/>
      <c r="SCB86" s="46"/>
      <c r="SCC86" s="35"/>
      <c r="SCD86" s="11"/>
      <c r="SCE86" s="37"/>
      <c r="SCF86" s="46"/>
      <c r="SCG86" s="35"/>
      <c r="SCH86" s="11"/>
      <c r="SCI86" s="37"/>
      <c r="SCJ86" s="46"/>
      <c r="SCK86" s="35"/>
      <c r="SCL86" s="11"/>
      <c r="SCM86" s="37"/>
      <c r="SCN86" s="46"/>
      <c r="SCO86" s="35"/>
      <c r="SCP86" s="11"/>
      <c r="SCQ86" s="37"/>
      <c r="SCR86" s="46"/>
      <c r="SCS86" s="35"/>
      <c r="SCT86" s="11"/>
      <c r="SCU86" s="37"/>
      <c r="SCV86" s="46"/>
      <c r="SCW86" s="35"/>
      <c r="SCX86" s="11"/>
      <c r="SCY86" s="37"/>
      <c r="SCZ86" s="46"/>
      <c r="SDA86" s="35"/>
      <c r="SDB86" s="11"/>
      <c r="SDC86" s="37"/>
      <c r="SDD86" s="46"/>
      <c r="SDE86" s="35"/>
      <c r="SDF86" s="11"/>
      <c r="SDG86" s="37"/>
      <c r="SDH86" s="46"/>
      <c r="SDI86" s="35"/>
      <c r="SDJ86" s="11"/>
      <c r="SDK86" s="37"/>
      <c r="SDL86" s="46"/>
      <c r="SDM86" s="35"/>
      <c r="SDN86" s="11"/>
      <c r="SDO86" s="37"/>
      <c r="SDP86" s="46"/>
      <c r="SDQ86" s="35"/>
      <c r="SDR86" s="11"/>
      <c r="SDS86" s="37"/>
      <c r="SDT86" s="46"/>
      <c r="SDU86" s="35"/>
      <c r="SDV86" s="11"/>
      <c r="SDW86" s="37"/>
      <c r="SDX86" s="46"/>
      <c r="SDY86" s="35"/>
      <c r="SDZ86" s="11"/>
      <c r="SEA86" s="37"/>
      <c r="SEB86" s="46"/>
      <c r="SEC86" s="35"/>
      <c r="SED86" s="11"/>
      <c r="SEE86" s="37"/>
      <c r="SEF86" s="46"/>
      <c r="SEG86" s="35"/>
      <c r="SEH86" s="11"/>
      <c r="SEI86" s="37"/>
      <c r="SEJ86" s="46"/>
      <c r="SEK86" s="35"/>
      <c r="SEL86" s="11"/>
      <c r="SEM86" s="37"/>
      <c r="SEN86" s="46"/>
      <c r="SEO86" s="35"/>
      <c r="SEP86" s="11"/>
      <c r="SEQ86" s="37"/>
      <c r="SER86" s="46"/>
      <c r="SES86" s="35"/>
      <c r="SET86" s="11"/>
      <c r="SEU86" s="37"/>
      <c r="SEV86" s="46"/>
      <c r="SEW86" s="35"/>
      <c r="SEX86" s="11"/>
      <c r="SEY86" s="37"/>
      <c r="SEZ86" s="46"/>
      <c r="SFA86" s="35"/>
      <c r="SFB86" s="11"/>
      <c r="SFC86" s="37"/>
      <c r="SFD86" s="46"/>
      <c r="SFE86" s="35"/>
      <c r="SFF86" s="11"/>
      <c r="SFG86" s="37"/>
      <c r="SFH86" s="46"/>
      <c r="SFI86" s="35"/>
      <c r="SFJ86" s="11"/>
      <c r="SFK86" s="37"/>
      <c r="SFL86" s="46"/>
      <c r="SFM86" s="35"/>
      <c r="SFN86" s="11"/>
      <c r="SFO86" s="37"/>
      <c r="SFP86" s="46"/>
      <c r="SFQ86" s="35"/>
      <c r="SFR86" s="11"/>
      <c r="SFS86" s="37"/>
      <c r="SFT86" s="46"/>
      <c r="SFU86" s="35"/>
      <c r="SFV86" s="11"/>
      <c r="SFW86" s="37"/>
      <c r="SFX86" s="46"/>
      <c r="SFY86" s="35"/>
      <c r="SFZ86" s="11"/>
      <c r="SGA86" s="37"/>
      <c r="SGB86" s="46"/>
      <c r="SGC86" s="35"/>
      <c r="SGD86" s="11"/>
      <c r="SGE86" s="37"/>
      <c r="SGF86" s="46"/>
      <c r="SGG86" s="35"/>
      <c r="SGH86" s="11"/>
      <c r="SGI86" s="37"/>
      <c r="SGJ86" s="46"/>
      <c r="SGK86" s="35"/>
      <c r="SGL86" s="11"/>
      <c r="SGM86" s="37"/>
      <c r="SGN86" s="46"/>
      <c r="SGO86" s="35"/>
      <c r="SGP86" s="11"/>
      <c r="SGQ86" s="37"/>
      <c r="SGR86" s="46"/>
      <c r="SGS86" s="35"/>
      <c r="SGT86" s="11"/>
      <c r="SGU86" s="37"/>
      <c r="SGV86" s="46"/>
      <c r="SGW86" s="35"/>
      <c r="SGX86" s="11"/>
      <c r="SGY86" s="37"/>
      <c r="SGZ86" s="46"/>
      <c r="SHA86" s="35"/>
      <c r="SHB86" s="11"/>
      <c r="SHC86" s="37"/>
      <c r="SHD86" s="46"/>
      <c r="SHE86" s="35"/>
      <c r="SHF86" s="11"/>
      <c r="SHG86" s="37"/>
      <c r="SHH86" s="46"/>
      <c r="SHI86" s="35"/>
      <c r="SHJ86" s="11"/>
      <c r="SHK86" s="37"/>
      <c r="SHL86" s="46"/>
      <c r="SHM86" s="35"/>
      <c r="SHN86" s="11"/>
      <c r="SHO86" s="37"/>
      <c r="SHP86" s="46"/>
      <c r="SHQ86" s="35"/>
      <c r="SHR86" s="11"/>
      <c r="SHS86" s="37"/>
      <c r="SHT86" s="46"/>
      <c r="SHU86" s="35"/>
      <c r="SHV86" s="11"/>
      <c r="SHW86" s="37"/>
      <c r="SHX86" s="46"/>
      <c r="SHY86" s="35"/>
      <c r="SHZ86" s="11"/>
      <c r="SIA86" s="37"/>
      <c r="SIB86" s="46"/>
      <c r="SIC86" s="35"/>
      <c r="SID86" s="11"/>
      <c r="SIE86" s="37"/>
      <c r="SIF86" s="46"/>
      <c r="SIG86" s="35"/>
      <c r="SIH86" s="11"/>
      <c r="SII86" s="37"/>
      <c r="SIJ86" s="46"/>
      <c r="SIK86" s="35"/>
      <c r="SIL86" s="11"/>
      <c r="SIM86" s="37"/>
      <c r="SIN86" s="46"/>
      <c r="SIO86" s="35"/>
      <c r="SIP86" s="11"/>
      <c r="SIQ86" s="37"/>
      <c r="SIR86" s="46"/>
      <c r="SIS86" s="35"/>
      <c r="SIT86" s="11"/>
      <c r="SIU86" s="37"/>
      <c r="SIV86" s="46"/>
      <c r="SIW86" s="35"/>
      <c r="SIX86" s="11"/>
      <c r="SIY86" s="37"/>
      <c r="SIZ86" s="46"/>
      <c r="SJA86" s="35"/>
      <c r="SJB86" s="11"/>
      <c r="SJC86" s="37"/>
      <c r="SJD86" s="46"/>
      <c r="SJE86" s="35"/>
      <c r="SJF86" s="11"/>
      <c r="SJG86" s="37"/>
      <c r="SJH86" s="46"/>
      <c r="SJI86" s="35"/>
      <c r="SJJ86" s="11"/>
      <c r="SJK86" s="37"/>
      <c r="SJL86" s="46"/>
      <c r="SJM86" s="35"/>
      <c r="SJN86" s="11"/>
      <c r="SJO86" s="37"/>
      <c r="SJP86" s="46"/>
      <c r="SJQ86" s="35"/>
      <c r="SJR86" s="11"/>
      <c r="SJS86" s="37"/>
      <c r="SJT86" s="46"/>
      <c r="SJU86" s="35"/>
      <c r="SJV86" s="11"/>
      <c r="SJW86" s="37"/>
      <c r="SJX86" s="46"/>
      <c r="SJY86" s="35"/>
      <c r="SJZ86" s="11"/>
      <c r="SKA86" s="37"/>
      <c r="SKB86" s="46"/>
      <c r="SKC86" s="35"/>
      <c r="SKD86" s="11"/>
      <c r="SKE86" s="37"/>
      <c r="SKF86" s="46"/>
      <c r="SKG86" s="35"/>
      <c r="SKH86" s="11"/>
      <c r="SKI86" s="37"/>
      <c r="SKJ86" s="46"/>
      <c r="SKK86" s="35"/>
      <c r="SKL86" s="11"/>
      <c r="SKM86" s="37"/>
      <c r="SKN86" s="46"/>
      <c r="SKO86" s="35"/>
      <c r="SKP86" s="11"/>
      <c r="SKQ86" s="37"/>
      <c r="SKR86" s="46"/>
      <c r="SKS86" s="35"/>
      <c r="SKT86" s="11"/>
      <c r="SKU86" s="37"/>
      <c r="SKV86" s="46"/>
      <c r="SKW86" s="35"/>
      <c r="SKX86" s="11"/>
      <c r="SKY86" s="37"/>
      <c r="SKZ86" s="46"/>
      <c r="SLA86" s="35"/>
      <c r="SLB86" s="11"/>
      <c r="SLC86" s="37"/>
      <c r="SLD86" s="46"/>
      <c r="SLE86" s="35"/>
      <c r="SLF86" s="11"/>
      <c r="SLG86" s="37"/>
      <c r="SLH86" s="46"/>
      <c r="SLI86" s="35"/>
      <c r="SLJ86" s="11"/>
      <c r="SLK86" s="37"/>
      <c r="SLL86" s="46"/>
      <c r="SLM86" s="35"/>
      <c r="SLN86" s="11"/>
      <c r="SLO86" s="37"/>
      <c r="SLP86" s="46"/>
      <c r="SLQ86" s="35"/>
      <c r="SLR86" s="11"/>
      <c r="SLS86" s="37"/>
      <c r="SLT86" s="46"/>
      <c r="SLU86" s="35"/>
      <c r="SLV86" s="11"/>
      <c r="SLW86" s="37"/>
      <c r="SLX86" s="46"/>
      <c r="SLY86" s="35"/>
      <c r="SLZ86" s="11"/>
      <c r="SMA86" s="37"/>
      <c r="SMB86" s="46"/>
      <c r="SMC86" s="35"/>
      <c r="SMD86" s="11"/>
      <c r="SME86" s="37"/>
      <c r="SMF86" s="46"/>
      <c r="SMG86" s="35"/>
      <c r="SMH86" s="11"/>
      <c r="SMI86" s="37"/>
      <c r="SMJ86" s="46"/>
      <c r="SMK86" s="35"/>
      <c r="SML86" s="11"/>
      <c r="SMM86" s="37"/>
      <c r="SMN86" s="46"/>
      <c r="SMO86" s="35"/>
      <c r="SMP86" s="11"/>
      <c r="SMQ86" s="37"/>
      <c r="SMR86" s="46"/>
      <c r="SMS86" s="35"/>
      <c r="SMT86" s="11"/>
      <c r="SMU86" s="37"/>
      <c r="SMV86" s="46"/>
      <c r="SMW86" s="35"/>
      <c r="SMX86" s="11"/>
      <c r="SMY86" s="37"/>
      <c r="SMZ86" s="46"/>
      <c r="SNA86" s="35"/>
      <c r="SNB86" s="11"/>
      <c r="SNC86" s="37"/>
      <c r="SND86" s="46"/>
      <c r="SNE86" s="35"/>
      <c r="SNF86" s="11"/>
      <c r="SNG86" s="37"/>
      <c r="SNH86" s="46"/>
      <c r="SNI86" s="35"/>
      <c r="SNJ86" s="11"/>
      <c r="SNK86" s="37"/>
      <c r="SNL86" s="46"/>
      <c r="SNM86" s="35"/>
      <c r="SNN86" s="11"/>
      <c r="SNO86" s="37"/>
      <c r="SNP86" s="46"/>
      <c r="SNQ86" s="35"/>
      <c r="SNR86" s="11"/>
      <c r="SNS86" s="37"/>
      <c r="SNT86" s="46"/>
      <c r="SNU86" s="35"/>
      <c r="SNV86" s="11"/>
      <c r="SNW86" s="37"/>
      <c r="SNX86" s="46"/>
      <c r="SNY86" s="35"/>
      <c r="SNZ86" s="11"/>
      <c r="SOA86" s="37"/>
      <c r="SOB86" s="46"/>
      <c r="SOC86" s="35"/>
      <c r="SOD86" s="11"/>
      <c r="SOE86" s="37"/>
      <c r="SOF86" s="46"/>
      <c r="SOG86" s="35"/>
      <c r="SOH86" s="11"/>
      <c r="SOI86" s="37"/>
      <c r="SOJ86" s="46"/>
      <c r="SOK86" s="35"/>
      <c r="SOL86" s="11"/>
      <c r="SOM86" s="37"/>
      <c r="SON86" s="46"/>
      <c r="SOO86" s="35"/>
      <c r="SOP86" s="11"/>
      <c r="SOQ86" s="37"/>
      <c r="SOR86" s="46"/>
      <c r="SOS86" s="35"/>
      <c r="SOT86" s="11"/>
      <c r="SOU86" s="37"/>
      <c r="SOV86" s="46"/>
      <c r="SOW86" s="35"/>
      <c r="SOX86" s="11"/>
      <c r="SOY86" s="37"/>
      <c r="SOZ86" s="46"/>
      <c r="SPA86" s="35"/>
      <c r="SPB86" s="11"/>
      <c r="SPC86" s="37"/>
      <c r="SPD86" s="46"/>
      <c r="SPE86" s="35"/>
      <c r="SPF86" s="11"/>
      <c r="SPG86" s="37"/>
      <c r="SPH86" s="46"/>
      <c r="SPI86" s="35"/>
      <c r="SPJ86" s="11"/>
      <c r="SPK86" s="37"/>
      <c r="SPL86" s="46"/>
      <c r="SPM86" s="35"/>
      <c r="SPN86" s="11"/>
      <c r="SPO86" s="37"/>
      <c r="SPP86" s="46"/>
      <c r="SPQ86" s="35"/>
      <c r="SPR86" s="11"/>
      <c r="SPS86" s="37"/>
      <c r="SPT86" s="46"/>
      <c r="SPU86" s="35"/>
      <c r="SPV86" s="11"/>
      <c r="SPW86" s="37"/>
      <c r="SPX86" s="46"/>
      <c r="SPY86" s="35"/>
      <c r="SPZ86" s="11"/>
      <c r="SQA86" s="37"/>
      <c r="SQB86" s="46"/>
      <c r="SQC86" s="35"/>
      <c r="SQD86" s="11"/>
      <c r="SQE86" s="37"/>
      <c r="SQF86" s="46"/>
      <c r="SQG86" s="35"/>
      <c r="SQH86" s="11"/>
      <c r="SQI86" s="37"/>
      <c r="SQJ86" s="46"/>
      <c r="SQK86" s="35"/>
      <c r="SQL86" s="11"/>
      <c r="SQM86" s="37"/>
      <c r="SQN86" s="46"/>
      <c r="SQO86" s="35"/>
      <c r="SQP86" s="11"/>
      <c r="SQQ86" s="37"/>
      <c r="SQR86" s="46"/>
      <c r="SQS86" s="35"/>
      <c r="SQT86" s="11"/>
      <c r="SQU86" s="37"/>
      <c r="SQV86" s="46"/>
      <c r="SQW86" s="35"/>
      <c r="SQX86" s="11"/>
      <c r="SQY86" s="37"/>
      <c r="SQZ86" s="46"/>
      <c r="SRA86" s="35"/>
      <c r="SRB86" s="11"/>
      <c r="SRC86" s="37"/>
      <c r="SRD86" s="46"/>
      <c r="SRE86" s="35"/>
      <c r="SRF86" s="11"/>
      <c r="SRG86" s="37"/>
      <c r="SRH86" s="46"/>
      <c r="SRI86" s="35"/>
      <c r="SRJ86" s="11"/>
      <c r="SRK86" s="37"/>
      <c r="SRL86" s="46"/>
      <c r="SRM86" s="35"/>
      <c r="SRN86" s="11"/>
      <c r="SRO86" s="37"/>
      <c r="SRP86" s="46"/>
      <c r="SRQ86" s="35"/>
      <c r="SRR86" s="11"/>
      <c r="SRS86" s="37"/>
      <c r="SRT86" s="46"/>
      <c r="SRU86" s="35"/>
      <c r="SRV86" s="11"/>
      <c r="SRW86" s="37"/>
      <c r="SRX86" s="46"/>
      <c r="SRY86" s="35"/>
      <c r="SRZ86" s="11"/>
      <c r="SSA86" s="37"/>
      <c r="SSB86" s="46"/>
      <c r="SSC86" s="35"/>
      <c r="SSD86" s="11"/>
      <c r="SSE86" s="37"/>
      <c r="SSF86" s="46"/>
      <c r="SSG86" s="35"/>
      <c r="SSH86" s="11"/>
      <c r="SSI86" s="37"/>
      <c r="SSJ86" s="46"/>
      <c r="SSK86" s="35"/>
      <c r="SSL86" s="11"/>
      <c r="SSM86" s="37"/>
      <c r="SSN86" s="46"/>
      <c r="SSO86" s="35"/>
      <c r="SSP86" s="11"/>
      <c r="SSQ86" s="37"/>
      <c r="SSR86" s="46"/>
      <c r="SSS86" s="35"/>
      <c r="SST86" s="11"/>
      <c r="SSU86" s="37"/>
      <c r="SSV86" s="46"/>
      <c r="SSW86" s="35"/>
      <c r="SSX86" s="11"/>
      <c r="SSY86" s="37"/>
      <c r="SSZ86" s="46"/>
      <c r="STA86" s="35"/>
      <c r="STB86" s="11"/>
      <c r="STC86" s="37"/>
      <c r="STD86" s="46"/>
      <c r="STE86" s="35"/>
      <c r="STF86" s="11"/>
      <c r="STG86" s="37"/>
      <c r="STH86" s="46"/>
      <c r="STI86" s="35"/>
      <c r="STJ86" s="11"/>
      <c r="STK86" s="37"/>
      <c r="STL86" s="46"/>
      <c r="STM86" s="35"/>
      <c r="STN86" s="11"/>
      <c r="STO86" s="37"/>
      <c r="STP86" s="46"/>
      <c r="STQ86" s="35"/>
      <c r="STR86" s="11"/>
      <c r="STS86" s="37"/>
      <c r="STT86" s="46"/>
      <c r="STU86" s="35"/>
      <c r="STV86" s="11"/>
      <c r="STW86" s="37"/>
      <c r="STX86" s="46"/>
      <c r="STY86" s="35"/>
      <c r="STZ86" s="11"/>
      <c r="SUA86" s="37"/>
      <c r="SUB86" s="46"/>
      <c r="SUC86" s="35"/>
      <c r="SUD86" s="11"/>
      <c r="SUE86" s="37"/>
      <c r="SUF86" s="46"/>
      <c r="SUG86" s="35"/>
      <c r="SUH86" s="11"/>
      <c r="SUI86" s="37"/>
      <c r="SUJ86" s="46"/>
      <c r="SUK86" s="35"/>
      <c r="SUL86" s="11"/>
      <c r="SUM86" s="37"/>
      <c r="SUN86" s="46"/>
      <c r="SUO86" s="35"/>
      <c r="SUP86" s="11"/>
      <c r="SUQ86" s="37"/>
      <c r="SUR86" s="46"/>
      <c r="SUS86" s="35"/>
      <c r="SUT86" s="11"/>
      <c r="SUU86" s="37"/>
      <c r="SUV86" s="46"/>
      <c r="SUW86" s="35"/>
      <c r="SUX86" s="11"/>
      <c r="SUY86" s="37"/>
      <c r="SUZ86" s="46"/>
      <c r="SVA86" s="35"/>
      <c r="SVB86" s="11"/>
      <c r="SVC86" s="37"/>
      <c r="SVD86" s="46"/>
      <c r="SVE86" s="35"/>
      <c r="SVF86" s="11"/>
      <c r="SVG86" s="37"/>
      <c r="SVH86" s="46"/>
      <c r="SVI86" s="35"/>
      <c r="SVJ86" s="11"/>
      <c r="SVK86" s="37"/>
      <c r="SVL86" s="46"/>
      <c r="SVM86" s="35"/>
      <c r="SVN86" s="11"/>
      <c r="SVO86" s="37"/>
      <c r="SVP86" s="46"/>
      <c r="SVQ86" s="35"/>
      <c r="SVR86" s="11"/>
      <c r="SVS86" s="37"/>
      <c r="SVT86" s="46"/>
      <c r="SVU86" s="35"/>
      <c r="SVV86" s="11"/>
      <c r="SVW86" s="37"/>
      <c r="SVX86" s="46"/>
      <c r="SVY86" s="35"/>
      <c r="SVZ86" s="11"/>
      <c r="SWA86" s="37"/>
      <c r="SWB86" s="46"/>
      <c r="SWC86" s="35"/>
      <c r="SWD86" s="11"/>
      <c r="SWE86" s="37"/>
      <c r="SWF86" s="46"/>
      <c r="SWG86" s="35"/>
      <c r="SWH86" s="11"/>
      <c r="SWI86" s="37"/>
      <c r="SWJ86" s="46"/>
      <c r="SWK86" s="35"/>
      <c r="SWL86" s="11"/>
      <c r="SWM86" s="37"/>
      <c r="SWN86" s="46"/>
      <c r="SWO86" s="35"/>
      <c r="SWP86" s="11"/>
      <c r="SWQ86" s="37"/>
      <c r="SWR86" s="46"/>
      <c r="SWS86" s="35"/>
      <c r="SWT86" s="11"/>
      <c r="SWU86" s="37"/>
      <c r="SWV86" s="46"/>
      <c r="SWW86" s="35"/>
      <c r="SWX86" s="11"/>
      <c r="SWY86" s="37"/>
      <c r="SWZ86" s="46"/>
      <c r="SXA86" s="35"/>
      <c r="SXB86" s="11"/>
      <c r="SXC86" s="37"/>
      <c r="SXD86" s="46"/>
      <c r="SXE86" s="35"/>
      <c r="SXF86" s="11"/>
      <c r="SXG86" s="37"/>
      <c r="SXH86" s="46"/>
      <c r="SXI86" s="35"/>
      <c r="SXJ86" s="11"/>
      <c r="SXK86" s="37"/>
      <c r="SXL86" s="46"/>
      <c r="SXM86" s="35"/>
      <c r="SXN86" s="11"/>
      <c r="SXO86" s="37"/>
      <c r="SXP86" s="46"/>
      <c r="SXQ86" s="35"/>
      <c r="SXR86" s="11"/>
      <c r="SXS86" s="37"/>
      <c r="SXT86" s="46"/>
      <c r="SXU86" s="35"/>
      <c r="SXV86" s="11"/>
      <c r="SXW86" s="37"/>
      <c r="SXX86" s="46"/>
      <c r="SXY86" s="35"/>
      <c r="SXZ86" s="11"/>
      <c r="SYA86" s="37"/>
      <c r="SYB86" s="46"/>
      <c r="SYC86" s="35"/>
      <c r="SYD86" s="11"/>
      <c r="SYE86" s="37"/>
      <c r="SYF86" s="46"/>
      <c r="SYG86" s="35"/>
      <c r="SYH86" s="11"/>
      <c r="SYI86" s="37"/>
      <c r="SYJ86" s="46"/>
      <c r="SYK86" s="35"/>
      <c r="SYL86" s="11"/>
      <c r="SYM86" s="37"/>
      <c r="SYN86" s="46"/>
      <c r="SYO86" s="35"/>
      <c r="SYP86" s="11"/>
      <c r="SYQ86" s="37"/>
      <c r="SYR86" s="46"/>
      <c r="SYS86" s="35"/>
      <c r="SYT86" s="11"/>
      <c r="SYU86" s="37"/>
      <c r="SYV86" s="46"/>
      <c r="SYW86" s="35"/>
      <c r="SYX86" s="11"/>
      <c r="SYY86" s="37"/>
      <c r="SYZ86" s="46"/>
      <c r="SZA86" s="35"/>
      <c r="SZB86" s="11"/>
      <c r="SZC86" s="37"/>
      <c r="SZD86" s="46"/>
      <c r="SZE86" s="35"/>
      <c r="SZF86" s="11"/>
      <c r="SZG86" s="37"/>
      <c r="SZH86" s="46"/>
      <c r="SZI86" s="35"/>
      <c r="SZJ86" s="11"/>
      <c r="SZK86" s="37"/>
      <c r="SZL86" s="46"/>
      <c r="SZM86" s="35"/>
      <c r="SZN86" s="11"/>
      <c r="SZO86" s="37"/>
      <c r="SZP86" s="46"/>
      <c r="SZQ86" s="35"/>
      <c r="SZR86" s="11"/>
      <c r="SZS86" s="37"/>
      <c r="SZT86" s="46"/>
      <c r="SZU86" s="35"/>
      <c r="SZV86" s="11"/>
      <c r="SZW86" s="37"/>
      <c r="SZX86" s="46"/>
      <c r="SZY86" s="35"/>
      <c r="SZZ86" s="11"/>
      <c r="TAA86" s="37"/>
      <c r="TAB86" s="46"/>
      <c r="TAC86" s="35"/>
      <c r="TAD86" s="11"/>
      <c r="TAE86" s="37"/>
      <c r="TAF86" s="46"/>
      <c r="TAG86" s="35"/>
      <c r="TAH86" s="11"/>
      <c r="TAI86" s="37"/>
      <c r="TAJ86" s="46"/>
      <c r="TAK86" s="35"/>
      <c r="TAL86" s="11"/>
      <c r="TAM86" s="37"/>
      <c r="TAN86" s="46"/>
      <c r="TAO86" s="35"/>
      <c r="TAP86" s="11"/>
      <c r="TAQ86" s="37"/>
      <c r="TAR86" s="46"/>
      <c r="TAS86" s="35"/>
      <c r="TAT86" s="11"/>
      <c r="TAU86" s="37"/>
      <c r="TAV86" s="46"/>
      <c r="TAW86" s="35"/>
      <c r="TAX86" s="11"/>
      <c r="TAY86" s="37"/>
      <c r="TAZ86" s="46"/>
      <c r="TBA86" s="35"/>
      <c r="TBB86" s="11"/>
      <c r="TBC86" s="37"/>
      <c r="TBD86" s="46"/>
      <c r="TBE86" s="35"/>
      <c r="TBF86" s="11"/>
      <c r="TBG86" s="37"/>
      <c r="TBH86" s="46"/>
      <c r="TBI86" s="35"/>
      <c r="TBJ86" s="11"/>
      <c r="TBK86" s="37"/>
      <c r="TBL86" s="46"/>
      <c r="TBM86" s="35"/>
      <c r="TBN86" s="11"/>
      <c r="TBO86" s="37"/>
      <c r="TBP86" s="46"/>
      <c r="TBQ86" s="35"/>
      <c r="TBR86" s="11"/>
      <c r="TBS86" s="37"/>
      <c r="TBT86" s="46"/>
      <c r="TBU86" s="35"/>
      <c r="TBV86" s="11"/>
      <c r="TBW86" s="37"/>
      <c r="TBX86" s="46"/>
      <c r="TBY86" s="35"/>
      <c r="TBZ86" s="11"/>
      <c r="TCA86" s="37"/>
      <c r="TCB86" s="46"/>
      <c r="TCC86" s="35"/>
      <c r="TCD86" s="11"/>
      <c r="TCE86" s="37"/>
      <c r="TCF86" s="46"/>
      <c r="TCG86" s="35"/>
      <c r="TCH86" s="11"/>
      <c r="TCI86" s="37"/>
      <c r="TCJ86" s="46"/>
      <c r="TCK86" s="35"/>
      <c r="TCL86" s="11"/>
      <c r="TCM86" s="37"/>
      <c r="TCN86" s="46"/>
      <c r="TCO86" s="35"/>
      <c r="TCP86" s="11"/>
      <c r="TCQ86" s="37"/>
      <c r="TCR86" s="46"/>
      <c r="TCS86" s="35"/>
      <c r="TCT86" s="11"/>
      <c r="TCU86" s="37"/>
      <c r="TCV86" s="46"/>
      <c r="TCW86" s="35"/>
      <c r="TCX86" s="11"/>
      <c r="TCY86" s="37"/>
      <c r="TCZ86" s="46"/>
      <c r="TDA86" s="35"/>
      <c r="TDB86" s="11"/>
      <c r="TDC86" s="37"/>
      <c r="TDD86" s="46"/>
      <c r="TDE86" s="35"/>
      <c r="TDF86" s="11"/>
      <c r="TDG86" s="37"/>
      <c r="TDH86" s="46"/>
      <c r="TDI86" s="35"/>
      <c r="TDJ86" s="11"/>
      <c r="TDK86" s="37"/>
      <c r="TDL86" s="46"/>
      <c r="TDM86" s="35"/>
      <c r="TDN86" s="11"/>
      <c r="TDO86" s="37"/>
      <c r="TDP86" s="46"/>
      <c r="TDQ86" s="35"/>
      <c r="TDR86" s="11"/>
      <c r="TDS86" s="37"/>
      <c r="TDT86" s="46"/>
      <c r="TDU86" s="35"/>
      <c r="TDV86" s="11"/>
      <c r="TDW86" s="37"/>
      <c r="TDX86" s="46"/>
      <c r="TDY86" s="35"/>
      <c r="TDZ86" s="11"/>
      <c r="TEA86" s="37"/>
      <c r="TEB86" s="46"/>
      <c r="TEC86" s="35"/>
      <c r="TED86" s="11"/>
      <c r="TEE86" s="37"/>
      <c r="TEF86" s="46"/>
      <c r="TEG86" s="35"/>
      <c r="TEH86" s="11"/>
      <c r="TEI86" s="37"/>
      <c r="TEJ86" s="46"/>
      <c r="TEK86" s="35"/>
      <c r="TEL86" s="11"/>
      <c r="TEM86" s="37"/>
      <c r="TEN86" s="46"/>
      <c r="TEO86" s="35"/>
      <c r="TEP86" s="11"/>
      <c r="TEQ86" s="37"/>
      <c r="TER86" s="46"/>
      <c r="TES86" s="35"/>
      <c r="TET86" s="11"/>
      <c r="TEU86" s="37"/>
      <c r="TEV86" s="46"/>
      <c r="TEW86" s="35"/>
      <c r="TEX86" s="11"/>
      <c r="TEY86" s="37"/>
      <c r="TEZ86" s="46"/>
      <c r="TFA86" s="35"/>
      <c r="TFB86" s="11"/>
      <c r="TFC86" s="37"/>
      <c r="TFD86" s="46"/>
      <c r="TFE86" s="35"/>
      <c r="TFF86" s="11"/>
      <c r="TFG86" s="37"/>
      <c r="TFH86" s="46"/>
      <c r="TFI86" s="35"/>
      <c r="TFJ86" s="11"/>
      <c r="TFK86" s="37"/>
      <c r="TFL86" s="46"/>
      <c r="TFM86" s="35"/>
      <c r="TFN86" s="11"/>
      <c r="TFO86" s="37"/>
      <c r="TFP86" s="46"/>
      <c r="TFQ86" s="35"/>
      <c r="TFR86" s="11"/>
      <c r="TFS86" s="37"/>
      <c r="TFT86" s="46"/>
      <c r="TFU86" s="35"/>
      <c r="TFV86" s="11"/>
      <c r="TFW86" s="37"/>
      <c r="TFX86" s="46"/>
      <c r="TFY86" s="35"/>
      <c r="TFZ86" s="11"/>
      <c r="TGA86" s="37"/>
      <c r="TGB86" s="46"/>
      <c r="TGC86" s="35"/>
      <c r="TGD86" s="11"/>
      <c r="TGE86" s="37"/>
      <c r="TGF86" s="46"/>
      <c r="TGG86" s="35"/>
      <c r="TGH86" s="11"/>
      <c r="TGI86" s="37"/>
      <c r="TGJ86" s="46"/>
      <c r="TGK86" s="35"/>
      <c r="TGL86" s="11"/>
      <c r="TGM86" s="37"/>
      <c r="TGN86" s="46"/>
      <c r="TGO86" s="35"/>
      <c r="TGP86" s="11"/>
      <c r="TGQ86" s="37"/>
      <c r="TGR86" s="46"/>
      <c r="TGS86" s="35"/>
      <c r="TGT86" s="11"/>
      <c r="TGU86" s="37"/>
      <c r="TGV86" s="46"/>
      <c r="TGW86" s="35"/>
      <c r="TGX86" s="11"/>
      <c r="TGY86" s="37"/>
      <c r="TGZ86" s="46"/>
      <c r="THA86" s="35"/>
      <c r="THB86" s="11"/>
      <c r="THC86" s="37"/>
      <c r="THD86" s="46"/>
      <c r="THE86" s="35"/>
      <c r="THF86" s="11"/>
      <c r="THG86" s="37"/>
      <c r="THH86" s="46"/>
      <c r="THI86" s="35"/>
      <c r="THJ86" s="11"/>
      <c r="THK86" s="37"/>
      <c r="THL86" s="46"/>
      <c r="THM86" s="35"/>
      <c r="THN86" s="11"/>
      <c r="THO86" s="37"/>
      <c r="THP86" s="46"/>
      <c r="THQ86" s="35"/>
      <c r="THR86" s="11"/>
      <c r="THS86" s="37"/>
      <c r="THT86" s="46"/>
      <c r="THU86" s="35"/>
      <c r="THV86" s="11"/>
      <c r="THW86" s="37"/>
      <c r="THX86" s="46"/>
      <c r="THY86" s="35"/>
      <c r="THZ86" s="11"/>
      <c r="TIA86" s="37"/>
      <c r="TIB86" s="46"/>
      <c r="TIC86" s="35"/>
      <c r="TID86" s="11"/>
      <c r="TIE86" s="37"/>
      <c r="TIF86" s="46"/>
      <c r="TIG86" s="35"/>
      <c r="TIH86" s="11"/>
      <c r="TII86" s="37"/>
      <c r="TIJ86" s="46"/>
      <c r="TIK86" s="35"/>
      <c r="TIL86" s="11"/>
      <c r="TIM86" s="37"/>
      <c r="TIN86" s="46"/>
      <c r="TIO86" s="35"/>
      <c r="TIP86" s="11"/>
      <c r="TIQ86" s="37"/>
      <c r="TIR86" s="46"/>
      <c r="TIS86" s="35"/>
      <c r="TIT86" s="11"/>
      <c r="TIU86" s="37"/>
      <c r="TIV86" s="46"/>
      <c r="TIW86" s="35"/>
      <c r="TIX86" s="11"/>
      <c r="TIY86" s="37"/>
      <c r="TIZ86" s="46"/>
      <c r="TJA86" s="35"/>
      <c r="TJB86" s="11"/>
      <c r="TJC86" s="37"/>
      <c r="TJD86" s="46"/>
      <c r="TJE86" s="35"/>
      <c r="TJF86" s="11"/>
      <c r="TJG86" s="37"/>
      <c r="TJH86" s="46"/>
      <c r="TJI86" s="35"/>
      <c r="TJJ86" s="11"/>
      <c r="TJK86" s="37"/>
      <c r="TJL86" s="46"/>
      <c r="TJM86" s="35"/>
      <c r="TJN86" s="11"/>
      <c r="TJO86" s="37"/>
      <c r="TJP86" s="46"/>
      <c r="TJQ86" s="35"/>
      <c r="TJR86" s="11"/>
      <c r="TJS86" s="37"/>
      <c r="TJT86" s="46"/>
      <c r="TJU86" s="35"/>
      <c r="TJV86" s="11"/>
      <c r="TJW86" s="37"/>
      <c r="TJX86" s="46"/>
      <c r="TJY86" s="35"/>
      <c r="TJZ86" s="11"/>
      <c r="TKA86" s="37"/>
      <c r="TKB86" s="46"/>
      <c r="TKC86" s="35"/>
      <c r="TKD86" s="11"/>
      <c r="TKE86" s="37"/>
      <c r="TKF86" s="46"/>
      <c r="TKG86" s="35"/>
      <c r="TKH86" s="11"/>
      <c r="TKI86" s="37"/>
      <c r="TKJ86" s="46"/>
      <c r="TKK86" s="35"/>
      <c r="TKL86" s="11"/>
      <c r="TKM86" s="37"/>
      <c r="TKN86" s="46"/>
      <c r="TKO86" s="35"/>
      <c r="TKP86" s="11"/>
      <c r="TKQ86" s="37"/>
      <c r="TKR86" s="46"/>
      <c r="TKS86" s="35"/>
      <c r="TKT86" s="11"/>
      <c r="TKU86" s="37"/>
      <c r="TKV86" s="46"/>
      <c r="TKW86" s="35"/>
      <c r="TKX86" s="11"/>
      <c r="TKY86" s="37"/>
      <c r="TKZ86" s="46"/>
      <c r="TLA86" s="35"/>
      <c r="TLB86" s="11"/>
      <c r="TLC86" s="37"/>
      <c r="TLD86" s="46"/>
      <c r="TLE86" s="35"/>
      <c r="TLF86" s="11"/>
      <c r="TLG86" s="37"/>
      <c r="TLH86" s="46"/>
      <c r="TLI86" s="35"/>
      <c r="TLJ86" s="11"/>
      <c r="TLK86" s="37"/>
      <c r="TLL86" s="46"/>
      <c r="TLM86" s="35"/>
      <c r="TLN86" s="11"/>
      <c r="TLO86" s="37"/>
      <c r="TLP86" s="46"/>
      <c r="TLQ86" s="35"/>
      <c r="TLR86" s="11"/>
      <c r="TLS86" s="37"/>
      <c r="TLT86" s="46"/>
      <c r="TLU86" s="35"/>
      <c r="TLV86" s="11"/>
      <c r="TLW86" s="37"/>
      <c r="TLX86" s="46"/>
      <c r="TLY86" s="35"/>
      <c r="TLZ86" s="11"/>
      <c r="TMA86" s="37"/>
      <c r="TMB86" s="46"/>
      <c r="TMC86" s="35"/>
      <c r="TMD86" s="11"/>
      <c r="TME86" s="37"/>
      <c r="TMF86" s="46"/>
      <c r="TMG86" s="35"/>
      <c r="TMH86" s="11"/>
      <c r="TMI86" s="37"/>
      <c r="TMJ86" s="46"/>
      <c r="TMK86" s="35"/>
      <c r="TML86" s="11"/>
      <c r="TMM86" s="37"/>
      <c r="TMN86" s="46"/>
      <c r="TMO86" s="35"/>
      <c r="TMP86" s="11"/>
      <c r="TMQ86" s="37"/>
      <c r="TMR86" s="46"/>
      <c r="TMS86" s="35"/>
      <c r="TMT86" s="11"/>
      <c r="TMU86" s="37"/>
      <c r="TMV86" s="46"/>
      <c r="TMW86" s="35"/>
      <c r="TMX86" s="11"/>
      <c r="TMY86" s="37"/>
      <c r="TMZ86" s="46"/>
      <c r="TNA86" s="35"/>
      <c r="TNB86" s="11"/>
      <c r="TNC86" s="37"/>
      <c r="TND86" s="46"/>
      <c r="TNE86" s="35"/>
      <c r="TNF86" s="11"/>
      <c r="TNG86" s="37"/>
      <c r="TNH86" s="46"/>
      <c r="TNI86" s="35"/>
      <c r="TNJ86" s="11"/>
      <c r="TNK86" s="37"/>
      <c r="TNL86" s="46"/>
      <c r="TNM86" s="35"/>
      <c r="TNN86" s="11"/>
      <c r="TNO86" s="37"/>
      <c r="TNP86" s="46"/>
      <c r="TNQ86" s="35"/>
      <c r="TNR86" s="11"/>
      <c r="TNS86" s="37"/>
      <c r="TNT86" s="46"/>
      <c r="TNU86" s="35"/>
      <c r="TNV86" s="11"/>
      <c r="TNW86" s="37"/>
      <c r="TNX86" s="46"/>
      <c r="TNY86" s="35"/>
      <c r="TNZ86" s="11"/>
      <c r="TOA86" s="37"/>
      <c r="TOB86" s="46"/>
      <c r="TOC86" s="35"/>
      <c r="TOD86" s="11"/>
      <c r="TOE86" s="37"/>
      <c r="TOF86" s="46"/>
      <c r="TOG86" s="35"/>
      <c r="TOH86" s="11"/>
      <c r="TOI86" s="37"/>
      <c r="TOJ86" s="46"/>
      <c r="TOK86" s="35"/>
      <c r="TOL86" s="11"/>
      <c r="TOM86" s="37"/>
      <c r="TON86" s="46"/>
      <c r="TOO86" s="35"/>
      <c r="TOP86" s="11"/>
      <c r="TOQ86" s="37"/>
      <c r="TOR86" s="46"/>
      <c r="TOS86" s="35"/>
      <c r="TOT86" s="11"/>
      <c r="TOU86" s="37"/>
      <c r="TOV86" s="46"/>
      <c r="TOW86" s="35"/>
      <c r="TOX86" s="11"/>
      <c r="TOY86" s="37"/>
      <c r="TOZ86" s="46"/>
      <c r="TPA86" s="35"/>
      <c r="TPB86" s="11"/>
      <c r="TPC86" s="37"/>
      <c r="TPD86" s="46"/>
      <c r="TPE86" s="35"/>
      <c r="TPF86" s="11"/>
      <c r="TPG86" s="37"/>
      <c r="TPH86" s="46"/>
      <c r="TPI86" s="35"/>
      <c r="TPJ86" s="11"/>
      <c r="TPK86" s="37"/>
      <c r="TPL86" s="46"/>
      <c r="TPM86" s="35"/>
      <c r="TPN86" s="11"/>
      <c r="TPO86" s="37"/>
      <c r="TPP86" s="46"/>
      <c r="TPQ86" s="35"/>
      <c r="TPR86" s="11"/>
      <c r="TPS86" s="37"/>
      <c r="TPT86" s="46"/>
      <c r="TPU86" s="35"/>
      <c r="TPV86" s="11"/>
      <c r="TPW86" s="37"/>
      <c r="TPX86" s="46"/>
      <c r="TPY86" s="35"/>
      <c r="TPZ86" s="11"/>
      <c r="TQA86" s="37"/>
      <c r="TQB86" s="46"/>
      <c r="TQC86" s="35"/>
      <c r="TQD86" s="11"/>
      <c r="TQE86" s="37"/>
      <c r="TQF86" s="46"/>
      <c r="TQG86" s="35"/>
      <c r="TQH86" s="11"/>
      <c r="TQI86" s="37"/>
      <c r="TQJ86" s="46"/>
      <c r="TQK86" s="35"/>
      <c r="TQL86" s="11"/>
      <c r="TQM86" s="37"/>
      <c r="TQN86" s="46"/>
      <c r="TQO86" s="35"/>
      <c r="TQP86" s="11"/>
      <c r="TQQ86" s="37"/>
      <c r="TQR86" s="46"/>
      <c r="TQS86" s="35"/>
      <c r="TQT86" s="11"/>
      <c r="TQU86" s="37"/>
      <c r="TQV86" s="46"/>
      <c r="TQW86" s="35"/>
      <c r="TQX86" s="11"/>
      <c r="TQY86" s="37"/>
      <c r="TQZ86" s="46"/>
      <c r="TRA86" s="35"/>
      <c r="TRB86" s="11"/>
      <c r="TRC86" s="37"/>
      <c r="TRD86" s="46"/>
      <c r="TRE86" s="35"/>
      <c r="TRF86" s="11"/>
      <c r="TRG86" s="37"/>
      <c r="TRH86" s="46"/>
      <c r="TRI86" s="35"/>
      <c r="TRJ86" s="11"/>
      <c r="TRK86" s="37"/>
      <c r="TRL86" s="46"/>
      <c r="TRM86" s="35"/>
      <c r="TRN86" s="11"/>
      <c r="TRO86" s="37"/>
      <c r="TRP86" s="46"/>
      <c r="TRQ86" s="35"/>
      <c r="TRR86" s="11"/>
      <c r="TRS86" s="37"/>
      <c r="TRT86" s="46"/>
      <c r="TRU86" s="35"/>
      <c r="TRV86" s="11"/>
      <c r="TRW86" s="37"/>
      <c r="TRX86" s="46"/>
      <c r="TRY86" s="35"/>
      <c r="TRZ86" s="11"/>
      <c r="TSA86" s="37"/>
      <c r="TSB86" s="46"/>
      <c r="TSC86" s="35"/>
      <c r="TSD86" s="11"/>
      <c r="TSE86" s="37"/>
      <c r="TSF86" s="46"/>
      <c r="TSG86" s="35"/>
      <c r="TSH86" s="11"/>
      <c r="TSI86" s="37"/>
      <c r="TSJ86" s="46"/>
      <c r="TSK86" s="35"/>
      <c r="TSL86" s="11"/>
      <c r="TSM86" s="37"/>
      <c r="TSN86" s="46"/>
      <c r="TSO86" s="35"/>
      <c r="TSP86" s="11"/>
      <c r="TSQ86" s="37"/>
      <c r="TSR86" s="46"/>
      <c r="TSS86" s="35"/>
      <c r="TST86" s="11"/>
      <c r="TSU86" s="37"/>
      <c r="TSV86" s="46"/>
      <c r="TSW86" s="35"/>
      <c r="TSX86" s="11"/>
      <c r="TSY86" s="37"/>
      <c r="TSZ86" s="46"/>
      <c r="TTA86" s="35"/>
      <c r="TTB86" s="11"/>
      <c r="TTC86" s="37"/>
      <c r="TTD86" s="46"/>
      <c r="TTE86" s="35"/>
      <c r="TTF86" s="11"/>
      <c r="TTG86" s="37"/>
      <c r="TTH86" s="46"/>
      <c r="TTI86" s="35"/>
      <c r="TTJ86" s="11"/>
      <c r="TTK86" s="37"/>
      <c r="TTL86" s="46"/>
      <c r="TTM86" s="35"/>
      <c r="TTN86" s="11"/>
      <c r="TTO86" s="37"/>
      <c r="TTP86" s="46"/>
      <c r="TTQ86" s="35"/>
      <c r="TTR86" s="11"/>
      <c r="TTS86" s="37"/>
      <c r="TTT86" s="46"/>
      <c r="TTU86" s="35"/>
      <c r="TTV86" s="11"/>
      <c r="TTW86" s="37"/>
      <c r="TTX86" s="46"/>
      <c r="TTY86" s="35"/>
      <c r="TTZ86" s="11"/>
      <c r="TUA86" s="37"/>
      <c r="TUB86" s="46"/>
      <c r="TUC86" s="35"/>
      <c r="TUD86" s="11"/>
      <c r="TUE86" s="37"/>
      <c r="TUF86" s="46"/>
      <c r="TUG86" s="35"/>
      <c r="TUH86" s="11"/>
      <c r="TUI86" s="37"/>
      <c r="TUJ86" s="46"/>
      <c r="TUK86" s="35"/>
      <c r="TUL86" s="11"/>
      <c r="TUM86" s="37"/>
      <c r="TUN86" s="46"/>
      <c r="TUO86" s="35"/>
      <c r="TUP86" s="11"/>
      <c r="TUQ86" s="37"/>
      <c r="TUR86" s="46"/>
      <c r="TUS86" s="35"/>
      <c r="TUT86" s="11"/>
      <c r="TUU86" s="37"/>
      <c r="TUV86" s="46"/>
      <c r="TUW86" s="35"/>
      <c r="TUX86" s="11"/>
      <c r="TUY86" s="37"/>
      <c r="TUZ86" s="46"/>
      <c r="TVA86" s="35"/>
      <c r="TVB86" s="11"/>
      <c r="TVC86" s="37"/>
      <c r="TVD86" s="46"/>
      <c r="TVE86" s="35"/>
      <c r="TVF86" s="11"/>
      <c r="TVG86" s="37"/>
      <c r="TVH86" s="46"/>
      <c r="TVI86" s="35"/>
      <c r="TVJ86" s="11"/>
      <c r="TVK86" s="37"/>
      <c r="TVL86" s="46"/>
      <c r="TVM86" s="35"/>
      <c r="TVN86" s="11"/>
      <c r="TVO86" s="37"/>
      <c r="TVP86" s="46"/>
      <c r="TVQ86" s="35"/>
      <c r="TVR86" s="11"/>
      <c r="TVS86" s="37"/>
      <c r="TVT86" s="46"/>
      <c r="TVU86" s="35"/>
      <c r="TVV86" s="11"/>
      <c r="TVW86" s="37"/>
      <c r="TVX86" s="46"/>
      <c r="TVY86" s="35"/>
      <c r="TVZ86" s="11"/>
      <c r="TWA86" s="37"/>
      <c r="TWB86" s="46"/>
      <c r="TWC86" s="35"/>
      <c r="TWD86" s="11"/>
      <c r="TWE86" s="37"/>
      <c r="TWF86" s="46"/>
      <c r="TWG86" s="35"/>
      <c r="TWH86" s="11"/>
      <c r="TWI86" s="37"/>
      <c r="TWJ86" s="46"/>
      <c r="TWK86" s="35"/>
      <c r="TWL86" s="11"/>
      <c r="TWM86" s="37"/>
      <c r="TWN86" s="46"/>
      <c r="TWO86" s="35"/>
      <c r="TWP86" s="11"/>
      <c r="TWQ86" s="37"/>
      <c r="TWR86" s="46"/>
      <c r="TWS86" s="35"/>
      <c r="TWT86" s="11"/>
      <c r="TWU86" s="37"/>
      <c r="TWV86" s="46"/>
      <c r="TWW86" s="35"/>
      <c r="TWX86" s="11"/>
      <c r="TWY86" s="37"/>
      <c r="TWZ86" s="46"/>
      <c r="TXA86" s="35"/>
      <c r="TXB86" s="11"/>
      <c r="TXC86" s="37"/>
      <c r="TXD86" s="46"/>
      <c r="TXE86" s="35"/>
      <c r="TXF86" s="11"/>
      <c r="TXG86" s="37"/>
      <c r="TXH86" s="46"/>
      <c r="TXI86" s="35"/>
      <c r="TXJ86" s="11"/>
      <c r="TXK86" s="37"/>
      <c r="TXL86" s="46"/>
      <c r="TXM86" s="35"/>
      <c r="TXN86" s="11"/>
      <c r="TXO86" s="37"/>
      <c r="TXP86" s="46"/>
      <c r="TXQ86" s="35"/>
      <c r="TXR86" s="11"/>
      <c r="TXS86" s="37"/>
      <c r="TXT86" s="46"/>
      <c r="TXU86" s="35"/>
      <c r="TXV86" s="11"/>
      <c r="TXW86" s="37"/>
      <c r="TXX86" s="46"/>
      <c r="TXY86" s="35"/>
      <c r="TXZ86" s="11"/>
      <c r="TYA86" s="37"/>
      <c r="TYB86" s="46"/>
      <c r="TYC86" s="35"/>
      <c r="TYD86" s="11"/>
      <c r="TYE86" s="37"/>
      <c r="TYF86" s="46"/>
      <c r="TYG86" s="35"/>
      <c r="TYH86" s="11"/>
      <c r="TYI86" s="37"/>
      <c r="TYJ86" s="46"/>
      <c r="TYK86" s="35"/>
      <c r="TYL86" s="11"/>
      <c r="TYM86" s="37"/>
      <c r="TYN86" s="46"/>
      <c r="TYO86" s="35"/>
      <c r="TYP86" s="11"/>
      <c r="TYQ86" s="37"/>
      <c r="TYR86" s="46"/>
      <c r="TYS86" s="35"/>
      <c r="TYT86" s="11"/>
      <c r="TYU86" s="37"/>
      <c r="TYV86" s="46"/>
      <c r="TYW86" s="35"/>
      <c r="TYX86" s="11"/>
      <c r="TYY86" s="37"/>
      <c r="TYZ86" s="46"/>
      <c r="TZA86" s="35"/>
      <c r="TZB86" s="11"/>
      <c r="TZC86" s="37"/>
      <c r="TZD86" s="46"/>
      <c r="TZE86" s="35"/>
      <c r="TZF86" s="11"/>
      <c r="TZG86" s="37"/>
      <c r="TZH86" s="46"/>
      <c r="TZI86" s="35"/>
      <c r="TZJ86" s="11"/>
      <c r="TZK86" s="37"/>
      <c r="TZL86" s="46"/>
      <c r="TZM86" s="35"/>
      <c r="TZN86" s="11"/>
      <c r="TZO86" s="37"/>
      <c r="TZP86" s="46"/>
      <c r="TZQ86" s="35"/>
      <c r="TZR86" s="11"/>
      <c r="TZS86" s="37"/>
      <c r="TZT86" s="46"/>
      <c r="TZU86" s="35"/>
      <c r="TZV86" s="11"/>
      <c r="TZW86" s="37"/>
      <c r="TZX86" s="46"/>
      <c r="TZY86" s="35"/>
      <c r="TZZ86" s="11"/>
      <c r="UAA86" s="37"/>
      <c r="UAB86" s="46"/>
      <c r="UAC86" s="35"/>
      <c r="UAD86" s="11"/>
      <c r="UAE86" s="37"/>
      <c r="UAF86" s="46"/>
      <c r="UAG86" s="35"/>
      <c r="UAH86" s="11"/>
      <c r="UAI86" s="37"/>
      <c r="UAJ86" s="46"/>
      <c r="UAK86" s="35"/>
      <c r="UAL86" s="11"/>
      <c r="UAM86" s="37"/>
      <c r="UAN86" s="46"/>
      <c r="UAO86" s="35"/>
      <c r="UAP86" s="11"/>
      <c r="UAQ86" s="37"/>
      <c r="UAR86" s="46"/>
      <c r="UAS86" s="35"/>
      <c r="UAT86" s="11"/>
      <c r="UAU86" s="37"/>
      <c r="UAV86" s="46"/>
      <c r="UAW86" s="35"/>
      <c r="UAX86" s="11"/>
      <c r="UAY86" s="37"/>
      <c r="UAZ86" s="46"/>
      <c r="UBA86" s="35"/>
      <c r="UBB86" s="11"/>
      <c r="UBC86" s="37"/>
      <c r="UBD86" s="46"/>
      <c r="UBE86" s="35"/>
      <c r="UBF86" s="11"/>
      <c r="UBG86" s="37"/>
      <c r="UBH86" s="46"/>
      <c r="UBI86" s="35"/>
      <c r="UBJ86" s="11"/>
      <c r="UBK86" s="37"/>
      <c r="UBL86" s="46"/>
      <c r="UBM86" s="35"/>
      <c r="UBN86" s="11"/>
      <c r="UBO86" s="37"/>
      <c r="UBP86" s="46"/>
      <c r="UBQ86" s="35"/>
      <c r="UBR86" s="11"/>
      <c r="UBS86" s="37"/>
      <c r="UBT86" s="46"/>
      <c r="UBU86" s="35"/>
      <c r="UBV86" s="11"/>
      <c r="UBW86" s="37"/>
      <c r="UBX86" s="46"/>
      <c r="UBY86" s="35"/>
      <c r="UBZ86" s="11"/>
      <c r="UCA86" s="37"/>
      <c r="UCB86" s="46"/>
      <c r="UCC86" s="35"/>
      <c r="UCD86" s="11"/>
      <c r="UCE86" s="37"/>
      <c r="UCF86" s="46"/>
      <c r="UCG86" s="35"/>
      <c r="UCH86" s="11"/>
      <c r="UCI86" s="37"/>
      <c r="UCJ86" s="46"/>
      <c r="UCK86" s="35"/>
      <c r="UCL86" s="11"/>
      <c r="UCM86" s="37"/>
      <c r="UCN86" s="46"/>
      <c r="UCO86" s="35"/>
      <c r="UCP86" s="11"/>
      <c r="UCQ86" s="37"/>
      <c r="UCR86" s="46"/>
      <c r="UCS86" s="35"/>
      <c r="UCT86" s="11"/>
      <c r="UCU86" s="37"/>
      <c r="UCV86" s="46"/>
      <c r="UCW86" s="35"/>
      <c r="UCX86" s="11"/>
      <c r="UCY86" s="37"/>
      <c r="UCZ86" s="46"/>
      <c r="UDA86" s="35"/>
      <c r="UDB86" s="11"/>
      <c r="UDC86" s="37"/>
      <c r="UDD86" s="46"/>
      <c r="UDE86" s="35"/>
      <c r="UDF86" s="11"/>
      <c r="UDG86" s="37"/>
      <c r="UDH86" s="46"/>
      <c r="UDI86" s="35"/>
      <c r="UDJ86" s="11"/>
      <c r="UDK86" s="37"/>
      <c r="UDL86" s="46"/>
      <c r="UDM86" s="35"/>
      <c r="UDN86" s="11"/>
      <c r="UDO86" s="37"/>
      <c r="UDP86" s="46"/>
      <c r="UDQ86" s="35"/>
      <c r="UDR86" s="11"/>
      <c r="UDS86" s="37"/>
      <c r="UDT86" s="46"/>
      <c r="UDU86" s="35"/>
      <c r="UDV86" s="11"/>
      <c r="UDW86" s="37"/>
      <c r="UDX86" s="46"/>
      <c r="UDY86" s="35"/>
      <c r="UDZ86" s="11"/>
      <c r="UEA86" s="37"/>
      <c r="UEB86" s="46"/>
      <c r="UEC86" s="35"/>
      <c r="UED86" s="11"/>
      <c r="UEE86" s="37"/>
      <c r="UEF86" s="46"/>
      <c r="UEG86" s="35"/>
      <c r="UEH86" s="11"/>
      <c r="UEI86" s="37"/>
      <c r="UEJ86" s="46"/>
      <c r="UEK86" s="35"/>
      <c r="UEL86" s="11"/>
      <c r="UEM86" s="37"/>
      <c r="UEN86" s="46"/>
      <c r="UEO86" s="35"/>
      <c r="UEP86" s="11"/>
      <c r="UEQ86" s="37"/>
      <c r="UER86" s="46"/>
      <c r="UES86" s="35"/>
      <c r="UET86" s="11"/>
      <c r="UEU86" s="37"/>
      <c r="UEV86" s="46"/>
      <c r="UEW86" s="35"/>
      <c r="UEX86" s="11"/>
      <c r="UEY86" s="37"/>
      <c r="UEZ86" s="46"/>
      <c r="UFA86" s="35"/>
      <c r="UFB86" s="11"/>
      <c r="UFC86" s="37"/>
      <c r="UFD86" s="46"/>
      <c r="UFE86" s="35"/>
      <c r="UFF86" s="11"/>
      <c r="UFG86" s="37"/>
      <c r="UFH86" s="46"/>
      <c r="UFI86" s="35"/>
      <c r="UFJ86" s="11"/>
      <c r="UFK86" s="37"/>
      <c r="UFL86" s="46"/>
      <c r="UFM86" s="35"/>
      <c r="UFN86" s="11"/>
      <c r="UFO86" s="37"/>
      <c r="UFP86" s="46"/>
      <c r="UFQ86" s="35"/>
      <c r="UFR86" s="11"/>
      <c r="UFS86" s="37"/>
      <c r="UFT86" s="46"/>
      <c r="UFU86" s="35"/>
      <c r="UFV86" s="11"/>
      <c r="UFW86" s="37"/>
      <c r="UFX86" s="46"/>
      <c r="UFY86" s="35"/>
      <c r="UFZ86" s="11"/>
      <c r="UGA86" s="37"/>
      <c r="UGB86" s="46"/>
      <c r="UGC86" s="35"/>
      <c r="UGD86" s="11"/>
      <c r="UGE86" s="37"/>
      <c r="UGF86" s="46"/>
      <c r="UGG86" s="35"/>
      <c r="UGH86" s="11"/>
      <c r="UGI86" s="37"/>
      <c r="UGJ86" s="46"/>
      <c r="UGK86" s="35"/>
      <c r="UGL86" s="11"/>
      <c r="UGM86" s="37"/>
      <c r="UGN86" s="46"/>
      <c r="UGO86" s="35"/>
      <c r="UGP86" s="11"/>
      <c r="UGQ86" s="37"/>
      <c r="UGR86" s="46"/>
      <c r="UGS86" s="35"/>
      <c r="UGT86" s="11"/>
      <c r="UGU86" s="37"/>
      <c r="UGV86" s="46"/>
      <c r="UGW86" s="35"/>
      <c r="UGX86" s="11"/>
      <c r="UGY86" s="37"/>
      <c r="UGZ86" s="46"/>
      <c r="UHA86" s="35"/>
      <c r="UHB86" s="11"/>
      <c r="UHC86" s="37"/>
      <c r="UHD86" s="46"/>
      <c r="UHE86" s="35"/>
      <c r="UHF86" s="11"/>
      <c r="UHG86" s="37"/>
      <c r="UHH86" s="46"/>
      <c r="UHI86" s="35"/>
      <c r="UHJ86" s="11"/>
      <c r="UHK86" s="37"/>
      <c r="UHL86" s="46"/>
      <c r="UHM86" s="35"/>
      <c r="UHN86" s="11"/>
      <c r="UHO86" s="37"/>
      <c r="UHP86" s="46"/>
      <c r="UHQ86" s="35"/>
      <c r="UHR86" s="11"/>
      <c r="UHS86" s="37"/>
      <c r="UHT86" s="46"/>
      <c r="UHU86" s="35"/>
      <c r="UHV86" s="11"/>
      <c r="UHW86" s="37"/>
      <c r="UHX86" s="46"/>
      <c r="UHY86" s="35"/>
      <c r="UHZ86" s="11"/>
      <c r="UIA86" s="37"/>
      <c r="UIB86" s="46"/>
      <c r="UIC86" s="35"/>
      <c r="UID86" s="11"/>
      <c r="UIE86" s="37"/>
      <c r="UIF86" s="46"/>
      <c r="UIG86" s="35"/>
      <c r="UIH86" s="11"/>
      <c r="UII86" s="37"/>
      <c r="UIJ86" s="46"/>
      <c r="UIK86" s="35"/>
      <c r="UIL86" s="11"/>
      <c r="UIM86" s="37"/>
      <c r="UIN86" s="46"/>
      <c r="UIO86" s="35"/>
      <c r="UIP86" s="11"/>
      <c r="UIQ86" s="37"/>
      <c r="UIR86" s="46"/>
      <c r="UIS86" s="35"/>
      <c r="UIT86" s="11"/>
      <c r="UIU86" s="37"/>
      <c r="UIV86" s="46"/>
      <c r="UIW86" s="35"/>
      <c r="UIX86" s="11"/>
      <c r="UIY86" s="37"/>
      <c r="UIZ86" s="46"/>
      <c r="UJA86" s="35"/>
      <c r="UJB86" s="11"/>
      <c r="UJC86" s="37"/>
      <c r="UJD86" s="46"/>
      <c r="UJE86" s="35"/>
      <c r="UJF86" s="11"/>
      <c r="UJG86" s="37"/>
      <c r="UJH86" s="46"/>
      <c r="UJI86" s="35"/>
      <c r="UJJ86" s="11"/>
      <c r="UJK86" s="37"/>
      <c r="UJL86" s="46"/>
      <c r="UJM86" s="35"/>
      <c r="UJN86" s="11"/>
      <c r="UJO86" s="37"/>
      <c r="UJP86" s="46"/>
      <c r="UJQ86" s="35"/>
      <c r="UJR86" s="11"/>
      <c r="UJS86" s="37"/>
      <c r="UJT86" s="46"/>
      <c r="UJU86" s="35"/>
      <c r="UJV86" s="11"/>
      <c r="UJW86" s="37"/>
      <c r="UJX86" s="46"/>
      <c r="UJY86" s="35"/>
      <c r="UJZ86" s="11"/>
      <c r="UKA86" s="37"/>
      <c r="UKB86" s="46"/>
      <c r="UKC86" s="35"/>
      <c r="UKD86" s="11"/>
      <c r="UKE86" s="37"/>
      <c r="UKF86" s="46"/>
      <c r="UKG86" s="35"/>
      <c r="UKH86" s="11"/>
      <c r="UKI86" s="37"/>
      <c r="UKJ86" s="46"/>
      <c r="UKK86" s="35"/>
      <c r="UKL86" s="11"/>
      <c r="UKM86" s="37"/>
      <c r="UKN86" s="46"/>
      <c r="UKO86" s="35"/>
      <c r="UKP86" s="11"/>
      <c r="UKQ86" s="37"/>
      <c r="UKR86" s="46"/>
      <c r="UKS86" s="35"/>
      <c r="UKT86" s="11"/>
      <c r="UKU86" s="37"/>
      <c r="UKV86" s="46"/>
      <c r="UKW86" s="35"/>
      <c r="UKX86" s="11"/>
      <c r="UKY86" s="37"/>
      <c r="UKZ86" s="46"/>
      <c r="ULA86" s="35"/>
      <c r="ULB86" s="11"/>
      <c r="ULC86" s="37"/>
      <c r="ULD86" s="46"/>
      <c r="ULE86" s="35"/>
      <c r="ULF86" s="11"/>
      <c r="ULG86" s="37"/>
      <c r="ULH86" s="46"/>
      <c r="ULI86" s="35"/>
      <c r="ULJ86" s="11"/>
      <c r="ULK86" s="37"/>
      <c r="ULL86" s="46"/>
      <c r="ULM86" s="35"/>
      <c r="ULN86" s="11"/>
      <c r="ULO86" s="37"/>
      <c r="ULP86" s="46"/>
      <c r="ULQ86" s="35"/>
      <c r="ULR86" s="11"/>
      <c r="ULS86" s="37"/>
      <c r="ULT86" s="46"/>
      <c r="ULU86" s="35"/>
      <c r="ULV86" s="11"/>
      <c r="ULW86" s="37"/>
      <c r="ULX86" s="46"/>
      <c r="ULY86" s="35"/>
      <c r="ULZ86" s="11"/>
      <c r="UMA86" s="37"/>
      <c r="UMB86" s="46"/>
      <c r="UMC86" s="35"/>
      <c r="UMD86" s="11"/>
      <c r="UME86" s="37"/>
      <c r="UMF86" s="46"/>
      <c r="UMG86" s="35"/>
      <c r="UMH86" s="11"/>
      <c r="UMI86" s="37"/>
      <c r="UMJ86" s="46"/>
      <c r="UMK86" s="35"/>
      <c r="UML86" s="11"/>
      <c r="UMM86" s="37"/>
      <c r="UMN86" s="46"/>
      <c r="UMO86" s="35"/>
      <c r="UMP86" s="11"/>
      <c r="UMQ86" s="37"/>
      <c r="UMR86" s="46"/>
      <c r="UMS86" s="35"/>
      <c r="UMT86" s="11"/>
      <c r="UMU86" s="37"/>
      <c r="UMV86" s="46"/>
      <c r="UMW86" s="35"/>
      <c r="UMX86" s="11"/>
      <c r="UMY86" s="37"/>
      <c r="UMZ86" s="46"/>
      <c r="UNA86" s="35"/>
      <c r="UNB86" s="11"/>
      <c r="UNC86" s="37"/>
      <c r="UND86" s="46"/>
      <c r="UNE86" s="35"/>
      <c r="UNF86" s="11"/>
      <c r="UNG86" s="37"/>
      <c r="UNH86" s="46"/>
      <c r="UNI86" s="35"/>
      <c r="UNJ86" s="11"/>
      <c r="UNK86" s="37"/>
      <c r="UNL86" s="46"/>
      <c r="UNM86" s="35"/>
      <c r="UNN86" s="11"/>
      <c r="UNO86" s="37"/>
      <c r="UNP86" s="46"/>
      <c r="UNQ86" s="35"/>
      <c r="UNR86" s="11"/>
      <c r="UNS86" s="37"/>
      <c r="UNT86" s="46"/>
      <c r="UNU86" s="35"/>
      <c r="UNV86" s="11"/>
      <c r="UNW86" s="37"/>
      <c r="UNX86" s="46"/>
      <c r="UNY86" s="35"/>
      <c r="UNZ86" s="11"/>
      <c r="UOA86" s="37"/>
      <c r="UOB86" s="46"/>
      <c r="UOC86" s="35"/>
      <c r="UOD86" s="11"/>
      <c r="UOE86" s="37"/>
      <c r="UOF86" s="46"/>
      <c r="UOG86" s="35"/>
      <c r="UOH86" s="11"/>
      <c r="UOI86" s="37"/>
      <c r="UOJ86" s="46"/>
      <c r="UOK86" s="35"/>
      <c r="UOL86" s="11"/>
      <c r="UOM86" s="37"/>
      <c r="UON86" s="46"/>
      <c r="UOO86" s="35"/>
      <c r="UOP86" s="11"/>
      <c r="UOQ86" s="37"/>
      <c r="UOR86" s="46"/>
      <c r="UOS86" s="35"/>
      <c r="UOT86" s="11"/>
      <c r="UOU86" s="37"/>
      <c r="UOV86" s="46"/>
      <c r="UOW86" s="35"/>
      <c r="UOX86" s="11"/>
      <c r="UOY86" s="37"/>
      <c r="UOZ86" s="46"/>
      <c r="UPA86" s="35"/>
      <c r="UPB86" s="11"/>
      <c r="UPC86" s="37"/>
      <c r="UPD86" s="46"/>
      <c r="UPE86" s="35"/>
      <c r="UPF86" s="11"/>
      <c r="UPG86" s="37"/>
      <c r="UPH86" s="46"/>
      <c r="UPI86" s="35"/>
      <c r="UPJ86" s="11"/>
      <c r="UPK86" s="37"/>
      <c r="UPL86" s="46"/>
      <c r="UPM86" s="35"/>
      <c r="UPN86" s="11"/>
      <c r="UPO86" s="37"/>
      <c r="UPP86" s="46"/>
      <c r="UPQ86" s="35"/>
      <c r="UPR86" s="11"/>
      <c r="UPS86" s="37"/>
      <c r="UPT86" s="46"/>
      <c r="UPU86" s="35"/>
      <c r="UPV86" s="11"/>
      <c r="UPW86" s="37"/>
      <c r="UPX86" s="46"/>
      <c r="UPY86" s="35"/>
      <c r="UPZ86" s="11"/>
      <c r="UQA86" s="37"/>
      <c r="UQB86" s="46"/>
      <c r="UQC86" s="35"/>
      <c r="UQD86" s="11"/>
      <c r="UQE86" s="37"/>
      <c r="UQF86" s="46"/>
      <c r="UQG86" s="35"/>
      <c r="UQH86" s="11"/>
      <c r="UQI86" s="37"/>
      <c r="UQJ86" s="46"/>
      <c r="UQK86" s="35"/>
      <c r="UQL86" s="11"/>
      <c r="UQM86" s="37"/>
      <c r="UQN86" s="46"/>
      <c r="UQO86" s="35"/>
      <c r="UQP86" s="11"/>
      <c r="UQQ86" s="37"/>
      <c r="UQR86" s="46"/>
      <c r="UQS86" s="35"/>
      <c r="UQT86" s="11"/>
      <c r="UQU86" s="37"/>
      <c r="UQV86" s="46"/>
      <c r="UQW86" s="35"/>
      <c r="UQX86" s="11"/>
      <c r="UQY86" s="37"/>
      <c r="UQZ86" s="46"/>
      <c r="URA86" s="35"/>
      <c r="URB86" s="11"/>
      <c r="URC86" s="37"/>
      <c r="URD86" s="46"/>
      <c r="URE86" s="35"/>
      <c r="URF86" s="11"/>
      <c r="URG86" s="37"/>
      <c r="URH86" s="46"/>
      <c r="URI86" s="35"/>
      <c r="URJ86" s="11"/>
      <c r="URK86" s="37"/>
      <c r="URL86" s="46"/>
      <c r="URM86" s="35"/>
      <c r="URN86" s="11"/>
      <c r="URO86" s="37"/>
      <c r="URP86" s="46"/>
      <c r="URQ86" s="35"/>
      <c r="URR86" s="11"/>
      <c r="URS86" s="37"/>
      <c r="URT86" s="46"/>
      <c r="URU86" s="35"/>
      <c r="URV86" s="11"/>
      <c r="URW86" s="37"/>
      <c r="URX86" s="46"/>
      <c r="URY86" s="35"/>
      <c r="URZ86" s="11"/>
      <c r="USA86" s="37"/>
      <c r="USB86" s="46"/>
      <c r="USC86" s="35"/>
      <c r="USD86" s="11"/>
      <c r="USE86" s="37"/>
      <c r="USF86" s="46"/>
      <c r="USG86" s="35"/>
      <c r="USH86" s="11"/>
      <c r="USI86" s="37"/>
      <c r="USJ86" s="46"/>
      <c r="USK86" s="35"/>
      <c r="USL86" s="11"/>
      <c r="USM86" s="37"/>
      <c r="USN86" s="46"/>
      <c r="USO86" s="35"/>
      <c r="USP86" s="11"/>
      <c r="USQ86" s="37"/>
      <c r="USR86" s="46"/>
      <c r="USS86" s="35"/>
      <c r="UST86" s="11"/>
      <c r="USU86" s="37"/>
      <c r="USV86" s="46"/>
      <c r="USW86" s="35"/>
      <c r="USX86" s="11"/>
      <c r="USY86" s="37"/>
      <c r="USZ86" s="46"/>
      <c r="UTA86" s="35"/>
      <c r="UTB86" s="11"/>
      <c r="UTC86" s="37"/>
      <c r="UTD86" s="46"/>
      <c r="UTE86" s="35"/>
      <c r="UTF86" s="11"/>
      <c r="UTG86" s="37"/>
      <c r="UTH86" s="46"/>
      <c r="UTI86" s="35"/>
      <c r="UTJ86" s="11"/>
      <c r="UTK86" s="37"/>
      <c r="UTL86" s="46"/>
      <c r="UTM86" s="35"/>
      <c r="UTN86" s="11"/>
      <c r="UTO86" s="37"/>
      <c r="UTP86" s="46"/>
      <c r="UTQ86" s="35"/>
      <c r="UTR86" s="11"/>
      <c r="UTS86" s="37"/>
      <c r="UTT86" s="46"/>
      <c r="UTU86" s="35"/>
      <c r="UTV86" s="11"/>
      <c r="UTW86" s="37"/>
      <c r="UTX86" s="46"/>
      <c r="UTY86" s="35"/>
      <c r="UTZ86" s="11"/>
      <c r="UUA86" s="37"/>
      <c r="UUB86" s="46"/>
      <c r="UUC86" s="35"/>
      <c r="UUD86" s="11"/>
      <c r="UUE86" s="37"/>
      <c r="UUF86" s="46"/>
      <c r="UUG86" s="35"/>
      <c r="UUH86" s="11"/>
      <c r="UUI86" s="37"/>
      <c r="UUJ86" s="46"/>
      <c r="UUK86" s="35"/>
      <c r="UUL86" s="11"/>
      <c r="UUM86" s="37"/>
      <c r="UUN86" s="46"/>
      <c r="UUO86" s="35"/>
      <c r="UUP86" s="11"/>
      <c r="UUQ86" s="37"/>
      <c r="UUR86" s="46"/>
      <c r="UUS86" s="35"/>
      <c r="UUT86" s="11"/>
      <c r="UUU86" s="37"/>
      <c r="UUV86" s="46"/>
      <c r="UUW86" s="35"/>
      <c r="UUX86" s="11"/>
      <c r="UUY86" s="37"/>
      <c r="UUZ86" s="46"/>
      <c r="UVA86" s="35"/>
      <c r="UVB86" s="11"/>
      <c r="UVC86" s="37"/>
      <c r="UVD86" s="46"/>
      <c r="UVE86" s="35"/>
      <c r="UVF86" s="11"/>
      <c r="UVG86" s="37"/>
      <c r="UVH86" s="46"/>
      <c r="UVI86" s="35"/>
      <c r="UVJ86" s="11"/>
      <c r="UVK86" s="37"/>
      <c r="UVL86" s="46"/>
      <c r="UVM86" s="35"/>
      <c r="UVN86" s="11"/>
      <c r="UVO86" s="37"/>
      <c r="UVP86" s="46"/>
      <c r="UVQ86" s="35"/>
      <c r="UVR86" s="11"/>
      <c r="UVS86" s="37"/>
      <c r="UVT86" s="46"/>
      <c r="UVU86" s="35"/>
      <c r="UVV86" s="11"/>
      <c r="UVW86" s="37"/>
      <c r="UVX86" s="46"/>
      <c r="UVY86" s="35"/>
      <c r="UVZ86" s="11"/>
      <c r="UWA86" s="37"/>
      <c r="UWB86" s="46"/>
      <c r="UWC86" s="35"/>
      <c r="UWD86" s="11"/>
      <c r="UWE86" s="37"/>
      <c r="UWF86" s="46"/>
      <c r="UWG86" s="35"/>
      <c r="UWH86" s="11"/>
      <c r="UWI86" s="37"/>
      <c r="UWJ86" s="46"/>
      <c r="UWK86" s="35"/>
      <c r="UWL86" s="11"/>
      <c r="UWM86" s="37"/>
      <c r="UWN86" s="46"/>
      <c r="UWO86" s="35"/>
      <c r="UWP86" s="11"/>
      <c r="UWQ86" s="37"/>
      <c r="UWR86" s="46"/>
      <c r="UWS86" s="35"/>
      <c r="UWT86" s="11"/>
      <c r="UWU86" s="37"/>
      <c r="UWV86" s="46"/>
      <c r="UWW86" s="35"/>
      <c r="UWX86" s="11"/>
      <c r="UWY86" s="37"/>
      <c r="UWZ86" s="46"/>
      <c r="UXA86" s="35"/>
      <c r="UXB86" s="11"/>
      <c r="UXC86" s="37"/>
      <c r="UXD86" s="46"/>
      <c r="UXE86" s="35"/>
      <c r="UXF86" s="11"/>
      <c r="UXG86" s="37"/>
      <c r="UXH86" s="46"/>
      <c r="UXI86" s="35"/>
      <c r="UXJ86" s="11"/>
      <c r="UXK86" s="37"/>
      <c r="UXL86" s="46"/>
      <c r="UXM86" s="35"/>
      <c r="UXN86" s="11"/>
      <c r="UXO86" s="37"/>
      <c r="UXP86" s="46"/>
      <c r="UXQ86" s="35"/>
      <c r="UXR86" s="11"/>
      <c r="UXS86" s="37"/>
      <c r="UXT86" s="46"/>
      <c r="UXU86" s="35"/>
      <c r="UXV86" s="11"/>
      <c r="UXW86" s="37"/>
      <c r="UXX86" s="46"/>
      <c r="UXY86" s="35"/>
      <c r="UXZ86" s="11"/>
      <c r="UYA86" s="37"/>
      <c r="UYB86" s="46"/>
      <c r="UYC86" s="35"/>
      <c r="UYD86" s="11"/>
      <c r="UYE86" s="37"/>
      <c r="UYF86" s="46"/>
      <c r="UYG86" s="35"/>
      <c r="UYH86" s="11"/>
      <c r="UYI86" s="37"/>
      <c r="UYJ86" s="46"/>
      <c r="UYK86" s="35"/>
      <c r="UYL86" s="11"/>
      <c r="UYM86" s="37"/>
      <c r="UYN86" s="46"/>
      <c r="UYO86" s="35"/>
      <c r="UYP86" s="11"/>
      <c r="UYQ86" s="37"/>
      <c r="UYR86" s="46"/>
      <c r="UYS86" s="35"/>
      <c r="UYT86" s="11"/>
      <c r="UYU86" s="37"/>
      <c r="UYV86" s="46"/>
      <c r="UYW86" s="35"/>
      <c r="UYX86" s="11"/>
      <c r="UYY86" s="37"/>
      <c r="UYZ86" s="46"/>
      <c r="UZA86" s="35"/>
      <c r="UZB86" s="11"/>
      <c r="UZC86" s="37"/>
      <c r="UZD86" s="46"/>
      <c r="UZE86" s="35"/>
      <c r="UZF86" s="11"/>
      <c r="UZG86" s="37"/>
      <c r="UZH86" s="46"/>
      <c r="UZI86" s="35"/>
      <c r="UZJ86" s="11"/>
      <c r="UZK86" s="37"/>
      <c r="UZL86" s="46"/>
      <c r="UZM86" s="35"/>
      <c r="UZN86" s="11"/>
      <c r="UZO86" s="37"/>
      <c r="UZP86" s="46"/>
      <c r="UZQ86" s="35"/>
      <c r="UZR86" s="11"/>
      <c r="UZS86" s="37"/>
      <c r="UZT86" s="46"/>
      <c r="UZU86" s="35"/>
      <c r="UZV86" s="11"/>
      <c r="UZW86" s="37"/>
      <c r="UZX86" s="46"/>
      <c r="UZY86" s="35"/>
      <c r="UZZ86" s="11"/>
      <c r="VAA86" s="37"/>
      <c r="VAB86" s="46"/>
      <c r="VAC86" s="35"/>
      <c r="VAD86" s="11"/>
      <c r="VAE86" s="37"/>
      <c r="VAF86" s="46"/>
      <c r="VAG86" s="35"/>
      <c r="VAH86" s="11"/>
      <c r="VAI86" s="37"/>
      <c r="VAJ86" s="46"/>
      <c r="VAK86" s="35"/>
      <c r="VAL86" s="11"/>
      <c r="VAM86" s="37"/>
      <c r="VAN86" s="46"/>
      <c r="VAO86" s="35"/>
      <c r="VAP86" s="11"/>
      <c r="VAQ86" s="37"/>
      <c r="VAR86" s="46"/>
      <c r="VAS86" s="35"/>
      <c r="VAT86" s="11"/>
      <c r="VAU86" s="37"/>
      <c r="VAV86" s="46"/>
      <c r="VAW86" s="35"/>
      <c r="VAX86" s="11"/>
      <c r="VAY86" s="37"/>
      <c r="VAZ86" s="46"/>
      <c r="VBA86" s="35"/>
      <c r="VBB86" s="11"/>
      <c r="VBC86" s="37"/>
      <c r="VBD86" s="46"/>
      <c r="VBE86" s="35"/>
      <c r="VBF86" s="11"/>
      <c r="VBG86" s="37"/>
      <c r="VBH86" s="46"/>
      <c r="VBI86" s="35"/>
      <c r="VBJ86" s="11"/>
      <c r="VBK86" s="37"/>
      <c r="VBL86" s="46"/>
      <c r="VBM86" s="35"/>
      <c r="VBN86" s="11"/>
      <c r="VBO86" s="37"/>
      <c r="VBP86" s="46"/>
      <c r="VBQ86" s="35"/>
      <c r="VBR86" s="11"/>
      <c r="VBS86" s="37"/>
      <c r="VBT86" s="46"/>
      <c r="VBU86" s="35"/>
      <c r="VBV86" s="11"/>
      <c r="VBW86" s="37"/>
      <c r="VBX86" s="46"/>
      <c r="VBY86" s="35"/>
      <c r="VBZ86" s="11"/>
      <c r="VCA86" s="37"/>
      <c r="VCB86" s="46"/>
      <c r="VCC86" s="35"/>
      <c r="VCD86" s="11"/>
      <c r="VCE86" s="37"/>
      <c r="VCF86" s="46"/>
      <c r="VCG86" s="35"/>
      <c r="VCH86" s="11"/>
      <c r="VCI86" s="37"/>
      <c r="VCJ86" s="46"/>
      <c r="VCK86" s="35"/>
      <c r="VCL86" s="11"/>
      <c r="VCM86" s="37"/>
      <c r="VCN86" s="46"/>
      <c r="VCO86" s="35"/>
      <c r="VCP86" s="11"/>
      <c r="VCQ86" s="37"/>
      <c r="VCR86" s="46"/>
      <c r="VCS86" s="35"/>
      <c r="VCT86" s="11"/>
      <c r="VCU86" s="37"/>
      <c r="VCV86" s="46"/>
      <c r="VCW86" s="35"/>
      <c r="VCX86" s="11"/>
      <c r="VCY86" s="37"/>
      <c r="VCZ86" s="46"/>
      <c r="VDA86" s="35"/>
      <c r="VDB86" s="11"/>
      <c r="VDC86" s="37"/>
      <c r="VDD86" s="46"/>
      <c r="VDE86" s="35"/>
      <c r="VDF86" s="11"/>
      <c r="VDG86" s="37"/>
      <c r="VDH86" s="46"/>
      <c r="VDI86" s="35"/>
      <c r="VDJ86" s="11"/>
      <c r="VDK86" s="37"/>
      <c r="VDL86" s="46"/>
      <c r="VDM86" s="35"/>
      <c r="VDN86" s="11"/>
      <c r="VDO86" s="37"/>
      <c r="VDP86" s="46"/>
      <c r="VDQ86" s="35"/>
      <c r="VDR86" s="11"/>
      <c r="VDS86" s="37"/>
      <c r="VDT86" s="46"/>
      <c r="VDU86" s="35"/>
      <c r="VDV86" s="11"/>
      <c r="VDW86" s="37"/>
      <c r="VDX86" s="46"/>
      <c r="VDY86" s="35"/>
      <c r="VDZ86" s="11"/>
      <c r="VEA86" s="37"/>
      <c r="VEB86" s="46"/>
      <c r="VEC86" s="35"/>
      <c r="VED86" s="11"/>
      <c r="VEE86" s="37"/>
      <c r="VEF86" s="46"/>
      <c r="VEG86" s="35"/>
      <c r="VEH86" s="11"/>
      <c r="VEI86" s="37"/>
      <c r="VEJ86" s="46"/>
      <c r="VEK86" s="35"/>
      <c r="VEL86" s="11"/>
      <c r="VEM86" s="37"/>
      <c r="VEN86" s="46"/>
      <c r="VEO86" s="35"/>
      <c r="VEP86" s="11"/>
      <c r="VEQ86" s="37"/>
      <c r="VER86" s="46"/>
      <c r="VES86" s="35"/>
      <c r="VET86" s="11"/>
      <c r="VEU86" s="37"/>
      <c r="VEV86" s="46"/>
      <c r="VEW86" s="35"/>
      <c r="VEX86" s="11"/>
      <c r="VEY86" s="37"/>
      <c r="VEZ86" s="46"/>
      <c r="VFA86" s="35"/>
      <c r="VFB86" s="11"/>
      <c r="VFC86" s="37"/>
      <c r="VFD86" s="46"/>
      <c r="VFE86" s="35"/>
      <c r="VFF86" s="11"/>
      <c r="VFG86" s="37"/>
      <c r="VFH86" s="46"/>
      <c r="VFI86" s="35"/>
      <c r="VFJ86" s="11"/>
      <c r="VFK86" s="37"/>
      <c r="VFL86" s="46"/>
      <c r="VFM86" s="35"/>
      <c r="VFN86" s="11"/>
      <c r="VFO86" s="37"/>
      <c r="VFP86" s="46"/>
      <c r="VFQ86" s="35"/>
      <c r="VFR86" s="11"/>
      <c r="VFS86" s="37"/>
      <c r="VFT86" s="46"/>
      <c r="VFU86" s="35"/>
      <c r="VFV86" s="11"/>
      <c r="VFW86" s="37"/>
      <c r="VFX86" s="46"/>
      <c r="VFY86" s="35"/>
      <c r="VFZ86" s="11"/>
      <c r="VGA86" s="37"/>
      <c r="VGB86" s="46"/>
      <c r="VGC86" s="35"/>
      <c r="VGD86" s="11"/>
      <c r="VGE86" s="37"/>
      <c r="VGF86" s="46"/>
      <c r="VGG86" s="35"/>
      <c r="VGH86" s="11"/>
      <c r="VGI86" s="37"/>
      <c r="VGJ86" s="46"/>
      <c r="VGK86" s="35"/>
      <c r="VGL86" s="11"/>
      <c r="VGM86" s="37"/>
      <c r="VGN86" s="46"/>
      <c r="VGO86" s="35"/>
      <c r="VGP86" s="11"/>
      <c r="VGQ86" s="37"/>
      <c r="VGR86" s="46"/>
      <c r="VGS86" s="35"/>
      <c r="VGT86" s="11"/>
      <c r="VGU86" s="37"/>
      <c r="VGV86" s="46"/>
      <c r="VGW86" s="35"/>
      <c r="VGX86" s="11"/>
      <c r="VGY86" s="37"/>
      <c r="VGZ86" s="46"/>
      <c r="VHA86" s="35"/>
      <c r="VHB86" s="11"/>
      <c r="VHC86" s="37"/>
      <c r="VHD86" s="46"/>
      <c r="VHE86" s="35"/>
      <c r="VHF86" s="11"/>
      <c r="VHG86" s="37"/>
      <c r="VHH86" s="46"/>
      <c r="VHI86" s="35"/>
      <c r="VHJ86" s="11"/>
      <c r="VHK86" s="37"/>
      <c r="VHL86" s="46"/>
      <c r="VHM86" s="35"/>
      <c r="VHN86" s="11"/>
      <c r="VHO86" s="37"/>
      <c r="VHP86" s="46"/>
      <c r="VHQ86" s="35"/>
      <c r="VHR86" s="11"/>
      <c r="VHS86" s="37"/>
      <c r="VHT86" s="46"/>
      <c r="VHU86" s="35"/>
      <c r="VHV86" s="11"/>
      <c r="VHW86" s="37"/>
      <c r="VHX86" s="46"/>
      <c r="VHY86" s="35"/>
      <c r="VHZ86" s="11"/>
      <c r="VIA86" s="37"/>
      <c r="VIB86" s="46"/>
      <c r="VIC86" s="35"/>
      <c r="VID86" s="11"/>
      <c r="VIE86" s="37"/>
      <c r="VIF86" s="46"/>
      <c r="VIG86" s="35"/>
      <c r="VIH86" s="11"/>
      <c r="VII86" s="37"/>
      <c r="VIJ86" s="46"/>
      <c r="VIK86" s="35"/>
      <c r="VIL86" s="11"/>
      <c r="VIM86" s="37"/>
      <c r="VIN86" s="46"/>
      <c r="VIO86" s="35"/>
      <c r="VIP86" s="11"/>
      <c r="VIQ86" s="37"/>
      <c r="VIR86" s="46"/>
      <c r="VIS86" s="35"/>
      <c r="VIT86" s="11"/>
      <c r="VIU86" s="37"/>
      <c r="VIV86" s="46"/>
      <c r="VIW86" s="35"/>
      <c r="VIX86" s="11"/>
      <c r="VIY86" s="37"/>
      <c r="VIZ86" s="46"/>
      <c r="VJA86" s="35"/>
      <c r="VJB86" s="11"/>
      <c r="VJC86" s="37"/>
      <c r="VJD86" s="46"/>
      <c r="VJE86" s="35"/>
      <c r="VJF86" s="11"/>
      <c r="VJG86" s="37"/>
      <c r="VJH86" s="46"/>
      <c r="VJI86" s="35"/>
      <c r="VJJ86" s="11"/>
      <c r="VJK86" s="37"/>
      <c r="VJL86" s="46"/>
      <c r="VJM86" s="35"/>
      <c r="VJN86" s="11"/>
      <c r="VJO86" s="37"/>
      <c r="VJP86" s="46"/>
      <c r="VJQ86" s="35"/>
      <c r="VJR86" s="11"/>
      <c r="VJS86" s="37"/>
      <c r="VJT86" s="46"/>
      <c r="VJU86" s="35"/>
      <c r="VJV86" s="11"/>
      <c r="VJW86" s="37"/>
      <c r="VJX86" s="46"/>
      <c r="VJY86" s="35"/>
      <c r="VJZ86" s="11"/>
      <c r="VKA86" s="37"/>
      <c r="VKB86" s="46"/>
      <c r="VKC86" s="35"/>
      <c r="VKD86" s="11"/>
      <c r="VKE86" s="37"/>
      <c r="VKF86" s="46"/>
      <c r="VKG86" s="35"/>
      <c r="VKH86" s="11"/>
      <c r="VKI86" s="37"/>
      <c r="VKJ86" s="46"/>
      <c r="VKK86" s="35"/>
      <c r="VKL86" s="11"/>
      <c r="VKM86" s="37"/>
      <c r="VKN86" s="46"/>
      <c r="VKO86" s="35"/>
      <c r="VKP86" s="11"/>
      <c r="VKQ86" s="37"/>
      <c r="VKR86" s="46"/>
      <c r="VKS86" s="35"/>
      <c r="VKT86" s="11"/>
      <c r="VKU86" s="37"/>
      <c r="VKV86" s="46"/>
      <c r="VKW86" s="35"/>
      <c r="VKX86" s="11"/>
      <c r="VKY86" s="37"/>
      <c r="VKZ86" s="46"/>
      <c r="VLA86" s="35"/>
      <c r="VLB86" s="11"/>
      <c r="VLC86" s="37"/>
      <c r="VLD86" s="46"/>
      <c r="VLE86" s="35"/>
      <c r="VLF86" s="11"/>
      <c r="VLG86" s="37"/>
      <c r="VLH86" s="46"/>
      <c r="VLI86" s="35"/>
      <c r="VLJ86" s="11"/>
      <c r="VLK86" s="37"/>
      <c r="VLL86" s="46"/>
      <c r="VLM86" s="35"/>
      <c r="VLN86" s="11"/>
      <c r="VLO86" s="37"/>
      <c r="VLP86" s="46"/>
      <c r="VLQ86" s="35"/>
      <c r="VLR86" s="11"/>
      <c r="VLS86" s="37"/>
      <c r="VLT86" s="46"/>
      <c r="VLU86" s="35"/>
      <c r="VLV86" s="11"/>
      <c r="VLW86" s="37"/>
      <c r="VLX86" s="46"/>
      <c r="VLY86" s="35"/>
      <c r="VLZ86" s="11"/>
      <c r="VMA86" s="37"/>
      <c r="VMB86" s="46"/>
      <c r="VMC86" s="35"/>
      <c r="VMD86" s="11"/>
      <c r="VME86" s="37"/>
      <c r="VMF86" s="46"/>
      <c r="VMG86" s="35"/>
      <c r="VMH86" s="11"/>
      <c r="VMI86" s="37"/>
      <c r="VMJ86" s="46"/>
      <c r="VMK86" s="35"/>
      <c r="VML86" s="11"/>
      <c r="VMM86" s="37"/>
      <c r="VMN86" s="46"/>
      <c r="VMO86" s="35"/>
      <c r="VMP86" s="11"/>
      <c r="VMQ86" s="37"/>
      <c r="VMR86" s="46"/>
      <c r="VMS86" s="35"/>
      <c r="VMT86" s="11"/>
      <c r="VMU86" s="37"/>
      <c r="VMV86" s="46"/>
      <c r="VMW86" s="35"/>
      <c r="VMX86" s="11"/>
      <c r="VMY86" s="37"/>
      <c r="VMZ86" s="46"/>
      <c r="VNA86" s="35"/>
      <c r="VNB86" s="11"/>
      <c r="VNC86" s="37"/>
      <c r="VND86" s="46"/>
      <c r="VNE86" s="35"/>
      <c r="VNF86" s="11"/>
      <c r="VNG86" s="37"/>
      <c r="VNH86" s="46"/>
      <c r="VNI86" s="35"/>
      <c r="VNJ86" s="11"/>
      <c r="VNK86" s="37"/>
      <c r="VNL86" s="46"/>
      <c r="VNM86" s="35"/>
      <c r="VNN86" s="11"/>
      <c r="VNO86" s="37"/>
      <c r="VNP86" s="46"/>
      <c r="VNQ86" s="35"/>
      <c r="VNR86" s="11"/>
      <c r="VNS86" s="37"/>
      <c r="VNT86" s="46"/>
      <c r="VNU86" s="35"/>
      <c r="VNV86" s="11"/>
      <c r="VNW86" s="37"/>
      <c r="VNX86" s="46"/>
      <c r="VNY86" s="35"/>
      <c r="VNZ86" s="11"/>
      <c r="VOA86" s="37"/>
      <c r="VOB86" s="46"/>
      <c r="VOC86" s="35"/>
      <c r="VOD86" s="11"/>
      <c r="VOE86" s="37"/>
      <c r="VOF86" s="46"/>
      <c r="VOG86" s="35"/>
      <c r="VOH86" s="11"/>
      <c r="VOI86" s="37"/>
      <c r="VOJ86" s="46"/>
      <c r="VOK86" s="35"/>
      <c r="VOL86" s="11"/>
      <c r="VOM86" s="37"/>
      <c r="VON86" s="46"/>
      <c r="VOO86" s="35"/>
      <c r="VOP86" s="11"/>
      <c r="VOQ86" s="37"/>
      <c r="VOR86" s="46"/>
      <c r="VOS86" s="35"/>
      <c r="VOT86" s="11"/>
      <c r="VOU86" s="37"/>
      <c r="VOV86" s="46"/>
      <c r="VOW86" s="35"/>
      <c r="VOX86" s="11"/>
      <c r="VOY86" s="37"/>
      <c r="VOZ86" s="46"/>
      <c r="VPA86" s="35"/>
      <c r="VPB86" s="11"/>
      <c r="VPC86" s="37"/>
      <c r="VPD86" s="46"/>
      <c r="VPE86" s="35"/>
      <c r="VPF86" s="11"/>
      <c r="VPG86" s="37"/>
      <c r="VPH86" s="46"/>
      <c r="VPI86" s="35"/>
      <c r="VPJ86" s="11"/>
      <c r="VPK86" s="37"/>
      <c r="VPL86" s="46"/>
      <c r="VPM86" s="35"/>
      <c r="VPN86" s="11"/>
      <c r="VPO86" s="37"/>
      <c r="VPP86" s="46"/>
      <c r="VPQ86" s="35"/>
      <c r="VPR86" s="11"/>
      <c r="VPS86" s="37"/>
      <c r="VPT86" s="46"/>
      <c r="VPU86" s="35"/>
      <c r="VPV86" s="11"/>
      <c r="VPW86" s="37"/>
      <c r="VPX86" s="46"/>
      <c r="VPY86" s="35"/>
      <c r="VPZ86" s="11"/>
      <c r="VQA86" s="37"/>
      <c r="VQB86" s="46"/>
      <c r="VQC86" s="35"/>
      <c r="VQD86" s="11"/>
      <c r="VQE86" s="37"/>
      <c r="VQF86" s="46"/>
      <c r="VQG86" s="35"/>
      <c r="VQH86" s="11"/>
      <c r="VQI86" s="37"/>
      <c r="VQJ86" s="46"/>
      <c r="VQK86" s="35"/>
      <c r="VQL86" s="11"/>
      <c r="VQM86" s="37"/>
      <c r="VQN86" s="46"/>
      <c r="VQO86" s="35"/>
      <c r="VQP86" s="11"/>
      <c r="VQQ86" s="37"/>
      <c r="VQR86" s="46"/>
      <c r="VQS86" s="35"/>
      <c r="VQT86" s="11"/>
      <c r="VQU86" s="37"/>
      <c r="VQV86" s="46"/>
      <c r="VQW86" s="35"/>
      <c r="VQX86" s="11"/>
      <c r="VQY86" s="37"/>
      <c r="VQZ86" s="46"/>
      <c r="VRA86" s="35"/>
      <c r="VRB86" s="11"/>
      <c r="VRC86" s="37"/>
      <c r="VRD86" s="46"/>
      <c r="VRE86" s="35"/>
      <c r="VRF86" s="11"/>
      <c r="VRG86" s="37"/>
      <c r="VRH86" s="46"/>
      <c r="VRI86" s="35"/>
      <c r="VRJ86" s="11"/>
      <c r="VRK86" s="37"/>
      <c r="VRL86" s="46"/>
      <c r="VRM86" s="35"/>
      <c r="VRN86" s="11"/>
      <c r="VRO86" s="37"/>
      <c r="VRP86" s="46"/>
      <c r="VRQ86" s="35"/>
      <c r="VRR86" s="11"/>
      <c r="VRS86" s="37"/>
      <c r="VRT86" s="46"/>
      <c r="VRU86" s="35"/>
      <c r="VRV86" s="11"/>
      <c r="VRW86" s="37"/>
      <c r="VRX86" s="46"/>
      <c r="VRY86" s="35"/>
      <c r="VRZ86" s="11"/>
      <c r="VSA86" s="37"/>
      <c r="VSB86" s="46"/>
      <c r="VSC86" s="35"/>
      <c r="VSD86" s="11"/>
      <c r="VSE86" s="37"/>
      <c r="VSF86" s="46"/>
      <c r="VSG86" s="35"/>
      <c r="VSH86" s="11"/>
      <c r="VSI86" s="37"/>
      <c r="VSJ86" s="46"/>
      <c r="VSK86" s="35"/>
      <c r="VSL86" s="11"/>
      <c r="VSM86" s="37"/>
      <c r="VSN86" s="46"/>
      <c r="VSO86" s="35"/>
      <c r="VSP86" s="11"/>
      <c r="VSQ86" s="37"/>
      <c r="VSR86" s="46"/>
      <c r="VSS86" s="35"/>
      <c r="VST86" s="11"/>
      <c r="VSU86" s="37"/>
      <c r="VSV86" s="46"/>
      <c r="VSW86" s="35"/>
      <c r="VSX86" s="11"/>
      <c r="VSY86" s="37"/>
      <c r="VSZ86" s="46"/>
      <c r="VTA86" s="35"/>
      <c r="VTB86" s="11"/>
      <c r="VTC86" s="37"/>
      <c r="VTD86" s="46"/>
      <c r="VTE86" s="35"/>
      <c r="VTF86" s="11"/>
      <c r="VTG86" s="37"/>
      <c r="VTH86" s="46"/>
      <c r="VTI86" s="35"/>
      <c r="VTJ86" s="11"/>
      <c r="VTK86" s="37"/>
      <c r="VTL86" s="46"/>
      <c r="VTM86" s="35"/>
      <c r="VTN86" s="11"/>
      <c r="VTO86" s="37"/>
      <c r="VTP86" s="46"/>
      <c r="VTQ86" s="35"/>
      <c r="VTR86" s="11"/>
      <c r="VTS86" s="37"/>
      <c r="VTT86" s="46"/>
      <c r="VTU86" s="35"/>
      <c r="VTV86" s="11"/>
      <c r="VTW86" s="37"/>
      <c r="VTX86" s="46"/>
      <c r="VTY86" s="35"/>
      <c r="VTZ86" s="11"/>
      <c r="VUA86" s="37"/>
      <c r="VUB86" s="46"/>
      <c r="VUC86" s="35"/>
      <c r="VUD86" s="11"/>
      <c r="VUE86" s="37"/>
      <c r="VUF86" s="46"/>
      <c r="VUG86" s="35"/>
      <c r="VUH86" s="11"/>
      <c r="VUI86" s="37"/>
      <c r="VUJ86" s="46"/>
      <c r="VUK86" s="35"/>
      <c r="VUL86" s="11"/>
      <c r="VUM86" s="37"/>
      <c r="VUN86" s="46"/>
      <c r="VUO86" s="35"/>
      <c r="VUP86" s="11"/>
      <c r="VUQ86" s="37"/>
      <c r="VUR86" s="46"/>
      <c r="VUS86" s="35"/>
      <c r="VUT86" s="11"/>
      <c r="VUU86" s="37"/>
      <c r="VUV86" s="46"/>
      <c r="VUW86" s="35"/>
      <c r="VUX86" s="11"/>
      <c r="VUY86" s="37"/>
      <c r="VUZ86" s="46"/>
      <c r="VVA86" s="35"/>
      <c r="VVB86" s="11"/>
      <c r="VVC86" s="37"/>
      <c r="VVD86" s="46"/>
      <c r="VVE86" s="35"/>
      <c r="VVF86" s="11"/>
      <c r="VVG86" s="37"/>
      <c r="VVH86" s="46"/>
      <c r="VVI86" s="35"/>
      <c r="VVJ86" s="11"/>
      <c r="VVK86" s="37"/>
      <c r="VVL86" s="46"/>
      <c r="VVM86" s="35"/>
      <c r="VVN86" s="11"/>
      <c r="VVO86" s="37"/>
      <c r="VVP86" s="46"/>
      <c r="VVQ86" s="35"/>
      <c r="VVR86" s="11"/>
      <c r="VVS86" s="37"/>
      <c r="VVT86" s="46"/>
      <c r="VVU86" s="35"/>
      <c r="VVV86" s="11"/>
      <c r="VVW86" s="37"/>
      <c r="VVX86" s="46"/>
      <c r="VVY86" s="35"/>
      <c r="VVZ86" s="11"/>
      <c r="VWA86" s="37"/>
      <c r="VWB86" s="46"/>
      <c r="VWC86" s="35"/>
      <c r="VWD86" s="11"/>
      <c r="VWE86" s="37"/>
      <c r="VWF86" s="46"/>
      <c r="VWG86" s="35"/>
      <c r="VWH86" s="11"/>
      <c r="VWI86" s="37"/>
      <c r="VWJ86" s="46"/>
      <c r="VWK86" s="35"/>
      <c r="VWL86" s="11"/>
      <c r="VWM86" s="37"/>
      <c r="VWN86" s="46"/>
      <c r="VWO86" s="35"/>
      <c r="VWP86" s="11"/>
      <c r="VWQ86" s="37"/>
      <c r="VWR86" s="46"/>
      <c r="VWS86" s="35"/>
      <c r="VWT86" s="11"/>
      <c r="VWU86" s="37"/>
      <c r="VWV86" s="46"/>
      <c r="VWW86" s="35"/>
      <c r="VWX86" s="11"/>
      <c r="VWY86" s="37"/>
      <c r="VWZ86" s="46"/>
      <c r="VXA86" s="35"/>
      <c r="VXB86" s="11"/>
      <c r="VXC86" s="37"/>
      <c r="VXD86" s="46"/>
      <c r="VXE86" s="35"/>
      <c r="VXF86" s="11"/>
      <c r="VXG86" s="37"/>
      <c r="VXH86" s="46"/>
      <c r="VXI86" s="35"/>
      <c r="VXJ86" s="11"/>
      <c r="VXK86" s="37"/>
      <c r="VXL86" s="46"/>
      <c r="VXM86" s="35"/>
      <c r="VXN86" s="11"/>
      <c r="VXO86" s="37"/>
      <c r="VXP86" s="46"/>
      <c r="VXQ86" s="35"/>
      <c r="VXR86" s="11"/>
      <c r="VXS86" s="37"/>
      <c r="VXT86" s="46"/>
      <c r="VXU86" s="35"/>
      <c r="VXV86" s="11"/>
      <c r="VXW86" s="37"/>
      <c r="VXX86" s="46"/>
      <c r="VXY86" s="35"/>
      <c r="VXZ86" s="11"/>
      <c r="VYA86" s="37"/>
      <c r="VYB86" s="46"/>
      <c r="VYC86" s="35"/>
      <c r="VYD86" s="11"/>
      <c r="VYE86" s="37"/>
      <c r="VYF86" s="46"/>
      <c r="VYG86" s="35"/>
      <c r="VYH86" s="11"/>
      <c r="VYI86" s="37"/>
      <c r="VYJ86" s="46"/>
      <c r="VYK86" s="35"/>
      <c r="VYL86" s="11"/>
      <c r="VYM86" s="37"/>
      <c r="VYN86" s="46"/>
      <c r="VYO86" s="35"/>
      <c r="VYP86" s="11"/>
      <c r="VYQ86" s="37"/>
      <c r="VYR86" s="46"/>
      <c r="VYS86" s="35"/>
      <c r="VYT86" s="11"/>
      <c r="VYU86" s="37"/>
      <c r="VYV86" s="46"/>
      <c r="VYW86" s="35"/>
      <c r="VYX86" s="11"/>
      <c r="VYY86" s="37"/>
      <c r="VYZ86" s="46"/>
      <c r="VZA86" s="35"/>
      <c r="VZB86" s="11"/>
      <c r="VZC86" s="37"/>
      <c r="VZD86" s="46"/>
      <c r="VZE86" s="35"/>
      <c r="VZF86" s="11"/>
      <c r="VZG86" s="37"/>
      <c r="VZH86" s="46"/>
      <c r="VZI86" s="35"/>
      <c r="VZJ86" s="11"/>
      <c r="VZK86" s="37"/>
      <c r="VZL86" s="46"/>
      <c r="VZM86" s="35"/>
      <c r="VZN86" s="11"/>
      <c r="VZO86" s="37"/>
      <c r="VZP86" s="46"/>
      <c r="VZQ86" s="35"/>
      <c r="VZR86" s="11"/>
      <c r="VZS86" s="37"/>
      <c r="VZT86" s="46"/>
      <c r="VZU86" s="35"/>
      <c r="VZV86" s="11"/>
      <c r="VZW86" s="37"/>
      <c r="VZX86" s="46"/>
      <c r="VZY86" s="35"/>
      <c r="VZZ86" s="11"/>
      <c r="WAA86" s="37"/>
      <c r="WAB86" s="46"/>
      <c r="WAC86" s="35"/>
      <c r="WAD86" s="11"/>
      <c r="WAE86" s="37"/>
      <c r="WAF86" s="46"/>
      <c r="WAG86" s="35"/>
      <c r="WAH86" s="11"/>
      <c r="WAI86" s="37"/>
      <c r="WAJ86" s="46"/>
      <c r="WAK86" s="35"/>
      <c r="WAL86" s="11"/>
      <c r="WAM86" s="37"/>
      <c r="WAN86" s="46"/>
      <c r="WAO86" s="35"/>
      <c r="WAP86" s="11"/>
      <c r="WAQ86" s="37"/>
      <c r="WAR86" s="46"/>
      <c r="WAS86" s="35"/>
      <c r="WAT86" s="11"/>
      <c r="WAU86" s="37"/>
      <c r="WAV86" s="46"/>
      <c r="WAW86" s="35"/>
      <c r="WAX86" s="11"/>
      <c r="WAY86" s="37"/>
      <c r="WAZ86" s="46"/>
      <c r="WBA86" s="35"/>
      <c r="WBB86" s="11"/>
      <c r="WBC86" s="37"/>
      <c r="WBD86" s="46"/>
      <c r="WBE86" s="35"/>
      <c r="WBF86" s="11"/>
      <c r="WBG86" s="37"/>
      <c r="WBH86" s="46"/>
      <c r="WBI86" s="35"/>
      <c r="WBJ86" s="11"/>
      <c r="WBK86" s="37"/>
      <c r="WBL86" s="46"/>
      <c r="WBM86" s="35"/>
      <c r="WBN86" s="11"/>
      <c r="WBO86" s="37"/>
      <c r="WBP86" s="46"/>
      <c r="WBQ86" s="35"/>
      <c r="WBR86" s="11"/>
      <c r="WBS86" s="37"/>
      <c r="WBT86" s="46"/>
      <c r="WBU86" s="35"/>
      <c r="WBV86" s="11"/>
      <c r="WBW86" s="37"/>
      <c r="WBX86" s="46"/>
      <c r="WBY86" s="35"/>
      <c r="WBZ86" s="11"/>
      <c r="WCA86" s="37"/>
      <c r="WCB86" s="46"/>
      <c r="WCC86" s="35"/>
      <c r="WCD86" s="11"/>
      <c r="WCE86" s="37"/>
      <c r="WCF86" s="46"/>
      <c r="WCG86" s="35"/>
      <c r="WCH86" s="11"/>
      <c r="WCI86" s="37"/>
      <c r="WCJ86" s="46"/>
      <c r="WCK86" s="35"/>
      <c r="WCL86" s="11"/>
      <c r="WCM86" s="37"/>
      <c r="WCN86" s="46"/>
      <c r="WCO86" s="35"/>
      <c r="WCP86" s="11"/>
      <c r="WCQ86" s="37"/>
      <c r="WCR86" s="46"/>
      <c r="WCS86" s="35"/>
      <c r="WCT86" s="11"/>
      <c r="WCU86" s="37"/>
      <c r="WCV86" s="46"/>
      <c r="WCW86" s="35"/>
      <c r="WCX86" s="11"/>
      <c r="WCY86" s="37"/>
      <c r="WCZ86" s="46"/>
      <c r="WDA86" s="35"/>
      <c r="WDB86" s="11"/>
      <c r="WDC86" s="37"/>
      <c r="WDD86" s="46"/>
      <c r="WDE86" s="35"/>
      <c r="WDF86" s="11"/>
      <c r="WDG86" s="37"/>
      <c r="WDH86" s="46"/>
      <c r="WDI86" s="35"/>
      <c r="WDJ86" s="11"/>
      <c r="WDK86" s="37"/>
      <c r="WDL86" s="46"/>
      <c r="WDM86" s="35"/>
      <c r="WDN86" s="11"/>
      <c r="WDO86" s="37"/>
      <c r="WDP86" s="46"/>
      <c r="WDQ86" s="35"/>
      <c r="WDR86" s="11"/>
      <c r="WDS86" s="37"/>
      <c r="WDT86" s="46"/>
      <c r="WDU86" s="35"/>
      <c r="WDV86" s="11"/>
      <c r="WDW86" s="37"/>
      <c r="WDX86" s="46"/>
      <c r="WDY86" s="35"/>
      <c r="WDZ86" s="11"/>
      <c r="WEA86" s="37"/>
      <c r="WEB86" s="46"/>
      <c r="WEC86" s="35"/>
      <c r="WED86" s="11"/>
      <c r="WEE86" s="37"/>
      <c r="WEF86" s="46"/>
      <c r="WEG86" s="35"/>
      <c r="WEH86" s="11"/>
      <c r="WEI86" s="37"/>
      <c r="WEJ86" s="46"/>
      <c r="WEK86" s="35"/>
      <c r="WEL86" s="11"/>
      <c r="WEM86" s="37"/>
      <c r="WEN86" s="46"/>
      <c r="WEO86" s="35"/>
      <c r="WEP86" s="11"/>
      <c r="WEQ86" s="37"/>
      <c r="WER86" s="46"/>
      <c r="WES86" s="35"/>
      <c r="WET86" s="11"/>
      <c r="WEU86" s="37"/>
      <c r="WEV86" s="46"/>
      <c r="WEW86" s="35"/>
      <c r="WEX86" s="11"/>
      <c r="WEY86" s="37"/>
      <c r="WEZ86" s="46"/>
      <c r="WFA86" s="35"/>
      <c r="WFB86" s="11"/>
      <c r="WFC86" s="37"/>
      <c r="WFD86" s="46"/>
      <c r="WFE86" s="35"/>
      <c r="WFF86" s="11"/>
      <c r="WFG86" s="37"/>
      <c r="WFH86" s="46"/>
      <c r="WFI86" s="35"/>
      <c r="WFJ86" s="11"/>
      <c r="WFK86" s="37"/>
      <c r="WFL86" s="46"/>
      <c r="WFM86" s="35"/>
      <c r="WFN86" s="11"/>
      <c r="WFO86" s="37"/>
      <c r="WFP86" s="46"/>
      <c r="WFQ86" s="35"/>
      <c r="WFR86" s="11"/>
      <c r="WFS86" s="37"/>
      <c r="WFT86" s="46"/>
      <c r="WFU86" s="35"/>
      <c r="WFV86" s="11"/>
      <c r="WFW86" s="37"/>
      <c r="WFX86" s="46"/>
      <c r="WFY86" s="35"/>
      <c r="WFZ86" s="11"/>
      <c r="WGA86" s="37"/>
      <c r="WGB86" s="46"/>
      <c r="WGC86" s="35"/>
      <c r="WGD86" s="11"/>
      <c r="WGE86" s="37"/>
      <c r="WGF86" s="46"/>
      <c r="WGG86" s="35"/>
      <c r="WGH86" s="11"/>
      <c r="WGI86" s="37"/>
      <c r="WGJ86" s="46"/>
      <c r="WGK86" s="35"/>
      <c r="WGL86" s="11"/>
      <c r="WGM86" s="37"/>
      <c r="WGN86" s="46"/>
      <c r="WGO86" s="35"/>
      <c r="WGP86" s="11"/>
      <c r="WGQ86" s="37"/>
      <c r="WGR86" s="46"/>
      <c r="WGS86" s="35"/>
      <c r="WGT86" s="11"/>
      <c r="WGU86" s="37"/>
      <c r="WGV86" s="46"/>
      <c r="WGW86" s="35"/>
      <c r="WGX86" s="11"/>
      <c r="WGY86" s="37"/>
      <c r="WGZ86" s="46"/>
      <c r="WHA86" s="35"/>
      <c r="WHB86" s="11"/>
      <c r="WHC86" s="37"/>
      <c r="WHD86" s="46"/>
      <c r="WHE86" s="35"/>
      <c r="WHF86" s="11"/>
      <c r="WHG86" s="37"/>
      <c r="WHH86" s="46"/>
      <c r="WHI86" s="35"/>
      <c r="WHJ86" s="11"/>
      <c r="WHK86" s="37"/>
      <c r="WHL86" s="46"/>
      <c r="WHM86" s="35"/>
      <c r="WHN86" s="11"/>
      <c r="WHO86" s="37"/>
      <c r="WHP86" s="46"/>
      <c r="WHQ86" s="35"/>
      <c r="WHR86" s="11"/>
      <c r="WHS86" s="37"/>
      <c r="WHT86" s="46"/>
      <c r="WHU86" s="35"/>
      <c r="WHV86" s="11"/>
      <c r="WHW86" s="37"/>
      <c r="WHX86" s="46"/>
      <c r="WHY86" s="35"/>
      <c r="WHZ86" s="11"/>
      <c r="WIA86" s="37"/>
      <c r="WIB86" s="46"/>
      <c r="WIC86" s="35"/>
      <c r="WID86" s="11"/>
      <c r="WIE86" s="37"/>
      <c r="WIF86" s="46"/>
      <c r="WIG86" s="35"/>
      <c r="WIH86" s="11"/>
      <c r="WII86" s="37"/>
      <c r="WIJ86" s="46"/>
      <c r="WIK86" s="35"/>
      <c r="WIL86" s="11"/>
      <c r="WIM86" s="37"/>
      <c r="WIN86" s="46"/>
      <c r="WIO86" s="35"/>
      <c r="WIP86" s="11"/>
      <c r="WIQ86" s="37"/>
      <c r="WIR86" s="46"/>
      <c r="WIS86" s="35"/>
      <c r="WIT86" s="11"/>
      <c r="WIU86" s="37"/>
      <c r="WIV86" s="46"/>
      <c r="WIW86" s="35"/>
      <c r="WIX86" s="11"/>
      <c r="WIY86" s="37"/>
      <c r="WIZ86" s="46"/>
      <c r="WJA86" s="35"/>
      <c r="WJB86" s="11"/>
      <c r="WJC86" s="37"/>
      <c r="WJD86" s="46"/>
      <c r="WJE86" s="35"/>
      <c r="WJF86" s="11"/>
      <c r="WJG86" s="37"/>
      <c r="WJH86" s="46"/>
      <c r="WJI86" s="35"/>
      <c r="WJJ86" s="11"/>
      <c r="WJK86" s="37"/>
      <c r="WJL86" s="46"/>
      <c r="WJM86" s="35"/>
      <c r="WJN86" s="11"/>
      <c r="WJO86" s="37"/>
      <c r="WJP86" s="46"/>
      <c r="WJQ86" s="35"/>
      <c r="WJR86" s="11"/>
      <c r="WJS86" s="37"/>
      <c r="WJT86" s="46"/>
      <c r="WJU86" s="35"/>
      <c r="WJV86" s="11"/>
      <c r="WJW86" s="37"/>
      <c r="WJX86" s="46"/>
      <c r="WJY86" s="35"/>
      <c r="WJZ86" s="11"/>
      <c r="WKA86" s="37"/>
      <c r="WKB86" s="46"/>
      <c r="WKC86" s="35"/>
      <c r="WKD86" s="11"/>
      <c r="WKE86" s="37"/>
      <c r="WKF86" s="46"/>
      <c r="WKG86" s="35"/>
      <c r="WKH86" s="11"/>
      <c r="WKI86" s="37"/>
      <c r="WKJ86" s="46"/>
      <c r="WKK86" s="35"/>
      <c r="WKL86" s="11"/>
      <c r="WKM86" s="37"/>
      <c r="WKN86" s="46"/>
      <c r="WKO86" s="35"/>
      <c r="WKP86" s="11"/>
      <c r="WKQ86" s="37"/>
      <c r="WKR86" s="46"/>
      <c r="WKS86" s="35"/>
      <c r="WKT86" s="11"/>
      <c r="WKU86" s="37"/>
      <c r="WKV86" s="46"/>
      <c r="WKW86" s="35"/>
      <c r="WKX86" s="11"/>
      <c r="WKY86" s="37"/>
      <c r="WKZ86" s="46"/>
      <c r="WLA86" s="35"/>
      <c r="WLB86" s="11"/>
      <c r="WLC86" s="37"/>
      <c r="WLD86" s="46"/>
      <c r="WLE86" s="35"/>
      <c r="WLF86" s="11"/>
      <c r="WLG86" s="37"/>
      <c r="WLH86" s="46"/>
      <c r="WLI86" s="35"/>
      <c r="WLJ86" s="11"/>
      <c r="WLK86" s="37"/>
      <c r="WLL86" s="46"/>
      <c r="WLM86" s="35"/>
      <c r="WLN86" s="11"/>
      <c r="WLO86" s="37"/>
      <c r="WLP86" s="46"/>
      <c r="WLQ86" s="35"/>
      <c r="WLR86" s="11"/>
      <c r="WLS86" s="37"/>
      <c r="WLT86" s="46"/>
      <c r="WLU86" s="35"/>
      <c r="WLV86" s="11"/>
      <c r="WLW86" s="37"/>
      <c r="WLX86" s="46"/>
      <c r="WLY86" s="35"/>
      <c r="WLZ86" s="11"/>
      <c r="WMA86" s="37"/>
      <c r="WMB86" s="46"/>
      <c r="WMC86" s="35"/>
      <c r="WMD86" s="11"/>
      <c r="WME86" s="37"/>
      <c r="WMF86" s="46"/>
      <c r="WMG86" s="35"/>
      <c r="WMH86" s="11"/>
      <c r="WMI86" s="37"/>
      <c r="WMJ86" s="46"/>
      <c r="WMK86" s="35"/>
      <c r="WML86" s="11"/>
      <c r="WMM86" s="37"/>
      <c r="WMN86" s="46"/>
      <c r="WMO86" s="35"/>
      <c r="WMP86" s="11"/>
      <c r="WMQ86" s="37"/>
      <c r="WMR86" s="46"/>
      <c r="WMS86" s="35"/>
      <c r="WMT86" s="11"/>
      <c r="WMU86" s="37"/>
      <c r="WMV86" s="46"/>
      <c r="WMW86" s="35"/>
      <c r="WMX86" s="11"/>
      <c r="WMY86" s="37"/>
      <c r="WMZ86" s="46"/>
      <c r="WNA86" s="35"/>
      <c r="WNB86" s="11"/>
      <c r="WNC86" s="37"/>
      <c r="WND86" s="46"/>
      <c r="WNE86" s="35"/>
      <c r="WNF86" s="11"/>
      <c r="WNG86" s="37"/>
      <c r="WNH86" s="46"/>
      <c r="WNI86" s="35"/>
      <c r="WNJ86" s="11"/>
      <c r="WNK86" s="37"/>
      <c r="WNL86" s="46"/>
      <c r="WNM86" s="35"/>
      <c r="WNN86" s="11"/>
      <c r="WNO86" s="37"/>
      <c r="WNP86" s="46"/>
      <c r="WNQ86" s="35"/>
      <c r="WNR86" s="11"/>
      <c r="WNS86" s="37"/>
      <c r="WNT86" s="46"/>
      <c r="WNU86" s="35"/>
      <c r="WNV86" s="11"/>
      <c r="WNW86" s="37"/>
      <c r="WNX86" s="46"/>
      <c r="WNY86" s="35"/>
      <c r="WNZ86" s="11"/>
      <c r="WOA86" s="37"/>
      <c r="WOB86" s="46"/>
      <c r="WOC86" s="35"/>
      <c r="WOD86" s="11"/>
      <c r="WOE86" s="37"/>
      <c r="WOF86" s="46"/>
      <c r="WOG86" s="35"/>
      <c r="WOH86" s="11"/>
      <c r="WOI86" s="37"/>
      <c r="WOJ86" s="46"/>
      <c r="WOK86" s="35"/>
      <c r="WOL86" s="11"/>
      <c r="WOM86" s="37"/>
      <c r="WON86" s="46"/>
      <c r="WOO86" s="35"/>
      <c r="WOP86" s="11"/>
      <c r="WOQ86" s="37"/>
      <c r="WOR86" s="46"/>
      <c r="WOS86" s="35"/>
      <c r="WOT86" s="11"/>
      <c r="WOU86" s="37"/>
      <c r="WOV86" s="46"/>
      <c r="WOW86" s="35"/>
      <c r="WOX86" s="11"/>
      <c r="WOY86" s="37"/>
      <c r="WOZ86" s="46"/>
      <c r="WPA86" s="35"/>
      <c r="WPB86" s="11"/>
      <c r="WPC86" s="37"/>
      <c r="WPD86" s="46"/>
      <c r="WPE86" s="35"/>
      <c r="WPF86" s="11"/>
      <c r="WPG86" s="37"/>
      <c r="WPH86" s="46"/>
      <c r="WPI86" s="35"/>
      <c r="WPJ86" s="11"/>
      <c r="WPK86" s="37"/>
      <c r="WPL86" s="46"/>
      <c r="WPM86" s="35"/>
      <c r="WPN86" s="11"/>
      <c r="WPO86" s="37"/>
      <c r="WPP86" s="46"/>
      <c r="WPQ86" s="35"/>
      <c r="WPR86" s="11"/>
      <c r="WPS86" s="37"/>
      <c r="WPT86" s="46"/>
      <c r="WPU86" s="35"/>
      <c r="WPV86" s="11"/>
      <c r="WPW86" s="37"/>
      <c r="WPX86" s="46"/>
      <c r="WPY86" s="35"/>
      <c r="WPZ86" s="11"/>
      <c r="WQA86" s="37"/>
      <c r="WQB86" s="46"/>
      <c r="WQC86" s="35"/>
      <c r="WQD86" s="11"/>
      <c r="WQE86" s="37"/>
      <c r="WQF86" s="46"/>
      <c r="WQG86" s="35"/>
      <c r="WQH86" s="11"/>
      <c r="WQI86" s="37"/>
      <c r="WQJ86" s="46"/>
      <c r="WQK86" s="35"/>
      <c r="WQL86" s="11"/>
      <c r="WQM86" s="37"/>
      <c r="WQN86" s="46"/>
      <c r="WQO86" s="35"/>
      <c r="WQP86" s="11"/>
      <c r="WQQ86" s="37"/>
      <c r="WQR86" s="46"/>
      <c r="WQS86" s="35"/>
      <c r="WQT86" s="11"/>
      <c r="WQU86" s="37"/>
      <c r="WQV86" s="46"/>
      <c r="WQW86" s="35"/>
      <c r="WQX86" s="11"/>
      <c r="WQY86" s="37"/>
      <c r="WQZ86" s="46"/>
      <c r="WRA86" s="35"/>
      <c r="WRB86" s="11"/>
      <c r="WRC86" s="37"/>
      <c r="WRD86" s="46"/>
      <c r="WRE86" s="35"/>
      <c r="WRF86" s="11"/>
      <c r="WRG86" s="37"/>
      <c r="WRH86" s="46"/>
      <c r="WRI86" s="35"/>
      <c r="WRJ86" s="11"/>
      <c r="WRK86" s="37"/>
      <c r="WRL86" s="46"/>
      <c r="WRM86" s="35"/>
      <c r="WRN86" s="11"/>
      <c r="WRO86" s="37"/>
      <c r="WRP86" s="46"/>
      <c r="WRQ86" s="35"/>
      <c r="WRR86" s="11"/>
      <c r="WRS86" s="37"/>
      <c r="WRT86" s="46"/>
      <c r="WRU86" s="35"/>
      <c r="WRV86" s="11"/>
      <c r="WRW86" s="37"/>
      <c r="WRX86" s="46"/>
      <c r="WRY86" s="35"/>
      <c r="WRZ86" s="11"/>
      <c r="WSA86" s="37"/>
      <c r="WSB86" s="46"/>
      <c r="WSC86" s="35"/>
      <c r="WSD86" s="11"/>
      <c r="WSE86" s="37"/>
      <c r="WSF86" s="46"/>
      <c r="WSG86" s="35"/>
      <c r="WSH86" s="11"/>
      <c r="WSI86" s="37"/>
      <c r="WSJ86" s="46"/>
      <c r="WSK86" s="35"/>
      <c r="WSL86" s="11"/>
      <c r="WSM86" s="37"/>
      <c r="WSN86" s="46"/>
      <c r="WSO86" s="35"/>
      <c r="WSP86" s="11"/>
      <c r="WSQ86" s="37"/>
      <c r="WSR86" s="46"/>
      <c r="WSS86" s="35"/>
      <c r="WST86" s="11"/>
      <c r="WSU86" s="37"/>
      <c r="WSV86" s="46"/>
      <c r="WSW86" s="35"/>
      <c r="WSX86" s="11"/>
      <c r="WSY86" s="37"/>
      <c r="WSZ86" s="46"/>
      <c r="WTA86" s="35"/>
      <c r="WTB86" s="11"/>
      <c r="WTC86" s="37"/>
      <c r="WTD86" s="46"/>
      <c r="WTE86" s="35"/>
      <c r="WTF86" s="11"/>
      <c r="WTG86" s="37"/>
      <c r="WTH86" s="46"/>
      <c r="WTI86" s="35"/>
      <c r="WTJ86" s="11"/>
      <c r="WTK86" s="37"/>
      <c r="WTL86" s="46"/>
      <c r="WTM86" s="35"/>
      <c r="WTN86" s="11"/>
      <c r="WTO86" s="37"/>
      <c r="WTP86" s="46"/>
      <c r="WTQ86" s="35"/>
      <c r="WTR86" s="11"/>
      <c r="WTS86" s="37"/>
      <c r="WTT86" s="46"/>
      <c r="WTU86" s="35"/>
      <c r="WTV86" s="11"/>
      <c r="WTW86" s="37"/>
      <c r="WTX86" s="46"/>
      <c r="WTY86" s="35"/>
      <c r="WTZ86" s="11"/>
      <c r="WUA86" s="37"/>
      <c r="WUB86" s="46"/>
      <c r="WUC86" s="35"/>
      <c r="WUD86" s="11"/>
      <c r="WUE86" s="37"/>
      <c r="WUF86" s="46"/>
      <c r="WUG86" s="35"/>
      <c r="WUH86" s="11"/>
      <c r="WUI86" s="37"/>
      <c r="WUJ86" s="46"/>
      <c r="WUK86" s="35"/>
      <c r="WUL86" s="11"/>
      <c r="WUM86" s="37"/>
      <c r="WUN86" s="46"/>
      <c r="WUO86" s="35"/>
      <c r="WUP86" s="11"/>
      <c r="WUQ86" s="37"/>
      <c r="WUR86" s="46"/>
      <c r="WUS86" s="35"/>
      <c r="WUT86" s="11"/>
      <c r="WUU86" s="37"/>
      <c r="WUV86" s="46"/>
      <c r="WUW86" s="35"/>
      <c r="WUX86" s="11"/>
      <c r="WUY86" s="37"/>
      <c r="WUZ86" s="46"/>
      <c r="WVA86" s="35"/>
      <c r="WVB86" s="11"/>
      <c r="WVC86" s="37"/>
      <c r="WVD86" s="46"/>
      <c r="WVE86" s="35"/>
      <c r="WVF86" s="11"/>
      <c r="WVG86" s="37"/>
      <c r="WVH86" s="46"/>
      <c r="WVI86" s="35"/>
      <c r="WVJ86" s="11"/>
      <c r="WVK86" s="37"/>
      <c r="WVL86" s="46"/>
      <c r="WVM86" s="35"/>
      <c r="WVN86" s="11"/>
      <c r="WVO86" s="37"/>
      <c r="WVP86" s="46"/>
      <c r="WVQ86" s="35"/>
      <c r="WVR86" s="11"/>
      <c r="WVS86" s="37"/>
      <c r="WVT86" s="46"/>
      <c r="WVU86" s="35"/>
      <c r="WVV86" s="11"/>
      <c r="WVW86" s="37"/>
      <c r="WVX86" s="46"/>
      <c r="WVY86" s="35"/>
      <c r="WVZ86" s="11"/>
      <c r="WWA86" s="37"/>
      <c r="WWB86" s="46"/>
      <c r="WWC86" s="35"/>
      <c r="WWD86" s="11"/>
      <c r="WWE86" s="37"/>
      <c r="WWF86" s="46"/>
      <c r="WWG86" s="35"/>
      <c r="WWH86" s="11"/>
      <c r="WWI86" s="37"/>
      <c r="WWJ86" s="46"/>
      <c r="WWK86" s="35"/>
      <c r="WWL86" s="11"/>
      <c r="WWM86" s="37"/>
      <c r="WWN86" s="46"/>
      <c r="WWO86" s="35"/>
      <c r="WWP86" s="11"/>
      <c r="WWQ86" s="37"/>
      <c r="WWR86" s="46"/>
      <c r="WWS86" s="35"/>
      <c r="WWT86" s="11"/>
      <c r="WWU86" s="37"/>
      <c r="WWV86" s="46"/>
      <c r="WWW86" s="35"/>
      <c r="WWX86" s="11"/>
      <c r="WWY86" s="37"/>
      <c r="WWZ86" s="46"/>
      <c r="WXA86" s="35"/>
      <c r="WXB86" s="11"/>
      <c r="WXC86" s="37"/>
      <c r="WXD86" s="46"/>
      <c r="WXE86" s="35"/>
      <c r="WXF86" s="11"/>
      <c r="WXG86" s="37"/>
      <c r="WXH86" s="46"/>
      <c r="WXI86" s="35"/>
      <c r="WXJ86" s="11"/>
      <c r="WXK86" s="37"/>
      <c r="WXL86" s="46"/>
      <c r="WXM86" s="35"/>
      <c r="WXN86" s="11"/>
      <c r="WXO86" s="37"/>
      <c r="WXP86" s="46"/>
      <c r="WXQ86" s="35"/>
      <c r="WXR86" s="11"/>
      <c r="WXS86" s="37"/>
      <c r="WXT86" s="46"/>
      <c r="WXU86" s="35"/>
      <c r="WXV86" s="11"/>
      <c r="WXW86" s="37"/>
      <c r="WXX86" s="46"/>
      <c r="WXY86" s="35"/>
      <c r="WXZ86" s="11"/>
      <c r="WYA86" s="37"/>
      <c r="WYB86" s="46"/>
      <c r="WYC86" s="35"/>
      <c r="WYD86" s="11"/>
      <c r="WYE86" s="37"/>
      <c r="WYF86" s="46"/>
      <c r="WYG86" s="35"/>
      <c r="WYH86" s="11"/>
      <c r="WYI86" s="37"/>
      <c r="WYJ86" s="46"/>
      <c r="WYK86" s="35"/>
      <c r="WYL86" s="11"/>
      <c r="WYM86" s="37"/>
      <c r="WYN86" s="46"/>
      <c r="WYO86" s="35"/>
      <c r="WYP86" s="11"/>
      <c r="WYQ86" s="37"/>
      <c r="WYR86" s="46"/>
      <c r="WYS86" s="35"/>
      <c r="WYT86" s="11"/>
      <c r="WYU86" s="37"/>
      <c r="WYV86" s="46"/>
      <c r="WYW86" s="35"/>
      <c r="WYX86" s="11"/>
      <c r="WYY86" s="37"/>
      <c r="WYZ86" s="46"/>
      <c r="WZA86" s="35"/>
      <c r="WZB86" s="11"/>
      <c r="WZC86" s="37"/>
      <c r="WZD86" s="46"/>
      <c r="WZE86" s="35"/>
      <c r="WZF86" s="11"/>
      <c r="WZG86" s="37"/>
      <c r="WZH86" s="46"/>
      <c r="WZI86" s="35"/>
      <c r="WZJ86" s="11"/>
      <c r="WZK86" s="37"/>
      <c r="WZL86" s="46"/>
      <c r="WZM86" s="35"/>
      <c r="WZN86" s="11"/>
      <c r="WZO86" s="37"/>
      <c r="WZP86" s="46"/>
      <c r="WZQ86" s="35"/>
      <c r="WZR86" s="11"/>
      <c r="WZS86" s="37"/>
      <c r="WZT86" s="46"/>
      <c r="WZU86" s="35"/>
      <c r="WZV86" s="11"/>
      <c r="WZW86" s="37"/>
      <c r="WZX86" s="46"/>
      <c r="WZY86" s="35"/>
      <c r="WZZ86" s="11"/>
      <c r="XAA86" s="37"/>
      <c r="XAB86" s="46"/>
      <c r="XAC86" s="35"/>
      <c r="XAD86" s="11"/>
      <c r="XAE86" s="37"/>
      <c r="XAF86" s="46"/>
      <c r="XAG86" s="35"/>
      <c r="XAH86" s="11"/>
      <c r="XAI86" s="37"/>
      <c r="XAJ86" s="46"/>
      <c r="XAK86" s="35"/>
      <c r="XAL86" s="11"/>
      <c r="XAM86" s="37"/>
      <c r="XAN86" s="46"/>
      <c r="XAO86" s="35"/>
      <c r="XAP86" s="11"/>
      <c r="XAQ86" s="37"/>
      <c r="XAR86" s="46"/>
      <c r="XAS86" s="35"/>
      <c r="XAT86" s="11"/>
      <c r="XAU86" s="37"/>
      <c r="XAV86" s="46"/>
      <c r="XAW86" s="35"/>
      <c r="XAX86" s="11"/>
      <c r="XAY86" s="37"/>
      <c r="XAZ86" s="46"/>
      <c r="XBA86" s="35"/>
      <c r="XBB86" s="11"/>
      <c r="XBC86" s="37"/>
      <c r="XBD86" s="46"/>
      <c r="XBE86" s="35"/>
      <c r="XBF86" s="11"/>
      <c r="XBG86" s="37"/>
      <c r="XBH86" s="46"/>
      <c r="XBI86" s="35"/>
      <c r="XBJ86" s="11"/>
      <c r="XBK86" s="37"/>
      <c r="XBL86" s="46"/>
      <c r="XBM86" s="35"/>
      <c r="XBN86" s="11"/>
      <c r="XBO86" s="37"/>
      <c r="XBP86" s="46"/>
      <c r="XBQ86" s="35"/>
      <c r="XBR86" s="11"/>
      <c r="XBS86" s="37"/>
      <c r="XBT86" s="46"/>
      <c r="XBU86" s="35"/>
      <c r="XBV86" s="11"/>
      <c r="XBW86" s="37"/>
      <c r="XBX86" s="46"/>
      <c r="XBY86" s="35"/>
      <c r="XBZ86" s="11"/>
      <c r="XCA86" s="37"/>
      <c r="XCB86" s="46"/>
      <c r="XCC86" s="35"/>
      <c r="XCD86" s="11"/>
      <c r="XCE86" s="37"/>
      <c r="XCF86" s="46"/>
      <c r="XCG86" s="35"/>
      <c r="XCH86" s="11"/>
      <c r="XCI86" s="37"/>
      <c r="XCJ86" s="46"/>
      <c r="XCK86" s="35"/>
      <c r="XCL86" s="11"/>
      <c r="XCM86" s="37"/>
      <c r="XCN86" s="46"/>
      <c r="XCO86" s="35"/>
      <c r="XCP86" s="11"/>
      <c r="XCQ86" s="37"/>
      <c r="XCR86" s="46"/>
      <c r="XCS86" s="35"/>
      <c r="XCT86" s="11"/>
      <c r="XCU86" s="37"/>
      <c r="XCV86" s="46"/>
      <c r="XCW86" s="35"/>
      <c r="XCX86" s="11"/>
      <c r="XCY86" s="37"/>
      <c r="XCZ86" s="46"/>
      <c r="XDA86" s="35"/>
      <c r="XDB86" s="11"/>
      <c r="XDC86" s="37"/>
      <c r="XDD86" s="46"/>
      <c r="XDE86" s="35"/>
      <c r="XDF86" s="11"/>
      <c r="XDG86" s="37"/>
      <c r="XDH86" s="46"/>
      <c r="XDI86" s="35"/>
      <c r="XDJ86" s="11"/>
      <c r="XDK86" s="37"/>
      <c r="XDL86" s="46"/>
      <c r="XDM86" s="35"/>
      <c r="XDN86" s="11"/>
      <c r="XDO86" s="37"/>
      <c r="XDP86" s="46"/>
      <c r="XDQ86" s="35"/>
      <c r="XDR86" s="11"/>
      <c r="XDS86" s="37"/>
      <c r="XDT86" s="46"/>
      <c r="XDU86" s="35"/>
      <c r="XDV86" s="11"/>
      <c r="XDW86" s="37"/>
      <c r="XDX86" s="46"/>
      <c r="XDY86" s="35"/>
      <c r="XDZ86" s="11"/>
      <c r="XEA86" s="37"/>
      <c r="XEB86" s="46"/>
      <c r="XEC86" s="35"/>
      <c r="XED86" s="11"/>
      <c r="XEE86" s="37"/>
      <c r="XEF86" s="46"/>
      <c r="XEG86" s="35"/>
      <c r="XEH86" s="11"/>
      <c r="XEI86" s="37"/>
      <c r="XEJ86" s="46"/>
      <c r="XEK86" s="35"/>
      <c r="XEL86" s="11"/>
      <c r="XEM86" s="37"/>
      <c r="XEN86" s="46"/>
      <c r="XEO86" s="35"/>
      <c r="XEP86" s="11"/>
      <c r="XEQ86" s="37"/>
      <c r="XER86" s="46"/>
      <c r="XES86" s="35"/>
      <c r="XET86" s="11"/>
      <c r="XEU86" s="37"/>
      <c r="XEV86" s="46"/>
      <c r="XEW86" s="35"/>
      <c r="XEX86" s="11"/>
      <c r="XEY86" s="37"/>
      <c r="XEZ86" s="46"/>
      <c r="XFA86" s="35"/>
      <c r="XFB86" s="11"/>
      <c r="XFC86" s="37"/>
      <c r="XFD86" s="46"/>
    </row>
    <row r="87" spans="1:16384" s="70" customFormat="1" ht="26.4">
      <c r="A87" s="35">
        <v>126</v>
      </c>
      <c r="B87" s="84" t="s">
        <v>163</v>
      </c>
      <c r="C87" s="37">
        <v>0.13900000000000001</v>
      </c>
      <c r="D87" s="46" t="s">
        <v>118</v>
      </c>
      <c r="E87" s="162" t="s">
        <v>1017</v>
      </c>
      <c r="F87" s="59"/>
      <c r="G87" s="37"/>
      <c r="H87" s="46"/>
      <c r="I87" s="35"/>
      <c r="J87" s="59"/>
      <c r="K87" s="37"/>
      <c r="L87" s="46"/>
      <c r="M87" s="35"/>
      <c r="N87" s="59"/>
      <c r="O87" s="37"/>
      <c r="P87" s="46"/>
      <c r="Q87" s="35"/>
      <c r="R87" s="59"/>
      <c r="S87" s="37"/>
      <c r="T87" s="46"/>
      <c r="U87" s="35"/>
      <c r="V87" s="59"/>
      <c r="W87" s="37"/>
      <c r="X87" s="46"/>
      <c r="Y87" s="35"/>
      <c r="Z87" s="59"/>
      <c r="AA87" s="37"/>
      <c r="AB87" s="46"/>
      <c r="AC87" s="35"/>
      <c r="AD87" s="59"/>
      <c r="AE87" s="37"/>
      <c r="AF87" s="46"/>
      <c r="AG87" s="35"/>
      <c r="AH87" s="59"/>
      <c r="AI87" s="37"/>
      <c r="AJ87" s="46"/>
      <c r="AK87" s="35"/>
      <c r="AL87" s="59"/>
      <c r="AM87" s="37"/>
      <c r="AN87" s="46"/>
      <c r="AO87" s="35"/>
      <c r="AP87" s="59"/>
      <c r="AQ87" s="37"/>
      <c r="AR87" s="46"/>
      <c r="AS87" s="35"/>
      <c r="AT87" s="59"/>
      <c r="AU87" s="37"/>
      <c r="AV87" s="46"/>
      <c r="AW87" s="35"/>
      <c r="AX87" s="59"/>
      <c r="AY87" s="37"/>
      <c r="AZ87" s="46"/>
      <c r="BA87" s="35"/>
      <c r="BB87" s="59"/>
      <c r="BC87" s="37"/>
      <c r="BD87" s="46"/>
      <c r="BE87" s="35"/>
      <c r="BF87" s="59"/>
      <c r="BG87" s="37"/>
      <c r="BH87" s="46"/>
      <c r="BI87" s="35"/>
      <c r="BJ87" s="59"/>
      <c r="BK87" s="37"/>
      <c r="BL87" s="46"/>
      <c r="BM87" s="35"/>
      <c r="BN87" s="59"/>
      <c r="BO87" s="37"/>
      <c r="BP87" s="46"/>
      <c r="BQ87" s="35"/>
      <c r="BR87" s="59"/>
      <c r="BS87" s="37"/>
      <c r="BT87" s="46"/>
      <c r="BU87" s="35"/>
      <c r="BV87" s="59"/>
      <c r="BW87" s="37"/>
      <c r="BX87" s="46"/>
      <c r="BY87" s="35"/>
      <c r="BZ87" s="59"/>
      <c r="CA87" s="37"/>
      <c r="CB87" s="46"/>
      <c r="CC87" s="35"/>
      <c r="CD87" s="59"/>
      <c r="CE87" s="37"/>
      <c r="CF87" s="46"/>
      <c r="CG87" s="35"/>
      <c r="CH87" s="59"/>
      <c r="CI87" s="37"/>
      <c r="CJ87" s="46"/>
      <c r="CK87" s="35"/>
      <c r="CL87" s="59"/>
      <c r="CM87" s="37"/>
      <c r="CN87" s="46"/>
      <c r="CO87" s="35"/>
      <c r="CP87" s="59"/>
      <c r="CQ87" s="37"/>
      <c r="CR87" s="46"/>
      <c r="CS87" s="35"/>
      <c r="CT87" s="59"/>
      <c r="CU87" s="37"/>
      <c r="CV87" s="46"/>
      <c r="CW87" s="35"/>
      <c r="CX87" s="59"/>
      <c r="CY87" s="37"/>
      <c r="CZ87" s="46"/>
      <c r="DA87" s="35"/>
      <c r="DB87" s="59"/>
      <c r="DC87" s="37"/>
      <c r="DD87" s="46"/>
      <c r="DE87" s="35"/>
      <c r="DF87" s="59"/>
      <c r="DG87" s="37"/>
      <c r="DH87" s="46"/>
      <c r="DI87" s="35"/>
      <c r="DJ87" s="59"/>
      <c r="DK87" s="37"/>
      <c r="DL87" s="46"/>
      <c r="DM87" s="35"/>
      <c r="DN87" s="59"/>
      <c r="DO87" s="37"/>
      <c r="DP87" s="46"/>
      <c r="DQ87" s="35"/>
      <c r="DR87" s="59"/>
      <c r="DS87" s="37"/>
      <c r="DT87" s="46"/>
      <c r="DU87" s="35"/>
      <c r="DV87" s="59"/>
      <c r="DW87" s="37"/>
      <c r="DX87" s="46"/>
      <c r="DY87" s="35"/>
      <c r="DZ87" s="59"/>
      <c r="EA87" s="37"/>
      <c r="EB87" s="46"/>
      <c r="EC87" s="35"/>
      <c r="ED87" s="59"/>
      <c r="EE87" s="37"/>
      <c r="EF87" s="46"/>
      <c r="EG87" s="35"/>
      <c r="EH87" s="59"/>
      <c r="EI87" s="37"/>
      <c r="EJ87" s="46"/>
      <c r="EK87" s="35"/>
      <c r="EL87" s="59"/>
      <c r="EM87" s="37"/>
      <c r="EN87" s="46"/>
      <c r="EO87" s="35"/>
      <c r="EP87" s="59"/>
      <c r="EQ87" s="37"/>
      <c r="ER87" s="46"/>
      <c r="ES87" s="35"/>
      <c r="ET87" s="59"/>
      <c r="EU87" s="37"/>
      <c r="EV87" s="46"/>
      <c r="EW87" s="35"/>
      <c r="EX87" s="59"/>
      <c r="EY87" s="37"/>
      <c r="EZ87" s="46"/>
      <c r="FA87" s="35"/>
      <c r="FB87" s="59"/>
      <c r="FC87" s="37"/>
      <c r="FD87" s="46"/>
      <c r="FE87" s="35"/>
      <c r="FF87" s="59"/>
      <c r="FG87" s="37"/>
      <c r="FH87" s="46"/>
      <c r="FI87" s="35"/>
      <c r="FJ87" s="59"/>
      <c r="FK87" s="37"/>
      <c r="FL87" s="46"/>
      <c r="FM87" s="35"/>
      <c r="FN87" s="59"/>
      <c r="FO87" s="37"/>
      <c r="FP87" s="46"/>
      <c r="FQ87" s="35"/>
      <c r="FR87" s="59"/>
      <c r="FS87" s="37"/>
      <c r="FT87" s="46"/>
      <c r="FU87" s="35"/>
      <c r="FV87" s="59"/>
      <c r="FW87" s="37"/>
      <c r="FX87" s="46"/>
      <c r="FY87" s="35"/>
      <c r="FZ87" s="59"/>
      <c r="GA87" s="37"/>
      <c r="GB87" s="46"/>
      <c r="GC87" s="35"/>
      <c r="GD87" s="59"/>
      <c r="GE87" s="37"/>
      <c r="GF87" s="46"/>
      <c r="GG87" s="35"/>
      <c r="GH87" s="59"/>
      <c r="GI87" s="37"/>
      <c r="GJ87" s="46"/>
      <c r="GK87" s="35"/>
      <c r="GL87" s="59"/>
      <c r="GM87" s="37"/>
      <c r="GN87" s="46"/>
      <c r="GO87" s="35"/>
      <c r="GP87" s="59"/>
      <c r="GQ87" s="37"/>
      <c r="GR87" s="46"/>
      <c r="GS87" s="35"/>
      <c r="GT87" s="59"/>
      <c r="GU87" s="37"/>
      <c r="GV87" s="46"/>
      <c r="GW87" s="35"/>
      <c r="GX87" s="59"/>
      <c r="GY87" s="37"/>
      <c r="GZ87" s="46"/>
      <c r="HA87" s="35"/>
      <c r="HB87" s="59"/>
      <c r="HC87" s="37"/>
      <c r="HD87" s="46"/>
      <c r="HE87" s="35"/>
      <c r="HF87" s="59"/>
      <c r="HG87" s="37"/>
      <c r="HH87" s="46"/>
      <c r="HI87" s="35"/>
      <c r="HJ87" s="59"/>
      <c r="HK87" s="37"/>
      <c r="HL87" s="46"/>
      <c r="HM87" s="35"/>
      <c r="HN87" s="59"/>
      <c r="HO87" s="37"/>
      <c r="HP87" s="46"/>
      <c r="HQ87" s="35"/>
      <c r="HR87" s="59"/>
      <c r="HS87" s="37"/>
      <c r="HT87" s="46"/>
      <c r="HU87" s="35"/>
      <c r="HV87" s="59"/>
      <c r="HW87" s="37"/>
      <c r="HX87" s="46"/>
      <c r="HY87" s="35"/>
      <c r="HZ87" s="59"/>
      <c r="IA87" s="37"/>
      <c r="IB87" s="46"/>
      <c r="IC87" s="35"/>
      <c r="ID87" s="59"/>
      <c r="IE87" s="37"/>
      <c r="IF87" s="46"/>
      <c r="IG87" s="35"/>
      <c r="IH87" s="59"/>
      <c r="II87" s="37"/>
      <c r="IJ87" s="46"/>
      <c r="IK87" s="35"/>
      <c r="IL87" s="59"/>
      <c r="IM87" s="37"/>
      <c r="IN87" s="46"/>
      <c r="IO87" s="35"/>
      <c r="IP87" s="59"/>
      <c r="IQ87" s="37"/>
      <c r="IR87" s="46"/>
      <c r="IS87" s="35"/>
      <c r="IT87" s="59"/>
      <c r="IU87" s="37"/>
      <c r="IV87" s="46"/>
      <c r="IW87" s="35"/>
      <c r="IX87" s="59"/>
      <c r="IY87" s="37"/>
      <c r="IZ87" s="46"/>
      <c r="JA87" s="35"/>
      <c r="JB87" s="59"/>
      <c r="JC87" s="37"/>
      <c r="JD87" s="46"/>
      <c r="JE87" s="35"/>
      <c r="JF87" s="59"/>
      <c r="JG87" s="37"/>
      <c r="JH87" s="46"/>
      <c r="JI87" s="35"/>
      <c r="JJ87" s="59"/>
      <c r="JK87" s="37"/>
      <c r="JL87" s="46"/>
      <c r="JM87" s="35"/>
      <c r="JN87" s="59"/>
      <c r="JO87" s="37"/>
      <c r="JP87" s="46"/>
      <c r="JQ87" s="35"/>
      <c r="JR87" s="59"/>
      <c r="JS87" s="37"/>
      <c r="JT87" s="46"/>
      <c r="JU87" s="35"/>
      <c r="JV87" s="59"/>
      <c r="JW87" s="37"/>
      <c r="JX87" s="46"/>
      <c r="JY87" s="35"/>
      <c r="JZ87" s="59"/>
      <c r="KA87" s="37"/>
      <c r="KB87" s="46"/>
      <c r="KC87" s="35"/>
      <c r="KD87" s="59"/>
      <c r="KE87" s="37"/>
      <c r="KF87" s="46"/>
      <c r="KG87" s="35"/>
      <c r="KH87" s="59"/>
      <c r="KI87" s="37"/>
      <c r="KJ87" s="46"/>
      <c r="KK87" s="35"/>
      <c r="KL87" s="59"/>
      <c r="KM87" s="37"/>
      <c r="KN87" s="46"/>
      <c r="KO87" s="35"/>
      <c r="KP87" s="59"/>
      <c r="KQ87" s="37"/>
      <c r="KR87" s="46"/>
      <c r="KS87" s="35"/>
      <c r="KT87" s="59"/>
      <c r="KU87" s="37"/>
      <c r="KV87" s="46"/>
      <c r="KW87" s="35"/>
      <c r="KX87" s="59"/>
      <c r="KY87" s="37"/>
      <c r="KZ87" s="46"/>
      <c r="LA87" s="35"/>
      <c r="LB87" s="59"/>
      <c r="LC87" s="37"/>
      <c r="LD87" s="46"/>
      <c r="LE87" s="35"/>
      <c r="LF87" s="59"/>
      <c r="LG87" s="37"/>
      <c r="LH87" s="46"/>
      <c r="LI87" s="35"/>
      <c r="LJ87" s="59"/>
      <c r="LK87" s="37"/>
      <c r="LL87" s="46"/>
      <c r="LM87" s="35"/>
      <c r="LN87" s="59"/>
      <c r="LO87" s="37"/>
      <c r="LP87" s="46"/>
      <c r="LQ87" s="35"/>
      <c r="LR87" s="59"/>
      <c r="LS87" s="37"/>
      <c r="LT87" s="46"/>
      <c r="LU87" s="35"/>
      <c r="LV87" s="59"/>
      <c r="LW87" s="37"/>
      <c r="LX87" s="46"/>
      <c r="LY87" s="35"/>
      <c r="LZ87" s="59"/>
      <c r="MA87" s="37"/>
      <c r="MB87" s="46"/>
      <c r="MC87" s="35"/>
      <c r="MD87" s="59"/>
      <c r="ME87" s="37"/>
      <c r="MF87" s="46"/>
      <c r="MG87" s="35"/>
      <c r="MH87" s="59"/>
      <c r="MI87" s="37"/>
      <c r="MJ87" s="46"/>
      <c r="MK87" s="35"/>
      <c r="ML87" s="59"/>
      <c r="MM87" s="37"/>
      <c r="MN87" s="46"/>
      <c r="MO87" s="35"/>
      <c r="MP87" s="59"/>
      <c r="MQ87" s="37"/>
      <c r="MR87" s="46"/>
      <c r="MS87" s="35"/>
      <c r="MT87" s="59"/>
      <c r="MU87" s="37"/>
      <c r="MV87" s="46"/>
      <c r="MW87" s="35"/>
      <c r="MX87" s="59"/>
      <c r="MY87" s="37"/>
      <c r="MZ87" s="46"/>
      <c r="NA87" s="35"/>
      <c r="NB87" s="59"/>
      <c r="NC87" s="37"/>
      <c r="ND87" s="46"/>
      <c r="NE87" s="35"/>
      <c r="NF87" s="59"/>
      <c r="NG87" s="37"/>
      <c r="NH87" s="46"/>
      <c r="NI87" s="35"/>
      <c r="NJ87" s="59"/>
      <c r="NK87" s="37"/>
      <c r="NL87" s="46"/>
      <c r="NM87" s="35"/>
      <c r="NN87" s="59"/>
      <c r="NO87" s="37"/>
      <c r="NP87" s="46"/>
      <c r="NQ87" s="35"/>
      <c r="NR87" s="59"/>
      <c r="NS87" s="37"/>
      <c r="NT87" s="46"/>
      <c r="NU87" s="35"/>
      <c r="NV87" s="59"/>
      <c r="NW87" s="37"/>
      <c r="NX87" s="46"/>
      <c r="NY87" s="35"/>
      <c r="NZ87" s="59"/>
      <c r="OA87" s="37"/>
      <c r="OB87" s="46"/>
      <c r="OC87" s="35"/>
      <c r="OD87" s="59"/>
      <c r="OE87" s="37"/>
      <c r="OF87" s="46"/>
      <c r="OG87" s="35"/>
      <c r="OH87" s="59"/>
      <c r="OI87" s="37"/>
      <c r="OJ87" s="46"/>
      <c r="OK87" s="35"/>
      <c r="OL87" s="59"/>
      <c r="OM87" s="37"/>
      <c r="ON87" s="46"/>
      <c r="OO87" s="35"/>
      <c r="OP87" s="59"/>
      <c r="OQ87" s="37"/>
      <c r="OR87" s="46"/>
      <c r="OS87" s="35"/>
      <c r="OT87" s="59"/>
      <c r="OU87" s="37"/>
      <c r="OV87" s="46"/>
      <c r="OW87" s="35"/>
      <c r="OX87" s="59"/>
      <c r="OY87" s="37"/>
      <c r="OZ87" s="46"/>
      <c r="PA87" s="35"/>
      <c r="PB87" s="59"/>
      <c r="PC87" s="37"/>
      <c r="PD87" s="46"/>
      <c r="PE87" s="35"/>
      <c r="PF87" s="59"/>
      <c r="PG87" s="37"/>
      <c r="PH87" s="46"/>
      <c r="PI87" s="35"/>
      <c r="PJ87" s="59"/>
      <c r="PK87" s="37"/>
      <c r="PL87" s="46"/>
      <c r="PM87" s="35"/>
      <c r="PN87" s="59"/>
      <c r="PO87" s="37"/>
      <c r="PP87" s="46"/>
      <c r="PQ87" s="35"/>
      <c r="PR87" s="59"/>
      <c r="PS87" s="37"/>
      <c r="PT87" s="46"/>
      <c r="PU87" s="35"/>
      <c r="PV87" s="59"/>
      <c r="PW87" s="37"/>
      <c r="PX87" s="46"/>
      <c r="PY87" s="35"/>
      <c r="PZ87" s="59"/>
      <c r="QA87" s="37"/>
      <c r="QB87" s="46"/>
      <c r="QC87" s="35"/>
      <c r="QD87" s="59"/>
      <c r="QE87" s="37"/>
      <c r="QF87" s="46"/>
      <c r="QG87" s="35"/>
      <c r="QH87" s="59"/>
      <c r="QI87" s="37"/>
      <c r="QJ87" s="46"/>
      <c r="QK87" s="35"/>
      <c r="QL87" s="59"/>
      <c r="QM87" s="37"/>
      <c r="QN87" s="46"/>
      <c r="QO87" s="35"/>
      <c r="QP87" s="59"/>
      <c r="QQ87" s="37"/>
      <c r="QR87" s="46"/>
      <c r="QS87" s="35"/>
      <c r="QT87" s="59"/>
      <c r="QU87" s="37"/>
      <c r="QV87" s="46"/>
      <c r="QW87" s="35"/>
      <c r="QX87" s="59"/>
      <c r="QY87" s="37"/>
      <c r="QZ87" s="46"/>
      <c r="RA87" s="35"/>
      <c r="RB87" s="59"/>
      <c r="RC87" s="37"/>
      <c r="RD87" s="46"/>
      <c r="RE87" s="35"/>
      <c r="RF87" s="59"/>
      <c r="RG87" s="37"/>
      <c r="RH87" s="46"/>
      <c r="RI87" s="35"/>
      <c r="RJ87" s="59"/>
      <c r="RK87" s="37"/>
      <c r="RL87" s="46"/>
      <c r="RM87" s="35"/>
      <c r="RN87" s="59"/>
      <c r="RO87" s="37"/>
      <c r="RP87" s="46"/>
      <c r="RQ87" s="35"/>
      <c r="RR87" s="59"/>
      <c r="RS87" s="37"/>
      <c r="RT87" s="46"/>
      <c r="RU87" s="35"/>
      <c r="RV87" s="59"/>
      <c r="RW87" s="37"/>
      <c r="RX87" s="46"/>
      <c r="RY87" s="35"/>
      <c r="RZ87" s="59"/>
      <c r="SA87" s="37"/>
      <c r="SB87" s="46"/>
      <c r="SC87" s="35"/>
      <c r="SD87" s="59"/>
      <c r="SE87" s="37"/>
      <c r="SF87" s="46"/>
      <c r="SG87" s="35"/>
      <c r="SH87" s="59"/>
      <c r="SI87" s="37"/>
      <c r="SJ87" s="46"/>
      <c r="SK87" s="35"/>
      <c r="SL87" s="59"/>
      <c r="SM87" s="37"/>
      <c r="SN87" s="46"/>
      <c r="SO87" s="35"/>
      <c r="SP87" s="59"/>
      <c r="SQ87" s="37"/>
      <c r="SR87" s="46"/>
      <c r="SS87" s="35"/>
      <c r="ST87" s="59"/>
      <c r="SU87" s="37"/>
      <c r="SV87" s="46"/>
      <c r="SW87" s="35"/>
      <c r="SX87" s="59"/>
      <c r="SY87" s="37"/>
      <c r="SZ87" s="46"/>
      <c r="TA87" s="35"/>
      <c r="TB87" s="59"/>
      <c r="TC87" s="37"/>
      <c r="TD87" s="46"/>
      <c r="TE87" s="35"/>
      <c r="TF87" s="59"/>
      <c r="TG87" s="37"/>
      <c r="TH87" s="46"/>
      <c r="TI87" s="35"/>
      <c r="TJ87" s="59"/>
      <c r="TK87" s="37"/>
      <c r="TL87" s="46"/>
      <c r="TM87" s="35"/>
      <c r="TN87" s="59"/>
      <c r="TO87" s="37"/>
      <c r="TP87" s="46"/>
      <c r="TQ87" s="35"/>
      <c r="TR87" s="59"/>
      <c r="TS87" s="37"/>
      <c r="TT87" s="46"/>
      <c r="TU87" s="35"/>
      <c r="TV87" s="59"/>
      <c r="TW87" s="37"/>
      <c r="TX87" s="46"/>
      <c r="TY87" s="35"/>
      <c r="TZ87" s="59"/>
      <c r="UA87" s="37"/>
      <c r="UB87" s="46"/>
      <c r="UC87" s="35"/>
      <c r="UD87" s="59"/>
      <c r="UE87" s="37"/>
      <c r="UF87" s="46"/>
      <c r="UG87" s="35"/>
      <c r="UH87" s="59"/>
      <c r="UI87" s="37"/>
      <c r="UJ87" s="46"/>
      <c r="UK87" s="35"/>
      <c r="UL87" s="59"/>
      <c r="UM87" s="37"/>
      <c r="UN87" s="46"/>
      <c r="UO87" s="35"/>
      <c r="UP87" s="59"/>
      <c r="UQ87" s="37"/>
      <c r="UR87" s="46"/>
      <c r="US87" s="35"/>
      <c r="UT87" s="59"/>
      <c r="UU87" s="37"/>
      <c r="UV87" s="46"/>
      <c r="UW87" s="35"/>
      <c r="UX87" s="59"/>
      <c r="UY87" s="37"/>
      <c r="UZ87" s="46"/>
      <c r="VA87" s="35"/>
      <c r="VB87" s="59"/>
      <c r="VC87" s="37"/>
      <c r="VD87" s="46"/>
      <c r="VE87" s="35"/>
      <c r="VF87" s="59"/>
      <c r="VG87" s="37"/>
      <c r="VH87" s="46"/>
      <c r="VI87" s="35"/>
      <c r="VJ87" s="59"/>
      <c r="VK87" s="37"/>
      <c r="VL87" s="46"/>
      <c r="VM87" s="35"/>
      <c r="VN87" s="59"/>
      <c r="VO87" s="37"/>
      <c r="VP87" s="46"/>
      <c r="VQ87" s="35"/>
      <c r="VR87" s="59"/>
      <c r="VS87" s="37"/>
      <c r="VT87" s="46"/>
      <c r="VU87" s="35"/>
      <c r="VV87" s="59"/>
      <c r="VW87" s="37"/>
      <c r="VX87" s="46"/>
      <c r="VY87" s="35"/>
      <c r="VZ87" s="59"/>
      <c r="WA87" s="37"/>
      <c r="WB87" s="46"/>
      <c r="WC87" s="35"/>
      <c r="WD87" s="59"/>
      <c r="WE87" s="37"/>
      <c r="WF87" s="46"/>
      <c r="WG87" s="35"/>
      <c r="WH87" s="59"/>
      <c r="WI87" s="37"/>
      <c r="WJ87" s="46"/>
      <c r="WK87" s="35"/>
      <c r="WL87" s="59"/>
      <c r="WM87" s="37"/>
      <c r="WN87" s="46"/>
      <c r="WO87" s="35"/>
      <c r="WP87" s="59"/>
      <c r="WQ87" s="37"/>
      <c r="WR87" s="46"/>
      <c r="WS87" s="35"/>
      <c r="WT87" s="59"/>
      <c r="WU87" s="37"/>
      <c r="WV87" s="46"/>
      <c r="WW87" s="35"/>
      <c r="WX87" s="59"/>
      <c r="WY87" s="37"/>
      <c r="WZ87" s="46"/>
      <c r="XA87" s="35"/>
      <c r="XB87" s="59"/>
      <c r="XC87" s="37"/>
      <c r="XD87" s="46"/>
      <c r="XE87" s="35"/>
      <c r="XF87" s="59"/>
      <c r="XG87" s="37"/>
      <c r="XH87" s="46"/>
      <c r="XI87" s="35"/>
      <c r="XJ87" s="59"/>
      <c r="XK87" s="37"/>
      <c r="XL87" s="46"/>
      <c r="XM87" s="35"/>
      <c r="XN87" s="59"/>
      <c r="XO87" s="37"/>
      <c r="XP87" s="46"/>
      <c r="XQ87" s="35"/>
      <c r="XR87" s="59"/>
      <c r="XS87" s="37"/>
      <c r="XT87" s="46"/>
      <c r="XU87" s="35"/>
      <c r="XV87" s="59"/>
      <c r="XW87" s="37"/>
      <c r="XX87" s="46"/>
      <c r="XY87" s="35"/>
      <c r="XZ87" s="59"/>
      <c r="YA87" s="37"/>
      <c r="YB87" s="46"/>
      <c r="YC87" s="35"/>
      <c r="YD87" s="59"/>
      <c r="YE87" s="37"/>
      <c r="YF87" s="46"/>
      <c r="YG87" s="35"/>
      <c r="YH87" s="59"/>
      <c r="YI87" s="37"/>
      <c r="YJ87" s="46"/>
      <c r="YK87" s="35"/>
      <c r="YL87" s="59"/>
      <c r="YM87" s="37"/>
      <c r="YN87" s="46"/>
      <c r="YO87" s="35"/>
      <c r="YP87" s="59"/>
      <c r="YQ87" s="37"/>
      <c r="YR87" s="46"/>
      <c r="YS87" s="35"/>
      <c r="YT87" s="59"/>
      <c r="YU87" s="37"/>
      <c r="YV87" s="46"/>
      <c r="YW87" s="35"/>
      <c r="YX87" s="59"/>
      <c r="YY87" s="37"/>
      <c r="YZ87" s="46"/>
      <c r="ZA87" s="35"/>
      <c r="ZB87" s="59"/>
      <c r="ZC87" s="37"/>
      <c r="ZD87" s="46"/>
      <c r="ZE87" s="35"/>
      <c r="ZF87" s="59"/>
      <c r="ZG87" s="37"/>
      <c r="ZH87" s="46"/>
      <c r="ZI87" s="35"/>
      <c r="ZJ87" s="59"/>
      <c r="ZK87" s="37"/>
      <c r="ZL87" s="46"/>
      <c r="ZM87" s="35"/>
      <c r="ZN87" s="59"/>
      <c r="ZO87" s="37"/>
      <c r="ZP87" s="46"/>
      <c r="ZQ87" s="35"/>
      <c r="ZR87" s="59"/>
      <c r="ZS87" s="37"/>
      <c r="ZT87" s="46"/>
      <c r="ZU87" s="35"/>
      <c r="ZV87" s="59"/>
      <c r="ZW87" s="37"/>
      <c r="ZX87" s="46"/>
      <c r="ZY87" s="35"/>
      <c r="ZZ87" s="59"/>
      <c r="AAA87" s="37"/>
      <c r="AAB87" s="46"/>
      <c r="AAC87" s="35"/>
      <c r="AAD87" s="59"/>
      <c r="AAE87" s="37"/>
      <c r="AAF87" s="46"/>
      <c r="AAG87" s="35"/>
      <c r="AAH87" s="59"/>
      <c r="AAI87" s="37"/>
      <c r="AAJ87" s="46"/>
      <c r="AAK87" s="35"/>
      <c r="AAL87" s="59"/>
      <c r="AAM87" s="37"/>
      <c r="AAN87" s="46"/>
      <c r="AAO87" s="35"/>
      <c r="AAP87" s="59"/>
      <c r="AAQ87" s="37"/>
      <c r="AAR87" s="46"/>
      <c r="AAS87" s="35"/>
      <c r="AAT87" s="59"/>
      <c r="AAU87" s="37"/>
      <c r="AAV87" s="46"/>
      <c r="AAW87" s="35"/>
      <c r="AAX87" s="59"/>
      <c r="AAY87" s="37"/>
      <c r="AAZ87" s="46"/>
      <c r="ABA87" s="35"/>
      <c r="ABB87" s="59"/>
      <c r="ABC87" s="37"/>
      <c r="ABD87" s="46"/>
      <c r="ABE87" s="35"/>
      <c r="ABF87" s="59"/>
      <c r="ABG87" s="37"/>
      <c r="ABH87" s="46"/>
      <c r="ABI87" s="35"/>
      <c r="ABJ87" s="59"/>
      <c r="ABK87" s="37"/>
      <c r="ABL87" s="46"/>
      <c r="ABM87" s="35"/>
      <c r="ABN87" s="59"/>
      <c r="ABO87" s="37"/>
      <c r="ABP87" s="46"/>
      <c r="ABQ87" s="35"/>
      <c r="ABR87" s="59"/>
      <c r="ABS87" s="37"/>
      <c r="ABT87" s="46"/>
      <c r="ABU87" s="35"/>
      <c r="ABV87" s="59"/>
      <c r="ABW87" s="37"/>
      <c r="ABX87" s="46"/>
      <c r="ABY87" s="35"/>
      <c r="ABZ87" s="59"/>
      <c r="ACA87" s="37"/>
      <c r="ACB87" s="46"/>
      <c r="ACC87" s="35"/>
      <c r="ACD87" s="59"/>
      <c r="ACE87" s="37"/>
      <c r="ACF87" s="46"/>
      <c r="ACG87" s="35"/>
      <c r="ACH87" s="59"/>
      <c r="ACI87" s="37"/>
      <c r="ACJ87" s="46"/>
      <c r="ACK87" s="35"/>
      <c r="ACL87" s="59"/>
      <c r="ACM87" s="37"/>
      <c r="ACN87" s="46"/>
      <c r="ACO87" s="35"/>
      <c r="ACP87" s="59"/>
      <c r="ACQ87" s="37"/>
      <c r="ACR87" s="46"/>
      <c r="ACS87" s="35"/>
      <c r="ACT87" s="59"/>
      <c r="ACU87" s="37"/>
      <c r="ACV87" s="46"/>
      <c r="ACW87" s="35"/>
      <c r="ACX87" s="59"/>
      <c r="ACY87" s="37"/>
      <c r="ACZ87" s="46"/>
      <c r="ADA87" s="35"/>
      <c r="ADB87" s="59"/>
      <c r="ADC87" s="37"/>
      <c r="ADD87" s="46"/>
      <c r="ADE87" s="35"/>
      <c r="ADF87" s="59"/>
      <c r="ADG87" s="37"/>
      <c r="ADH87" s="46"/>
      <c r="ADI87" s="35"/>
      <c r="ADJ87" s="59"/>
      <c r="ADK87" s="37"/>
      <c r="ADL87" s="46"/>
      <c r="ADM87" s="35"/>
      <c r="ADN87" s="59"/>
      <c r="ADO87" s="37"/>
      <c r="ADP87" s="46"/>
      <c r="ADQ87" s="35"/>
      <c r="ADR87" s="59"/>
      <c r="ADS87" s="37"/>
      <c r="ADT87" s="46"/>
      <c r="ADU87" s="35"/>
      <c r="ADV87" s="59"/>
      <c r="ADW87" s="37"/>
      <c r="ADX87" s="46"/>
      <c r="ADY87" s="35"/>
      <c r="ADZ87" s="59"/>
      <c r="AEA87" s="37"/>
      <c r="AEB87" s="46"/>
      <c r="AEC87" s="35"/>
      <c r="AED87" s="59"/>
      <c r="AEE87" s="37"/>
      <c r="AEF87" s="46"/>
      <c r="AEG87" s="35"/>
      <c r="AEH87" s="59"/>
      <c r="AEI87" s="37"/>
      <c r="AEJ87" s="46"/>
      <c r="AEK87" s="35"/>
      <c r="AEL87" s="59"/>
      <c r="AEM87" s="37"/>
      <c r="AEN87" s="46"/>
      <c r="AEO87" s="35"/>
      <c r="AEP87" s="59"/>
      <c r="AEQ87" s="37"/>
      <c r="AER87" s="46"/>
      <c r="AES87" s="35"/>
      <c r="AET87" s="59"/>
      <c r="AEU87" s="37"/>
      <c r="AEV87" s="46"/>
      <c r="AEW87" s="35"/>
      <c r="AEX87" s="59"/>
      <c r="AEY87" s="37"/>
      <c r="AEZ87" s="46"/>
      <c r="AFA87" s="35"/>
      <c r="AFB87" s="59"/>
      <c r="AFC87" s="37"/>
      <c r="AFD87" s="46"/>
      <c r="AFE87" s="35"/>
      <c r="AFF87" s="59"/>
      <c r="AFG87" s="37"/>
      <c r="AFH87" s="46"/>
      <c r="AFI87" s="35"/>
      <c r="AFJ87" s="59"/>
      <c r="AFK87" s="37"/>
      <c r="AFL87" s="46"/>
      <c r="AFM87" s="35"/>
      <c r="AFN87" s="59"/>
      <c r="AFO87" s="37"/>
      <c r="AFP87" s="46"/>
      <c r="AFQ87" s="35"/>
      <c r="AFR87" s="59"/>
      <c r="AFS87" s="37"/>
      <c r="AFT87" s="46"/>
      <c r="AFU87" s="35"/>
      <c r="AFV87" s="59"/>
      <c r="AFW87" s="37"/>
      <c r="AFX87" s="46"/>
      <c r="AFY87" s="35"/>
      <c r="AFZ87" s="59"/>
      <c r="AGA87" s="37"/>
      <c r="AGB87" s="46"/>
      <c r="AGC87" s="35"/>
      <c r="AGD87" s="59"/>
      <c r="AGE87" s="37"/>
      <c r="AGF87" s="46"/>
      <c r="AGG87" s="35"/>
      <c r="AGH87" s="59"/>
      <c r="AGI87" s="37"/>
      <c r="AGJ87" s="46"/>
      <c r="AGK87" s="35"/>
      <c r="AGL87" s="59"/>
      <c r="AGM87" s="37"/>
      <c r="AGN87" s="46"/>
      <c r="AGO87" s="35"/>
      <c r="AGP87" s="59"/>
      <c r="AGQ87" s="37"/>
      <c r="AGR87" s="46"/>
      <c r="AGS87" s="35"/>
      <c r="AGT87" s="59"/>
      <c r="AGU87" s="37"/>
      <c r="AGV87" s="46"/>
      <c r="AGW87" s="35"/>
      <c r="AGX87" s="59"/>
      <c r="AGY87" s="37"/>
      <c r="AGZ87" s="46"/>
      <c r="AHA87" s="35"/>
      <c r="AHB87" s="59"/>
      <c r="AHC87" s="37"/>
      <c r="AHD87" s="46"/>
      <c r="AHE87" s="35"/>
      <c r="AHF87" s="59"/>
      <c r="AHG87" s="37"/>
      <c r="AHH87" s="46"/>
      <c r="AHI87" s="35"/>
      <c r="AHJ87" s="59"/>
      <c r="AHK87" s="37"/>
      <c r="AHL87" s="46"/>
      <c r="AHM87" s="35"/>
      <c r="AHN87" s="59"/>
      <c r="AHO87" s="37"/>
      <c r="AHP87" s="46"/>
      <c r="AHQ87" s="35"/>
      <c r="AHR87" s="59"/>
      <c r="AHS87" s="37"/>
      <c r="AHT87" s="46"/>
      <c r="AHU87" s="35"/>
      <c r="AHV87" s="59"/>
      <c r="AHW87" s="37"/>
      <c r="AHX87" s="46"/>
      <c r="AHY87" s="35"/>
      <c r="AHZ87" s="59"/>
      <c r="AIA87" s="37"/>
      <c r="AIB87" s="46"/>
      <c r="AIC87" s="35"/>
      <c r="AID87" s="59"/>
      <c r="AIE87" s="37"/>
      <c r="AIF87" s="46"/>
      <c r="AIG87" s="35"/>
      <c r="AIH87" s="59"/>
      <c r="AII87" s="37"/>
      <c r="AIJ87" s="46"/>
      <c r="AIK87" s="35"/>
      <c r="AIL87" s="59"/>
      <c r="AIM87" s="37"/>
      <c r="AIN87" s="46"/>
      <c r="AIO87" s="35"/>
      <c r="AIP87" s="59"/>
      <c r="AIQ87" s="37"/>
      <c r="AIR87" s="46"/>
      <c r="AIS87" s="35"/>
      <c r="AIT87" s="59"/>
      <c r="AIU87" s="37"/>
      <c r="AIV87" s="46"/>
      <c r="AIW87" s="35"/>
      <c r="AIX87" s="59"/>
      <c r="AIY87" s="37"/>
      <c r="AIZ87" s="46"/>
      <c r="AJA87" s="35"/>
      <c r="AJB87" s="59"/>
      <c r="AJC87" s="37"/>
      <c r="AJD87" s="46"/>
      <c r="AJE87" s="35"/>
      <c r="AJF87" s="59"/>
      <c r="AJG87" s="37"/>
      <c r="AJH87" s="46"/>
      <c r="AJI87" s="35"/>
      <c r="AJJ87" s="59"/>
      <c r="AJK87" s="37"/>
      <c r="AJL87" s="46"/>
      <c r="AJM87" s="35"/>
      <c r="AJN87" s="59"/>
      <c r="AJO87" s="37"/>
      <c r="AJP87" s="46"/>
      <c r="AJQ87" s="35"/>
      <c r="AJR87" s="59"/>
      <c r="AJS87" s="37"/>
      <c r="AJT87" s="46"/>
      <c r="AJU87" s="35"/>
      <c r="AJV87" s="59"/>
      <c r="AJW87" s="37"/>
      <c r="AJX87" s="46"/>
      <c r="AJY87" s="35"/>
      <c r="AJZ87" s="59"/>
      <c r="AKA87" s="37"/>
      <c r="AKB87" s="46"/>
      <c r="AKC87" s="35"/>
      <c r="AKD87" s="59"/>
      <c r="AKE87" s="37"/>
      <c r="AKF87" s="46"/>
      <c r="AKG87" s="35"/>
      <c r="AKH87" s="59"/>
      <c r="AKI87" s="37"/>
      <c r="AKJ87" s="46"/>
      <c r="AKK87" s="35"/>
      <c r="AKL87" s="59"/>
      <c r="AKM87" s="37"/>
      <c r="AKN87" s="46"/>
      <c r="AKO87" s="35"/>
      <c r="AKP87" s="59"/>
      <c r="AKQ87" s="37"/>
      <c r="AKR87" s="46"/>
      <c r="AKS87" s="35"/>
      <c r="AKT87" s="59"/>
      <c r="AKU87" s="37"/>
      <c r="AKV87" s="46"/>
      <c r="AKW87" s="35"/>
      <c r="AKX87" s="59"/>
      <c r="AKY87" s="37"/>
      <c r="AKZ87" s="46"/>
      <c r="ALA87" s="35"/>
      <c r="ALB87" s="59"/>
      <c r="ALC87" s="37"/>
      <c r="ALD87" s="46"/>
      <c r="ALE87" s="35"/>
      <c r="ALF87" s="59"/>
      <c r="ALG87" s="37"/>
      <c r="ALH87" s="46"/>
      <c r="ALI87" s="35"/>
      <c r="ALJ87" s="59"/>
      <c r="ALK87" s="37"/>
      <c r="ALL87" s="46"/>
      <c r="ALM87" s="35"/>
      <c r="ALN87" s="59"/>
      <c r="ALO87" s="37"/>
      <c r="ALP87" s="46"/>
      <c r="ALQ87" s="35"/>
      <c r="ALR87" s="59"/>
      <c r="ALS87" s="37"/>
      <c r="ALT87" s="46"/>
      <c r="ALU87" s="35"/>
      <c r="ALV87" s="59"/>
      <c r="ALW87" s="37"/>
      <c r="ALX87" s="46"/>
      <c r="ALY87" s="35"/>
      <c r="ALZ87" s="59"/>
      <c r="AMA87" s="37"/>
      <c r="AMB87" s="46"/>
      <c r="AMC87" s="35"/>
      <c r="AMD87" s="59"/>
      <c r="AME87" s="37"/>
      <c r="AMF87" s="46"/>
      <c r="AMG87" s="35"/>
      <c r="AMH87" s="59"/>
      <c r="AMI87" s="37"/>
      <c r="AMJ87" s="46"/>
      <c r="AMK87" s="35"/>
      <c r="AML87" s="59"/>
      <c r="AMM87" s="37"/>
      <c r="AMN87" s="46"/>
      <c r="AMO87" s="35"/>
      <c r="AMP87" s="59"/>
      <c r="AMQ87" s="37"/>
      <c r="AMR87" s="46"/>
      <c r="AMS87" s="35"/>
      <c r="AMT87" s="59"/>
      <c r="AMU87" s="37"/>
      <c r="AMV87" s="46"/>
      <c r="AMW87" s="35"/>
      <c r="AMX87" s="59"/>
      <c r="AMY87" s="37"/>
      <c r="AMZ87" s="46"/>
      <c r="ANA87" s="35"/>
      <c r="ANB87" s="59"/>
      <c r="ANC87" s="37"/>
      <c r="AND87" s="46"/>
      <c r="ANE87" s="35"/>
      <c r="ANF87" s="59"/>
      <c r="ANG87" s="37"/>
      <c r="ANH87" s="46"/>
      <c r="ANI87" s="35"/>
      <c r="ANJ87" s="59"/>
      <c r="ANK87" s="37"/>
      <c r="ANL87" s="46"/>
      <c r="ANM87" s="35"/>
      <c r="ANN87" s="59"/>
      <c r="ANO87" s="37"/>
      <c r="ANP87" s="46"/>
      <c r="ANQ87" s="35"/>
      <c r="ANR87" s="59"/>
      <c r="ANS87" s="37"/>
      <c r="ANT87" s="46"/>
      <c r="ANU87" s="35"/>
      <c r="ANV87" s="59"/>
      <c r="ANW87" s="37"/>
      <c r="ANX87" s="46"/>
      <c r="ANY87" s="35"/>
      <c r="ANZ87" s="59"/>
      <c r="AOA87" s="37"/>
      <c r="AOB87" s="46"/>
      <c r="AOC87" s="35"/>
      <c r="AOD87" s="59"/>
      <c r="AOE87" s="37"/>
      <c r="AOF87" s="46"/>
      <c r="AOG87" s="35"/>
      <c r="AOH87" s="59"/>
      <c r="AOI87" s="37"/>
      <c r="AOJ87" s="46"/>
      <c r="AOK87" s="35"/>
      <c r="AOL87" s="59"/>
      <c r="AOM87" s="37"/>
      <c r="AON87" s="46"/>
      <c r="AOO87" s="35"/>
      <c r="AOP87" s="59"/>
      <c r="AOQ87" s="37"/>
      <c r="AOR87" s="46"/>
      <c r="AOS87" s="35"/>
      <c r="AOT87" s="59"/>
      <c r="AOU87" s="37"/>
      <c r="AOV87" s="46"/>
      <c r="AOW87" s="35"/>
      <c r="AOX87" s="59"/>
      <c r="AOY87" s="37"/>
      <c r="AOZ87" s="46"/>
      <c r="APA87" s="35"/>
      <c r="APB87" s="59"/>
      <c r="APC87" s="37"/>
      <c r="APD87" s="46"/>
      <c r="APE87" s="35"/>
      <c r="APF87" s="59"/>
      <c r="APG87" s="37"/>
      <c r="APH87" s="46"/>
      <c r="API87" s="35"/>
      <c r="APJ87" s="59"/>
      <c r="APK87" s="37"/>
      <c r="APL87" s="46"/>
      <c r="APM87" s="35"/>
      <c r="APN87" s="59"/>
      <c r="APO87" s="37"/>
      <c r="APP87" s="46"/>
      <c r="APQ87" s="35"/>
      <c r="APR87" s="59"/>
      <c r="APS87" s="37"/>
      <c r="APT87" s="46"/>
      <c r="APU87" s="35"/>
      <c r="APV87" s="59"/>
      <c r="APW87" s="37"/>
      <c r="APX87" s="46"/>
      <c r="APY87" s="35"/>
      <c r="APZ87" s="59"/>
      <c r="AQA87" s="37"/>
      <c r="AQB87" s="46"/>
      <c r="AQC87" s="35"/>
      <c r="AQD87" s="59"/>
      <c r="AQE87" s="37"/>
      <c r="AQF87" s="46"/>
      <c r="AQG87" s="35"/>
      <c r="AQH87" s="59"/>
      <c r="AQI87" s="37"/>
      <c r="AQJ87" s="46"/>
      <c r="AQK87" s="35"/>
      <c r="AQL87" s="59"/>
      <c r="AQM87" s="37"/>
      <c r="AQN87" s="46"/>
      <c r="AQO87" s="35"/>
      <c r="AQP87" s="59"/>
      <c r="AQQ87" s="37"/>
      <c r="AQR87" s="46"/>
      <c r="AQS87" s="35"/>
      <c r="AQT87" s="59"/>
      <c r="AQU87" s="37"/>
      <c r="AQV87" s="46"/>
      <c r="AQW87" s="35"/>
      <c r="AQX87" s="59"/>
      <c r="AQY87" s="37"/>
      <c r="AQZ87" s="46"/>
      <c r="ARA87" s="35"/>
      <c r="ARB87" s="59"/>
      <c r="ARC87" s="37"/>
      <c r="ARD87" s="46"/>
      <c r="ARE87" s="35"/>
      <c r="ARF87" s="59"/>
      <c r="ARG87" s="37"/>
      <c r="ARH87" s="46"/>
      <c r="ARI87" s="35"/>
      <c r="ARJ87" s="59"/>
      <c r="ARK87" s="37"/>
      <c r="ARL87" s="46"/>
      <c r="ARM87" s="35"/>
      <c r="ARN87" s="59"/>
      <c r="ARO87" s="37"/>
      <c r="ARP87" s="46"/>
      <c r="ARQ87" s="35"/>
      <c r="ARR87" s="59"/>
      <c r="ARS87" s="37"/>
      <c r="ART87" s="46"/>
      <c r="ARU87" s="35"/>
      <c r="ARV87" s="59"/>
      <c r="ARW87" s="37"/>
      <c r="ARX87" s="46"/>
      <c r="ARY87" s="35"/>
      <c r="ARZ87" s="59"/>
      <c r="ASA87" s="37"/>
      <c r="ASB87" s="46"/>
      <c r="ASC87" s="35"/>
      <c r="ASD87" s="59"/>
      <c r="ASE87" s="37"/>
      <c r="ASF87" s="46"/>
      <c r="ASG87" s="35"/>
      <c r="ASH87" s="59"/>
      <c r="ASI87" s="37"/>
      <c r="ASJ87" s="46"/>
      <c r="ASK87" s="35"/>
      <c r="ASL87" s="59"/>
      <c r="ASM87" s="37"/>
      <c r="ASN87" s="46"/>
      <c r="ASO87" s="35"/>
      <c r="ASP87" s="59"/>
      <c r="ASQ87" s="37"/>
      <c r="ASR87" s="46"/>
      <c r="ASS87" s="35"/>
      <c r="AST87" s="59"/>
      <c r="ASU87" s="37"/>
      <c r="ASV87" s="46"/>
      <c r="ASW87" s="35"/>
      <c r="ASX87" s="59"/>
      <c r="ASY87" s="37"/>
      <c r="ASZ87" s="46"/>
      <c r="ATA87" s="35"/>
      <c r="ATB87" s="59"/>
      <c r="ATC87" s="37"/>
      <c r="ATD87" s="46"/>
      <c r="ATE87" s="35"/>
      <c r="ATF87" s="59"/>
      <c r="ATG87" s="37"/>
      <c r="ATH87" s="46"/>
      <c r="ATI87" s="35"/>
      <c r="ATJ87" s="59"/>
      <c r="ATK87" s="37"/>
      <c r="ATL87" s="46"/>
      <c r="ATM87" s="35"/>
      <c r="ATN87" s="59"/>
      <c r="ATO87" s="37"/>
      <c r="ATP87" s="46"/>
      <c r="ATQ87" s="35"/>
      <c r="ATR87" s="59"/>
      <c r="ATS87" s="37"/>
      <c r="ATT87" s="46"/>
      <c r="ATU87" s="35"/>
      <c r="ATV87" s="59"/>
      <c r="ATW87" s="37"/>
      <c r="ATX87" s="46"/>
      <c r="ATY87" s="35"/>
      <c r="ATZ87" s="59"/>
      <c r="AUA87" s="37"/>
      <c r="AUB87" s="46"/>
      <c r="AUC87" s="35"/>
      <c r="AUD87" s="59"/>
      <c r="AUE87" s="37"/>
      <c r="AUF87" s="46"/>
      <c r="AUG87" s="35"/>
      <c r="AUH87" s="59"/>
      <c r="AUI87" s="37"/>
      <c r="AUJ87" s="46"/>
      <c r="AUK87" s="35"/>
      <c r="AUL87" s="59"/>
      <c r="AUM87" s="37"/>
      <c r="AUN87" s="46"/>
      <c r="AUO87" s="35"/>
      <c r="AUP87" s="59"/>
      <c r="AUQ87" s="37"/>
      <c r="AUR87" s="46"/>
      <c r="AUS87" s="35"/>
      <c r="AUT87" s="59"/>
      <c r="AUU87" s="37"/>
      <c r="AUV87" s="46"/>
      <c r="AUW87" s="35"/>
      <c r="AUX87" s="59"/>
      <c r="AUY87" s="37"/>
      <c r="AUZ87" s="46"/>
      <c r="AVA87" s="35"/>
      <c r="AVB87" s="59"/>
      <c r="AVC87" s="37"/>
      <c r="AVD87" s="46"/>
      <c r="AVE87" s="35"/>
      <c r="AVF87" s="59"/>
      <c r="AVG87" s="37"/>
      <c r="AVH87" s="46"/>
      <c r="AVI87" s="35"/>
      <c r="AVJ87" s="59"/>
      <c r="AVK87" s="37"/>
      <c r="AVL87" s="46"/>
      <c r="AVM87" s="35"/>
      <c r="AVN87" s="59"/>
      <c r="AVO87" s="37"/>
      <c r="AVP87" s="46"/>
      <c r="AVQ87" s="35"/>
      <c r="AVR87" s="59"/>
      <c r="AVS87" s="37"/>
      <c r="AVT87" s="46"/>
      <c r="AVU87" s="35"/>
      <c r="AVV87" s="59"/>
      <c r="AVW87" s="37"/>
      <c r="AVX87" s="46"/>
      <c r="AVY87" s="35"/>
      <c r="AVZ87" s="59"/>
      <c r="AWA87" s="37"/>
      <c r="AWB87" s="46"/>
      <c r="AWC87" s="35"/>
      <c r="AWD87" s="59"/>
      <c r="AWE87" s="37"/>
      <c r="AWF87" s="46"/>
      <c r="AWG87" s="35"/>
      <c r="AWH87" s="59"/>
      <c r="AWI87" s="37"/>
      <c r="AWJ87" s="46"/>
      <c r="AWK87" s="35"/>
      <c r="AWL87" s="59"/>
      <c r="AWM87" s="37"/>
      <c r="AWN87" s="46"/>
      <c r="AWO87" s="35"/>
      <c r="AWP87" s="59"/>
      <c r="AWQ87" s="37"/>
      <c r="AWR87" s="46"/>
      <c r="AWS87" s="35"/>
      <c r="AWT87" s="59"/>
      <c r="AWU87" s="37"/>
      <c r="AWV87" s="46"/>
      <c r="AWW87" s="35"/>
      <c r="AWX87" s="59"/>
      <c r="AWY87" s="37"/>
      <c r="AWZ87" s="46"/>
      <c r="AXA87" s="35"/>
      <c r="AXB87" s="59"/>
      <c r="AXC87" s="37"/>
      <c r="AXD87" s="46"/>
      <c r="AXE87" s="35"/>
      <c r="AXF87" s="59"/>
      <c r="AXG87" s="37"/>
      <c r="AXH87" s="46"/>
      <c r="AXI87" s="35"/>
      <c r="AXJ87" s="59"/>
      <c r="AXK87" s="37"/>
      <c r="AXL87" s="46"/>
      <c r="AXM87" s="35"/>
      <c r="AXN87" s="59"/>
      <c r="AXO87" s="37"/>
      <c r="AXP87" s="46"/>
      <c r="AXQ87" s="35"/>
      <c r="AXR87" s="59"/>
      <c r="AXS87" s="37"/>
      <c r="AXT87" s="46"/>
      <c r="AXU87" s="35"/>
      <c r="AXV87" s="59"/>
      <c r="AXW87" s="37"/>
      <c r="AXX87" s="46"/>
      <c r="AXY87" s="35"/>
      <c r="AXZ87" s="59"/>
      <c r="AYA87" s="37"/>
      <c r="AYB87" s="46"/>
      <c r="AYC87" s="35"/>
      <c r="AYD87" s="59"/>
      <c r="AYE87" s="37"/>
      <c r="AYF87" s="46"/>
      <c r="AYG87" s="35"/>
      <c r="AYH87" s="59"/>
      <c r="AYI87" s="37"/>
      <c r="AYJ87" s="46"/>
      <c r="AYK87" s="35"/>
      <c r="AYL87" s="59"/>
      <c r="AYM87" s="37"/>
      <c r="AYN87" s="46"/>
      <c r="AYO87" s="35"/>
      <c r="AYP87" s="59"/>
      <c r="AYQ87" s="37"/>
      <c r="AYR87" s="46"/>
      <c r="AYS87" s="35"/>
      <c r="AYT87" s="59"/>
      <c r="AYU87" s="37"/>
      <c r="AYV87" s="46"/>
      <c r="AYW87" s="35"/>
      <c r="AYX87" s="59"/>
      <c r="AYY87" s="37"/>
      <c r="AYZ87" s="46"/>
      <c r="AZA87" s="35"/>
      <c r="AZB87" s="59"/>
      <c r="AZC87" s="37"/>
      <c r="AZD87" s="46"/>
      <c r="AZE87" s="35"/>
      <c r="AZF87" s="59"/>
      <c r="AZG87" s="37"/>
      <c r="AZH87" s="46"/>
      <c r="AZI87" s="35"/>
      <c r="AZJ87" s="59"/>
      <c r="AZK87" s="37"/>
      <c r="AZL87" s="46"/>
      <c r="AZM87" s="35"/>
      <c r="AZN87" s="59"/>
      <c r="AZO87" s="37"/>
      <c r="AZP87" s="46"/>
      <c r="AZQ87" s="35"/>
      <c r="AZR87" s="59"/>
      <c r="AZS87" s="37"/>
      <c r="AZT87" s="46"/>
      <c r="AZU87" s="35"/>
      <c r="AZV87" s="59"/>
      <c r="AZW87" s="37"/>
      <c r="AZX87" s="46"/>
      <c r="AZY87" s="35"/>
      <c r="AZZ87" s="59"/>
      <c r="BAA87" s="37"/>
      <c r="BAB87" s="46"/>
      <c r="BAC87" s="35"/>
      <c r="BAD87" s="59"/>
      <c r="BAE87" s="37"/>
      <c r="BAF87" s="46"/>
      <c r="BAG87" s="35"/>
      <c r="BAH87" s="59"/>
      <c r="BAI87" s="37"/>
      <c r="BAJ87" s="46"/>
      <c r="BAK87" s="35"/>
      <c r="BAL87" s="59"/>
      <c r="BAM87" s="37"/>
      <c r="BAN87" s="46"/>
      <c r="BAO87" s="35"/>
      <c r="BAP87" s="59"/>
      <c r="BAQ87" s="37"/>
      <c r="BAR87" s="46"/>
      <c r="BAS87" s="35"/>
      <c r="BAT87" s="59"/>
      <c r="BAU87" s="37"/>
      <c r="BAV87" s="46"/>
      <c r="BAW87" s="35"/>
      <c r="BAX87" s="59"/>
      <c r="BAY87" s="37"/>
      <c r="BAZ87" s="46"/>
      <c r="BBA87" s="35"/>
      <c r="BBB87" s="59"/>
      <c r="BBC87" s="37"/>
      <c r="BBD87" s="46"/>
      <c r="BBE87" s="35"/>
      <c r="BBF87" s="59"/>
      <c r="BBG87" s="37"/>
      <c r="BBH87" s="46"/>
      <c r="BBI87" s="35"/>
      <c r="BBJ87" s="59"/>
      <c r="BBK87" s="37"/>
      <c r="BBL87" s="46"/>
      <c r="BBM87" s="35"/>
      <c r="BBN87" s="59"/>
      <c r="BBO87" s="37"/>
      <c r="BBP87" s="46"/>
      <c r="BBQ87" s="35"/>
      <c r="BBR87" s="59"/>
      <c r="BBS87" s="37"/>
      <c r="BBT87" s="46"/>
      <c r="BBU87" s="35"/>
      <c r="BBV87" s="59"/>
      <c r="BBW87" s="37"/>
      <c r="BBX87" s="46"/>
      <c r="BBY87" s="35"/>
      <c r="BBZ87" s="59"/>
      <c r="BCA87" s="37"/>
      <c r="BCB87" s="46"/>
      <c r="BCC87" s="35"/>
      <c r="BCD87" s="59"/>
      <c r="BCE87" s="37"/>
      <c r="BCF87" s="46"/>
      <c r="BCG87" s="35"/>
      <c r="BCH87" s="59"/>
      <c r="BCI87" s="37"/>
      <c r="BCJ87" s="46"/>
      <c r="BCK87" s="35"/>
      <c r="BCL87" s="59"/>
      <c r="BCM87" s="37"/>
      <c r="BCN87" s="46"/>
      <c r="BCO87" s="35"/>
      <c r="BCP87" s="59"/>
      <c r="BCQ87" s="37"/>
      <c r="BCR87" s="46"/>
      <c r="BCS87" s="35"/>
      <c r="BCT87" s="59"/>
      <c r="BCU87" s="37"/>
      <c r="BCV87" s="46"/>
      <c r="BCW87" s="35"/>
      <c r="BCX87" s="59"/>
      <c r="BCY87" s="37"/>
      <c r="BCZ87" s="46"/>
      <c r="BDA87" s="35"/>
      <c r="BDB87" s="59"/>
      <c r="BDC87" s="37"/>
      <c r="BDD87" s="46"/>
      <c r="BDE87" s="35"/>
      <c r="BDF87" s="59"/>
      <c r="BDG87" s="37"/>
      <c r="BDH87" s="46"/>
      <c r="BDI87" s="35"/>
      <c r="BDJ87" s="59"/>
      <c r="BDK87" s="37"/>
      <c r="BDL87" s="46"/>
      <c r="BDM87" s="35"/>
      <c r="BDN87" s="59"/>
      <c r="BDO87" s="37"/>
      <c r="BDP87" s="46"/>
      <c r="BDQ87" s="35"/>
      <c r="BDR87" s="59"/>
      <c r="BDS87" s="37"/>
      <c r="BDT87" s="46"/>
      <c r="BDU87" s="35"/>
      <c r="BDV87" s="59"/>
      <c r="BDW87" s="37"/>
      <c r="BDX87" s="46"/>
      <c r="BDY87" s="35"/>
      <c r="BDZ87" s="59"/>
      <c r="BEA87" s="37"/>
      <c r="BEB87" s="46"/>
      <c r="BEC87" s="35"/>
      <c r="BED87" s="59"/>
      <c r="BEE87" s="37"/>
      <c r="BEF87" s="46"/>
      <c r="BEG87" s="35"/>
      <c r="BEH87" s="59"/>
      <c r="BEI87" s="37"/>
      <c r="BEJ87" s="46"/>
      <c r="BEK87" s="35"/>
      <c r="BEL87" s="59"/>
      <c r="BEM87" s="37"/>
      <c r="BEN87" s="46"/>
      <c r="BEO87" s="35"/>
      <c r="BEP87" s="59"/>
      <c r="BEQ87" s="37"/>
      <c r="BER87" s="46"/>
      <c r="BES87" s="35"/>
      <c r="BET87" s="59"/>
      <c r="BEU87" s="37"/>
      <c r="BEV87" s="46"/>
      <c r="BEW87" s="35"/>
      <c r="BEX87" s="59"/>
      <c r="BEY87" s="37"/>
      <c r="BEZ87" s="46"/>
      <c r="BFA87" s="35"/>
      <c r="BFB87" s="59"/>
      <c r="BFC87" s="37"/>
      <c r="BFD87" s="46"/>
      <c r="BFE87" s="35"/>
      <c r="BFF87" s="59"/>
      <c r="BFG87" s="37"/>
      <c r="BFH87" s="46"/>
      <c r="BFI87" s="35"/>
      <c r="BFJ87" s="59"/>
      <c r="BFK87" s="37"/>
      <c r="BFL87" s="46"/>
      <c r="BFM87" s="35"/>
      <c r="BFN87" s="59"/>
      <c r="BFO87" s="37"/>
      <c r="BFP87" s="46"/>
      <c r="BFQ87" s="35"/>
      <c r="BFR87" s="59"/>
      <c r="BFS87" s="37"/>
      <c r="BFT87" s="46"/>
      <c r="BFU87" s="35"/>
      <c r="BFV87" s="59"/>
      <c r="BFW87" s="37"/>
      <c r="BFX87" s="46"/>
      <c r="BFY87" s="35"/>
      <c r="BFZ87" s="59"/>
      <c r="BGA87" s="37"/>
      <c r="BGB87" s="46"/>
      <c r="BGC87" s="35"/>
      <c r="BGD87" s="59"/>
      <c r="BGE87" s="37"/>
      <c r="BGF87" s="46"/>
      <c r="BGG87" s="35"/>
      <c r="BGH87" s="59"/>
      <c r="BGI87" s="37"/>
      <c r="BGJ87" s="46"/>
      <c r="BGK87" s="35"/>
      <c r="BGL87" s="59"/>
      <c r="BGM87" s="37"/>
      <c r="BGN87" s="46"/>
      <c r="BGO87" s="35"/>
      <c r="BGP87" s="59"/>
      <c r="BGQ87" s="37"/>
      <c r="BGR87" s="46"/>
      <c r="BGS87" s="35"/>
      <c r="BGT87" s="59"/>
      <c r="BGU87" s="37"/>
      <c r="BGV87" s="46"/>
      <c r="BGW87" s="35"/>
      <c r="BGX87" s="59"/>
      <c r="BGY87" s="37"/>
      <c r="BGZ87" s="46"/>
      <c r="BHA87" s="35"/>
      <c r="BHB87" s="59"/>
      <c r="BHC87" s="37"/>
      <c r="BHD87" s="46"/>
      <c r="BHE87" s="35"/>
      <c r="BHF87" s="59"/>
      <c r="BHG87" s="37"/>
      <c r="BHH87" s="46"/>
      <c r="BHI87" s="35"/>
      <c r="BHJ87" s="59"/>
      <c r="BHK87" s="37"/>
      <c r="BHL87" s="46"/>
      <c r="BHM87" s="35"/>
      <c r="BHN87" s="59"/>
      <c r="BHO87" s="37"/>
      <c r="BHP87" s="46"/>
      <c r="BHQ87" s="35"/>
      <c r="BHR87" s="59"/>
      <c r="BHS87" s="37"/>
      <c r="BHT87" s="46"/>
      <c r="BHU87" s="35"/>
      <c r="BHV87" s="59"/>
      <c r="BHW87" s="37"/>
      <c r="BHX87" s="46"/>
      <c r="BHY87" s="35"/>
      <c r="BHZ87" s="59"/>
      <c r="BIA87" s="37"/>
      <c r="BIB87" s="46"/>
      <c r="BIC87" s="35"/>
      <c r="BID87" s="59"/>
      <c r="BIE87" s="37"/>
      <c r="BIF87" s="46"/>
      <c r="BIG87" s="35"/>
      <c r="BIH87" s="59"/>
      <c r="BII87" s="37"/>
      <c r="BIJ87" s="46"/>
      <c r="BIK87" s="35"/>
      <c r="BIL87" s="59"/>
      <c r="BIM87" s="37"/>
      <c r="BIN87" s="46"/>
      <c r="BIO87" s="35"/>
      <c r="BIP87" s="59"/>
      <c r="BIQ87" s="37"/>
      <c r="BIR87" s="46"/>
      <c r="BIS87" s="35"/>
      <c r="BIT87" s="59"/>
      <c r="BIU87" s="37"/>
      <c r="BIV87" s="46"/>
      <c r="BIW87" s="35"/>
      <c r="BIX87" s="59"/>
      <c r="BIY87" s="37"/>
      <c r="BIZ87" s="46"/>
      <c r="BJA87" s="35"/>
      <c r="BJB87" s="59"/>
      <c r="BJC87" s="37"/>
      <c r="BJD87" s="46"/>
      <c r="BJE87" s="35"/>
      <c r="BJF87" s="59"/>
      <c r="BJG87" s="37"/>
      <c r="BJH87" s="46"/>
      <c r="BJI87" s="35"/>
      <c r="BJJ87" s="59"/>
      <c r="BJK87" s="37"/>
      <c r="BJL87" s="46"/>
      <c r="BJM87" s="35"/>
      <c r="BJN87" s="59"/>
      <c r="BJO87" s="37"/>
      <c r="BJP87" s="46"/>
      <c r="BJQ87" s="35"/>
      <c r="BJR87" s="59"/>
      <c r="BJS87" s="37"/>
      <c r="BJT87" s="46"/>
      <c r="BJU87" s="35"/>
      <c r="BJV87" s="59"/>
      <c r="BJW87" s="37"/>
      <c r="BJX87" s="46"/>
      <c r="BJY87" s="35"/>
      <c r="BJZ87" s="59"/>
      <c r="BKA87" s="37"/>
      <c r="BKB87" s="46"/>
      <c r="BKC87" s="35"/>
      <c r="BKD87" s="59"/>
      <c r="BKE87" s="37"/>
      <c r="BKF87" s="46"/>
      <c r="BKG87" s="35"/>
      <c r="BKH87" s="59"/>
      <c r="BKI87" s="37"/>
      <c r="BKJ87" s="46"/>
      <c r="BKK87" s="35"/>
      <c r="BKL87" s="59"/>
      <c r="BKM87" s="37"/>
      <c r="BKN87" s="46"/>
      <c r="BKO87" s="35"/>
      <c r="BKP87" s="59"/>
      <c r="BKQ87" s="37"/>
      <c r="BKR87" s="46"/>
      <c r="BKS87" s="35"/>
      <c r="BKT87" s="59"/>
      <c r="BKU87" s="37"/>
      <c r="BKV87" s="46"/>
      <c r="BKW87" s="35"/>
      <c r="BKX87" s="59"/>
      <c r="BKY87" s="37"/>
      <c r="BKZ87" s="46"/>
      <c r="BLA87" s="35"/>
      <c r="BLB87" s="59"/>
      <c r="BLC87" s="37"/>
      <c r="BLD87" s="46"/>
      <c r="BLE87" s="35"/>
      <c r="BLF87" s="59"/>
      <c r="BLG87" s="37"/>
      <c r="BLH87" s="46"/>
      <c r="BLI87" s="35"/>
      <c r="BLJ87" s="59"/>
      <c r="BLK87" s="37"/>
      <c r="BLL87" s="46"/>
      <c r="BLM87" s="35"/>
      <c r="BLN87" s="59"/>
      <c r="BLO87" s="37"/>
      <c r="BLP87" s="46"/>
      <c r="BLQ87" s="35"/>
      <c r="BLR87" s="59"/>
      <c r="BLS87" s="37"/>
      <c r="BLT87" s="46"/>
      <c r="BLU87" s="35"/>
      <c r="BLV87" s="59"/>
      <c r="BLW87" s="37"/>
      <c r="BLX87" s="46"/>
      <c r="BLY87" s="35"/>
      <c r="BLZ87" s="59"/>
      <c r="BMA87" s="37"/>
      <c r="BMB87" s="46"/>
      <c r="BMC87" s="35"/>
      <c r="BMD87" s="59"/>
      <c r="BME87" s="37"/>
      <c r="BMF87" s="46"/>
      <c r="BMG87" s="35"/>
      <c r="BMH87" s="59"/>
      <c r="BMI87" s="37"/>
      <c r="BMJ87" s="46"/>
      <c r="BMK87" s="35"/>
      <c r="BML87" s="59"/>
      <c r="BMM87" s="37"/>
      <c r="BMN87" s="46"/>
      <c r="BMO87" s="35"/>
      <c r="BMP87" s="59"/>
      <c r="BMQ87" s="37"/>
      <c r="BMR87" s="46"/>
      <c r="BMS87" s="35"/>
      <c r="BMT87" s="59"/>
      <c r="BMU87" s="37"/>
      <c r="BMV87" s="46"/>
      <c r="BMW87" s="35"/>
      <c r="BMX87" s="59"/>
      <c r="BMY87" s="37"/>
      <c r="BMZ87" s="46"/>
      <c r="BNA87" s="35"/>
      <c r="BNB87" s="59"/>
      <c r="BNC87" s="37"/>
      <c r="BND87" s="46"/>
      <c r="BNE87" s="35"/>
      <c r="BNF87" s="59"/>
      <c r="BNG87" s="37"/>
      <c r="BNH87" s="46"/>
      <c r="BNI87" s="35"/>
      <c r="BNJ87" s="59"/>
      <c r="BNK87" s="37"/>
      <c r="BNL87" s="46"/>
      <c r="BNM87" s="35"/>
      <c r="BNN87" s="59"/>
      <c r="BNO87" s="37"/>
      <c r="BNP87" s="46"/>
      <c r="BNQ87" s="35"/>
      <c r="BNR87" s="59"/>
      <c r="BNS87" s="37"/>
      <c r="BNT87" s="46"/>
      <c r="BNU87" s="35"/>
      <c r="BNV87" s="59"/>
      <c r="BNW87" s="37"/>
      <c r="BNX87" s="46"/>
      <c r="BNY87" s="35"/>
      <c r="BNZ87" s="59"/>
      <c r="BOA87" s="37"/>
      <c r="BOB87" s="46"/>
      <c r="BOC87" s="35"/>
      <c r="BOD87" s="59"/>
      <c r="BOE87" s="37"/>
      <c r="BOF87" s="46"/>
      <c r="BOG87" s="35"/>
      <c r="BOH87" s="59"/>
      <c r="BOI87" s="37"/>
      <c r="BOJ87" s="46"/>
      <c r="BOK87" s="35"/>
      <c r="BOL87" s="59"/>
      <c r="BOM87" s="37"/>
      <c r="BON87" s="46"/>
      <c r="BOO87" s="35"/>
      <c r="BOP87" s="59"/>
      <c r="BOQ87" s="37"/>
      <c r="BOR87" s="46"/>
      <c r="BOS87" s="35"/>
      <c r="BOT87" s="59"/>
      <c r="BOU87" s="37"/>
      <c r="BOV87" s="46"/>
      <c r="BOW87" s="35"/>
      <c r="BOX87" s="59"/>
      <c r="BOY87" s="37"/>
      <c r="BOZ87" s="46"/>
      <c r="BPA87" s="35"/>
      <c r="BPB87" s="59"/>
      <c r="BPC87" s="37"/>
      <c r="BPD87" s="46"/>
      <c r="BPE87" s="35"/>
      <c r="BPF87" s="59"/>
      <c r="BPG87" s="37"/>
      <c r="BPH87" s="46"/>
      <c r="BPI87" s="35"/>
      <c r="BPJ87" s="59"/>
      <c r="BPK87" s="37"/>
      <c r="BPL87" s="46"/>
      <c r="BPM87" s="35"/>
      <c r="BPN87" s="59"/>
      <c r="BPO87" s="37"/>
      <c r="BPP87" s="46"/>
      <c r="BPQ87" s="35"/>
      <c r="BPR87" s="59"/>
      <c r="BPS87" s="37"/>
      <c r="BPT87" s="46"/>
      <c r="BPU87" s="35"/>
      <c r="BPV87" s="59"/>
      <c r="BPW87" s="37"/>
      <c r="BPX87" s="46"/>
      <c r="BPY87" s="35"/>
      <c r="BPZ87" s="59"/>
      <c r="BQA87" s="37"/>
      <c r="BQB87" s="46"/>
      <c r="BQC87" s="35"/>
      <c r="BQD87" s="59"/>
      <c r="BQE87" s="37"/>
      <c r="BQF87" s="46"/>
      <c r="BQG87" s="35"/>
      <c r="BQH87" s="59"/>
      <c r="BQI87" s="37"/>
      <c r="BQJ87" s="46"/>
      <c r="BQK87" s="35"/>
      <c r="BQL87" s="59"/>
      <c r="BQM87" s="37"/>
      <c r="BQN87" s="46"/>
      <c r="BQO87" s="35"/>
      <c r="BQP87" s="59"/>
      <c r="BQQ87" s="37"/>
      <c r="BQR87" s="46"/>
      <c r="BQS87" s="35"/>
      <c r="BQT87" s="59"/>
      <c r="BQU87" s="37"/>
      <c r="BQV87" s="46"/>
      <c r="BQW87" s="35"/>
      <c r="BQX87" s="59"/>
      <c r="BQY87" s="37"/>
      <c r="BQZ87" s="46"/>
      <c r="BRA87" s="35"/>
      <c r="BRB87" s="59"/>
      <c r="BRC87" s="37"/>
      <c r="BRD87" s="46"/>
      <c r="BRE87" s="35"/>
      <c r="BRF87" s="59"/>
      <c r="BRG87" s="37"/>
      <c r="BRH87" s="46"/>
      <c r="BRI87" s="35"/>
      <c r="BRJ87" s="59"/>
      <c r="BRK87" s="37"/>
      <c r="BRL87" s="46"/>
      <c r="BRM87" s="35"/>
      <c r="BRN87" s="59"/>
      <c r="BRO87" s="37"/>
      <c r="BRP87" s="46"/>
      <c r="BRQ87" s="35"/>
      <c r="BRR87" s="59"/>
      <c r="BRS87" s="37"/>
      <c r="BRT87" s="46"/>
      <c r="BRU87" s="35"/>
      <c r="BRV87" s="59"/>
      <c r="BRW87" s="37"/>
      <c r="BRX87" s="46"/>
      <c r="BRY87" s="35"/>
      <c r="BRZ87" s="59"/>
      <c r="BSA87" s="37"/>
      <c r="BSB87" s="46"/>
      <c r="BSC87" s="35"/>
      <c r="BSD87" s="59"/>
      <c r="BSE87" s="37"/>
      <c r="BSF87" s="46"/>
      <c r="BSG87" s="35"/>
      <c r="BSH87" s="59"/>
      <c r="BSI87" s="37"/>
      <c r="BSJ87" s="46"/>
      <c r="BSK87" s="35"/>
      <c r="BSL87" s="59"/>
      <c r="BSM87" s="37"/>
      <c r="BSN87" s="46"/>
      <c r="BSO87" s="35"/>
      <c r="BSP87" s="59"/>
      <c r="BSQ87" s="37"/>
      <c r="BSR87" s="46"/>
      <c r="BSS87" s="35"/>
      <c r="BST87" s="59"/>
      <c r="BSU87" s="37"/>
      <c r="BSV87" s="46"/>
      <c r="BSW87" s="35"/>
      <c r="BSX87" s="59"/>
      <c r="BSY87" s="37"/>
      <c r="BSZ87" s="46"/>
      <c r="BTA87" s="35"/>
      <c r="BTB87" s="59"/>
      <c r="BTC87" s="37"/>
      <c r="BTD87" s="46"/>
      <c r="BTE87" s="35"/>
      <c r="BTF87" s="59"/>
      <c r="BTG87" s="37"/>
      <c r="BTH87" s="46"/>
      <c r="BTI87" s="35"/>
      <c r="BTJ87" s="59"/>
      <c r="BTK87" s="37"/>
      <c r="BTL87" s="46"/>
      <c r="BTM87" s="35"/>
      <c r="BTN87" s="59"/>
      <c r="BTO87" s="37"/>
      <c r="BTP87" s="46"/>
      <c r="BTQ87" s="35"/>
      <c r="BTR87" s="59"/>
      <c r="BTS87" s="37"/>
      <c r="BTT87" s="46"/>
      <c r="BTU87" s="35"/>
      <c r="BTV87" s="59"/>
      <c r="BTW87" s="37"/>
      <c r="BTX87" s="46"/>
      <c r="BTY87" s="35"/>
      <c r="BTZ87" s="59"/>
      <c r="BUA87" s="37"/>
      <c r="BUB87" s="46"/>
      <c r="BUC87" s="35"/>
      <c r="BUD87" s="59"/>
      <c r="BUE87" s="37"/>
      <c r="BUF87" s="46"/>
      <c r="BUG87" s="35"/>
      <c r="BUH87" s="59"/>
      <c r="BUI87" s="37"/>
      <c r="BUJ87" s="46"/>
      <c r="BUK87" s="35"/>
      <c r="BUL87" s="59"/>
      <c r="BUM87" s="37"/>
      <c r="BUN87" s="46"/>
      <c r="BUO87" s="35"/>
      <c r="BUP87" s="59"/>
      <c r="BUQ87" s="37"/>
      <c r="BUR87" s="46"/>
      <c r="BUS87" s="35"/>
      <c r="BUT87" s="59"/>
      <c r="BUU87" s="37"/>
      <c r="BUV87" s="46"/>
      <c r="BUW87" s="35"/>
      <c r="BUX87" s="59"/>
      <c r="BUY87" s="37"/>
      <c r="BUZ87" s="46"/>
      <c r="BVA87" s="35"/>
      <c r="BVB87" s="59"/>
      <c r="BVC87" s="37"/>
      <c r="BVD87" s="46"/>
      <c r="BVE87" s="35"/>
      <c r="BVF87" s="59"/>
      <c r="BVG87" s="37"/>
      <c r="BVH87" s="46"/>
      <c r="BVI87" s="35"/>
      <c r="BVJ87" s="59"/>
      <c r="BVK87" s="37"/>
      <c r="BVL87" s="46"/>
      <c r="BVM87" s="35"/>
      <c r="BVN87" s="59"/>
      <c r="BVO87" s="37"/>
      <c r="BVP87" s="46"/>
      <c r="BVQ87" s="35"/>
      <c r="BVR87" s="59"/>
      <c r="BVS87" s="37"/>
      <c r="BVT87" s="46"/>
      <c r="BVU87" s="35"/>
      <c r="BVV87" s="59"/>
      <c r="BVW87" s="37"/>
      <c r="BVX87" s="46"/>
      <c r="BVY87" s="35"/>
      <c r="BVZ87" s="59"/>
      <c r="BWA87" s="37"/>
      <c r="BWB87" s="46"/>
      <c r="BWC87" s="35"/>
      <c r="BWD87" s="59"/>
      <c r="BWE87" s="37"/>
      <c r="BWF87" s="46"/>
      <c r="BWG87" s="35"/>
      <c r="BWH87" s="59"/>
      <c r="BWI87" s="37"/>
      <c r="BWJ87" s="46"/>
      <c r="BWK87" s="35"/>
      <c r="BWL87" s="59"/>
      <c r="BWM87" s="37"/>
      <c r="BWN87" s="46"/>
      <c r="BWO87" s="35"/>
      <c r="BWP87" s="59"/>
      <c r="BWQ87" s="37"/>
      <c r="BWR87" s="46"/>
      <c r="BWS87" s="35"/>
      <c r="BWT87" s="59"/>
      <c r="BWU87" s="37"/>
      <c r="BWV87" s="46"/>
      <c r="BWW87" s="35"/>
      <c r="BWX87" s="59"/>
      <c r="BWY87" s="37"/>
      <c r="BWZ87" s="46"/>
      <c r="BXA87" s="35"/>
      <c r="BXB87" s="59"/>
      <c r="BXC87" s="37"/>
      <c r="BXD87" s="46"/>
      <c r="BXE87" s="35"/>
      <c r="BXF87" s="59"/>
      <c r="BXG87" s="37"/>
      <c r="BXH87" s="46"/>
      <c r="BXI87" s="35"/>
      <c r="BXJ87" s="59"/>
      <c r="BXK87" s="37"/>
      <c r="BXL87" s="46"/>
      <c r="BXM87" s="35"/>
      <c r="BXN87" s="59"/>
      <c r="BXO87" s="37"/>
      <c r="BXP87" s="46"/>
      <c r="BXQ87" s="35"/>
      <c r="BXR87" s="59"/>
      <c r="BXS87" s="37"/>
      <c r="BXT87" s="46"/>
      <c r="BXU87" s="35"/>
      <c r="BXV87" s="59"/>
      <c r="BXW87" s="37"/>
      <c r="BXX87" s="46"/>
      <c r="BXY87" s="35"/>
      <c r="BXZ87" s="59"/>
      <c r="BYA87" s="37"/>
      <c r="BYB87" s="46"/>
      <c r="BYC87" s="35"/>
      <c r="BYD87" s="59"/>
      <c r="BYE87" s="37"/>
      <c r="BYF87" s="46"/>
      <c r="BYG87" s="35"/>
      <c r="BYH87" s="59"/>
      <c r="BYI87" s="37"/>
      <c r="BYJ87" s="46"/>
      <c r="BYK87" s="35"/>
      <c r="BYL87" s="59"/>
      <c r="BYM87" s="37"/>
      <c r="BYN87" s="46"/>
      <c r="BYO87" s="35"/>
      <c r="BYP87" s="59"/>
      <c r="BYQ87" s="37"/>
      <c r="BYR87" s="46"/>
      <c r="BYS87" s="35"/>
      <c r="BYT87" s="59"/>
      <c r="BYU87" s="37"/>
      <c r="BYV87" s="46"/>
      <c r="BYW87" s="35"/>
      <c r="BYX87" s="59"/>
      <c r="BYY87" s="37"/>
      <c r="BYZ87" s="46"/>
      <c r="BZA87" s="35"/>
      <c r="BZB87" s="59"/>
      <c r="BZC87" s="37"/>
      <c r="BZD87" s="46"/>
      <c r="BZE87" s="35"/>
      <c r="BZF87" s="59"/>
      <c r="BZG87" s="37"/>
      <c r="BZH87" s="46"/>
      <c r="BZI87" s="35"/>
      <c r="BZJ87" s="59"/>
      <c r="BZK87" s="37"/>
      <c r="BZL87" s="46"/>
      <c r="BZM87" s="35"/>
      <c r="BZN87" s="59"/>
      <c r="BZO87" s="37"/>
      <c r="BZP87" s="46"/>
      <c r="BZQ87" s="35"/>
      <c r="BZR87" s="59"/>
      <c r="BZS87" s="37"/>
      <c r="BZT87" s="46"/>
      <c r="BZU87" s="35"/>
      <c r="BZV87" s="59"/>
      <c r="BZW87" s="37"/>
      <c r="BZX87" s="46"/>
      <c r="BZY87" s="35"/>
      <c r="BZZ87" s="59"/>
      <c r="CAA87" s="37"/>
      <c r="CAB87" s="46"/>
      <c r="CAC87" s="35"/>
      <c r="CAD87" s="59"/>
      <c r="CAE87" s="37"/>
      <c r="CAF87" s="46"/>
      <c r="CAG87" s="35"/>
      <c r="CAH87" s="59"/>
      <c r="CAI87" s="37"/>
      <c r="CAJ87" s="46"/>
      <c r="CAK87" s="35"/>
      <c r="CAL87" s="59"/>
      <c r="CAM87" s="37"/>
      <c r="CAN87" s="46"/>
      <c r="CAO87" s="35"/>
      <c r="CAP87" s="59"/>
      <c r="CAQ87" s="37"/>
      <c r="CAR87" s="46"/>
      <c r="CAS87" s="35"/>
      <c r="CAT87" s="59"/>
      <c r="CAU87" s="37"/>
      <c r="CAV87" s="46"/>
      <c r="CAW87" s="35"/>
      <c r="CAX87" s="59"/>
      <c r="CAY87" s="37"/>
      <c r="CAZ87" s="46"/>
      <c r="CBA87" s="35"/>
      <c r="CBB87" s="59"/>
      <c r="CBC87" s="37"/>
      <c r="CBD87" s="46"/>
      <c r="CBE87" s="35"/>
      <c r="CBF87" s="59"/>
      <c r="CBG87" s="37"/>
      <c r="CBH87" s="46"/>
      <c r="CBI87" s="35"/>
      <c r="CBJ87" s="59"/>
      <c r="CBK87" s="37"/>
      <c r="CBL87" s="46"/>
      <c r="CBM87" s="35"/>
      <c r="CBN87" s="59"/>
      <c r="CBO87" s="37"/>
      <c r="CBP87" s="46"/>
      <c r="CBQ87" s="35"/>
      <c r="CBR87" s="59"/>
      <c r="CBS87" s="37"/>
      <c r="CBT87" s="46"/>
      <c r="CBU87" s="35"/>
      <c r="CBV87" s="59"/>
      <c r="CBW87" s="37"/>
      <c r="CBX87" s="46"/>
      <c r="CBY87" s="35"/>
      <c r="CBZ87" s="59"/>
      <c r="CCA87" s="37"/>
      <c r="CCB87" s="46"/>
      <c r="CCC87" s="35"/>
      <c r="CCD87" s="59"/>
      <c r="CCE87" s="37"/>
      <c r="CCF87" s="46"/>
      <c r="CCG87" s="35"/>
      <c r="CCH87" s="59"/>
      <c r="CCI87" s="37"/>
      <c r="CCJ87" s="46"/>
      <c r="CCK87" s="35"/>
      <c r="CCL87" s="59"/>
      <c r="CCM87" s="37"/>
      <c r="CCN87" s="46"/>
      <c r="CCO87" s="35"/>
      <c r="CCP87" s="59"/>
      <c r="CCQ87" s="37"/>
      <c r="CCR87" s="46"/>
      <c r="CCS87" s="35"/>
      <c r="CCT87" s="59"/>
      <c r="CCU87" s="37"/>
      <c r="CCV87" s="46"/>
      <c r="CCW87" s="35"/>
      <c r="CCX87" s="59"/>
      <c r="CCY87" s="37"/>
      <c r="CCZ87" s="46"/>
      <c r="CDA87" s="35"/>
      <c r="CDB87" s="59"/>
      <c r="CDC87" s="37"/>
      <c r="CDD87" s="46"/>
      <c r="CDE87" s="35"/>
      <c r="CDF87" s="59"/>
      <c r="CDG87" s="37"/>
      <c r="CDH87" s="46"/>
      <c r="CDI87" s="35"/>
      <c r="CDJ87" s="59"/>
      <c r="CDK87" s="37"/>
      <c r="CDL87" s="46"/>
      <c r="CDM87" s="35"/>
      <c r="CDN87" s="59"/>
      <c r="CDO87" s="37"/>
      <c r="CDP87" s="46"/>
      <c r="CDQ87" s="35"/>
      <c r="CDR87" s="59"/>
      <c r="CDS87" s="37"/>
      <c r="CDT87" s="46"/>
      <c r="CDU87" s="35"/>
      <c r="CDV87" s="59"/>
      <c r="CDW87" s="37"/>
      <c r="CDX87" s="46"/>
      <c r="CDY87" s="35"/>
      <c r="CDZ87" s="59"/>
      <c r="CEA87" s="37"/>
      <c r="CEB87" s="46"/>
      <c r="CEC87" s="35"/>
      <c r="CED87" s="59"/>
      <c r="CEE87" s="37"/>
      <c r="CEF87" s="46"/>
      <c r="CEG87" s="35"/>
      <c r="CEH87" s="59"/>
      <c r="CEI87" s="37"/>
      <c r="CEJ87" s="46"/>
      <c r="CEK87" s="35"/>
      <c r="CEL87" s="59"/>
      <c r="CEM87" s="37"/>
      <c r="CEN87" s="46"/>
      <c r="CEO87" s="35"/>
      <c r="CEP87" s="59"/>
      <c r="CEQ87" s="37"/>
      <c r="CER87" s="46"/>
      <c r="CES87" s="35"/>
      <c r="CET87" s="59"/>
      <c r="CEU87" s="37"/>
      <c r="CEV87" s="46"/>
      <c r="CEW87" s="35"/>
      <c r="CEX87" s="59"/>
      <c r="CEY87" s="37"/>
      <c r="CEZ87" s="46"/>
      <c r="CFA87" s="35"/>
      <c r="CFB87" s="59"/>
      <c r="CFC87" s="37"/>
      <c r="CFD87" s="46"/>
      <c r="CFE87" s="35"/>
      <c r="CFF87" s="59"/>
      <c r="CFG87" s="37"/>
      <c r="CFH87" s="46"/>
      <c r="CFI87" s="35"/>
      <c r="CFJ87" s="59"/>
      <c r="CFK87" s="37"/>
      <c r="CFL87" s="46"/>
      <c r="CFM87" s="35"/>
      <c r="CFN87" s="59"/>
      <c r="CFO87" s="37"/>
      <c r="CFP87" s="46"/>
      <c r="CFQ87" s="35"/>
      <c r="CFR87" s="59"/>
      <c r="CFS87" s="37"/>
      <c r="CFT87" s="46"/>
      <c r="CFU87" s="35"/>
      <c r="CFV87" s="59"/>
      <c r="CFW87" s="37"/>
      <c r="CFX87" s="46"/>
      <c r="CFY87" s="35"/>
      <c r="CFZ87" s="59"/>
      <c r="CGA87" s="37"/>
      <c r="CGB87" s="46"/>
      <c r="CGC87" s="35"/>
      <c r="CGD87" s="59"/>
      <c r="CGE87" s="37"/>
      <c r="CGF87" s="46"/>
      <c r="CGG87" s="35"/>
      <c r="CGH87" s="59"/>
      <c r="CGI87" s="37"/>
      <c r="CGJ87" s="46"/>
      <c r="CGK87" s="35"/>
      <c r="CGL87" s="59"/>
      <c r="CGM87" s="37"/>
      <c r="CGN87" s="46"/>
      <c r="CGO87" s="35"/>
      <c r="CGP87" s="59"/>
      <c r="CGQ87" s="37"/>
      <c r="CGR87" s="46"/>
      <c r="CGS87" s="35"/>
      <c r="CGT87" s="59"/>
      <c r="CGU87" s="37"/>
      <c r="CGV87" s="46"/>
      <c r="CGW87" s="35"/>
      <c r="CGX87" s="59"/>
      <c r="CGY87" s="37"/>
      <c r="CGZ87" s="46"/>
      <c r="CHA87" s="35"/>
      <c r="CHB87" s="59"/>
      <c r="CHC87" s="37"/>
      <c r="CHD87" s="46"/>
      <c r="CHE87" s="35"/>
      <c r="CHF87" s="59"/>
      <c r="CHG87" s="37"/>
      <c r="CHH87" s="46"/>
      <c r="CHI87" s="35"/>
      <c r="CHJ87" s="59"/>
      <c r="CHK87" s="37"/>
      <c r="CHL87" s="46"/>
      <c r="CHM87" s="35"/>
      <c r="CHN87" s="59"/>
      <c r="CHO87" s="37"/>
      <c r="CHP87" s="46"/>
      <c r="CHQ87" s="35"/>
      <c r="CHR87" s="59"/>
      <c r="CHS87" s="37"/>
      <c r="CHT87" s="46"/>
      <c r="CHU87" s="35"/>
      <c r="CHV87" s="59"/>
      <c r="CHW87" s="37"/>
      <c r="CHX87" s="46"/>
      <c r="CHY87" s="35"/>
      <c r="CHZ87" s="59"/>
      <c r="CIA87" s="37"/>
      <c r="CIB87" s="46"/>
      <c r="CIC87" s="35"/>
      <c r="CID87" s="59"/>
      <c r="CIE87" s="37"/>
      <c r="CIF87" s="46"/>
      <c r="CIG87" s="35"/>
      <c r="CIH87" s="59"/>
      <c r="CII87" s="37"/>
      <c r="CIJ87" s="46"/>
      <c r="CIK87" s="35"/>
      <c r="CIL87" s="59"/>
      <c r="CIM87" s="37"/>
      <c r="CIN87" s="46"/>
      <c r="CIO87" s="35"/>
      <c r="CIP87" s="59"/>
      <c r="CIQ87" s="37"/>
      <c r="CIR87" s="46"/>
      <c r="CIS87" s="35"/>
      <c r="CIT87" s="59"/>
      <c r="CIU87" s="37"/>
      <c r="CIV87" s="46"/>
      <c r="CIW87" s="35"/>
      <c r="CIX87" s="59"/>
      <c r="CIY87" s="37"/>
      <c r="CIZ87" s="46"/>
      <c r="CJA87" s="35"/>
      <c r="CJB87" s="59"/>
      <c r="CJC87" s="37"/>
      <c r="CJD87" s="46"/>
      <c r="CJE87" s="35"/>
      <c r="CJF87" s="59"/>
      <c r="CJG87" s="37"/>
      <c r="CJH87" s="46"/>
      <c r="CJI87" s="35"/>
      <c r="CJJ87" s="59"/>
      <c r="CJK87" s="37"/>
      <c r="CJL87" s="46"/>
      <c r="CJM87" s="35"/>
      <c r="CJN87" s="59"/>
      <c r="CJO87" s="37"/>
      <c r="CJP87" s="46"/>
      <c r="CJQ87" s="35"/>
      <c r="CJR87" s="59"/>
      <c r="CJS87" s="37"/>
      <c r="CJT87" s="46"/>
      <c r="CJU87" s="35"/>
      <c r="CJV87" s="59"/>
      <c r="CJW87" s="37"/>
      <c r="CJX87" s="46"/>
      <c r="CJY87" s="35"/>
      <c r="CJZ87" s="59"/>
      <c r="CKA87" s="37"/>
      <c r="CKB87" s="46"/>
      <c r="CKC87" s="35"/>
      <c r="CKD87" s="59"/>
      <c r="CKE87" s="37"/>
      <c r="CKF87" s="46"/>
      <c r="CKG87" s="35"/>
      <c r="CKH87" s="59"/>
      <c r="CKI87" s="37"/>
      <c r="CKJ87" s="46"/>
      <c r="CKK87" s="35"/>
      <c r="CKL87" s="59"/>
      <c r="CKM87" s="37"/>
      <c r="CKN87" s="46"/>
      <c r="CKO87" s="35"/>
      <c r="CKP87" s="59"/>
      <c r="CKQ87" s="37"/>
      <c r="CKR87" s="46"/>
      <c r="CKS87" s="35"/>
      <c r="CKT87" s="59"/>
      <c r="CKU87" s="37"/>
      <c r="CKV87" s="46"/>
      <c r="CKW87" s="35"/>
      <c r="CKX87" s="59"/>
      <c r="CKY87" s="37"/>
      <c r="CKZ87" s="46"/>
      <c r="CLA87" s="35"/>
      <c r="CLB87" s="59"/>
      <c r="CLC87" s="37"/>
      <c r="CLD87" s="46"/>
      <c r="CLE87" s="35"/>
      <c r="CLF87" s="59"/>
      <c r="CLG87" s="37"/>
      <c r="CLH87" s="46"/>
      <c r="CLI87" s="35"/>
      <c r="CLJ87" s="59"/>
      <c r="CLK87" s="37"/>
      <c r="CLL87" s="46"/>
      <c r="CLM87" s="35"/>
      <c r="CLN87" s="59"/>
      <c r="CLO87" s="37"/>
      <c r="CLP87" s="46"/>
      <c r="CLQ87" s="35"/>
      <c r="CLR87" s="59"/>
      <c r="CLS87" s="37"/>
      <c r="CLT87" s="46"/>
      <c r="CLU87" s="35"/>
      <c r="CLV87" s="59"/>
      <c r="CLW87" s="37"/>
      <c r="CLX87" s="46"/>
      <c r="CLY87" s="35"/>
      <c r="CLZ87" s="59"/>
      <c r="CMA87" s="37"/>
      <c r="CMB87" s="46"/>
      <c r="CMC87" s="35"/>
      <c r="CMD87" s="59"/>
      <c r="CME87" s="37"/>
      <c r="CMF87" s="46"/>
      <c r="CMG87" s="35"/>
      <c r="CMH87" s="59"/>
      <c r="CMI87" s="37"/>
      <c r="CMJ87" s="46"/>
      <c r="CMK87" s="35"/>
      <c r="CML87" s="59"/>
      <c r="CMM87" s="37"/>
      <c r="CMN87" s="46"/>
      <c r="CMO87" s="35"/>
      <c r="CMP87" s="59"/>
      <c r="CMQ87" s="37"/>
      <c r="CMR87" s="46"/>
      <c r="CMS87" s="35"/>
      <c r="CMT87" s="59"/>
      <c r="CMU87" s="37"/>
      <c r="CMV87" s="46"/>
      <c r="CMW87" s="35"/>
      <c r="CMX87" s="59"/>
      <c r="CMY87" s="37"/>
      <c r="CMZ87" s="46"/>
      <c r="CNA87" s="35"/>
      <c r="CNB87" s="59"/>
      <c r="CNC87" s="37"/>
      <c r="CND87" s="46"/>
      <c r="CNE87" s="35"/>
      <c r="CNF87" s="59"/>
      <c r="CNG87" s="37"/>
      <c r="CNH87" s="46"/>
      <c r="CNI87" s="35"/>
      <c r="CNJ87" s="59"/>
      <c r="CNK87" s="37"/>
      <c r="CNL87" s="46"/>
      <c r="CNM87" s="35"/>
      <c r="CNN87" s="59"/>
      <c r="CNO87" s="37"/>
      <c r="CNP87" s="46"/>
      <c r="CNQ87" s="35"/>
      <c r="CNR87" s="59"/>
      <c r="CNS87" s="37"/>
      <c r="CNT87" s="46"/>
      <c r="CNU87" s="35"/>
      <c r="CNV87" s="59"/>
      <c r="CNW87" s="37"/>
      <c r="CNX87" s="46"/>
      <c r="CNY87" s="35"/>
      <c r="CNZ87" s="59"/>
      <c r="COA87" s="37"/>
      <c r="COB87" s="46"/>
      <c r="COC87" s="35"/>
      <c r="COD87" s="59"/>
      <c r="COE87" s="37"/>
      <c r="COF87" s="46"/>
      <c r="COG87" s="35"/>
      <c r="COH87" s="59"/>
      <c r="COI87" s="37"/>
      <c r="COJ87" s="46"/>
      <c r="COK87" s="35"/>
      <c r="COL87" s="59"/>
      <c r="COM87" s="37"/>
      <c r="CON87" s="46"/>
      <c r="COO87" s="35"/>
      <c r="COP87" s="59"/>
      <c r="COQ87" s="37"/>
      <c r="COR87" s="46"/>
      <c r="COS87" s="35"/>
      <c r="COT87" s="59"/>
      <c r="COU87" s="37"/>
      <c r="COV87" s="46"/>
      <c r="COW87" s="35"/>
      <c r="COX87" s="59"/>
      <c r="COY87" s="37"/>
      <c r="COZ87" s="46"/>
      <c r="CPA87" s="35"/>
      <c r="CPB87" s="59"/>
      <c r="CPC87" s="37"/>
      <c r="CPD87" s="46"/>
      <c r="CPE87" s="35"/>
      <c r="CPF87" s="59"/>
      <c r="CPG87" s="37"/>
      <c r="CPH87" s="46"/>
      <c r="CPI87" s="35"/>
      <c r="CPJ87" s="59"/>
      <c r="CPK87" s="37"/>
      <c r="CPL87" s="46"/>
      <c r="CPM87" s="35"/>
      <c r="CPN87" s="59"/>
      <c r="CPO87" s="37"/>
      <c r="CPP87" s="46"/>
      <c r="CPQ87" s="35"/>
      <c r="CPR87" s="59"/>
      <c r="CPS87" s="37"/>
      <c r="CPT87" s="46"/>
      <c r="CPU87" s="35"/>
      <c r="CPV87" s="59"/>
      <c r="CPW87" s="37"/>
      <c r="CPX87" s="46"/>
      <c r="CPY87" s="35"/>
      <c r="CPZ87" s="59"/>
      <c r="CQA87" s="37"/>
      <c r="CQB87" s="46"/>
      <c r="CQC87" s="35"/>
      <c r="CQD87" s="59"/>
      <c r="CQE87" s="37"/>
      <c r="CQF87" s="46"/>
      <c r="CQG87" s="35"/>
      <c r="CQH87" s="59"/>
      <c r="CQI87" s="37"/>
      <c r="CQJ87" s="46"/>
      <c r="CQK87" s="35"/>
      <c r="CQL87" s="59"/>
      <c r="CQM87" s="37"/>
      <c r="CQN87" s="46"/>
      <c r="CQO87" s="35"/>
      <c r="CQP87" s="59"/>
      <c r="CQQ87" s="37"/>
      <c r="CQR87" s="46"/>
      <c r="CQS87" s="35"/>
      <c r="CQT87" s="59"/>
      <c r="CQU87" s="37"/>
      <c r="CQV87" s="46"/>
      <c r="CQW87" s="35"/>
      <c r="CQX87" s="59"/>
      <c r="CQY87" s="37"/>
      <c r="CQZ87" s="46"/>
      <c r="CRA87" s="35"/>
      <c r="CRB87" s="59"/>
      <c r="CRC87" s="37"/>
      <c r="CRD87" s="46"/>
      <c r="CRE87" s="35"/>
      <c r="CRF87" s="59"/>
      <c r="CRG87" s="37"/>
      <c r="CRH87" s="46"/>
      <c r="CRI87" s="35"/>
      <c r="CRJ87" s="59"/>
      <c r="CRK87" s="37"/>
      <c r="CRL87" s="46"/>
      <c r="CRM87" s="35"/>
      <c r="CRN87" s="59"/>
      <c r="CRO87" s="37"/>
      <c r="CRP87" s="46"/>
      <c r="CRQ87" s="35"/>
      <c r="CRR87" s="59"/>
      <c r="CRS87" s="37"/>
      <c r="CRT87" s="46"/>
      <c r="CRU87" s="35"/>
      <c r="CRV87" s="59"/>
      <c r="CRW87" s="37"/>
      <c r="CRX87" s="46"/>
      <c r="CRY87" s="35"/>
      <c r="CRZ87" s="59"/>
      <c r="CSA87" s="37"/>
      <c r="CSB87" s="46"/>
      <c r="CSC87" s="35"/>
      <c r="CSD87" s="59"/>
      <c r="CSE87" s="37"/>
      <c r="CSF87" s="46"/>
      <c r="CSG87" s="35"/>
      <c r="CSH87" s="59"/>
      <c r="CSI87" s="37"/>
      <c r="CSJ87" s="46"/>
      <c r="CSK87" s="35"/>
      <c r="CSL87" s="59"/>
      <c r="CSM87" s="37"/>
      <c r="CSN87" s="46"/>
      <c r="CSO87" s="35"/>
      <c r="CSP87" s="59"/>
      <c r="CSQ87" s="37"/>
      <c r="CSR87" s="46"/>
      <c r="CSS87" s="35"/>
      <c r="CST87" s="59"/>
      <c r="CSU87" s="37"/>
      <c r="CSV87" s="46"/>
      <c r="CSW87" s="35"/>
      <c r="CSX87" s="59"/>
      <c r="CSY87" s="37"/>
      <c r="CSZ87" s="46"/>
      <c r="CTA87" s="35"/>
      <c r="CTB87" s="59"/>
      <c r="CTC87" s="37"/>
      <c r="CTD87" s="46"/>
      <c r="CTE87" s="35"/>
      <c r="CTF87" s="59"/>
      <c r="CTG87" s="37"/>
      <c r="CTH87" s="46"/>
      <c r="CTI87" s="35"/>
      <c r="CTJ87" s="59"/>
      <c r="CTK87" s="37"/>
      <c r="CTL87" s="46"/>
      <c r="CTM87" s="35"/>
      <c r="CTN87" s="59"/>
      <c r="CTO87" s="37"/>
      <c r="CTP87" s="46"/>
      <c r="CTQ87" s="35"/>
      <c r="CTR87" s="59"/>
      <c r="CTS87" s="37"/>
      <c r="CTT87" s="46"/>
      <c r="CTU87" s="35"/>
      <c r="CTV87" s="59"/>
      <c r="CTW87" s="37"/>
      <c r="CTX87" s="46"/>
      <c r="CTY87" s="35"/>
      <c r="CTZ87" s="59"/>
      <c r="CUA87" s="37"/>
      <c r="CUB87" s="46"/>
      <c r="CUC87" s="35"/>
      <c r="CUD87" s="59"/>
      <c r="CUE87" s="37"/>
      <c r="CUF87" s="46"/>
      <c r="CUG87" s="35"/>
      <c r="CUH87" s="59"/>
      <c r="CUI87" s="37"/>
      <c r="CUJ87" s="46"/>
      <c r="CUK87" s="35"/>
      <c r="CUL87" s="59"/>
      <c r="CUM87" s="37"/>
      <c r="CUN87" s="46"/>
      <c r="CUO87" s="35"/>
      <c r="CUP87" s="59"/>
      <c r="CUQ87" s="37"/>
      <c r="CUR87" s="46"/>
      <c r="CUS87" s="35"/>
      <c r="CUT87" s="59"/>
      <c r="CUU87" s="37"/>
      <c r="CUV87" s="46"/>
      <c r="CUW87" s="35"/>
      <c r="CUX87" s="59"/>
      <c r="CUY87" s="37"/>
      <c r="CUZ87" s="46"/>
      <c r="CVA87" s="35"/>
      <c r="CVB87" s="59"/>
      <c r="CVC87" s="37"/>
      <c r="CVD87" s="46"/>
      <c r="CVE87" s="35"/>
      <c r="CVF87" s="59"/>
      <c r="CVG87" s="37"/>
      <c r="CVH87" s="46"/>
      <c r="CVI87" s="35"/>
      <c r="CVJ87" s="59"/>
      <c r="CVK87" s="37"/>
      <c r="CVL87" s="46"/>
      <c r="CVM87" s="35"/>
      <c r="CVN87" s="59"/>
      <c r="CVO87" s="37"/>
      <c r="CVP87" s="46"/>
      <c r="CVQ87" s="35"/>
      <c r="CVR87" s="59"/>
      <c r="CVS87" s="37"/>
      <c r="CVT87" s="46"/>
      <c r="CVU87" s="35"/>
      <c r="CVV87" s="59"/>
      <c r="CVW87" s="37"/>
      <c r="CVX87" s="46"/>
      <c r="CVY87" s="35"/>
      <c r="CVZ87" s="59"/>
      <c r="CWA87" s="37"/>
      <c r="CWB87" s="46"/>
      <c r="CWC87" s="35"/>
      <c r="CWD87" s="59"/>
      <c r="CWE87" s="37"/>
      <c r="CWF87" s="46"/>
      <c r="CWG87" s="35"/>
      <c r="CWH87" s="59"/>
      <c r="CWI87" s="37"/>
      <c r="CWJ87" s="46"/>
      <c r="CWK87" s="35"/>
      <c r="CWL87" s="59"/>
      <c r="CWM87" s="37"/>
      <c r="CWN87" s="46"/>
      <c r="CWO87" s="35"/>
      <c r="CWP87" s="59"/>
      <c r="CWQ87" s="37"/>
      <c r="CWR87" s="46"/>
      <c r="CWS87" s="35"/>
      <c r="CWT87" s="59"/>
      <c r="CWU87" s="37"/>
      <c r="CWV87" s="46"/>
      <c r="CWW87" s="35"/>
      <c r="CWX87" s="59"/>
      <c r="CWY87" s="37"/>
      <c r="CWZ87" s="46"/>
      <c r="CXA87" s="35"/>
      <c r="CXB87" s="59"/>
      <c r="CXC87" s="37"/>
      <c r="CXD87" s="46"/>
      <c r="CXE87" s="35"/>
      <c r="CXF87" s="59"/>
      <c r="CXG87" s="37"/>
      <c r="CXH87" s="46"/>
      <c r="CXI87" s="35"/>
      <c r="CXJ87" s="59"/>
      <c r="CXK87" s="37"/>
      <c r="CXL87" s="46"/>
      <c r="CXM87" s="35"/>
      <c r="CXN87" s="59"/>
      <c r="CXO87" s="37"/>
      <c r="CXP87" s="46"/>
      <c r="CXQ87" s="35"/>
      <c r="CXR87" s="59"/>
      <c r="CXS87" s="37"/>
      <c r="CXT87" s="46"/>
      <c r="CXU87" s="35"/>
      <c r="CXV87" s="59"/>
      <c r="CXW87" s="37"/>
      <c r="CXX87" s="46"/>
      <c r="CXY87" s="35"/>
      <c r="CXZ87" s="59"/>
      <c r="CYA87" s="37"/>
      <c r="CYB87" s="46"/>
      <c r="CYC87" s="35"/>
      <c r="CYD87" s="59"/>
      <c r="CYE87" s="37"/>
      <c r="CYF87" s="46"/>
      <c r="CYG87" s="35"/>
      <c r="CYH87" s="59"/>
      <c r="CYI87" s="37"/>
      <c r="CYJ87" s="46"/>
      <c r="CYK87" s="35"/>
      <c r="CYL87" s="59"/>
      <c r="CYM87" s="37"/>
      <c r="CYN87" s="46"/>
      <c r="CYO87" s="35"/>
      <c r="CYP87" s="59"/>
      <c r="CYQ87" s="37"/>
      <c r="CYR87" s="46"/>
      <c r="CYS87" s="35"/>
      <c r="CYT87" s="59"/>
      <c r="CYU87" s="37"/>
      <c r="CYV87" s="46"/>
      <c r="CYW87" s="35"/>
      <c r="CYX87" s="59"/>
      <c r="CYY87" s="37"/>
      <c r="CYZ87" s="46"/>
      <c r="CZA87" s="35"/>
      <c r="CZB87" s="59"/>
      <c r="CZC87" s="37"/>
      <c r="CZD87" s="46"/>
      <c r="CZE87" s="35"/>
      <c r="CZF87" s="59"/>
      <c r="CZG87" s="37"/>
      <c r="CZH87" s="46"/>
      <c r="CZI87" s="35"/>
      <c r="CZJ87" s="59"/>
      <c r="CZK87" s="37"/>
      <c r="CZL87" s="46"/>
      <c r="CZM87" s="35"/>
      <c r="CZN87" s="59"/>
      <c r="CZO87" s="37"/>
      <c r="CZP87" s="46"/>
      <c r="CZQ87" s="35"/>
      <c r="CZR87" s="59"/>
      <c r="CZS87" s="37"/>
      <c r="CZT87" s="46"/>
      <c r="CZU87" s="35"/>
      <c r="CZV87" s="59"/>
      <c r="CZW87" s="37"/>
      <c r="CZX87" s="46"/>
      <c r="CZY87" s="35"/>
      <c r="CZZ87" s="59"/>
      <c r="DAA87" s="37"/>
      <c r="DAB87" s="46"/>
      <c r="DAC87" s="35"/>
      <c r="DAD87" s="59"/>
      <c r="DAE87" s="37"/>
      <c r="DAF87" s="46"/>
      <c r="DAG87" s="35"/>
      <c r="DAH87" s="59"/>
      <c r="DAI87" s="37"/>
      <c r="DAJ87" s="46"/>
      <c r="DAK87" s="35"/>
      <c r="DAL87" s="59"/>
      <c r="DAM87" s="37"/>
      <c r="DAN87" s="46"/>
      <c r="DAO87" s="35"/>
      <c r="DAP87" s="59"/>
      <c r="DAQ87" s="37"/>
      <c r="DAR87" s="46"/>
      <c r="DAS87" s="35"/>
      <c r="DAT87" s="59"/>
      <c r="DAU87" s="37"/>
      <c r="DAV87" s="46"/>
      <c r="DAW87" s="35"/>
      <c r="DAX87" s="59"/>
      <c r="DAY87" s="37"/>
      <c r="DAZ87" s="46"/>
      <c r="DBA87" s="35"/>
      <c r="DBB87" s="59"/>
      <c r="DBC87" s="37"/>
      <c r="DBD87" s="46"/>
      <c r="DBE87" s="35"/>
      <c r="DBF87" s="59"/>
      <c r="DBG87" s="37"/>
      <c r="DBH87" s="46"/>
      <c r="DBI87" s="35"/>
      <c r="DBJ87" s="59"/>
      <c r="DBK87" s="37"/>
      <c r="DBL87" s="46"/>
      <c r="DBM87" s="35"/>
      <c r="DBN87" s="59"/>
      <c r="DBO87" s="37"/>
      <c r="DBP87" s="46"/>
      <c r="DBQ87" s="35"/>
      <c r="DBR87" s="59"/>
      <c r="DBS87" s="37"/>
      <c r="DBT87" s="46"/>
      <c r="DBU87" s="35"/>
      <c r="DBV87" s="59"/>
      <c r="DBW87" s="37"/>
      <c r="DBX87" s="46"/>
      <c r="DBY87" s="35"/>
      <c r="DBZ87" s="59"/>
      <c r="DCA87" s="37"/>
      <c r="DCB87" s="46"/>
      <c r="DCC87" s="35"/>
      <c r="DCD87" s="59"/>
      <c r="DCE87" s="37"/>
      <c r="DCF87" s="46"/>
      <c r="DCG87" s="35"/>
      <c r="DCH87" s="59"/>
      <c r="DCI87" s="37"/>
      <c r="DCJ87" s="46"/>
      <c r="DCK87" s="35"/>
      <c r="DCL87" s="59"/>
      <c r="DCM87" s="37"/>
      <c r="DCN87" s="46"/>
      <c r="DCO87" s="35"/>
      <c r="DCP87" s="59"/>
      <c r="DCQ87" s="37"/>
      <c r="DCR87" s="46"/>
      <c r="DCS87" s="35"/>
      <c r="DCT87" s="59"/>
      <c r="DCU87" s="37"/>
      <c r="DCV87" s="46"/>
      <c r="DCW87" s="35"/>
      <c r="DCX87" s="59"/>
      <c r="DCY87" s="37"/>
      <c r="DCZ87" s="46"/>
      <c r="DDA87" s="35"/>
      <c r="DDB87" s="59"/>
      <c r="DDC87" s="37"/>
      <c r="DDD87" s="46"/>
      <c r="DDE87" s="35"/>
      <c r="DDF87" s="59"/>
      <c r="DDG87" s="37"/>
      <c r="DDH87" s="46"/>
      <c r="DDI87" s="35"/>
      <c r="DDJ87" s="59"/>
      <c r="DDK87" s="37"/>
      <c r="DDL87" s="46"/>
      <c r="DDM87" s="35"/>
      <c r="DDN87" s="59"/>
      <c r="DDO87" s="37"/>
      <c r="DDP87" s="46"/>
      <c r="DDQ87" s="35"/>
      <c r="DDR87" s="59"/>
      <c r="DDS87" s="37"/>
      <c r="DDT87" s="46"/>
      <c r="DDU87" s="35"/>
      <c r="DDV87" s="59"/>
      <c r="DDW87" s="37"/>
      <c r="DDX87" s="46"/>
      <c r="DDY87" s="35"/>
      <c r="DDZ87" s="59"/>
      <c r="DEA87" s="37"/>
      <c r="DEB87" s="46"/>
      <c r="DEC87" s="35"/>
      <c r="DED87" s="59"/>
      <c r="DEE87" s="37"/>
      <c r="DEF87" s="46"/>
      <c r="DEG87" s="35"/>
      <c r="DEH87" s="59"/>
      <c r="DEI87" s="37"/>
      <c r="DEJ87" s="46"/>
      <c r="DEK87" s="35"/>
      <c r="DEL87" s="59"/>
      <c r="DEM87" s="37"/>
      <c r="DEN87" s="46"/>
      <c r="DEO87" s="35"/>
      <c r="DEP87" s="59"/>
      <c r="DEQ87" s="37"/>
      <c r="DER87" s="46"/>
      <c r="DES87" s="35"/>
      <c r="DET87" s="59"/>
      <c r="DEU87" s="37"/>
      <c r="DEV87" s="46"/>
      <c r="DEW87" s="35"/>
      <c r="DEX87" s="59"/>
      <c r="DEY87" s="37"/>
      <c r="DEZ87" s="46"/>
      <c r="DFA87" s="35"/>
      <c r="DFB87" s="59"/>
      <c r="DFC87" s="37"/>
      <c r="DFD87" s="46"/>
      <c r="DFE87" s="35"/>
      <c r="DFF87" s="59"/>
      <c r="DFG87" s="37"/>
      <c r="DFH87" s="46"/>
      <c r="DFI87" s="35"/>
      <c r="DFJ87" s="59"/>
      <c r="DFK87" s="37"/>
      <c r="DFL87" s="46"/>
      <c r="DFM87" s="35"/>
      <c r="DFN87" s="59"/>
      <c r="DFO87" s="37"/>
      <c r="DFP87" s="46"/>
      <c r="DFQ87" s="35"/>
      <c r="DFR87" s="59"/>
      <c r="DFS87" s="37"/>
      <c r="DFT87" s="46"/>
      <c r="DFU87" s="35"/>
      <c r="DFV87" s="59"/>
      <c r="DFW87" s="37"/>
      <c r="DFX87" s="46"/>
      <c r="DFY87" s="35"/>
      <c r="DFZ87" s="59"/>
      <c r="DGA87" s="37"/>
      <c r="DGB87" s="46"/>
      <c r="DGC87" s="35"/>
      <c r="DGD87" s="59"/>
      <c r="DGE87" s="37"/>
      <c r="DGF87" s="46"/>
      <c r="DGG87" s="35"/>
      <c r="DGH87" s="59"/>
      <c r="DGI87" s="37"/>
      <c r="DGJ87" s="46"/>
      <c r="DGK87" s="35"/>
      <c r="DGL87" s="59"/>
      <c r="DGM87" s="37"/>
      <c r="DGN87" s="46"/>
      <c r="DGO87" s="35"/>
      <c r="DGP87" s="59"/>
      <c r="DGQ87" s="37"/>
      <c r="DGR87" s="46"/>
      <c r="DGS87" s="35"/>
      <c r="DGT87" s="59"/>
      <c r="DGU87" s="37"/>
      <c r="DGV87" s="46"/>
      <c r="DGW87" s="35"/>
      <c r="DGX87" s="59"/>
      <c r="DGY87" s="37"/>
      <c r="DGZ87" s="46"/>
      <c r="DHA87" s="35"/>
      <c r="DHB87" s="59"/>
      <c r="DHC87" s="37"/>
      <c r="DHD87" s="46"/>
      <c r="DHE87" s="35"/>
      <c r="DHF87" s="59"/>
      <c r="DHG87" s="37"/>
      <c r="DHH87" s="46"/>
      <c r="DHI87" s="35"/>
      <c r="DHJ87" s="59"/>
      <c r="DHK87" s="37"/>
      <c r="DHL87" s="46"/>
      <c r="DHM87" s="35"/>
      <c r="DHN87" s="59"/>
      <c r="DHO87" s="37"/>
      <c r="DHP87" s="46"/>
      <c r="DHQ87" s="35"/>
      <c r="DHR87" s="59"/>
      <c r="DHS87" s="37"/>
      <c r="DHT87" s="46"/>
      <c r="DHU87" s="35"/>
      <c r="DHV87" s="59"/>
      <c r="DHW87" s="37"/>
      <c r="DHX87" s="46"/>
      <c r="DHY87" s="35"/>
      <c r="DHZ87" s="59"/>
      <c r="DIA87" s="37"/>
      <c r="DIB87" s="46"/>
      <c r="DIC87" s="35"/>
      <c r="DID87" s="59"/>
      <c r="DIE87" s="37"/>
      <c r="DIF87" s="46"/>
      <c r="DIG87" s="35"/>
      <c r="DIH87" s="59"/>
      <c r="DII87" s="37"/>
      <c r="DIJ87" s="46"/>
      <c r="DIK87" s="35"/>
      <c r="DIL87" s="59"/>
      <c r="DIM87" s="37"/>
      <c r="DIN87" s="46"/>
      <c r="DIO87" s="35"/>
      <c r="DIP87" s="59"/>
      <c r="DIQ87" s="37"/>
      <c r="DIR87" s="46"/>
      <c r="DIS87" s="35"/>
      <c r="DIT87" s="59"/>
      <c r="DIU87" s="37"/>
      <c r="DIV87" s="46"/>
      <c r="DIW87" s="35"/>
      <c r="DIX87" s="59"/>
      <c r="DIY87" s="37"/>
      <c r="DIZ87" s="46"/>
      <c r="DJA87" s="35"/>
      <c r="DJB87" s="59"/>
      <c r="DJC87" s="37"/>
      <c r="DJD87" s="46"/>
      <c r="DJE87" s="35"/>
      <c r="DJF87" s="59"/>
      <c r="DJG87" s="37"/>
      <c r="DJH87" s="46"/>
      <c r="DJI87" s="35"/>
      <c r="DJJ87" s="59"/>
      <c r="DJK87" s="37"/>
      <c r="DJL87" s="46"/>
      <c r="DJM87" s="35"/>
      <c r="DJN87" s="59"/>
      <c r="DJO87" s="37"/>
      <c r="DJP87" s="46"/>
      <c r="DJQ87" s="35"/>
      <c r="DJR87" s="59"/>
      <c r="DJS87" s="37"/>
      <c r="DJT87" s="46"/>
      <c r="DJU87" s="35"/>
      <c r="DJV87" s="59"/>
      <c r="DJW87" s="37"/>
      <c r="DJX87" s="46"/>
      <c r="DJY87" s="35"/>
      <c r="DJZ87" s="59"/>
      <c r="DKA87" s="37"/>
      <c r="DKB87" s="46"/>
      <c r="DKC87" s="35"/>
      <c r="DKD87" s="59"/>
      <c r="DKE87" s="37"/>
      <c r="DKF87" s="46"/>
      <c r="DKG87" s="35"/>
      <c r="DKH87" s="59"/>
      <c r="DKI87" s="37"/>
      <c r="DKJ87" s="46"/>
      <c r="DKK87" s="35"/>
      <c r="DKL87" s="59"/>
      <c r="DKM87" s="37"/>
      <c r="DKN87" s="46"/>
      <c r="DKO87" s="35"/>
      <c r="DKP87" s="59"/>
      <c r="DKQ87" s="37"/>
      <c r="DKR87" s="46"/>
      <c r="DKS87" s="35"/>
      <c r="DKT87" s="59"/>
      <c r="DKU87" s="37"/>
      <c r="DKV87" s="46"/>
      <c r="DKW87" s="35"/>
      <c r="DKX87" s="59"/>
      <c r="DKY87" s="37"/>
      <c r="DKZ87" s="46"/>
      <c r="DLA87" s="35"/>
      <c r="DLB87" s="59"/>
      <c r="DLC87" s="37"/>
      <c r="DLD87" s="46"/>
      <c r="DLE87" s="35"/>
      <c r="DLF87" s="59"/>
      <c r="DLG87" s="37"/>
      <c r="DLH87" s="46"/>
      <c r="DLI87" s="35"/>
      <c r="DLJ87" s="59"/>
      <c r="DLK87" s="37"/>
      <c r="DLL87" s="46"/>
      <c r="DLM87" s="35"/>
      <c r="DLN87" s="59"/>
      <c r="DLO87" s="37"/>
      <c r="DLP87" s="46"/>
      <c r="DLQ87" s="35"/>
      <c r="DLR87" s="59"/>
      <c r="DLS87" s="37"/>
      <c r="DLT87" s="46"/>
      <c r="DLU87" s="35"/>
      <c r="DLV87" s="59"/>
      <c r="DLW87" s="37"/>
      <c r="DLX87" s="46"/>
      <c r="DLY87" s="35"/>
      <c r="DLZ87" s="59"/>
      <c r="DMA87" s="37"/>
      <c r="DMB87" s="46"/>
      <c r="DMC87" s="35"/>
      <c r="DMD87" s="59"/>
      <c r="DME87" s="37"/>
      <c r="DMF87" s="46"/>
      <c r="DMG87" s="35"/>
      <c r="DMH87" s="59"/>
      <c r="DMI87" s="37"/>
      <c r="DMJ87" s="46"/>
      <c r="DMK87" s="35"/>
      <c r="DML87" s="59"/>
      <c r="DMM87" s="37"/>
      <c r="DMN87" s="46"/>
      <c r="DMO87" s="35"/>
      <c r="DMP87" s="59"/>
      <c r="DMQ87" s="37"/>
      <c r="DMR87" s="46"/>
      <c r="DMS87" s="35"/>
      <c r="DMT87" s="59"/>
      <c r="DMU87" s="37"/>
      <c r="DMV87" s="46"/>
      <c r="DMW87" s="35"/>
      <c r="DMX87" s="59"/>
      <c r="DMY87" s="37"/>
      <c r="DMZ87" s="46"/>
      <c r="DNA87" s="35"/>
      <c r="DNB87" s="59"/>
      <c r="DNC87" s="37"/>
      <c r="DND87" s="46"/>
      <c r="DNE87" s="35"/>
      <c r="DNF87" s="59"/>
      <c r="DNG87" s="37"/>
      <c r="DNH87" s="46"/>
      <c r="DNI87" s="35"/>
      <c r="DNJ87" s="59"/>
      <c r="DNK87" s="37"/>
      <c r="DNL87" s="46"/>
      <c r="DNM87" s="35"/>
      <c r="DNN87" s="59"/>
      <c r="DNO87" s="37"/>
      <c r="DNP87" s="46"/>
      <c r="DNQ87" s="35"/>
      <c r="DNR87" s="59"/>
      <c r="DNS87" s="37"/>
      <c r="DNT87" s="46"/>
      <c r="DNU87" s="35"/>
      <c r="DNV87" s="59"/>
      <c r="DNW87" s="37"/>
      <c r="DNX87" s="46"/>
      <c r="DNY87" s="35"/>
      <c r="DNZ87" s="59"/>
      <c r="DOA87" s="37"/>
      <c r="DOB87" s="46"/>
      <c r="DOC87" s="35"/>
      <c r="DOD87" s="59"/>
      <c r="DOE87" s="37"/>
      <c r="DOF87" s="46"/>
      <c r="DOG87" s="35"/>
      <c r="DOH87" s="59"/>
      <c r="DOI87" s="37"/>
      <c r="DOJ87" s="46"/>
      <c r="DOK87" s="35"/>
      <c r="DOL87" s="59"/>
      <c r="DOM87" s="37"/>
      <c r="DON87" s="46"/>
      <c r="DOO87" s="35"/>
      <c r="DOP87" s="59"/>
      <c r="DOQ87" s="37"/>
      <c r="DOR87" s="46"/>
      <c r="DOS87" s="35"/>
      <c r="DOT87" s="59"/>
      <c r="DOU87" s="37"/>
      <c r="DOV87" s="46"/>
      <c r="DOW87" s="35"/>
      <c r="DOX87" s="59"/>
      <c r="DOY87" s="37"/>
      <c r="DOZ87" s="46"/>
      <c r="DPA87" s="35"/>
      <c r="DPB87" s="59"/>
      <c r="DPC87" s="37"/>
      <c r="DPD87" s="46"/>
      <c r="DPE87" s="35"/>
      <c r="DPF87" s="59"/>
      <c r="DPG87" s="37"/>
      <c r="DPH87" s="46"/>
      <c r="DPI87" s="35"/>
      <c r="DPJ87" s="59"/>
      <c r="DPK87" s="37"/>
      <c r="DPL87" s="46"/>
      <c r="DPM87" s="35"/>
      <c r="DPN87" s="59"/>
      <c r="DPO87" s="37"/>
      <c r="DPP87" s="46"/>
      <c r="DPQ87" s="35"/>
      <c r="DPR87" s="59"/>
      <c r="DPS87" s="37"/>
      <c r="DPT87" s="46"/>
      <c r="DPU87" s="35"/>
      <c r="DPV87" s="59"/>
      <c r="DPW87" s="37"/>
      <c r="DPX87" s="46"/>
      <c r="DPY87" s="35"/>
      <c r="DPZ87" s="59"/>
      <c r="DQA87" s="37"/>
      <c r="DQB87" s="46"/>
      <c r="DQC87" s="35"/>
      <c r="DQD87" s="59"/>
      <c r="DQE87" s="37"/>
      <c r="DQF87" s="46"/>
      <c r="DQG87" s="35"/>
      <c r="DQH87" s="59"/>
      <c r="DQI87" s="37"/>
      <c r="DQJ87" s="46"/>
      <c r="DQK87" s="35"/>
      <c r="DQL87" s="59"/>
      <c r="DQM87" s="37"/>
      <c r="DQN87" s="46"/>
      <c r="DQO87" s="35"/>
      <c r="DQP87" s="59"/>
      <c r="DQQ87" s="37"/>
      <c r="DQR87" s="46"/>
      <c r="DQS87" s="35"/>
      <c r="DQT87" s="59"/>
      <c r="DQU87" s="37"/>
      <c r="DQV87" s="46"/>
      <c r="DQW87" s="35"/>
      <c r="DQX87" s="59"/>
      <c r="DQY87" s="37"/>
      <c r="DQZ87" s="46"/>
      <c r="DRA87" s="35"/>
      <c r="DRB87" s="59"/>
      <c r="DRC87" s="37"/>
      <c r="DRD87" s="46"/>
      <c r="DRE87" s="35"/>
      <c r="DRF87" s="59"/>
      <c r="DRG87" s="37"/>
      <c r="DRH87" s="46"/>
      <c r="DRI87" s="35"/>
      <c r="DRJ87" s="59"/>
      <c r="DRK87" s="37"/>
      <c r="DRL87" s="46"/>
      <c r="DRM87" s="35"/>
      <c r="DRN87" s="59"/>
      <c r="DRO87" s="37"/>
      <c r="DRP87" s="46"/>
      <c r="DRQ87" s="35"/>
      <c r="DRR87" s="59"/>
      <c r="DRS87" s="37"/>
      <c r="DRT87" s="46"/>
      <c r="DRU87" s="35"/>
      <c r="DRV87" s="59"/>
      <c r="DRW87" s="37"/>
      <c r="DRX87" s="46"/>
      <c r="DRY87" s="35"/>
      <c r="DRZ87" s="59"/>
      <c r="DSA87" s="37"/>
      <c r="DSB87" s="46"/>
      <c r="DSC87" s="35"/>
      <c r="DSD87" s="59"/>
      <c r="DSE87" s="37"/>
      <c r="DSF87" s="46"/>
      <c r="DSG87" s="35"/>
      <c r="DSH87" s="59"/>
      <c r="DSI87" s="37"/>
      <c r="DSJ87" s="46"/>
      <c r="DSK87" s="35"/>
      <c r="DSL87" s="59"/>
      <c r="DSM87" s="37"/>
      <c r="DSN87" s="46"/>
      <c r="DSO87" s="35"/>
      <c r="DSP87" s="59"/>
      <c r="DSQ87" s="37"/>
      <c r="DSR87" s="46"/>
      <c r="DSS87" s="35"/>
      <c r="DST87" s="59"/>
      <c r="DSU87" s="37"/>
      <c r="DSV87" s="46"/>
      <c r="DSW87" s="35"/>
      <c r="DSX87" s="59"/>
      <c r="DSY87" s="37"/>
      <c r="DSZ87" s="46"/>
      <c r="DTA87" s="35"/>
      <c r="DTB87" s="59"/>
      <c r="DTC87" s="37"/>
      <c r="DTD87" s="46"/>
      <c r="DTE87" s="35"/>
      <c r="DTF87" s="59"/>
      <c r="DTG87" s="37"/>
      <c r="DTH87" s="46"/>
      <c r="DTI87" s="35"/>
      <c r="DTJ87" s="59"/>
      <c r="DTK87" s="37"/>
      <c r="DTL87" s="46"/>
      <c r="DTM87" s="35"/>
      <c r="DTN87" s="59"/>
      <c r="DTO87" s="37"/>
      <c r="DTP87" s="46"/>
      <c r="DTQ87" s="35"/>
      <c r="DTR87" s="59"/>
      <c r="DTS87" s="37"/>
      <c r="DTT87" s="46"/>
      <c r="DTU87" s="35"/>
      <c r="DTV87" s="59"/>
      <c r="DTW87" s="37"/>
      <c r="DTX87" s="46"/>
      <c r="DTY87" s="35"/>
      <c r="DTZ87" s="59"/>
      <c r="DUA87" s="37"/>
      <c r="DUB87" s="46"/>
      <c r="DUC87" s="35"/>
      <c r="DUD87" s="59"/>
      <c r="DUE87" s="37"/>
      <c r="DUF87" s="46"/>
      <c r="DUG87" s="35"/>
      <c r="DUH87" s="59"/>
      <c r="DUI87" s="37"/>
      <c r="DUJ87" s="46"/>
      <c r="DUK87" s="35"/>
      <c r="DUL87" s="59"/>
      <c r="DUM87" s="37"/>
      <c r="DUN87" s="46"/>
      <c r="DUO87" s="35"/>
      <c r="DUP87" s="59"/>
      <c r="DUQ87" s="37"/>
      <c r="DUR87" s="46"/>
      <c r="DUS87" s="35"/>
      <c r="DUT87" s="59"/>
      <c r="DUU87" s="37"/>
      <c r="DUV87" s="46"/>
      <c r="DUW87" s="35"/>
      <c r="DUX87" s="59"/>
      <c r="DUY87" s="37"/>
      <c r="DUZ87" s="46"/>
      <c r="DVA87" s="35"/>
      <c r="DVB87" s="59"/>
      <c r="DVC87" s="37"/>
      <c r="DVD87" s="46"/>
      <c r="DVE87" s="35"/>
      <c r="DVF87" s="59"/>
      <c r="DVG87" s="37"/>
      <c r="DVH87" s="46"/>
      <c r="DVI87" s="35"/>
      <c r="DVJ87" s="59"/>
      <c r="DVK87" s="37"/>
      <c r="DVL87" s="46"/>
      <c r="DVM87" s="35"/>
      <c r="DVN87" s="59"/>
      <c r="DVO87" s="37"/>
      <c r="DVP87" s="46"/>
      <c r="DVQ87" s="35"/>
      <c r="DVR87" s="59"/>
      <c r="DVS87" s="37"/>
      <c r="DVT87" s="46"/>
      <c r="DVU87" s="35"/>
      <c r="DVV87" s="59"/>
      <c r="DVW87" s="37"/>
      <c r="DVX87" s="46"/>
      <c r="DVY87" s="35"/>
      <c r="DVZ87" s="59"/>
      <c r="DWA87" s="37"/>
      <c r="DWB87" s="46"/>
      <c r="DWC87" s="35"/>
      <c r="DWD87" s="59"/>
      <c r="DWE87" s="37"/>
      <c r="DWF87" s="46"/>
      <c r="DWG87" s="35"/>
      <c r="DWH87" s="59"/>
      <c r="DWI87" s="37"/>
      <c r="DWJ87" s="46"/>
      <c r="DWK87" s="35"/>
      <c r="DWL87" s="59"/>
      <c r="DWM87" s="37"/>
      <c r="DWN87" s="46"/>
      <c r="DWO87" s="35"/>
      <c r="DWP87" s="59"/>
      <c r="DWQ87" s="37"/>
      <c r="DWR87" s="46"/>
      <c r="DWS87" s="35"/>
      <c r="DWT87" s="59"/>
      <c r="DWU87" s="37"/>
      <c r="DWV87" s="46"/>
      <c r="DWW87" s="35"/>
      <c r="DWX87" s="59"/>
      <c r="DWY87" s="37"/>
      <c r="DWZ87" s="46"/>
      <c r="DXA87" s="35"/>
      <c r="DXB87" s="59"/>
      <c r="DXC87" s="37"/>
      <c r="DXD87" s="46"/>
      <c r="DXE87" s="35"/>
      <c r="DXF87" s="59"/>
      <c r="DXG87" s="37"/>
      <c r="DXH87" s="46"/>
      <c r="DXI87" s="35"/>
      <c r="DXJ87" s="59"/>
      <c r="DXK87" s="37"/>
      <c r="DXL87" s="46"/>
      <c r="DXM87" s="35"/>
      <c r="DXN87" s="59"/>
      <c r="DXO87" s="37"/>
      <c r="DXP87" s="46"/>
      <c r="DXQ87" s="35"/>
      <c r="DXR87" s="59"/>
      <c r="DXS87" s="37"/>
      <c r="DXT87" s="46"/>
      <c r="DXU87" s="35"/>
      <c r="DXV87" s="59"/>
      <c r="DXW87" s="37"/>
      <c r="DXX87" s="46"/>
      <c r="DXY87" s="35"/>
      <c r="DXZ87" s="59"/>
      <c r="DYA87" s="37"/>
      <c r="DYB87" s="46"/>
      <c r="DYC87" s="35"/>
      <c r="DYD87" s="59"/>
      <c r="DYE87" s="37"/>
      <c r="DYF87" s="46"/>
      <c r="DYG87" s="35"/>
      <c r="DYH87" s="59"/>
      <c r="DYI87" s="37"/>
      <c r="DYJ87" s="46"/>
      <c r="DYK87" s="35"/>
      <c r="DYL87" s="59"/>
      <c r="DYM87" s="37"/>
      <c r="DYN87" s="46"/>
      <c r="DYO87" s="35"/>
      <c r="DYP87" s="59"/>
      <c r="DYQ87" s="37"/>
      <c r="DYR87" s="46"/>
      <c r="DYS87" s="35"/>
      <c r="DYT87" s="59"/>
      <c r="DYU87" s="37"/>
      <c r="DYV87" s="46"/>
      <c r="DYW87" s="35"/>
      <c r="DYX87" s="59"/>
      <c r="DYY87" s="37"/>
      <c r="DYZ87" s="46"/>
      <c r="DZA87" s="35"/>
      <c r="DZB87" s="59"/>
      <c r="DZC87" s="37"/>
      <c r="DZD87" s="46"/>
      <c r="DZE87" s="35"/>
      <c r="DZF87" s="59"/>
      <c r="DZG87" s="37"/>
      <c r="DZH87" s="46"/>
      <c r="DZI87" s="35"/>
      <c r="DZJ87" s="59"/>
      <c r="DZK87" s="37"/>
      <c r="DZL87" s="46"/>
      <c r="DZM87" s="35"/>
      <c r="DZN87" s="59"/>
      <c r="DZO87" s="37"/>
      <c r="DZP87" s="46"/>
      <c r="DZQ87" s="35"/>
      <c r="DZR87" s="59"/>
      <c r="DZS87" s="37"/>
      <c r="DZT87" s="46"/>
      <c r="DZU87" s="35"/>
      <c r="DZV87" s="59"/>
      <c r="DZW87" s="37"/>
      <c r="DZX87" s="46"/>
      <c r="DZY87" s="35"/>
      <c r="DZZ87" s="59"/>
      <c r="EAA87" s="37"/>
      <c r="EAB87" s="46"/>
      <c r="EAC87" s="35"/>
      <c r="EAD87" s="59"/>
      <c r="EAE87" s="37"/>
      <c r="EAF87" s="46"/>
      <c r="EAG87" s="35"/>
      <c r="EAH87" s="59"/>
      <c r="EAI87" s="37"/>
      <c r="EAJ87" s="46"/>
      <c r="EAK87" s="35"/>
      <c r="EAL87" s="59"/>
      <c r="EAM87" s="37"/>
      <c r="EAN87" s="46"/>
      <c r="EAO87" s="35"/>
      <c r="EAP87" s="59"/>
      <c r="EAQ87" s="37"/>
      <c r="EAR87" s="46"/>
      <c r="EAS87" s="35"/>
      <c r="EAT87" s="59"/>
      <c r="EAU87" s="37"/>
      <c r="EAV87" s="46"/>
      <c r="EAW87" s="35"/>
      <c r="EAX87" s="59"/>
      <c r="EAY87" s="37"/>
      <c r="EAZ87" s="46"/>
      <c r="EBA87" s="35"/>
      <c r="EBB87" s="59"/>
      <c r="EBC87" s="37"/>
      <c r="EBD87" s="46"/>
      <c r="EBE87" s="35"/>
      <c r="EBF87" s="59"/>
      <c r="EBG87" s="37"/>
      <c r="EBH87" s="46"/>
      <c r="EBI87" s="35"/>
      <c r="EBJ87" s="59"/>
      <c r="EBK87" s="37"/>
      <c r="EBL87" s="46"/>
      <c r="EBM87" s="35"/>
      <c r="EBN87" s="59"/>
      <c r="EBO87" s="37"/>
      <c r="EBP87" s="46"/>
      <c r="EBQ87" s="35"/>
      <c r="EBR87" s="59"/>
      <c r="EBS87" s="37"/>
      <c r="EBT87" s="46"/>
      <c r="EBU87" s="35"/>
      <c r="EBV87" s="59"/>
      <c r="EBW87" s="37"/>
      <c r="EBX87" s="46"/>
      <c r="EBY87" s="35"/>
      <c r="EBZ87" s="59"/>
      <c r="ECA87" s="37"/>
      <c r="ECB87" s="46"/>
      <c r="ECC87" s="35"/>
      <c r="ECD87" s="59"/>
      <c r="ECE87" s="37"/>
      <c r="ECF87" s="46"/>
      <c r="ECG87" s="35"/>
      <c r="ECH87" s="59"/>
      <c r="ECI87" s="37"/>
      <c r="ECJ87" s="46"/>
      <c r="ECK87" s="35"/>
      <c r="ECL87" s="59"/>
      <c r="ECM87" s="37"/>
      <c r="ECN87" s="46"/>
      <c r="ECO87" s="35"/>
      <c r="ECP87" s="59"/>
      <c r="ECQ87" s="37"/>
      <c r="ECR87" s="46"/>
      <c r="ECS87" s="35"/>
      <c r="ECT87" s="59"/>
      <c r="ECU87" s="37"/>
      <c r="ECV87" s="46"/>
      <c r="ECW87" s="35"/>
      <c r="ECX87" s="59"/>
      <c r="ECY87" s="37"/>
      <c r="ECZ87" s="46"/>
      <c r="EDA87" s="35"/>
      <c r="EDB87" s="59"/>
      <c r="EDC87" s="37"/>
      <c r="EDD87" s="46"/>
      <c r="EDE87" s="35"/>
      <c r="EDF87" s="59"/>
      <c r="EDG87" s="37"/>
      <c r="EDH87" s="46"/>
      <c r="EDI87" s="35"/>
      <c r="EDJ87" s="59"/>
      <c r="EDK87" s="37"/>
      <c r="EDL87" s="46"/>
      <c r="EDM87" s="35"/>
      <c r="EDN87" s="59"/>
      <c r="EDO87" s="37"/>
      <c r="EDP87" s="46"/>
      <c r="EDQ87" s="35"/>
      <c r="EDR87" s="59"/>
      <c r="EDS87" s="37"/>
      <c r="EDT87" s="46"/>
      <c r="EDU87" s="35"/>
      <c r="EDV87" s="59"/>
      <c r="EDW87" s="37"/>
      <c r="EDX87" s="46"/>
      <c r="EDY87" s="35"/>
      <c r="EDZ87" s="59"/>
      <c r="EEA87" s="37"/>
      <c r="EEB87" s="46"/>
      <c r="EEC87" s="35"/>
      <c r="EED87" s="59"/>
      <c r="EEE87" s="37"/>
      <c r="EEF87" s="46"/>
      <c r="EEG87" s="35"/>
      <c r="EEH87" s="59"/>
      <c r="EEI87" s="37"/>
      <c r="EEJ87" s="46"/>
      <c r="EEK87" s="35"/>
      <c r="EEL87" s="59"/>
      <c r="EEM87" s="37"/>
      <c r="EEN87" s="46"/>
      <c r="EEO87" s="35"/>
      <c r="EEP87" s="59"/>
      <c r="EEQ87" s="37"/>
      <c r="EER87" s="46"/>
      <c r="EES87" s="35"/>
      <c r="EET87" s="59"/>
      <c r="EEU87" s="37"/>
      <c r="EEV87" s="46"/>
      <c r="EEW87" s="35"/>
      <c r="EEX87" s="59"/>
      <c r="EEY87" s="37"/>
      <c r="EEZ87" s="46"/>
      <c r="EFA87" s="35"/>
      <c r="EFB87" s="59"/>
      <c r="EFC87" s="37"/>
      <c r="EFD87" s="46"/>
      <c r="EFE87" s="35"/>
      <c r="EFF87" s="59"/>
      <c r="EFG87" s="37"/>
      <c r="EFH87" s="46"/>
      <c r="EFI87" s="35"/>
      <c r="EFJ87" s="59"/>
      <c r="EFK87" s="37"/>
      <c r="EFL87" s="46"/>
      <c r="EFM87" s="35"/>
      <c r="EFN87" s="59"/>
      <c r="EFO87" s="37"/>
      <c r="EFP87" s="46"/>
      <c r="EFQ87" s="35"/>
      <c r="EFR87" s="59"/>
      <c r="EFS87" s="37"/>
      <c r="EFT87" s="46"/>
      <c r="EFU87" s="35"/>
      <c r="EFV87" s="59"/>
      <c r="EFW87" s="37"/>
      <c r="EFX87" s="46"/>
      <c r="EFY87" s="35"/>
      <c r="EFZ87" s="59"/>
      <c r="EGA87" s="37"/>
      <c r="EGB87" s="46"/>
      <c r="EGC87" s="35"/>
      <c r="EGD87" s="59"/>
      <c r="EGE87" s="37"/>
      <c r="EGF87" s="46"/>
      <c r="EGG87" s="35"/>
      <c r="EGH87" s="59"/>
      <c r="EGI87" s="37"/>
      <c r="EGJ87" s="46"/>
      <c r="EGK87" s="35"/>
      <c r="EGL87" s="59"/>
      <c r="EGM87" s="37"/>
      <c r="EGN87" s="46"/>
      <c r="EGO87" s="35"/>
      <c r="EGP87" s="59"/>
      <c r="EGQ87" s="37"/>
      <c r="EGR87" s="46"/>
      <c r="EGS87" s="35"/>
      <c r="EGT87" s="59"/>
      <c r="EGU87" s="37"/>
      <c r="EGV87" s="46"/>
      <c r="EGW87" s="35"/>
      <c r="EGX87" s="59"/>
      <c r="EGY87" s="37"/>
      <c r="EGZ87" s="46"/>
      <c r="EHA87" s="35"/>
      <c r="EHB87" s="59"/>
      <c r="EHC87" s="37"/>
      <c r="EHD87" s="46"/>
      <c r="EHE87" s="35"/>
      <c r="EHF87" s="59"/>
      <c r="EHG87" s="37"/>
      <c r="EHH87" s="46"/>
      <c r="EHI87" s="35"/>
      <c r="EHJ87" s="59"/>
      <c r="EHK87" s="37"/>
      <c r="EHL87" s="46"/>
      <c r="EHM87" s="35"/>
      <c r="EHN87" s="59"/>
      <c r="EHO87" s="37"/>
      <c r="EHP87" s="46"/>
      <c r="EHQ87" s="35"/>
      <c r="EHR87" s="59"/>
      <c r="EHS87" s="37"/>
      <c r="EHT87" s="46"/>
      <c r="EHU87" s="35"/>
      <c r="EHV87" s="59"/>
      <c r="EHW87" s="37"/>
      <c r="EHX87" s="46"/>
      <c r="EHY87" s="35"/>
      <c r="EHZ87" s="59"/>
      <c r="EIA87" s="37"/>
      <c r="EIB87" s="46"/>
      <c r="EIC87" s="35"/>
      <c r="EID87" s="59"/>
      <c r="EIE87" s="37"/>
      <c r="EIF87" s="46"/>
      <c r="EIG87" s="35"/>
      <c r="EIH87" s="59"/>
      <c r="EII87" s="37"/>
      <c r="EIJ87" s="46"/>
      <c r="EIK87" s="35"/>
      <c r="EIL87" s="59"/>
      <c r="EIM87" s="37"/>
      <c r="EIN87" s="46"/>
      <c r="EIO87" s="35"/>
      <c r="EIP87" s="59"/>
      <c r="EIQ87" s="37"/>
      <c r="EIR87" s="46"/>
      <c r="EIS87" s="35"/>
      <c r="EIT87" s="59"/>
      <c r="EIU87" s="37"/>
      <c r="EIV87" s="46"/>
      <c r="EIW87" s="35"/>
      <c r="EIX87" s="59"/>
      <c r="EIY87" s="37"/>
      <c r="EIZ87" s="46"/>
      <c r="EJA87" s="35"/>
      <c r="EJB87" s="59"/>
      <c r="EJC87" s="37"/>
      <c r="EJD87" s="46"/>
      <c r="EJE87" s="35"/>
      <c r="EJF87" s="59"/>
      <c r="EJG87" s="37"/>
      <c r="EJH87" s="46"/>
      <c r="EJI87" s="35"/>
      <c r="EJJ87" s="59"/>
      <c r="EJK87" s="37"/>
      <c r="EJL87" s="46"/>
      <c r="EJM87" s="35"/>
      <c r="EJN87" s="59"/>
      <c r="EJO87" s="37"/>
      <c r="EJP87" s="46"/>
      <c r="EJQ87" s="35"/>
      <c r="EJR87" s="59"/>
      <c r="EJS87" s="37"/>
      <c r="EJT87" s="46"/>
      <c r="EJU87" s="35"/>
      <c r="EJV87" s="59"/>
      <c r="EJW87" s="37"/>
      <c r="EJX87" s="46"/>
      <c r="EJY87" s="35"/>
      <c r="EJZ87" s="59"/>
      <c r="EKA87" s="37"/>
      <c r="EKB87" s="46"/>
      <c r="EKC87" s="35"/>
      <c r="EKD87" s="59"/>
      <c r="EKE87" s="37"/>
      <c r="EKF87" s="46"/>
      <c r="EKG87" s="35"/>
      <c r="EKH87" s="59"/>
      <c r="EKI87" s="37"/>
      <c r="EKJ87" s="46"/>
      <c r="EKK87" s="35"/>
      <c r="EKL87" s="59"/>
      <c r="EKM87" s="37"/>
      <c r="EKN87" s="46"/>
      <c r="EKO87" s="35"/>
      <c r="EKP87" s="59"/>
      <c r="EKQ87" s="37"/>
      <c r="EKR87" s="46"/>
      <c r="EKS87" s="35"/>
      <c r="EKT87" s="59"/>
      <c r="EKU87" s="37"/>
      <c r="EKV87" s="46"/>
      <c r="EKW87" s="35"/>
      <c r="EKX87" s="59"/>
      <c r="EKY87" s="37"/>
      <c r="EKZ87" s="46"/>
      <c r="ELA87" s="35"/>
      <c r="ELB87" s="59"/>
      <c r="ELC87" s="37"/>
      <c r="ELD87" s="46"/>
      <c r="ELE87" s="35"/>
      <c r="ELF87" s="59"/>
      <c r="ELG87" s="37"/>
      <c r="ELH87" s="46"/>
      <c r="ELI87" s="35"/>
      <c r="ELJ87" s="59"/>
      <c r="ELK87" s="37"/>
      <c r="ELL87" s="46"/>
      <c r="ELM87" s="35"/>
      <c r="ELN87" s="59"/>
      <c r="ELO87" s="37"/>
      <c r="ELP87" s="46"/>
      <c r="ELQ87" s="35"/>
      <c r="ELR87" s="59"/>
      <c r="ELS87" s="37"/>
      <c r="ELT87" s="46"/>
      <c r="ELU87" s="35"/>
      <c r="ELV87" s="59"/>
      <c r="ELW87" s="37"/>
      <c r="ELX87" s="46"/>
      <c r="ELY87" s="35"/>
      <c r="ELZ87" s="59"/>
      <c r="EMA87" s="37"/>
      <c r="EMB87" s="46"/>
      <c r="EMC87" s="35"/>
      <c r="EMD87" s="59"/>
      <c r="EME87" s="37"/>
      <c r="EMF87" s="46"/>
      <c r="EMG87" s="35"/>
      <c r="EMH87" s="59"/>
      <c r="EMI87" s="37"/>
      <c r="EMJ87" s="46"/>
      <c r="EMK87" s="35"/>
      <c r="EML87" s="59"/>
      <c r="EMM87" s="37"/>
      <c r="EMN87" s="46"/>
      <c r="EMO87" s="35"/>
      <c r="EMP87" s="59"/>
      <c r="EMQ87" s="37"/>
      <c r="EMR87" s="46"/>
      <c r="EMS87" s="35"/>
      <c r="EMT87" s="59"/>
      <c r="EMU87" s="37"/>
      <c r="EMV87" s="46"/>
      <c r="EMW87" s="35"/>
      <c r="EMX87" s="59"/>
      <c r="EMY87" s="37"/>
      <c r="EMZ87" s="46"/>
      <c r="ENA87" s="35"/>
      <c r="ENB87" s="59"/>
      <c r="ENC87" s="37"/>
      <c r="END87" s="46"/>
      <c r="ENE87" s="35"/>
      <c r="ENF87" s="59"/>
      <c r="ENG87" s="37"/>
      <c r="ENH87" s="46"/>
      <c r="ENI87" s="35"/>
      <c r="ENJ87" s="59"/>
      <c r="ENK87" s="37"/>
      <c r="ENL87" s="46"/>
      <c r="ENM87" s="35"/>
      <c r="ENN87" s="59"/>
      <c r="ENO87" s="37"/>
      <c r="ENP87" s="46"/>
      <c r="ENQ87" s="35"/>
      <c r="ENR87" s="59"/>
      <c r="ENS87" s="37"/>
      <c r="ENT87" s="46"/>
      <c r="ENU87" s="35"/>
      <c r="ENV87" s="59"/>
      <c r="ENW87" s="37"/>
      <c r="ENX87" s="46"/>
      <c r="ENY87" s="35"/>
      <c r="ENZ87" s="59"/>
      <c r="EOA87" s="37"/>
      <c r="EOB87" s="46"/>
      <c r="EOC87" s="35"/>
      <c r="EOD87" s="59"/>
      <c r="EOE87" s="37"/>
      <c r="EOF87" s="46"/>
      <c r="EOG87" s="35"/>
      <c r="EOH87" s="59"/>
      <c r="EOI87" s="37"/>
      <c r="EOJ87" s="46"/>
      <c r="EOK87" s="35"/>
      <c r="EOL87" s="59"/>
      <c r="EOM87" s="37"/>
      <c r="EON87" s="46"/>
      <c r="EOO87" s="35"/>
      <c r="EOP87" s="59"/>
      <c r="EOQ87" s="37"/>
      <c r="EOR87" s="46"/>
      <c r="EOS87" s="35"/>
      <c r="EOT87" s="59"/>
      <c r="EOU87" s="37"/>
      <c r="EOV87" s="46"/>
      <c r="EOW87" s="35"/>
      <c r="EOX87" s="59"/>
      <c r="EOY87" s="37"/>
      <c r="EOZ87" s="46"/>
      <c r="EPA87" s="35"/>
      <c r="EPB87" s="59"/>
      <c r="EPC87" s="37"/>
      <c r="EPD87" s="46"/>
      <c r="EPE87" s="35"/>
      <c r="EPF87" s="59"/>
      <c r="EPG87" s="37"/>
      <c r="EPH87" s="46"/>
      <c r="EPI87" s="35"/>
      <c r="EPJ87" s="59"/>
      <c r="EPK87" s="37"/>
      <c r="EPL87" s="46"/>
      <c r="EPM87" s="35"/>
      <c r="EPN87" s="59"/>
      <c r="EPO87" s="37"/>
      <c r="EPP87" s="46"/>
      <c r="EPQ87" s="35"/>
      <c r="EPR87" s="59"/>
      <c r="EPS87" s="37"/>
      <c r="EPT87" s="46"/>
      <c r="EPU87" s="35"/>
      <c r="EPV87" s="59"/>
      <c r="EPW87" s="37"/>
      <c r="EPX87" s="46"/>
      <c r="EPY87" s="35"/>
      <c r="EPZ87" s="59"/>
      <c r="EQA87" s="37"/>
      <c r="EQB87" s="46"/>
      <c r="EQC87" s="35"/>
      <c r="EQD87" s="59"/>
      <c r="EQE87" s="37"/>
      <c r="EQF87" s="46"/>
      <c r="EQG87" s="35"/>
      <c r="EQH87" s="59"/>
      <c r="EQI87" s="37"/>
      <c r="EQJ87" s="46"/>
      <c r="EQK87" s="35"/>
      <c r="EQL87" s="59"/>
      <c r="EQM87" s="37"/>
      <c r="EQN87" s="46"/>
      <c r="EQO87" s="35"/>
      <c r="EQP87" s="59"/>
      <c r="EQQ87" s="37"/>
      <c r="EQR87" s="46"/>
      <c r="EQS87" s="35"/>
      <c r="EQT87" s="59"/>
      <c r="EQU87" s="37"/>
      <c r="EQV87" s="46"/>
      <c r="EQW87" s="35"/>
      <c r="EQX87" s="59"/>
      <c r="EQY87" s="37"/>
      <c r="EQZ87" s="46"/>
      <c r="ERA87" s="35"/>
      <c r="ERB87" s="59"/>
      <c r="ERC87" s="37"/>
      <c r="ERD87" s="46"/>
      <c r="ERE87" s="35"/>
      <c r="ERF87" s="59"/>
      <c r="ERG87" s="37"/>
      <c r="ERH87" s="46"/>
      <c r="ERI87" s="35"/>
      <c r="ERJ87" s="59"/>
      <c r="ERK87" s="37"/>
      <c r="ERL87" s="46"/>
      <c r="ERM87" s="35"/>
      <c r="ERN87" s="59"/>
      <c r="ERO87" s="37"/>
      <c r="ERP87" s="46"/>
      <c r="ERQ87" s="35"/>
      <c r="ERR87" s="59"/>
      <c r="ERS87" s="37"/>
      <c r="ERT87" s="46"/>
      <c r="ERU87" s="35"/>
      <c r="ERV87" s="59"/>
      <c r="ERW87" s="37"/>
      <c r="ERX87" s="46"/>
      <c r="ERY87" s="35"/>
      <c r="ERZ87" s="59"/>
      <c r="ESA87" s="37"/>
      <c r="ESB87" s="46"/>
      <c r="ESC87" s="35"/>
      <c r="ESD87" s="59"/>
      <c r="ESE87" s="37"/>
      <c r="ESF87" s="46"/>
      <c r="ESG87" s="35"/>
      <c r="ESH87" s="59"/>
      <c r="ESI87" s="37"/>
      <c r="ESJ87" s="46"/>
      <c r="ESK87" s="35"/>
      <c r="ESL87" s="59"/>
      <c r="ESM87" s="37"/>
      <c r="ESN87" s="46"/>
      <c r="ESO87" s="35"/>
      <c r="ESP87" s="59"/>
      <c r="ESQ87" s="37"/>
      <c r="ESR87" s="46"/>
      <c r="ESS87" s="35"/>
      <c r="EST87" s="59"/>
      <c r="ESU87" s="37"/>
      <c r="ESV87" s="46"/>
      <c r="ESW87" s="35"/>
      <c r="ESX87" s="59"/>
      <c r="ESY87" s="37"/>
      <c r="ESZ87" s="46"/>
      <c r="ETA87" s="35"/>
      <c r="ETB87" s="59"/>
      <c r="ETC87" s="37"/>
      <c r="ETD87" s="46"/>
      <c r="ETE87" s="35"/>
      <c r="ETF87" s="59"/>
      <c r="ETG87" s="37"/>
      <c r="ETH87" s="46"/>
      <c r="ETI87" s="35"/>
      <c r="ETJ87" s="59"/>
      <c r="ETK87" s="37"/>
      <c r="ETL87" s="46"/>
      <c r="ETM87" s="35"/>
      <c r="ETN87" s="59"/>
      <c r="ETO87" s="37"/>
      <c r="ETP87" s="46"/>
      <c r="ETQ87" s="35"/>
      <c r="ETR87" s="59"/>
      <c r="ETS87" s="37"/>
      <c r="ETT87" s="46"/>
      <c r="ETU87" s="35"/>
      <c r="ETV87" s="59"/>
      <c r="ETW87" s="37"/>
      <c r="ETX87" s="46"/>
      <c r="ETY87" s="35"/>
      <c r="ETZ87" s="59"/>
      <c r="EUA87" s="37"/>
      <c r="EUB87" s="46"/>
      <c r="EUC87" s="35"/>
      <c r="EUD87" s="59"/>
      <c r="EUE87" s="37"/>
      <c r="EUF87" s="46"/>
      <c r="EUG87" s="35"/>
      <c r="EUH87" s="59"/>
      <c r="EUI87" s="37"/>
      <c r="EUJ87" s="46"/>
      <c r="EUK87" s="35"/>
      <c r="EUL87" s="59"/>
      <c r="EUM87" s="37"/>
      <c r="EUN87" s="46"/>
      <c r="EUO87" s="35"/>
      <c r="EUP87" s="59"/>
      <c r="EUQ87" s="37"/>
      <c r="EUR87" s="46"/>
      <c r="EUS87" s="35"/>
      <c r="EUT87" s="59"/>
      <c r="EUU87" s="37"/>
      <c r="EUV87" s="46"/>
      <c r="EUW87" s="35"/>
      <c r="EUX87" s="59"/>
      <c r="EUY87" s="37"/>
      <c r="EUZ87" s="46"/>
      <c r="EVA87" s="35"/>
      <c r="EVB87" s="59"/>
      <c r="EVC87" s="37"/>
      <c r="EVD87" s="46"/>
      <c r="EVE87" s="35"/>
      <c r="EVF87" s="59"/>
      <c r="EVG87" s="37"/>
      <c r="EVH87" s="46"/>
      <c r="EVI87" s="35"/>
      <c r="EVJ87" s="59"/>
      <c r="EVK87" s="37"/>
      <c r="EVL87" s="46"/>
      <c r="EVM87" s="35"/>
      <c r="EVN87" s="59"/>
      <c r="EVO87" s="37"/>
      <c r="EVP87" s="46"/>
      <c r="EVQ87" s="35"/>
      <c r="EVR87" s="59"/>
      <c r="EVS87" s="37"/>
      <c r="EVT87" s="46"/>
      <c r="EVU87" s="35"/>
      <c r="EVV87" s="59"/>
      <c r="EVW87" s="37"/>
      <c r="EVX87" s="46"/>
      <c r="EVY87" s="35"/>
      <c r="EVZ87" s="59"/>
      <c r="EWA87" s="37"/>
      <c r="EWB87" s="46"/>
      <c r="EWC87" s="35"/>
      <c r="EWD87" s="59"/>
      <c r="EWE87" s="37"/>
      <c r="EWF87" s="46"/>
      <c r="EWG87" s="35"/>
      <c r="EWH87" s="59"/>
      <c r="EWI87" s="37"/>
      <c r="EWJ87" s="46"/>
      <c r="EWK87" s="35"/>
      <c r="EWL87" s="59"/>
      <c r="EWM87" s="37"/>
      <c r="EWN87" s="46"/>
      <c r="EWO87" s="35"/>
      <c r="EWP87" s="59"/>
      <c r="EWQ87" s="37"/>
      <c r="EWR87" s="46"/>
      <c r="EWS87" s="35"/>
      <c r="EWT87" s="59"/>
      <c r="EWU87" s="37"/>
      <c r="EWV87" s="46"/>
      <c r="EWW87" s="35"/>
      <c r="EWX87" s="59"/>
      <c r="EWY87" s="37"/>
      <c r="EWZ87" s="46"/>
      <c r="EXA87" s="35"/>
      <c r="EXB87" s="59"/>
      <c r="EXC87" s="37"/>
      <c r="EXD87" s="46"/>
      <c r="EXE87" s="35"/>
      <c r="EXF87" s="59"/>
      <c r="EXG87" s="37"/>
      <c r="EXH87" s="46"/>
      <c r="EXI87" s="35"/>
      <c r="EXJ87" s="59"/>
      <c r="EXK87" s="37"/>
      <c r="EXL87" s="46"/>
      <c r="EXM87" s="35"/>
      <c r="EXN87" s="59"/>
      <c r="EXO87" s="37"/>
      <c r="EXP87" s="46"/>
      <c r="EXQ87" s="35"/>
      <c r="EXR87" s="59"/>
      <c r="EXS87" s="37"/>
      <c r="EXT87" s="46"/>
      <c r="EXU87" s="35"/>
      <c r="EXV87" s="59"/>
      <c r="EXW87" s="37"/>
      <c r="EXX87" s="46"/>
      <c r="EXY87" s="35"/>
      <c r="EXZ87" s="59"/>
      <c r="EYA87" s="37"/>
      <c r="EYB87" s="46"/>
      <c r="EYC87" s="35"/>
      <c r="EYD87" s="59"/>
      <c r="EYE87" s="37"/>
      <c r="EYF87" s="46"/>
      <c r="EYG87" s="35"/>
      <c r="EYH87" s="59"/>
      <c r="EYI87" s="37"/>
      <c r="EYJ87" s="46"/>
      <c r="EYK87" s="35"/>
      <c r="EYL87" s="59"/>
      <c r="EYM87" s="37"/>
      <c r="EYN87" s="46"/>
      <c r="EYO87" s="35"/>
      <c r="EYP87" s="59"/>
      <c r="EYQ87" s="37"/>
      <c r="EYR87" s="46"/>
      <c r="EYS87" s="35"/>
      <c r="EYT87" s="59"/>
      <c r="EYU87" s="37"/>
      <c r="EYV87" s="46"/>
      <c r="EYW87" s="35"/>
      <c r="EYX87" s="59"/>
      <c r="EYY87" s="37"/>
      <c r="EYZ87" s="46"/>
      <c r="EZA87" s="35"/>
      <c r="EZB87" s="59"/>
      <c r="EZC87" s="37"/>
      <c r="EZD87" s="46"/>
      <c r="EZE87" s="35"/>
      <c r="EZF87" s="59"/>
      <c r="EZG87" s="37"/>
      <c r="EZH87" s="46"/>
      <c r="EZI87" s="35"/>
      <c r="EZJ87" s="59"/>
      <c r="EZK87" s="37"/>
      <c r="EZL87" s="46"/>
      <c r="EZM87" s="35"/>
      <c r="EZN87" s="59"/>
      <c r="EZO87" s="37"/>
      <c r="EZP87" s="46"/>
      <c r="EZQ87" s="35"/>
      <c r="EZR87" s="59"/>
      <c r="EZS87" s="37"/>
      <c r="EZT87" s="46"/>
      <c r="EZU87" s="35"/>
      <c r="EZV87" s="59"/>
      <c r="EZW87" s="37"/>
      <c r="EZX87" s="46"/>
      <c r="EZY87" s="35"/>
      <c r="EZZ87" s="59"/>
      <c r="FAA87" s="37"/>
      <c r="FAB87" s="46"/>
      <c r="FAC87" s="35"/>
      <c r="FAD87" s="59"/>
      <c r="FAE87" s="37"/>
      <c r="FAF87" s="46"/>
      <c r="FAG87" s="35"/>
      <c r="FAH87" s="59"/>
      <c r="FAI87" s="37"/>
      <c r="FAJ87" s="46"/>
      <c r="FAK87" s="35"/>
      <c r="FAL87" s="59"/>
      <c r="FAM87" s="37"/>
      <c r="FAN87" s="46"/>
      <c r="FAO87" s="35"/>
      <c r="FAP87" s="59"/>
      <c r="FAQ87" s="37"/>
      <c r="FAR87" s="46"/>
      <c r="FAS87" s="35"/>
      <c r="FAT87" s="59"/>
      <c r="FAU87" s="37"/>
      <c r="FAV87" s="46"/>
      <c r="FAW87" s="35"/>
      <c r="FAX87" s="59"/>
      <c r="FAY87" s="37"/>
      <c r="FAZ87" s="46"/>
      <c r="FBA87" s="35"/>
      <c r="FBB87" s="59"/>
      <c r="FBC87" s="37"/>
      <c r="FBD87" s="46"/>
      <c r="FBE87" s="35"/>
      <c r="FBF87" s="59"/>
      <c r="FBG87" s="37"/>
      <c r="FBH87" s="46"/>
      <c r="FBI87" s="35"/>
      <c r="FBJ87" s="59"/>
      <c r="FBK87" s="37"/>
      <c r="FBL87" s="46"/>
      <c r="FBM87" s="35"/>
      <c r="FBN87" s="59"/>
      <c r="FBO87" s="37"/>
      <c r="FBP87" s="46"/>
      <c r="FBQ87" s="35"/>
      <c r="FBR87" s="59"/>
      <c r="FBS87" s="37"/>
      <c r="FBT87" s="46"/>
      <c r="FBU87" s="35"/>
      <c r="FBV87" s="59"/>
      <c r="FBW87" s="37"/>
      <c r="FBX87" s="46"/>
      <c r="FBY87" s="35"/>
      <c r="FBZ87" s="59"/>
      <c r="FCA87" s="37"/>
      <c r="FCB87" s="46"/>
      <c r="FCC87" s="35"/>
      <c r="FCD87" s="59"/>
      <c r="FCE87" s="37"/>
      <c r="FCF87" s="46"/>
      <c r="FCG87" s="35"/>
      <c r="FCH87" s="59"/>
      <c r="FCI87" s="37"/>
      <c r="FCJ87" s="46"/>
      <c r="FCK87" s="35"/>
      <c r="FCL87" s="59"/>
      <c r="FCM87" s="37"/>
      <c r="FCN87" s="46"/>
      <c r="FCO87" s="35"/>
      <c r="FCP87" s="59"/>
      <c r="FCQ87" s="37"/>
      <c r="FCR87" s="46"/>
      <c r="FCS87" s="35"/>
      <c r="FCT87" s="59"/>
      <c r="FCU87" s="37"/>
      <c r="FCV87" s="46"/>
      <c r="FCW87" s="35"/>
      <c r="FCX87" s="59"/>
      <c r="FCY87" s="37"/>
      <c r="FCZ87" s="46"/>
      <c r="FDA87" s="35"/>
      <c r="FDB87" s="59"/>
      <c r="FDC87" s="37"/>
      <c r="FDD87" s="46"/>
      <c r="FDE87" s="35"/>
      <c r="FDF87" s="59"/>
      <c r="FDG87" s="37"/>
      <c r="FDH87" s="46"/>
      <c r="FDI87" s="35"/>
      <c r="FDJ87" s="59"/>
      <c r="FDK87" s="37"/>
      <c r="FDL87" s="46"/>
      <c r="FDM87" s="35"/>
      <c r="FDN87" s="59"/>
      <c r="FDO87" s="37"/>
      <c r="FDP87" s="46"/>
      <c r="FDQ87" s="35"/>
      <c r="FDR87" s="59"/>
      <c r="FDS87" s="37"/>
      <c r="FDT87" s="46"/>
      <c r="FDU87" s="35"/>
      <c r="FDV87" s="59"/>
      <c r="FDW87" s="37"/>
      <c r="FDX87" s="46"/>
      <c r="FDY87" s="35"/>
      <c r="FDZ87" s="59"/>
      <c r="FEA87" s="37"/>
      <c r="FEB87" s="46"/>
      <c r="FEC87" s="35"/>
      <c r="FED87" s="59"/>
      <c r="FEE87" s="37"/>
      <c r="FEF87" s="46"/>
      <c r="FEG87" s="35"/>
      <c r="FEH87" s="59"/>
      <c r="FEI87" s="37"/>
      <c r="FEJ87" s="46"/>
      <c r="FEK87" s="35"/>
      <c r="FEL87" s="59"/>
      <c r="FEM87" s="37"/>
      <c r="FEN87" s="46"/>
      <c r="FEO87" s="35"/>
      <c r="FEP87" s="59"/>
      <c r="FEQ87" s="37"/>
      <c r="FER87" s="46"/>
      <c r="FES87" s="35"/>
      <c r="FET87" s="59"/>
      <c r="FEU87" s="37"/>
      <c r="FEV87" s="46"/>
      <c r="FEW87" s="35"/>
      <c r="FEX87" s="59"/>
      <c r="FEY87" s="37"/>
      <c r="FEZ87" s="46"/>
      <c r="FFA87" s="35"/>
      <c r="FFB87" s="59"/>
      <c r="FFC87" s="37"/>
      <c r="FFD87" s="46"/>
      <c r="FFE87" s="35"/>
      <c r="FFF87" s="59"/>
      <c r="FFG87" s="37"/>
      <c r="FFH87" s="46"/>
      <c r="FFI87" s="35"/>
      <c r="FFJ87" s="59"/>
      <c r="FFK87" s="37"/>
      <c r="FFL87" s="46"/>
      <c r="FFM87" s="35"/>
      <c r="FFN87" s="59"/>
      <c r="FFO87" s="37"/>
      <c r="FFP87" s="46"/>
      <c r="FFQ87" s="35"/>
      <c r="FFR87" s="59"/>
      <c r="FFS87" s="37"/>
      <c r="FFT87" s="46"/>
      <c r="FFU87" s="35"/>
      <c r="FFV87" s="59"/>
      <c r="FFW87" s="37"/>
      <c r="FFX87" s="46"/>
      <c r="FFY87" s="35"/>
      <c r="FFZ87" s="59"/>
      <c r="FGA87" s="37"/>
      <c r="FGB87" s="46"/>
      <c r="FGC87" s="35"/>
      <c r="FGD87" s="59"/>
      <c r="FGE87" s="37"/>
      <c r="FGF87" s="46"/>
      <c r="FGG87" s="35"/>
      <c r="FGH87" s="59"/>
      <c r="FGI87" s="37"/>
      <c r="FGJ87" s="46"/>
      <c r="FGK87" s="35"/>
      <c r="FGL87" s="59"/>
      <c r="FGM87" s="37"/>
      <c r="FGN87" s="46"/>
      <c r="FGO87" s="35"/>
      <c r="FGP87" s="59"/>
      <c r="FGQ87" s="37"/>
      <c r="FGR87" s="46"/>
      <c r="FGS87" s="35"/>
      <c r="FGT87" s="59"/>
      <c r="FGU87" s="37"/>
      <c r="FGV87" s="46"/>
      <c r="FGW87" s="35"/>
      <c r="FGX87" s="59"/>
      <c r="FGY87" s="37"/>
      <c r="FGZ87" s="46"/>
      <c r="FHA87" s="35"/>
      <c r="FHB87" s="59"/>
      <c r="FHC87" s="37"/>
      <c r="FHD87" s="46"/>
      <c r="FHE87" s="35"/>
      <c r="FHF87" s="59"/>
      <c r="FHG87" s="37"/>
      <c r="FHH87" s="46"/>
      <c r="FHI87" s="35"/>
      <c r="FHJ87" s="59"/>
      <c r="FHK87" s="37"/>
      <c r="FHL87" s="46"/>
      <c r="FHM87" s="35"/>
      <c r="FHN87" s="59"/>
      <c r="FHO87" s="37"/>
      <c r="FHP87" s="46"/>
      <c r="FHQ87" s="35"/>
      <c r="FHR87" s="59"/>
      <c r="FHS87" s="37"/>
      <c r="FHT87" s="46"/>
      <c r="FHU87" s="35"/>
      <c r="FHV87" s="59"/>
      <c r="FHW87" s="37"/>
      <c r="FHX87" s="46"/>
      <c r="FHY87" s="35"/>
      <c r="FHZ87" s="59"/>
      <c r="FIA87" s="37"/>
      <c r="FIB87" s="46"/>
      <c r="FIC87" s="35"/>
      <c r="FID87" s="59"/>
      <c r="FIE87" s="37"/>
      <c r="FIF87" s="46"/>
      <c r="FIG87" s="35"/>
      <c r="FIH87" s="59"/>
      <c r="FII87" s="37"/>
      <c r="FIJ87" s="46"/>
      <c r="FIK87" s="35"/>
      <c r="FIL87" s="59"/>
      <c r="FIM87" s="37"/>
      <c r="FIN87" s="46"/>
      <c r="FIO87" s="35"/>
      <c r="FIP87" s="59"/>
      <c r="FIQ87" s="37"/>
      <c r="FIR87" s="46"/>
      <c r="FIS87" s="35"/>
      <c r="FIT87" s="59"/>
      <c r="FIU87" s="37"/>
      <c r="FIV87" s="46"/>
      <c r="FIW87" s="35"/>
      <c r="FIX87" s="59"/>
      <c r="FIY87" s="37"/>
      <c r="FIZ87" s="46"/>
      <c r="FJA87" s="35"/>
      <c r="FJB87" s="59"/>
      <c r="FJC87" s="37"/>
      <c r="FJD87" s="46"/>
      <c r="FJE87" s="35"/>
      <c r="FJF87" s="59"/>
      <c r="FJG87" s="37"/>
      <c r="FJH87" s="46"/>
      <c r="FJI87" s="35"/>
      <c r="FJJ87" s="59"/>
      <c r="FJK87" s="37"/>
      <c r="FJL87" s="46"/>
      <c r="FJM87" s="35"/>
      <c r="FJN87" s="59"/>
      <c r="FJO87" s="37"/>
      <c r="FJP87" s="46"/>
      <c r="FJQ87" s="35"/>
      <c r="FJR87" s="59"/>
      <c r="FJS87" s="37"/>
      <c r="FJT87" s="46"/>
      <c r="FJU87" s="35"/>
      <c r="FJV87" s="59"/>
      <c r="FJW87" s="37"/>
      <c r="FJX87" s="46"/>
      <c r="FJY87" s="35"/>
      <c r="FJZ87" s="59"/>
      <c r="FKA87" s="37"/>
      <c r="FKB87" s="46"/>
      <c r="FKC87" s="35"/>
      <c r="FKD87" s="59"/>
      <c r="FKE87" s="37"/>
      <c r="FKF87" s="46"/>
      <c r="FKG87" s="35"/>
      <c r="FKH87" s="59"/>
      <c r="FKI87" s="37"/>
      <c r="FKJ87" s="46"/>
      <c r="FKK87" s="35"/>
      <c r="FKL87" s="59"/>
      <c r="FKM87" s="37"/>
      <c r="FKN87" s="46"/>
      <c r="FKO87" s="35"/>
      <c r="FKP87" s="59"/>
      <c r="FKQ87" s="37"/>
      <c r="FKR87" s="46"/>
      <c r="FKS87" s="35"/>
      <c r="FKT87" s="59"/>
      <c r="FKU87" s="37"/>
      <c r="FKV87" s="46"/>
      <c r="FKW87" s="35"/>
      <c r="FKX87" s="59"/>
      <c r="FKY87" s="37"/>
      <c r="FKZ87" s="46"/>
      <c r="FLA87" s="35"/>
      <c r="FLB87" s="59"/>
      <c r="FLC87" s="37"/>
      <c r="FLD87" s="46"/>
      <c r="FLE87" s="35"/>
      <c r="FLF87" s="59"/>
      <c r="FLG87" s="37"/>
      <c r="FLH87" s="46"/>
      <c r="FLI87" s="35"/>
      <c r="FLJ87" s="59"/>
      <c r="FLK87" s="37"/>
      <c r="FLL87" s="46"/>
      <c r="FLM87" s="35"/>
      <c r="FLN87" s="59"/>
      <c r="FLO87" s="37"/>
      <c r="FLP87" s="46"/>
      <c r="FLQ87" s="35"/>
      <c r="FLR87" s="59"/>
      <c r="FLS87" s="37"/>
      <c r="FLT87" s="46"/>
      <c r="FLU87" s="35"/>
      <c r="FLV87" s="59"/>
      <c r="FLW87" s="37"/>
      <c r="FLX87" s="46"/>
      <c r="FLY87" s="35"/>
      <c r="FLZ87" s="59"/>
      <c r="FMA87" s="37"/>
      <c r="FMB87" s="46"/>
      <c r="FMC87" s="35"/>
      <c r="FMD87" s="59"/>
      <c r="FME87" s="37"/>
      <c r="FMF87" s="46"/>
      <c r="FMG87" s="35"/>
      <c r="FMH87" s="59"/>
      <c r="FMI87" s="37"/>
      <c r="FMJ87" s="46"/>
      <c r="FMK87" s="35"/>
      <c r="FML87" s="59"/>
      <c r="FMM87" s="37"/>
      <c r="FMN87" s="46"/>
      <c r="FMO87" s="35"/>
      <c r="FMP87" s="59"/>
      <c r="FMQ87" s="37"/>
      <c r="FMR87" s="46"/>
      <c r="FMS87" s="35"/>
      <c r="FMT87" s="59"/>
      <c r="FMU87" s="37"/>
      <c r="FMV87" s="46"/>
      <c r="FMW87" s="35"/>
      <c r="FMX87" s="59"/>
      <c r="FMY87" s="37"/>
      <c r="FMZ87" s="46"/>
      <c r="FNA87" s="35"/>
      <c r="FNB87" s="59"/>
      <c r="FNC87" s="37"/>
      <c r="FND87" s="46"/>
      <c r="FNE87" s="35"/>
      <c r="FNF87" s="59"/>
      <c r="FNG87" s="37"/>
      <c r="FNH87" s="46"/>
      <c r="FNI87" s="35"/>
      <c r="FNJ87" s="59"/>
      <c r="FNK87" s="37"/>
      <c r="FNL87" s="46"/>
      <c r="FNM87" s="35"/>
      <c r="FNN87" s="59"/>
      <c r="FNO87" s="37"/>
      <c r="FNP87" s="46"/>
      <c r="FNQ87" s="35"/>
      <c r="FNR87" s="59"/>
      <c r="FNS87" s="37"/>
      <c r="FNT87" s="46"/>
      <c r="FNU87" s="35"/>
      <c r="FNV87" s="59"/>
      <c r="FNW87" s="37"/>
      <c r="FNX87" s="46"/>
      <c r="FNY87" s="35"/>
      <c r="FNZ87" s="59"/>
      <c r="FOA87" s="37"/>
      <c r="FOB87" s="46"/>
      <c r="FOC87" s="35"/>
      <c r="FOD87" s="59"/>
      <c r="FOE87" s="37"/>
      <c r="FOF87" s="46"/>
      <c r="FOG87" s="35"/>
      <c r="FOH87" s="59"/>
      <c r="FOI87" s="37"/>
      <c r="FOJ87" s="46"/>
      <c r="FOK87" s="35"/>
      <c r="FOL87" s="59"/>
      <c r="FOM87" s="37"/>
      <c r="FON87" s="46"/>
      <c r="FOO87" s="35"/>
      <c r="FOP87" s="59"/>
      <c r="FOQ87" s="37"/>
      <c r="FOR87" s="46"/>
      <c r="FOS87" s="35"/>
      <c r="FOT87" s="59"/>
      <c r="FOU87" s="37"/>
      <c r="FOV87" s="46"/>
      <c r="FOW87" s="35"/>
      <c r="FOX87" s="59"/>
      <c r="FOY87" s="37"/>
      <c r="FOZ87" s="46"/>
      <c r="FPA87" s="35"/>
      <c r="FPB87" s="59"/>
      <c r="FPC87" s="37"/>
      <c r="FPD87" s="46"/>
      <c r="FPE87" s="35"/>
      <c r="FPF87" s="59"/>
      <c r="FPG87" s="37"/>
      <c r="FPH87" s="46"/>
      <c r="FPI87" s="35"/>
      <c r="FPJ87" s="59"/>
      <c r="FPK87" s="37"/>
      <c r="FPL87" s="46"/>
      <c r="FPM87" s="35"/>
      <c r="FPN87" s="59"/>
      <c r="FPO87" s="37"/>
      <c r="FPP87" s="46"/>
      <c r="FPQ87" s="35"/>
      <c r="FPR87" s="59"/>
      <c r="FPS87" s="37"/>
      <c r="FPT87" s="46"/>
      <c r="FPU87" s="35"/>
      <c r="FPV87" s="59"/>
      <c r="FPW87" s="37"/>
      <c r="FPX87" s="46"/>
      <c r="FPY87" s="35"/>
      <c r="FPZ87" s="59"/>
      <c r="FQA87" s="37"/>
      <c r="FQB87" s="46"/>
      <c r="FQC87" s="35"/>
      <c r="FQD87" s="59"/>
      <c r="FQE87" s="37"/>
      <c r="FQF87" s="46"/>
      <c r="FQG87" s="35"/>
      <c r="FQH87" s="59"/>
      <c r="FQI87" s="37"/>
      <c r="FQJ87" s="46"/>
      <c r="FQK87" s="35"/>
      <c r="FQL87" s="59"/>
      <c r="FQM87" s="37"/>
      <c r="FQN87" s="46"/>
      <c r="FQO87" s="35"/>
      <c r="FQP87" s="59"/>
      <c r="FQQ87" s="37"/>
      <c r="FQR87" s="46"/>
      <c r="FQS87" s="35"/>
      <c r="FQT87" s="59"/>
      <c r="FQU87" s="37"/>
      <c r="FQV87" s="46"/>
      <c r="FQW87" s="35"/>
      <c r="FQX87" s="59"/>
      <c r="FQY87" s="37"/>
      <c r="FQZ87" s="46"/>
      <c r="FRA87" s="35"/>
      <c r="FRB87" s="59"/>
      <c r="FRC87" s="37"/>
      <c r="FRD87" s="46"/>
      <c r="FRE87" s="35"/>
      <c r="FRF87" s="59"/>
      <c r="FRG87" s="37"/>
      <c r="FRH87" s="46"/>
      <c r="FRI87" s="35"/>
      <c r="FRJ87" s="59"/>
      <c r="FRK87" s="37"/>
      <c r="FRL87" s="46"/>
      <c r="FRM87" s="35"/>
      <c r="FRN87" s="59"/>
      <c r="FRO87" s="37"/>
      <c r="FRP87" s="46"/>
      <c r="FRQ87" s="35"/>
      <c r="FRR87" s="59"/>
      <c r="FRS87" s="37"/>
      <c r="FRT87" s="46"/>
      <c r="FRU87" s="35"/>
      <c r="FRV87" s="59"/>
      <c r="FRW87" s="37"/>
      <c r="FRX87" s="46"/>
      <c r="FRY87" s="35"/>
      <c r="FRZ87" s="59"/>
      <c r="FSA87" s="37"/>
      <c r="FSB87" s="46"/>
      <c r="FSC87" s="35"/>
      <c r="FSD87" s="59"/>
      <c r="FSE87" s="37"/>
      <c r="FSF87" s="46"/>
      <c r="FSG87" s="35"/>
      <c r="FSH87" s="59"/>
      <c r="FSI87" s="37"/>
      <c r="FSJ87" s="46"/>
      <c r="FSK87" s="35"/>
      <c r="FSL87" s="59"/>
      <c r="FSM87" s="37"/>
      <c r="FSN87" s="46"/>
      <c r="FSO87" s="35"/>
      <c r="FSP87" s="59"/>
      <c r="FSQ87" s="37"/>
      <c r="FSR87" s="46"/>
      <c r="FSS87" s="35"/>
      <c r="FST87" s="59"/>
      <c r="FSU87" s="37"/>
      <c r="FSV87" s="46"/>
      <c r="FSW87" s="35"/>
      <c r="FSX87" s="59"/>
      <c r="FSY87" s="37"/>
      <c r="FSZ87" s="46"/>
      <c r="FTA87" s="35"/>
      <c r="FTB87" s="59"/>
      <c r="FTC87" s="37"/>
      <c r="FTD87" s="46"/>
      <c r="FTE87" s="35"/>
      <c r="FTF87" s="59"/>
      <c r="FTG87" s="37"/>
      <c r="FTH87" s="46"/>
      <c r="FTI87" s="35"/>
      <c r="FTJ87" s="59"/>
      <c r="FTK87" s="37"/>
      <c r="FTL87" s="46"/>
      <c r="FTM87" s="35"/>
      <c r="FTN87" s="59"/>
      <c r="FTO87" s="37"/>
      <c r="FTP87" s="46"/>
      <c r="FTQ87" s="35"/>
      <c r="FTR87" s="59"/>
      <c r="FTS87" s="37"/>
      <c r="FTT87" s="46"/>
      <c r="FTU87" s="35"/>
      <c r="FTV87" s="59"/>
      <c r="FTW87" s="37"/>
      <c r="FTX87" s="46"/>
      <c r="FTY87" s="35"/>
      <c r="FTZ87" s="59"/>
      <c r="FUA87" s="37"/>
      <c r="FUB87" s="46"/>
      <c r="FUC87" s="35"/>
      <c r="FUD87" s="59"/>
      <c r="FUE87" s="37"/>
      <c r="FUF87" s="46"/>
      <c r="FUG87" s="35"/>
      <c r="FUH87" s="59"/>
      <c r="FUI87" s="37"/>
      <c r="FUJ87" s="46"/>
      <c r="FUK87" s="35"/>
      <c r="FUL87" s="59"/>
      <c r="FUM87" s="37"/>
      <c r="FUN87" s="46"/>
      <c r="FUO87" s="35"/>
      <c r="FUP87" s="59"/>
      <c r="FUQ87" s="37"/>
      <c r="FUR87" s="46"/>
      <c r="FUS87" s="35"/>
      <c r="FUT87" s="59"/>
      <c r="FUU87" s="37"/>
      <c r="FUV87" s="46"/>
      <c r="FUW87" s="35"/>
      <c r="FUX87" s="59"/>
      <c r="FUY87" s="37"/>
      <c r="FUZ87" s="46"/>
      <c r="FVA87" s="35"/>
      <c r="FVB87" s="59"/>
      <c r="FVC87" s="37"/>
      <c r="FVD87" s="46"/>
      <c r="FVE87" s="35"/>
      <c r="FVF87" s="59"/>
      <c r="FVG87" s="37"/>
      <c r="FVH87" s="46"/>
      <c r="FVI87" s="35"/>
      <c r="FVJ87" s="59"/>
      <c r="FVK87" s="37"/>
      <c r="FVL87" s="46"/>
      <c r="FVM87" s="35"/>
      <c r="FVN87" s="59"/>
      <c r="FVO87" s="37"/>
      <c r="FVP87" s="46"/>
      <c r="FVQ87" s="35"/>
      <c r="FVR87" s="59"/>
      <c r="FVS87" s="37"/>
      <c r="FVT87" s="46"/>
      <c r="FVU87" s="35"/>
      <c r="FVV87" s="59"/>
      <c r="FVW87" s="37"/>
      <c r="FVX87" s="46"/>
      <c r="FVY87" s="35"/>
      <c r="FVZ87" s="59"/>
      <c r="FWA87" s="37"/>
      <c r="FWB87" s="46"/>
      <c r="FWC87" s="35"/>
      <c r="FWD87" s="59"/>
      <c r="FWE87" s="37"/>
      <c r="FWF87" s="46"/>
      <c r="FWG87" s="35"/>
      <c r="FWH87" s="59"/>
      <c r="FWI87" s="37"/>
      <c r="FWJ87" s="46"/>
      <c r="FWK87" s="35"/>
      <c r="FWL87" s="59"/>
      <c r="FWM87" s="37"/>
      <c r="FWN87" s="46"/>
      <c r="FWO87" s="35"/>
      <c r="FWP87" s="59"/>
      <c r="FWQ87" s="37"/>
      <c r="FWR87" s="46"/>
      <c r="FWS87" s="35"/>
      <c r="FWT87" s="59"/>
      <c r="FWU87" s="37"/>
      <c r="FWV87" s="46"/>
      <c r="FWW87" s="35"/>
      <c r="FWX87" s="59"/>
      <c r="FWY87" s="37"/>
      <c r="FWZ87" s="46"/>
      <c r="FXA87" s="35"/>
      <c r="FXB87" s="59"/>
      <c r="FXC87" s="37"/>
      <c r="FXD87" s="46"/>
      <c r="FXE87" s="35"/>
      <c r="FXF87" s="59"/>
      <c r="FXG87" s="37"/>
      <c r="FXH87" s="46"/>
      <c r="FXI87" s="35"/>
      <c r="FXJ87" s="59"/>
      <c r="FXK87" s="37"/>
      <c r="FXL87" s="46"/>
      <c r="FXM87" s="35"/>
      <c r="FXN87" s="59"/>
      <c r="FXO87" s="37"/>
      <c r="FXP87" s="46"/>
      <c r="FXQ87" s="35"/>
      <c r="FXR87" s="59"/>
      <c r="FXS87" s="37"/>
      <c r="FXT87" s="46"/>
      <c r="FXU87" s="35"/>
      <c r="FXV87" s="59"/>
      <c r="FXW87" s="37"/>
      <c r="FXX87" s="46"/>
      <c r="FXY87" s="35"/>
      <c r="FXZ87" s="59"/>
      <c r="FYA87" s="37"/>
      <c r="FYB87" s="46"/>
      <c r="FYC87" s="35"/>
      <c r="FYD87" s="59"/>
      <c r="FYE87" s="37"/>
      <c r="FYF87" s="46"/>
      <c r="FYG87" s="35"/>
      <c r="FYH87" s="59"/>
      <c r="FYI87" s="37"/>
      <c r="FYJ87" s="46"/>
      <c r="FYK87" s="35"/>
      <c r="FYL87" s="59"/>
      <c r="FYM87" s="37"/>
      <c r="FYN87" s="46"/>
      <c r="FYO87" s="35"/>
      <c r="FYP87" s="59"/>
      <c r="FYQ87" s="37"/>
      <c r="FYR87" s="46"/>
      <c r="FYS87" s="35"/>
      <c r="FYT87" s="59"/>
      <c r="FYU87" s="37"/>
      <c r="FYV87" s="46"/>
      <c r="FYW87" s="35"/>
      <c r="FYX87" s="59"/>
      <c r="FYY87" s="37"/>
      <c r="FYZ87" s="46"/>
      <c r="FZA87" s="35"/>
      <c r="FZB87" s="59"/>
      <c r="FZC87" s="37"/>
      <c r="FZD87" s="46"/>
      <c r="FZE87" s="35"/>
      <c r="FZF87" s="59"/>
      <c r="FZG87" s="37"/>
      <c r="FZH87" s="46"/>
      <c r="FZI87" s="35"/>
      <c r="FZJ87" s="59"/>
      <c r="FZK87" s="37"/>
      <c r="FZL87" s="46"/>
      <c r="FZM87" s="35"/>
      <c r="FZN87" s="59"/>
      <c r="FZO87" s="37"/>
      <c r="FZP87" s="46"/>
      <c r="FZQ87" s="35"/>
      <c r="FZR87" s="59"/>
      <c r="FZS87" s="37"/>
      <c r="FZT87" s="46"/>
      <c r="FZU87" s="35"/>
      <c r="FZV87" s="59"/>
      <c r="FZW87" s="37"/>
      <c r="FZX87" s="46"/>
      <c r="FZY87" s="35"/>
      <c r="FZZ87" s="59"/>
      <c r="GAA87" s="37"/>
      <c r="GAB87" s="46"/>
      <c r="GAC87" s="35"/>
      <c r="GAD87" s="59"/>
      <c r="GAE87" s="37"/>
      <c r="GAF87" s="46"/>
      <c r="GAG87" s="35"/>
      <c r="GAH87" s="59"/>
      <c r="GAI87" s="37"/>
      <c r="GAJ87" s="46"/>
      <c r="GAK87" s="35"/>
      <c r="GAL87" s="59"/>
      <c r="GAM87" s="37"/>
      <c r="GAN87" s="46"/>
      <c r="GAO87" s="35"/>
      <c r="GAP87" s="59"/>
      <c r="GAQ87" s="37"/>
      <c r="GAR87" s="46"/>
      <c r="GAS87" s="35"/>
      <c r="GAT87" s="59"/>
      <c r="GAU87" s="37"/>
      <c r="GAV87" s="46"/>
      <c r="GAW87" s="35"/>
      <c r="GAX87" s="59"/>
      <c r="GAY87" s="37"/>
      <c r="GAZ87" s="46"/>
      <c r="GBA87" s="35"/>
      <c r="GBB87" s="59"/>
      <c r="GBC87" s="37"/>
      <c r="GBD87" s="46"/>
      <c r="GBE87" s="35"/>
      <c r="GBF87" s="59"/>
      <c r="GBG87" s="37"/>
      <c r="GBH87" s="46"/>
      <c r="GBI87" s="35"/>
      <c r="GBJ87" s="59"/>
      <c r="GBK87" s="37"/>
      <c r="GBL87" s="46"/>
      <c r="GBM87" s="35"/>
      <c r="GBN87" s="59"/>
      <c r="GBO87" s="37"/>
      <c r="GBP87" s="46"/>
      <c r="GBQ87" s="35"/>
      <c r="GBR87" s="59"/>
      <c r="GBS87" s="37"/>
      <c r="GBT87" s="46"/>
      <c r="GBU87" s="35"/>
      <c r="GBV87" s="59"/>
      <c r="GBW87" s="37"/>
      <c r="GBX87" s="46"/>
      <c r="GBY87" s="35"/>
      <c r="GBZ87" s="59"/>
      <c r="GCA87" s="37"/>
      <c r="GCB87" s="46"/>
      <c r="GCC87" s="35"/>
      <c r="GCD87" s="59"/>
      <c r="GCE87" s="37"/>
      <c r="GCF87" s="46"/>
      <c r="GCG87" s="35"/>
      <c r="GCH87" s="59"/>
      <c r="GCI87" s="37"/>
      <c r="GCJ87" s="46"/>
      <c r="GCK87" s="35"/>
      <c r="GCL87" s="59"/>
      <c r="GCM87" s="37"/>
      <c r="GCN87" s="46"/>
      <c r="GCO87" s="35"/>
      <c r="GCP87" s="59"/>
      <c r="GCQ87" s="37"/>
      <c r="GCR87" s="46"/>
      <c r="GCS87" s="35"/>
      <c r="GCT87" s="59"/>
      <c r="GCU87" s="37"/>
      <c r="GCV87" s="46"/>
      <c r="GCW87" s="35"/>
      <c r="GCX87" s="59"/>
      <c r="GCY87" s="37"/>
      <c r="GCZ87" s="46"/>
      <c r="GDA87" s="35"/>
      <c r="GDB87" s="59"/>
      <c r="GDC87" s="37"/>
      <c r="GDD87" s="46"/>
      <c r="GDE87" s="35"/>
      <c r="GDF87" s="59"/>
      <c r="GDG87" s="37"/>
      <c r="GDH87" s="46"/>
      <c r="GDI87" s="35"/>
      <c r="GDJ87" s="59"/>
      <c r="GDK87" s="37"/>
      <c r="GDL87" s="46"/>
      <c r="GDM87" s="35"/>
      <c r="GDN87" s="59"/>
      <c r="GDO87" s="37"/>
      <c r="GDP87" s="46"/>
      <c r="GDQ87" s="35"/>
      <c r="GDR87" s="59"/>
      <c r="GDS87" s="37"/>
      <c r="GDT87" s="46"/>
      <c r="GDU87" s="35"/>
      <c r="GDV87" s="59"/>
      <c r="GDW87" s="37"/>
      <c r="GDX87" s="46"/>
      <c r="GDY87" s="35"/>
      <c r="GDZ87" s="59"/>
      <c r="GEA87" s="37"/>
      <c r="GEB87" s="46"/>
      <c r="GEC87" s="35"/>
      <c r="GED87" s="59"/>
      <c r="GEE87" s="37"/>
      <c r="GEF87" s="46"/>
      <c r="GEG87" s="35"/>
      <c r="GEH87" s="59"/>
      <c r="GEI87" s="37"/>
      <c r="GEJ87" s="46"/>
      <c r="GEK87" s="35"/>
      <c r="GEL87" s="59"/>
      <c r="GEM87" s="37"/>
      <c r="GEN87" s="46"/>
      <c r="GEO87" s="35"/>
      <c r="GEP87" s="59"/>
      <c r="GEQ87" s="37"/>
      <c r="GER87" s="46"/>
      <c r="GES87" s="35"/>
      <c r="GET87" s="59"/>
      <c r="GEU87" s="37"/>
      <c r="GEV87" s="46"/>
      <c r="GEW87" s="35"/>
      <c r="GEX87" s="59"/>
      <c r="GEY87" s="37"/>
      <c r="GEZ87" s="46"/>
      <c r="GFA87" s="35"/>
      <c r="GFB87" s="59"/>
      <c r="GFC87" s="37"/>
      <c r="GFD87" s="46"/>
      <c r="GFE87" s="35"/>
      <c r="GFF87" s="59"/>
      <c r="GFG87" s="37"/>
      <c r="GFH87" s="46"/>
      <c r="GFI87" s="35"/>
      <c r="GFJ87" s="59"/>
      <c r="GFK87" s="37"/>
      <c r="GFL87" s="46"/>
      <c r="GFM87" s="35"/>
      <c r="GFN87" s="59"/>
      <c r="GFO87" s="37"/>
      <c r="GFP87" s="46"/>
      <c r="GFQ87" s="35"/>
      <c r="GFR87" s="59"/>
      <c r="GFS87" s="37"/>
      <c r="GFT87" s="46"/>
      <c r="GFU87" s="35"/>
      <c r="GFV87" s="59"/>
      <c r="GFW87" s="37"/>
      <c r="GFX87" s="46"/>
      <c r="GFY87" s="35"/>
      <c r="GFZ87" s="59"/>
      <c r="GGA87" s="37"/>
      <c r="GGB87" s="46"/>
      <c r="GGC87" s="35"/>
      <c r="GGD87" s="59"/>
      <c r="GGE87" s="37"/>
      <c r="GGF87" s="46"/>
      <c r="GGG87" s="35"/>
      <c r="GGH87" s="59"/>
      <c r="GGI87" s="37"/>
      <c r="GGJ87" s="46"/>
      <c r="GGK87" s="35"/>
      <c r="GGL87" s="59"/>
      <c r="GGM87" s="37"/>
      <c r="GGN87" s="46"/>
      <c r="GGO87" s="35"/>
      <c r="GGP87" s="59"/>
      <c r="GGQ87" s="37"/>
      <c r="GGR87" s="46"/>
      <c r="GGS87" s="35"/>
      <c r="GGT87" s="59"/>
      <c r="GGU87" s="37"/>
      <c r="GGV87" s="46"/>
      <c r="GGW87" s="35"/>
      <c r="GGX87" s="59"/>
      <c r="GGY87" s="37"/>
      <c r="GGZ87" s="46"/>
      <c r="GHA87" s="35"/>
      <c r="GHB87" s="59"/>
      <c r="GHC87" s="37"/>
      <c r="GHD87" s="46"/>
      <c r="GHE87" s="35"/>
      <c r="GHF87" s="59"/>
      <c r="GHG87" s="37"/>
      <c r="GHH87" s="46"/>
      <c r="GHI87" s="35"/>
      <c r="GHJ87" s="59"/>
      <c r="GHK87" s="37"/>
      <c r="GHL87" s="46"/>
      <c r="GHM87" s="35"/>
      <c r="GHN87" s="59"/>
      <c r="GHO87" s="37"/>
      <c r="GHP87" s="46"/>
      <c r="GHQ87" s="35"/>
      <c r="GHR87" s="59"/>
      <c r="GHS87" s="37"/>
      <c r="GHT87" s="46"/>
      <c r="GHU87" s="35"/>
      <c r="GHV87" s="59"/>
      <c r="GHW87" s="37"/>
      <c r="GHX87" s="46"/>
      <c r="GHY87" s="35"/>
      <c r="GHZ87" s="59"/>
      <c r="GIA87" s="37"/>
      <c r="GIB87" s="46"/>
      <c r="GIC87" s="35"/>
      <c r="GID87" s="59"/>
      <c r="GIE87" s="37"/>
      <c r="GIF87" s="46"/>
      <c r="GIG87" s="35"/>
      <c r="GIH87" s="59"/>
      <c r="GII87" s="37"/>
      <c r="GIJ87" s="46"/>
      <c r="GIK87" s="35"/>
      <c r="GIL87" s="59"/>
      <c r="GIM87" s="37"/>
      <c r="GIN87" s="46"/>
      <c r="GIO87" s="35"/>
      <c r="GIP87" s="59"/>
      <c r="GIQ87" s="37"/>
      <c r="GIR87" s="46"/>
      <c r="GIS87" s="35"/>
      <c r="GIT87" s="59"/>
      <c r="GIU87" s="37"/>
      <c r="GIV87" s="46"/>
      <c r="GIW87" s="35"/>
      <c r="GIX87" s="59"/>
      <c r="GIY87" s="37"/>
      <c r="GIZ87" s="46"/>
      <c r="GJA87" s="35"/>
      <c r="GJB87" s="59"/>
      <c r="GJC87" s="37"/>
      <c r="GJD87" s="46"/>
      <c r="GJE87" s="35"/>
      <c r="GJF87" s="59"/>
      <c r="GJG87" s="37"/>
      <c r="GJH87" s="46"/>
      <c r="GJI87" s="35"/>
      <c r="GJJ87" s="59"/>
      <c r="GJK87" s="37"/>
      <c r="GJL87" s="46"/>
      <c r="GJM87" s="35"/>
      <c r="GJN87" s="59"/>
      <c r="GJO87" s="37"/>
      <c r="GJP87" s="46"/>
      <c r="GJQ87" s="35"/>
      <c r="GJR87" s="59"/>
      <c r="GJS87" s="37"/>
      <c r="GJT87" s="46"/>
      <c r="GJU87" s="35"/>
      <c r="GJV87" s="59"/>
      <c r="GJW87" s="37"/>
      <c r="GJX87" s="46"/>
      <c r="GJY87" s="35"/>
      <c r="GJZ87" s="59"/>
      <c r="GKA87" s="37"/>
      <c r="GKB87" s="46"/>
      <c r="GKC87" s="35"/>
      <c r="GKD87" s="59"/>
      <c r="GKE87" s="37"/>
      <c r="GKF87" s="46"/>
      <c r="GKG87" s="35"/>
      <c r="GKH87" s="59"/>
      <c r="GKI87" s="37"/>
      <c r="GKJ87" s="46"/>
      <c r="GKK87" s="35"/>
      <c r="GKL87" s="59"/>
      <c r="GKM87" s="37"/>
      <c r="GKN87" s="46"/>
      <c r="GKO87" s="35"/>
      <c r="GKP87" s="59"/>
      <c r="GKQ87" s="37"/>
      <c r="GKR87" s="46"/>
      <c r="GKS87" s="35"/>
      <c r="GKT87" s="59"/>
      <c r="GKU87" s="37"/>
      <c r="GKV87" s="46"/>
      <c r="GKW87" s="35"/>
      <c r="GKX87" s="59"/>
      <c r="GKY87" s="37"/>
      <c r="GKZ87" s="46"/>
      <c r="GLA87" s="35"/>
      <c r="GLB87" s="59"/>
      <c r="GLC87" s="37"/>
      <c r="GLD87" s="46"/>
      <c r="GLE87" s="35"/>
      <c r="GLF87" s="59"/>
      <c r="GLG87" s="37"/>
      <c r="GLH87" s="46"/>
      <c r="GLI87" s="35"/>
      <c r="GLJ87" s="59"/>
      <c r="GLK87" s="37"/>
      <c r="GLL87" s="46"/>
      <c r="GLM87" s="35"/>
      <c r="GLN87" s="59"/>
      <c r="GLO87" s="37"/>
      <c r="GLP87" s="46"/>
      <c r="GLQ87" s="35"/>
      <c r="GLR87" s="59"/>
      <c r="GLS87" s="37"/>
      <c r="GLT87" s="46"/>
      <c r="GLU87" s="35"/>
      <c r="GLV87" s="59"/>
      <c r="GLW87" s="37"/>
      <c r="GLX87" s="46"/>
      <c r="GLY87" s="35"/>
      <c r="GLZ87" s="59"/>
      <c r="GMA87" s="37"/>
      <c r="GMB87" s="46"/>
      <c r="GMC87" s="35"/>
      <c r="GMD87" s="59"/>
      <c r="GME87" s="37"/>
      <c r="GMF87" s="46"/>
      <c r="GMG87" s="35"/>
      <c r="GMH87" s="59"/>
      <c r="GMI87" s="37"/>
      <c r="GMJ87" s="46"/>
      <c r="GMK87" s="35"/>
      <c r="GML87" s="59"/>
      <c r="GMM87" s="37"/>
      <c r="GMN87" s="46"/>
      <c r="GMO87" s="35"/>
      <c r="GMP87" s="59"/>
      <c r="GMQ87" s="37"/>
      <c r="GMR87" s="46"/>
      <c r="GMS87" s="35"/>
      <c r="GMT87" s="59"/>
      <c r="GMU87" s="37"/>
      <c r="GMV87" s="46"/>
      <c r="GMW87" s="35"/>
      <c r="GMX87" s="59"/>
      <c r="GMY87" s="37"/>
      <c r="GMZ87" s="46"/>
      <c r="GNA87" s="35"/>
      <c r="GNB87" s="59"/>
      <c r="GNC87" s="37"/>
      <c r="GND87" s="46"/>
      <c r="GNE87" s="35"/>
      <c r="GNF87" s="59"/>
      <c r="GNG87" s="37"/>
      <c r="GNH87" s="46"/>
      <c r="GNI87" s="35"/>
      <c r="GNJ87" s="59"/>
      <c r="GNK87" s="37"/>
      <c r="GNL87" s="46"/>
      <c r="GNM87" s="35"/>
      <c r="GNN87" s="59"/>
      <c r="GNO87" s="37"/>
      <c r="GNP87" s="46"/>
      <c r="GNQ87" s="35"/>
      <c r="GNR87" s="59"/>
      <c r="GNS87" s="37"/>
      <c r="GNT87" s="46"/>
      <c r="GNU87" s="35"/>
      <c r="GNV87" s="59"/>
      <c r="GNW87" s="37"/>
      <c r="GNX87" s="46"/>
      <c r="GNY87" s="35"/>
      <c r="GNZ87" s="59"/>
      <c r="GOA87" s="37"/>
      <c r="GOB87" s="46"/>
      <c r="GOC87" s="35"/>
      <c r="GOD87" s="59"/>
      <c r="GOE87" s="37"/>
      <c r="GOF87" s="46"/>
      <c r="GOG87" s="35"/>
      <c r="GOH87" s="59"/>
      <c r="GOI87" s="37"/>
      <c r="GOJ87" s="46"/>
      <c r="GOK87" s="35"/>
      <c r="GOL87" s="59"/>
      <c r="GOM87" s="37"/>
      <c r="GON87" s="46"/>
      <c r="GOO87" s="35"/>
      <c r="GOP87" s="59"/>
      <c r="GOQ87" s="37"/>
      <c r="GOR87" s="46"/>
      <c r="GOS87" s="35"/>
      <c r="GOT87" s="59"/>
      <c r="GOU87" s="37"/>
      <c r="GOV87" s="46"/>
      <c r="GOW87" s="35"/>
      <c r="GOX87" s="59"/>
      <c r="GOY87" s="37"/>
      <c r="GOZ87" s="46"/>
      <c r="GPA87" s="35"/>
      <c r="GPB87" s="59"/>
      <c r="GPC87" s="37"/>
      <c r="GPD87" s="46"/>
      <c r="GPE87" s="35"/>
      <c r="GPF87" s="59"/>
      <c r="GPG87" s="37"/>
      <c r="GPH87" s="46"/>
      <c r="GPI87" s="35"/>
      <c r="GPJ87" s="59"/>
      <c r="GPK87" s="37"/>
      <c r="GPL87" s="46"/>
      <c r="GPM87" s="35"/>
      <c r="GPN87" s="59"/>
      <c r="GPO87" s="37"/>
      <c r="GPP87" s="46"/>
      <c r="GPQ87" s="35"/>
      <c r="GPR87" s="59"/>
      <c r="GPS87" s="37"/>
      <c r="GPT87" s="46"/>
      <c r="GPU87" s="35"/>
      <c r="GPV87" s="59"/>
      <c r="GPW87" s="37"/>
      <c r="GPX87" s="46"/>
      <c r="GPY87" s="35"/>
      <c r="GPZ87" s="59"/>
      <c r="GQA87" s="37"/>
      <c r="GQB87" s="46"/>
      <c r="GQC87" s="35"/>
      <c r="GQD87" s="59"/>
      <c r="GQE87" s="37"/>
      <c r="GQF87" s="46"/>
      <c r="GQG87" s="35"/>
      <c r="GQH87" s="59"/>
      <c r="GQI87" s="37"/>
      <c r="GQJ87" s="46"/>
      <c r="GQK87" s="35"/>
      <c r="GQL87" s="59"/>
      <c r="GQM87" s="37"/>
      <c r="GQN87" s="46"/>
      <c r="GQO87" s="35"/>
      <c r="GQP87" s="59"/>
      <c r="GQQ87" s="37"/>
      <c r="GQR87" s="46"/>
      <c r="GQS87" s="35"/>
      <c r="GQT87" s="59"/>
      <c r="GQU87" s="37"/>
      <c r="GQV87" s="46"/>
      <c r="GQW87" s="35"/>
      <c r="GQX87" s="59"/>
      <c r="GQY87" s="37"/>
      <c r="GQZ87" s="46"/>
      <c r="GRA87" s="35"/>
      <c r="GRB87" s="59"/>
      <c r="GRC87" s="37"/>
      <c r="GRD87" s="46"/>
      <c r="GRE87" s="35"/>
      <c r="GRF87" s="59"/>
      <c r="GRG87" s="37"/>
      <c r="GRH87" s="46"/>
      <c r="GRI87" s="35"/>
      <c r="GRJ87" s="59"/>
      <c r="GRK87" s="37"/>
      <c r="GRL87" s="46"/>
      <c r="GRM87" s="35"/>
      <c r="GRN87" s="59"/>
      <c r="GRO87" s="37"/>
      <c r="GRP87" s="46"/>
      <c r="GRQ87" s="35"/>
      <c r="GRR87" s="59"/>
      <c r="GRS87" s="37"/>
      <c r="GRT87" s="46"/>
      <c r="GRU87" s="35"/>
      <c r="GRV87" s="59"/>
      <c r="GRW87" s="37"/>
      <c r="GRX87" s="46"/>
      <c r="GRY87" s="35"/>
      <c r="GRZ87" s="59"/>
      <c r="GSA87" s="37"/>
      <c r="GSB87" s="46"/>
      <c r="GSC87" s="35"/>
      <c r="GSD87" s="59"/>
      <c r="GSE87" s="37"/>
      <c r="GSF87" s="46"/>
      <c r="GSG87" s="35"/>
      <c r="GSH87" s="59"/>
      <c r="GSI87" s="37"/>
      <c r="GSJ87" s="46"/>
      <c r="GSK87" s="35"/>
      <c r="GSL87" s="59"/>
      <c r="GSM87" s="37"/>
      <c r="GSN87" s="46"/>
      <c r="GSO87" s="35"/>
      <c r="GSP87" s="59"/>
      <c r="GSQ87" s="37"/>
      <c r="GSR87" s="46"/>
      <c r="GSS87" s="35"/>
      <c r="GST87" s="59"/>
      <c r="GSU87" s="37"/>
      <c r="GSV87" s="46"/>
      <c r="GSW87" s="35"/>
      <c r="GSX87" s="59"/>
      <c r="GSY87" s="37"/>
      <c r="GSZ87" s="46"/>
      <c r="GTA87" s="35"/>
      <c r="GTB87" s="59"/>
      <c r="GTC87" s="37"/>
      <c r="GTD87" s="46"/>
      <c r="GTE87" s="35"/>
      <c r="GTF87" s="59"/>
      <c r="GTG87" s="37"/>
      <c r="GTH87" s="46"/>
      <c r="GTI87" s="35"/>
      <c r="GTJ87" s="59"/>
      <c r="GTK87" s="37"/>
      <c r="GTL87" s="46"/>
      <c r="GTM87" s="35"/>
      <c r="GTN87" s="59"/>
      <c r="GTO87" s="37"/>
      <c r="GTP87" s="46"/>
      <c r="GTQ87" s="35"/>
      <c r="GTR87" s="59"/>
      <c r="GTS87" s="37"/>
      <c r="GTT87" s="46"/>
      <c r="GTU87" s="35"/>
      <c r="GTV87" s="59"/>
      <c r="GTW87" s="37"/>
      <c r="GTX87" s="46"/>
      <c r="GTY87" s="35"/>
      <c r="GTZ87" s="59"/>
      <c r="GUA87" s="37"/>
      <c r="GUB87" s="46"/>
      <c r="GUC87" s="35"/>
      <c r="GUD87" s="59"/>
      <c r="GUE87" s="37"/>
      <c r="GUF87" s="46"/>
      <c r="GUG87" s="35"/>
      <c r="GUH87" s="59"/>
      <c r="GUI87" s="37"/>
      <c r="GUJ87" s="46"/>
      <c r="GUK87" s="35"/>
      <c r="GUL87" s="59"/>
      <c r="GUM87" s="37"/>
      <c r="GUN87" s="46"/>
      <c r="GUO87" s="35"/>
      <c r="GUP87" s="59"/>
      <c r="GUQ87" s="37"/>
      <c r="GUR87" s="46"/>
      <c r="GUS87" s="35"/>
      <c r="GUT87" s="59"/>
      <c r="GUU87" s="37"/>
      <c r="GUV87" s="46"/>
      <c r="GUW87" s="35"/>
      <c r="GUX87" s="59"/>
      <c r="GUY87" s="37"/>
      <c r="GUZ87" s="46"/>
      <c r="GVA87" s="35"/>
      <c r="GVB87" s="59"/>
      <c r="GVC87" s="37"/>
      <c r="GVD87" s="46"/>
      <c r="GVE87" s="35"/>
      <c r="GVF87" s="59"/>
      <c r="GVG87" s="37"/>
      <c r="GVH87" s="46"/>
      <c r="GVI87" s="35"/>
      <c r="GVJ87" s="59"/>
      <c r="GVK87" s="37"/>
      <c r="GVL87" s="46"/>
      <c r="GVM87" s="35"/>
      <c r="GVN87" s="59"/>
      <c r="GVO87" s="37"/>
      <c r="GVP87" s="46"/>
      <c r="GVQ87" s="35"/>
      <c r="GVR87" s="59"/>
      <c r="GVS87" s="37"/>
      <c r="GVT87" s="46"/>
      <c r="GVU87" s="35"/>
      <c r="GVV87" s="59"/>
      <c r="GVW87" s="37"/>
      <c r="GVX87" s="46"/>
      <c r="GVY87" s="35"/>
      <c r="GVZ87" s="59"/>
      <c r="GWA87" s="37"/>
      <c r="GWB87" s="46"/>
      <c r="GWC87" s="35"/>
      <c r="GWD87" s="59"/>
      <c r="GWE87" s="37"/>
      <c r="GWF87" s="46"/>
      <c r="GWG87" s="35"/>
      <c r="GWH87" s="59"/>
      <c r="GWI87" s="37"/>
      <c r="GWJ87" s="46"/>
      <c r="GWK87" s="35"/>
      <c r="GWL87" s="59"/>
      <c r="GWM87" s="37"/>
      <c r="GWN87" s="46"/>
      <c r="GWO87" s="35"/>
      <c r="GWP87" s="59"/>
      <c r="GWQ87" s="37"/>
      <c r="GWR87" s="46"/>
      <c r="GWS87" s="35"/>
      <c r="GWT87" s="59"/>
      <c r="GWU87" s="37"/>
      <c r="GWV87" s="46"/>
      <c r="GWW87" s="35"/>
      <c r="GWX87" s="59"/>
      <c r="GWY87" s="37"/>
      <c r="GWZ87" s="46"/>
      <c r="GXA87" s="35"/>
      <c r="GXB87" s="59"/>
      <c r="GXC87" s="37"/>
      <c r="GXD87" s="46"/>
      <c r="GXE87" s="35"/>
      <c r="GXF87" s="59"/>
      <c r="GXG87" s="37"/>
      <c r="GXH87" s="46"/>
      <c r="GXI87" s="35"/>
      <c r="GXJ87" s="59"/>
      <c r="GXK87" s="37"/>
      <c r="GXL87" s="46"/>
      <c r="GXM87" s="35"/>
      <c r="GXN87" s="59"/>
      <c r="GXO87" s="37"/>
      <c r="GXP87" s="46"/>
      <c r="GXQ87" s="35"/>
      <c r="GXR87" s="59"/>
      <c r="GXS87" s="37"/>
      <c r="GXT87" s="46"/>
      <c r="GXU87" s="35"/>
      <c r="GXV87" s="59"/>
      <c r="GXW87" s="37"/>
      <c r="GXX87" s="46"/>
      <c r="GXY87" s="35"/>
      <c r="GXZ87" s="59"/>
      <c r="GYA87" s="37"/>
      <c r="GYB87" s="46"/>
      <c r="GYC87" s="35"/>
      <c r="GYD87" s="59"/>
      <c r="GYE87" s="37"/>
      <c r="GYF87" s="46"/>
      <c r="GYG87" s="35"/>
      <c r="GYH87" s="59"/>
      <c r="GYI87" s="37"/>
      <c r="GYJ87" s="46"/>
      <c r="GYK87" s="35"/>
      <c r="GYL87" s="59"/>
      <c r="GYM87" s="37"/>
      <c r="GYN87" s="46"/>
      <c r="GYO87" s="35"/>
      <c r="GYP87" s="59"/>
      <c r="GYQ87" s="37"/>
      <c r="GYR87" s="46"/>
      <c r="GYS87" s="35"/>
      <c r="GYT87" s="59"/>
      <c r="GYU87" s="37"/>
      <c r="GYV87" s="46"/>
      <c r="GYW87" s="35"/>
      <c r="GYX87" s="59"/>
      <c r="GYY87" s="37"/>
      <c r="GYZ87" s="46"/>
      <c r="GZA87" s="35"/>
      <c r="GZB87" s="59"/>
      <c r="GZC87" s="37"/>
      <c r="GZD87" s="46"/>
      <c r="GZE87" s="35"/>
      <c r="GZF87" s="59"/>
      <c r="GZG87" s="37"/>
      <c r="GZH87" s="46"/>
      <c r="GZI87" s="35"/>
      <c r="GZJ87" s="59"/>
      <c r="GZK87" s="37"/>
      <c r="GZL87" s="46"/>
      <c r="GZM87" s="35"/>
      <c r="GZN87" s="59"/>
      <c r="GZO87" s="37"/>
      <c r="GZP87" s="46"/>
      <c r="GZQ87" s="35"/>
      <c r="GZR87" s="59"/>
      <c r="GZS87" s="37"/>
      <c r="GZT87" s="46"/>
      <c r="GZU87" s="35"/>
      <c r="GZV87" s="59"/>
      <c r="GZW87" s="37"/>
      <c r="GZX87" s="46"/>
      <c r="GZY87" s="35"/>
      <c r="GZZ87" s="59"/>
      <c r="HAA87" s="37"/>
      <c r="HAB87" s="46"/>
      <c r="HAC87" s="35"/>
      <c r="HAD87" s="59"/>
      <c r="HAE87" s="37"/>
      <c r="HAF87" s="46"/>
      <c r="HAG87" s="35"/>
      <c r="HAH87" s="59"/>
      <c r="HAI87" s="37"/>
      <c r="HAJ87" s="46"/>
      <c r="HAK87" s="35"/>
      <c r="HAL87" s="59"/>
      <c r="HAM87" s="37"/>
      <c r="HAN87" s="46"/>
      <c r="HAO87" s="35"/>
      <c r="HAP87" s="59"/>
      <c r="HAQ87" s="37"/>
      <c r="HAR87" s="46"/>
      <c r="HAS87" s="35"/>
      <c r="HAT87" s="59"/>
      <c r="HAU87" s="37"/>
      <c r="HAV87" s="46"/>
      <c r="HAW87" s="35"/>
      <c r="HAX87" s="59"/>
      <c r="HAY87" s="37"/>
      <c r="HAZ87" s="46"/>
      <c r="HBA87" s="35"/>
      <c r="HBB87" s="59"/>
      <c r="HBC87" s="37"/>
      <c r="HBD87" s="46"/>
      <c r="HBE87" s="35"/>
      <c r="HBF87" s="59"/>
      <c r="HBG87" s="37"/>
      <c r="HBH87" s="46"/>
      <c r="HBI87" s="35"/>
      <c r="HBJ87" s="59"/>
      <c r="HBK87" s="37"/>
      <c r="HBL87" s="46"/>
      <c r="HBM87" s="35"/>
      <c r="HBN87" s="59"/>
      <c r="HBO87" s="37"/>
      <c r="HBP87" s="46"/>
      <c r="HBQ87" s="35"/>
      <c r="HBR87" s="59"/>
      <c r="HBS87" s="37"/>
      <c r="HBT87" s="46"/>
      <c r="HBU87" s="35"/>
      <c r="HBV87" s="59"/>
      <c r="HBW87" s="37"/>
      <c r="HBX87" s="46"/>
      <c r="HBY87" s="35"/>
      <c r="HBZ87" s="59"/>
      <c r="HCA87" s="37"/>
      <c r="HCB87" s="46"/>
      <c r="HCC87" s="35"/>
      <c r="HCD87" s="59"/>
      <c r="HCE87" s="37"/>
      <c r="HCF87" s="46"/>
      <c r="HCG87" s="35"/>
      <c r="HCH87" s="59"/>
      <c r="HCI87" s="37"/>
      <c r="HCJ87" s="46"/>
      <c r="HCK87" s="35"/>
      <c r="HCL87" s="59"/>
      <c r="HCM87" s="37"/>
      <c r="HCN87" s="46"/>
      <c r="HCO87" s="35"/>
      <c r="HCP87" s="59"/>
      <c r="HCQ87" s="37"/>
      <c r="HCR87" s="46"/>
      <c r="HCS87" s="35"/>
      <c r="HCT87" s="59"/>
      <c r="HCU87" s="37"/>
      <c r="HCV87" s="46"/>
      <c r="HCW87" s="35"/>
      <c r="HCX87" s="59"/>
      <c r="HCY87" s="37"/>
      <c r="HCZ87" s="46"/>
      <c r="HDA87" s="35"/>
      <c r="HDB87" s="59"/>
      <c r="HDC87" s="37"/>
      <c r="HDD87" s="46"/>
      <c r="HDE87" s="35"/>
      <c r="HDF87" s="59"/>
      <c r="HDG87" s="37"/>
      <c r="HDH87" s="46"/>
      <c r="HDI87" s="35"/>
      <c r="HDJ87" s="59"/>
      <c r="HDK87" s="37"/>
      <c r="HDL87" s="46"/>
      <c r="HDM87" s="35"/>
      <c r="HDN87" s="59"/>
      <c r="HDO87" s="37"/>
      <c r="HDP87" s="46"/>
      <c r="HDQ87" s="35"/>
      <c r="HDR87" s="59"/>
      <c r="HDS87" s="37"/>
      <c r="HDT87" s="46"/>
      <c r="HDU87" s="35"/>
      <c r="HDV87" s="59"/>
      <c r="HDW87" s="37"/>
      <c r="HDX87" s="46"/>
      <c r="HDY87" s="35"/>
      <c r="HDZ87" s="59"/>
      <c r="HEA87" s="37"/>
      <c r="HEB87" s="46"/>
      <c r="HEC87" s="35"/>
      <c r="HED87" s="59"/>
      <c r="HEE87" s="37"/>
      <c r="HEF87" s="46"/>
      <c r="HEG87" s="35"/>
      <c r="HEH87" s="59"/>
      <c r="HEI87" s="37"/>
      <c r="HEJ87" s="46"/>
      <c r="HEK87" s="35"/>
      <c r="HEL87" s="59"/>
      <c r="HEM87" s="37"/>
      <c r="HEN87" s="46"/>
      <c r="HEO87" s="35"/>
      <c r="HEP87" s="59"/>
      <c r="HEQ87" s="37"/>
      <c r="HER87" s="46"/>
      <c r="HES87" s="35"/>
      <c r="HET87" s="59"/>
      <c r="HEU87" s="37"/>
      <c r="HEV87" s="46"/>
      <c r="HEW87" s="35"/>
      <c r="HEX87" s="59"/>
      <c r="HEY87" s="37"/>
      <c r="HEZ87" s="46"/>
      <c r="HFA87" s="35"/>
      <c r="HFB87" s="59"/>
      <c r="HFC87" s="37"/>
      <c r="HFD87" s="46"/>
      <c r="HFE87" s="35"/>
      <c r="HFF87" s="59"/>
      <c r="HFG87" s="37"/>
      <c r="HFH87" s="46"/>
      <c r="HFI87" s="35"/>
      <c r="HFJ87" s="59"/>
      <c r="HFK87" s="37"/>
      <c r="HFL87" s="46"/>
      <c r="HFM87" s="35"/>
      <c r="HFN87" s="59"/>
      <c r="HFO87" s="37"/>
      <c r="HFP87" s="46"/>
      <c r="HFQ87" s="35"/>
      <c r="HFR87" s="59"/>
      <c r="HFS87" s="37"/>
      <c r="HFT87" s="46"/>
      <c r="HFU87" s="35"/>
      <c r="HFV87" s="59"/>
      <c r="HFW87" s="37"/>
      <c r="HFX87" s="46"/>
      <c r="HFY87" s="35"/>
      <c r="HFZ87" s="59"/>
      <c r="HGA87" s="37"/>
      <c r="HGB87" s="46"/>
      <c r="HGC87" s="35"/>
      <c r="HGD87" s="59"/>
      <c r="HGE87" s="37"/>
      <c r="HGF87" s="46"/>
      <c r="HGG87" s="35"/>
      <c r="HGH87" s="59"/>
      <c r="HGI87" s="37"/>
      <c r="HGJ87" s="46"/>
      <c r="HGK87" s="35"/>
      <c r="HGL87" s="59"/>
      <c r="HGM87" s="37"/>
      <c r="HGN87" s="46"/>
      <c r="HGO87" s="35"/>
      <c r="HGP87" s="59"/>
      <c r="HGQ87" s="37"/>
      <c r="HGR87" s="46"/>
      <c r="HGS87" s="35"/>
      <c r="HGT87" s="59"/>
      <c r="HGU87" s="37"/>
      <c r="HGV87" s="46"/>
      <c r="HGW87" s="35"/>
      <c r="HGX87" s="59"/>
      <c r="HGY87" s="37"/>
      <c r="HGZ87" s="46"/>
      <c r="HHA87" s="35"/>
      <c r="HHB87" s="59"/>
      <c r="HHC87" s="37"/>
      <c r="HHD87" s="46"/>
      <c r="HHE87" s="35"/>
      <c r="HHF87" s="59"/>
      <c r="HHG87" s="37"/>
      <c r="HHH87" s="46"/>
      <c r="HHI87" s="35"/>
      <c r="HHJ87" s="59"/>
      <c r="HHK87" s="37"/>
      <c r="HHL87" s="46"/>
      <c r="HHM87" s="35"/>
      <c r="HHN87" s="59"/>
      <c r="HHO87" s="37"/>
      <c r="HHP87" s="46"/>
      <c r="HHQ87" s="35"/>
      <c r="HHR87" s="59"/>
      <c r="HHS87" s="37"/>
      <c r="HHT87" s="46"/>
      <c r="HHU87" s="35"/>
      <c r="HHV87" s="59"/>
      <c r="HHW87" s="37"/>
      <c r="HHX87" s="46"/>
      <c r="HHY87" s="35"/>
      <c r="HHZ87" s="59"/>
      <c r="HIA87" s="37"/>
      <c r="HIB87" s="46"/>
      <c r="HIC87" s="35"/>
      <c r="HID87" s="59"/>
      <c r="HIE87" s="37"/>
      <c r="HIF87" s="46"/>
      <c r="HIG87" s="35"/>
      <c r="HIH87" s="59"/>
      <c r="HII87" s="37"/>
      <c r="HIJ87" s="46"/>
      <c r="HIK87" s="35"/>
      <c r="HIL87" s="59"/>
      <c r="HIM87" s="37"/>
      <c r="HIN87" s="46"/>
      <c r="HIO87" s="35"/>
      <c r="HIP87" s="59"/>
      <c r="HIQ87" s="37"/>
      <c r="HIR87" s="46"/>
      <c r="HIS87" s="35"/>
      <c r="HIT87" s="59"/>
      <c r="HIU87" s="37"/>
      <c r="HIV87" s="46"/>
      <c r="HIW87" s="35"/>
      <c r="HIX87" s="59"/>
      <c r="HIY87" s="37"/>
      <c r="HIZ87" s="46"/>
      <c r="HJA87" s="35"/>
      <c r="HJB87" s="59"/>
      <c r="HJC87" s="37"/>
      <c r="HJD87" s="46"/>
      <c r="HJE87" s="35"/>
      <c r="HJF87" s="59"/>
      <c r="HJG87" s="37"/>
      <c r="HJH87" s="46"/>
      <c r="HJI87" s="35"/>
      <c r="HJJ87" s="59"/>
      <c r="HJK87" s="37"/>
      <c r="HJL87" s="46"/>
      <c r="HJM87" s="35"/>
      <c r="HJN87" s="59"/>
      <c r="HJO87" s="37"/>
      <c r="HJP87" s="46"/>
      <c r="HJQ87" s="35"/>
      <c r="HJR87" s="59"/>
      <c r="HJS87" s="37"/>
      <c r="HJT87" s="46"/>
      <c r="HJU87" s="35"/>
      <c r="HJV87" s="59"/>
      <c r="HJW87" s="37"/>
      <c r="HJX87" s="46"/>
      <c r="HJY87" s="35"/>
      <c r="HJZ87" s="59"/>
      <c r="HKA87" s="37"/>
      <c r="HKB87" s="46"/>
      <c r="HKC87" s="35"/>
      <c r="HKD87" s="59"/>
      <c r="HKE87" s="37"/>
      <c r="HKF87" s="46"/>
      <c r="HKG87" s="35"/>
      <c r="HKH87" s="59"/>
      <c r="HKI87" s="37"/>
      <c r="HKJ87" s="46"/>
      <c r="HKK87" s="35"/>
      <c r="HKL87" s="59"/>
      <c r="HKM87" s="37"/>
      <c r="HKN87" s="46"/>
      <c r="HKO87" s="35"/>
      <c r="HKP87" s="59"/>
      <c r="HKQ87" s="37"/>
      <c r="HKR87" s="46"/>
      <c r="HKS87" s="35"/>
      <c r="HKT87" s="59"/>
      <c r="HKU87" s="37"/>
      <c r="HKV87" s="46"/>
      <c r="HKW87" s="35"/>
      <c r="HKX87" s="59"/>
      <c r="HKY87" s="37"/>
      <c r="HKZ87" s="46"/>
      <c r="HLA87" s="35"/>
      <c r="HLB87" s="59"/>
      <c r="HLC87" s="37"/>
      <c r="HLD87" s="46"/>
      <c r="HLE87" s="35"/>
      <c r="HLF87" s="59"/>
      <c r="HLG87" s="37"/>
      <c r="HLH87" s="46"/>
      <c r="HLI87" s="35"/>
      <c r="HLJ87" s="59"/>
      <c r="HLK87" s="37"/>
      <c r="HLL87" s="46"/>
      <c r="HLM87" s="35"/>
      <c r="HLN87" s="59"/>
      <c r="HLO87" s="37"/>
      <c r="HLP87" s="46"/>
      <c r="HLQ87" s="35"/>
      <c r="HLR87" s="59"/>
      <c r="HLS87" s="37"/>
      <c r="HLT87" s="46"/>
      <c r="HLU87" s="35"/>
      <c r="HLV87" s="59"/>
      <c r="HLW87" s="37"/>
      <c r="HLX87" s="46"/>
      <c r="HLY87" s="35"/>
      <c r="HLZ87" s="59"/>
      <c r="HMA87" s="37"/>
      <c r="HMB87" s="46"/>
      <c r="HMC87" s="35"/>
      <c r="HMD87" s="59"/>
      <c r="HME87" s="37"/>
      <c r="HMF87" s="46"/>
      <c r="HMG87" s="35"/>
      <c r="HMH87" s="59"/>
      <c r="HMI87" s="37"/>
      <c r="HMJ87" s="46"/>
      <c r="HMK87" s="35"/>
      <c r="HML87" s="59"/>
      <c r="HMM87" s="37"/>
      <c r="HMN87" s="46"/>
      <c r="HMO87" s="35"/>
      <c r="HMP87" s="59"/>
      <c r="HMQ87" s="37"/>
      <c r="HMR87" s="46"/>
      <c r="HMS87" s="35"/>
      <c r="HMT87" s="59"/>
      <c r="HMU87" s="37"/>
      <c r="HMV87" s="46"/>
      <c r="HMW87" s="35"/>
      <c r="HMX87" s="59"/>
      <c r="HMY87" s="37"/>
      <c r="HMZ87" s="46"/>
      <c r="HNA87" s="35"/>
      <c r="HNB87" s="59"/>
      <c r="HNC87" s="37"/>
      <c r="HND87" s="46"/>
      <c r="HNE87" s="35"/>
      <c r="HNF87" s="59"/>
      <c r="HNG87" s="37"/>
      <c r="HNH87" s="46"/>
      <c r="HNI87" s="35"/>
      <c r="HNJ87" s="59"/>
      <c r="HNK87" s="37"/>
      <c r="HNL87" s="46"/>
      <c r="HNM87" s="35"/>
      <c r="HNN87" s="59"/>
      <c r="HNO87" s="37"/>
      <c r="HNP87" s="46"/>
      <c r="HNQ87" s="35"/>
      <c r="HNR87" s="59"/>
      <c r="HNS87" s="37"/>
      <c r="HNT87" s="46"/>
      <c r="HNU87" s="35"/>
      <c r="HNV87" s="59"/>
      <c r="HNW87" s="37"/>
      <c r="HNX87" s="46"/>
      <c r="HNY87" s="35"/>
      <c r="HNZ87" s="59"/>
      <c r="HOA87" s="37"/>
      <c r="HOB87" s="46"/>
      <c r="HOC87" s="35"/>
      <c r="HOD87" s="59"/>
      <c r="HOE87" s="37"/>
      <c r="HOF87" s="46"/>
      <c r="HOG87" s="35"/>
      <c r="HOH87" s="59"/>
      <c r="HOI87" s="37"/>
      <c r="HOJ87" s="46"/>
      <c r="HOK87" s="35"/>
      <c r="HOL87" s="59"/>
      <c r="HOM87" s="37"/>
      <c r="HON87" s="46"/>
      <c r="HOO87" s="35"/>
      <c r="HOP87" s="59"/>
      <c r="HOQ87" s="37"/>
      <c r="HOR87" s="46"/>
      <c r="HOS87" s="35"/>
      <c r="HOT87" s="59"/>
      <c r="HOU87" s="37"/>
      <c r="HOV87" s="46"/>
      <c r="HOW87" s="35"/>
      <c r="HOX87" s="59"/>
      <c r="HOY87" s="37"/>
      <c r="HOZ87" s="46"/>
      <c r="HPA87" s="35"/>
      <c r="HPB87" s="59"/>
      <c r="HPC87" s="37"/>
      <c r="HPD87" s="46"/>
      <c r="HPE87" s="35"/>
      <c r="HPF87" s="59"/>
      <c r="HPG87" s="37"/>
      <c r="HPH87" s="46"/>
      <c r="HPI87" s="35"/>
      <c r="HPJ87" s="59"/>
      <c r="HPK87" s="37"/>
      <c r="HPL87" s="46"/>
      <c r="HPM87" s="35"/>
      <c r="HPN87" s="59"/>
      <c r="HPO87" s="37"/>
      <c r="HPP87" s="46"/>
      <c r="HPQ87" s="35"/>
      <c r="HPR87" s="59"/>
      <c r="HPS87" s="37"/>
      <c r="HPT87" s="46"/>
      <c r="HPU87" s="35"/>
      <c r="HPV87" s="59"/>
      <c r="HPW87" s="37"/>
      <c r="HPX87" s="46"/>
      <c r="HPY87" s="35"/>
      <c r="HPZ87" s="59"/>
      <c r="HQA87" s="37"/>
      <c r="HQB87" s="46"/>
      <c r="HQC87" s="35"/>
      <c r="HQD87" s="59"/>
      <c r="HQE87" s="37"/>
      <c r="HQF87" s="46"/>
      <c r="HQG87" s="35"/>
      <c r="HQH87" s="59"/>
      <c r="HQI87" s="37"/>
      <c r="HQJ87" s="46"/>
      <c r="HQK87" s="35"/>
      <c r="HQL87" s="59"/>
      <c r="HQM87" s="37"/>
      <c r="HQN87" s="46"/>
      <c r="HQO87" s="35"/>
      <c r="HQP87" s="59"/>
      <c r="HQQ87" s="37"/>
      <c r="HQR87" s="46"/>
      <c r="HQS87" s="35"/>
      <c r="HQT87" s="59"/>
      <c r="HQU87" s="37"/>
      <c r="HQV87" s="46"/>
      <c r="HQW87" s="35"/>
      <c r="HQX87" s="59"/>
      <c r="HQY87" s="37"/>
      <c r="HQZ87" s="46"/>
      <c r="HRA87" s="35"/>
      <c r="HRB87" s="59"/>
      <c r="HRC87" s="37"/>
      <c r="HRD87" s="46"/>
      <c r="HRE87" s="35"/>
      <c r="HRF87" s="59"/>
      <c r="HRG87" s="37"/>
      <c r="HRH87" s="46"/>
      <c r="HRI87" s="35"/>
      <c r="HRJ87" s="59"/>
      <c r="HRK87" s="37"/>
      <c r="HRL87" s="46"/>
      <c r="HRM87" s="35"/>
      <c r="HRN87" s="59"/>
      <c r="HRO87" s="37"/>
      <c r="HRP87" s="46"/>
      <c r="HRQ87" s="35"/>
      <c r="HRR87" s="59"/>
      <c r="HRS87" s="37"/>
      <c r="HRT87" s="46"/>
      <c r="HRU87" s="35"/>
      <c r="HRV87" s="59"/>
      <c r="HRW87" s="37"/>
      <c r="HRX87" s="46"/>
      <c r="HRY87" s="35"/>
      <c r="HRZ87" s="59"/>
      <c r="HSA87" s="37"/>
      <c r="HSB87" s="46"/>
      <c r="HSC87" s="35"/>
      <c r="HSD87" s="59"/>
      <c r="HSE87" s="37"/>
      <c r="HSF87" s="46"/>
      <c r="HSG87" s="35"/>
      <c r="HSH87" s="59"/>
      <c r="HSI87" s="37"/>
      <c r="HSJ87" s="46"/>
      <c r="HSK87" s="35"/>
      <c r="HSL87" s="59"/>
      <c r="HSM87" s="37"/>
      <c r="HSN87" s="46"/>
      <c r="HSO87" s="35"/>
      <c r="HSP87" s="59"/>
      <c r="HSQ87" s="37"/>
      <c r="HSR87" s="46"/>
      <c r="HSS87" s="35"/>
      <c r="HST87" s="59"/>
      <c r="HSU87" s="37"/>
      <c r="HSV87" s="46"/>
      <c r="HSW87" s="35"/>
      <c r="HSX87" s="59"/>
      <c r="HSY87" s="37"/>
      <c r="HSZ87" s="46"/>
      <c r="HTA87" s="35"/>
      <c r="HTB87" s="59"/>
      <c r="HTC87" s="37"/>
      <c r="HTD87" s="46"/>
      <c r="HTE87" s="35"/>
      <c r="HTF87" s="59"/>
      <c r="HTG87" s="37"/>
      <c r="HTH87" s="46"/>
      <c r="HTI87" s="35"/>
      <c r="HTJ87" s="59"/>
      <c r="HTK87" s="37"/>
      <c r="HTL87" s="46"/>
      <c r="HTM87" s="35"/>
      <c r="HTN87" s="59"/>
      <c r="HTO87" s="37"/>
      <c r="HTP87" s="46"/>
      <c r="HTQ87" s="35"/>
      <c r="HTR87" s="59"/>
      <c r="HTS87" s="37"/>
      <c r="HTT87" s="46"/>
      <c r="HTU87" s="35"/>
      <c r="HTV87" s="59"/>
      <c r="HTW87" s="37"/>
      <c r="HTX87" s="46"/>
      <c r="HTY87" s="35"/>
      <c r="HTZ87" s="59"/>
      <c r="HUA87" s="37"/>
      <c r="HUB87" s="46"/>
      <c r="HUC87" s="35"/>
      <c r="HUD87" s="59"/>
      <c r="HUE87" s="37"/>
      <c r="HUF87" s="46"/>
      <c r="HUG87" s="35"/>
      <c r="HUH87" s="59"/>
      <c r="HUI87" s="37"/>
      <c r="HUJ87" s="46"/>
      <c r="HUK87" s="35"/>
      <c r="HUL87" s="59"/>
      <c r="HUM87" s="37"/>
      <c r="HUN87" s="46"/>
      <c r="HUO87" s="35"/>
      <c r="HUP87" s="59"/>
      <c r="HUQ87" s="37"/>
      <c r="HUR87" s="46"/>
      <c r="HUS87" s="35"/>
      <c r="HUT87" s="59"/>
      <c r="HUU87" s="37"/>
      <c r="HUV87" s="46"/>
      <c r="HUW87" s="35"/>
      <c r="HUX87" s="59"/>
      <c r="HUY87" s="37"/>
      <c r="HUZ87" s="46"/>
      <c r="HVA87" s="35"/>
      <c r="HVB87" s="59"/>
      <c r="HVC87" s="37"/>
      <c r="HVD87" s="46"/>
      <c r="HVE87" s="35"/>
      <c r="HVF87" s="59"/>
      <c r="HVG87" s="37"/>
      <c r="HVH87" s="46"/>
      <c r="HVI87" s="35"/>
      <c r="HVJ87" s="59"/>
      <c r="HVK87" s="37"/>
      <c r="HVL87" s="46"/>
      <c r="HVM87" s="35"/>
      <c r="HVN87" s="59"/>
      <c r="HVO87" s="37"/>
      <c r="HVP87" s="46"/>
      <c r="HVQ87" s="35"/>
      <c r="HVR87" s="59"/>
      <c r="HVS87" s="37"/>
      <c r="HVT87" s="46"/>
      <c r="HVU87" s="35"/>
      <c r="HVV87" s="59"/>
      <c r="HVW87" s="37"/>
      <c r="HVX87" s="46"/>
      <c r="HVY87" s="35"/>
      <c r="HVZ87" s="59"/>
      <c r="HWA87" s="37"/>
      <c r="HWB87" s="46"/>
      <c r="HWC87" s="35"/>
      <c r="HWD87" s="59"/>
      <c r="HWE87" s="37"/>
      <c r="HWF87" s="46"/>
      <c r="HWG87" s="35"/>
      <c r="HWH87" s="59"/>
      <c r="HWI87" s="37"/>
      <c r="HWJ87" s="46"/>
      <c r="HWK87" s="35"/>
      <c r="HWL87" s="59"/>
      <c r="HWM87" s="37"/>
      <c r="HWN87" s="46"/>
      <c r="HWO87" s="35"/>
      <c r="HWP87" s="59"/>
      <c r="HWQ87" s="37"/>
      <c r="HWR87" s="46"/>
      <c r="HWS87" s="35"/>
      <c r="HWT87" s="59"/>
      <c r="HWU87" s="37"/>
      <c r="HWV87" s="46"/>
      <c r="HWW87" s="35"/>
      <c r="HWX87" s="59"/>
      <c r="HWY87" s="37"/>
      <c r="HWZ87" s="46"/>
      <c r="HXA87" s="35"/>
      <c r="HXB87" s="59"/>
      <c r="HXC87" s="37"/>
      <c r="HXD87" s="46"/>
      <c r="HXE87" s="35"/>
      <c r="HXF87" s="59"/>
      <c r="HXG87" s="37"/>
      <c r="HXH87" s="46"/>
      <c r="HXI87" s="35"/>
      <c r="HXJ87" s="59"/>
      <c r="HXK87" s="37"/>
      <c r="HXL87" s="46"/>
      <c r="HXM87" s="35"/>
      <c r="HXN87" s="59"/>
      <c r="HXO87" s="37"/>
      <c r="HXP87" s="46"/>
      <c r="HXQ87" s="35"/>
      <c r="HXR87" s="59"/>
      <c r="HXS87" s="37"/>
      <c r="HXT87" s="46"/>
      <c r="HXU87" s="35"/>
      <c r="HXV87" s="59"/>
      <c r="HXW87" s="37"/>
      <c r="HXX87" s="46"/>
      <c r="HXY87" s="35"/>
      <c r="HXZ87" s="59"/>
      <c r="HYA87" s="37"/>
      <c r="HYB87" s="46"/>
      <c r="HYC87" s="35"/>
      <c r="HYD87" s="59"/>
      <c r="HYE87" s="37"/>
      <c r="HYF87" s="46"/>
      <c r="HYG87" s="35"/>
      <c r="HYH87" s="59"/>
      <c r="HYI87" s="37"/>
      <c r="HYJ87" s="46"/>
      <c r="HYK87" s="35"/>
      <c r="HYL87" s="59"/>
      <c r="HYM87" s="37"/>
      <c r="HYN87" s="46"/>
      <c r="HYO87" s="35"/>
      <c r="HYP87" s="59"/>
      <c r="HYQ87" s="37"/>
      <c r="HYR87" s="46"/>
      <c r="HYS87" s="35"/>
      <c r="HYT87" s="59"/>
      <c r="HYU87" s="37"/>
      <c r="HYV87" s="46"/>
      <c r="HYW87" s="35"/>
      <c r="HYX87" s="59"/>
      <c r="HYY87" s="37"/>
      <c r="HYZ87" s="46"/>
      <c r="HZA87" s="35"/>
      <c r="HZB87" s="59"/>
      <c r="HZC87" s="37"/>
      <c r="HZD87" s="46"/>
      <c r="HZE87" s="35"/>
      <c r="HZF87" s="59"/>
      <c r="HZG87" s="37"/>
      <c r="HZH87" s="46"/>
      <c r="HZI87" s="35"/>
      <c r="HZJ87" s="59"/>
      <c r="HZK87" s="37"/>
      <c r="HZL87" s="46"/>
      <c r="HZM87" s="35"/>
      <c r="HZN87" s="59"/>
      <c r="HZO87" s="37"/>
      <c r="HZP87" s="46"/>
      <c r="HZQ87" s="35"/>
      <c r="HZR87" s="59"/>
      <c r="HZS87" s="37"/>
      <c r="HZT87" s="46"/>
      <c r="HZU87" s="35"/>
      <c r="HZV87" s="59"/>
      <c r="HZW87" s="37"/>
      <c r="HZX87" s="46"/>
      <c r="HZY87" s="35"/>
      <c r="HZZ87" s="59"/>
      <c r="IAA87" s="37"/>
      <c r="IAB87" s="46"/>
      <c r="IAC87" s="35"/>
      <c r="IAD87" s="59"/>
      <c r="IAE87" s="37"/>
      <c r="IAF87" s="46"/>
      <c r="IAG87" s="35"/>
      <c r="IAH87" s="59"/>
      <c r="IAI87" s="37"/>
      <c r="IAJ87" s="46"/>
      <c r="IAK87" s="35"/>
      <c r="IAL87" s="59"/>
      <c r="IAM87" s="37"/>
      <c r="IAN87" s="46"/>
      <c r="IAO87" s="35"/>
      <c r="IAP87" s="59"/>
      <c r="IAQ87" s="37"/>
      <c r="IAR87" s="46"/>
      <c r="IAS87" s="35"/>
      <c r="IAT87" s="59"/>
      <c r="IAU87" s="37"/>
      <c r="IAV87" s="46"/>
      <c r="IAW87" s="35"/>
      <c r="IAX87" s="59"/>
      <c r="IAY87" s="37"/>
      <c r="IAZ87" s="46"/>
      <c r="IBA87" s="35"/>
      <c r="IBB87" s="59"/>
      <c r="IBC87" s="37"/>
      <c r="IBD87" s="46"/>
      <c r="IBE87" s="35"/>
      <c r="IBF87" s="59"/>
      <c r="IBG87" s="37"/>
      <c r="IBH87" s="46"/>
      <c r="IBI87" s="35"/>
      <c r="IBJ87" s="59"/>
      <c r="IBK87" s="37"/>
      <c r="IBL87" s="46"/>
      <c r="IBM87" s="35"/>
      <c r="IBN87" s="59"/>
      <c r="IBO87" s="37"/>
      <c r="IBP87" s="46"/>
      <c r="IBQ87" s="35"/>
      <c r="IBR87" s="59"/>
      <c r="IBS87" s="37"/>
      <c r="IBT87" s="46"/>
      <c r="IBU87" s="35"/>
      <c r="IBV87" s="59"/>
      <c r="IBW87" s="37"/>
      <c r="IBX87" s="46"/>
      <c r="IBY87" s="35"/>
      <c r="IBZ87" s="59"/>
      <c r="ICA87" s="37"/>
      <c r="ICB87" s="46"/>
      <c r="ICC87" s="35"/>
      <c r="ICD87" s="59"/>
      <c r="ICE87" s="37"/>
      <c r="ICF87" s="46"/>
      <c r="ICG87" s="35"/>
      <c r="ICH87" s="59"/>
      <c r="ICI87" s="37"/>
      <c r="ICJ87" s="46"/>
      <c r="ICK87" s="35"/>
      <c r="ICL87" s="59"/>
      <c r="ICM87" s="37"/>
      <c r="ICN87" s="46"/>
      <c r="ICO87" s="35"/>
      <c r="ICP87" s="59"/>
      <c r="ICQ87" s="37"/>
      <c r="ICR87" s="46"/>
      <c r="ICS87" s="35"/>
      <c r="ICT87" s="59"/>
      <c r="ICU87" s="37"/>
      <c r="ICV87" s="46"/>
      <c r="ICW87" s="35"/>
      <c r="ICX87" s="59"/>
      <c r="ICY87" s="37"/>
      <c r="ICZ87" s="46"/>
      <c r="IDA87" s="35"/>
      <c r="IDB87" s="59"/>
      <c r="IDC87" s="37"/>
      <c r="IDD87" s="46"/>
      <c r="IDE87" s="35"/>
      <c r="IDF87" s="59"/>
      <c r="IDG87" s="37"/>
      <c r="IDH87" s="46"/>
      <c r="IDI87" s="35"/>
      <c r="IDJ87" s="59"/>
      <c r="IDK87" s="37"/>
      <c r="IDL87" s="46"/>
      <c r="IDM87" s="35"/>
      <c r="IDN87" s="59"/>
      <c r="IDO87" s="37"/>
      <c r="IDP87" s="46"/>
      <c r="IDQ87" s="35"/>
      <c r="IDR87" s="59"/>
      <c r="IDS87" s="37"/>
      <c r="IDT87" s="46"/>
      <c r="IDU87" s="35"/>
      <c r="IDV87" s="59"/>
      <c r="IDW87" s="37"/>
      <c r="IDX87" s="46"/>
      <c r="IDY87" s="35"/>
      <c r="IDZ87" s="59"/>
      <c r="IEA87" s="37"/>
      <c r="IEB87" s="46"/>
      <c r="IEC87" s="35"/>
      <c r="IED87" s="59"/>
      <c r="IEE87" s="37"/>
      <c r="IEF87" s="46"/>
      <c r="IEG87" s="35"/>
      <c r="IEH87" s="59"/>
      <c r="IEI87" s="37"/>
      <c r="IEJ87" s="46"/>
      <c r="IEK87" s="35"/>
      <c r="IEL87" s="59"/>
      <c r="IEM87" s="37"/>
      <c r="IEN87" s="46"/>
      <c r="IEO87" s="35"/>
      <c r="IEP87" s="59"/>
      <c r="IEQ87" s="37"/>
      <c r="IER87" s="46"/>
      <c r="IES87" s="35"/>
      <c r="IET87" s="59"/>
      <c r="IEU87" s="37"/>
      <c r="IEV87" s="46"/>
      <c r="IEW87" s="35"/>
      <c r="IEX87" s="59"/>
      <c r="IEY87" s="37"/>
      <c r="IEZ87" s="46"/>
      <c r="IFA87" s="35"/>
      <c r="IFB87" s="59"/>
      <c r="IFC87" s="37"/>
      <c r="IFD87" s="46"/>
      <c r="IFE87" s="35"/>
      <c r="IFF87" s="59"/>
      <c r="IFG87" s="37"/>
      <c r="IFH87" s="46"/>
      <c r="IFI87" s="35"/>
      <c r="IFJ87" s="59"/>
      <c r="IFK87" s="37"/>
      <c r="IFL87" s="46"/>
      <c r="IFM87" s="35"/>
      <c r="IFN87" s="59"/>
      <c r="IFO87" s="37"/>
      <c r="IFP87" s="46"/>
      <c r="IFQ87" s="35"/>
      <c r="IFR87" s="59"/>
      <c r="IFS87" s="37"/>
      <c r="IFT87" s="46"/>
      <c r="IFU87" s="35"/>
      <c r="IFV87" s="59"/>
      <c r="IFW87" s="37"/>
      <c r="IFX87" s="46"/>
      <c r="IFY87" s="35"/>
      <c r="IFZ87" s="59"/>
      <c r="IGA87" s="37"/>
      <c r="IGB87" s="46"/>
      <c r="IGC87" s="35"/>
      <c r="IGD87" s="59"/>
      <c r="IGE87" s="37"/>
      <c r="IGF87" s="46"/>
      <c r="IGG87" s="35"/>
      <c r="IGH87" s="59"/>
      <c r="IGI87" s="37"/>
      <c r="IGJ87" s="46"/>
      <c r="IGK87" s="35"/>
      <c r="IGL87" s="59"/>
      <c r="IGM87" s="37"/>
      <c r="IGN87" s="46"/>
      <c r="IGO87" s="35"/>
      <c r="IGP87" s="59"/>
      <c r="IGQ87" s="37"/>
      <c r="IGR87" s="46"/>
      <c r="IGS87" s="35"/>
      <c r="IGT87" s="59"/>
      <c r="IGU87" s="37"/>
      <c r="IGV87" s="46"/>
      <c r="IGW87" s="35"/>
      <c r="IGX87" s="59"/>
      <c r="IGY87" s="37"/>
      <c r="IGZ87" s="46"/>
      <c r="IHA87" s="35"/>
      <c r="IHB87" s="59"/>
      <c r="IHC87" s="37"/>
      <c r="IHD87" s="46"/>
      <c r="IHE87" s="35"/>
      <c r="IHF87" s="59"/>
      <c r="IHG87" s="37"/>
      <c r="IHH87" s="46"/>
      <c r="IHI87" s="35"/>
      <c r="IHJ87" s="59"/>
      <c r="IHK87" s="37"/>
      <c r="IHL87" s="46"/>
      <c r="IHM87" s="35"/>
      <c r="IHN87" s="59"/>
      <c r="IHO87" s="37"/>
      <c r="IHP87" s="46"/>
      <c r="IHQ87" s="35"/>
      <c r="IHR87" s="59"/>
      <c r="IHS87" s="37"/>
      <c r="IHT87" s="46"/>
      <c r="IHU87" s="35"/>
      <c r="IHV87" s="59"/>
      <c r="IHW87" s="37"/>
      <c r="IHX87" s="46"/>
      <c r="IHY87" s="35"/>
      <c r="IHZ87" s="59"/>
      <c r="IIA87" s="37"/>
      <c r="IIB87" s="46"/>
      <c r="IIC87" s="35"/>
      <c r="IID87" s="59"/>
      <c r="IIE87" s="37"/>
      <c r="IIF87" s="46"/>
      <c r="IIG87" s="35"/>
      <c r="IIH87" s="59"/>
      <c r="III87" s="37"/>
      <c r="IIJ87" s="46"/>
      <c r="IIK87" s="35"/>
      <c r="IIL87" s="59"/>
      <c r="IIM87" s="37"/>
      <c r="IIN87" s="46"/>
      <c r="IIO87" s="35"/>
      <c r="IIP87" s="59"/>
      <c r="IIQ87" s="37"/>
      <c r="IIR87" s="46"/>
      <c r="IIS87" s="35"/>
      <c r="IIT87" s="59"/>
      <c r="IIU87" s="37"/>
      <c r="IIV87" s="46"/>
      <c r="IIW87" s="35"/>
      <c r="IIX87" s="59"/>
      <c r="IIY87" s="37"/>
      <c r="IIZ87" s="46"/>
      <c r="IJA87" s="35"/>
      <c r="IJB87" s="59"/>
      <c r="IJC87" s="37"/>
      <c r="IJD87" s="46"/>
      <c r="IJE87" s="35"/>
      <c r="IJF87" s="59"/>
      <c r="IJG87" s="37"/>
      <c r="IJH87" s="46"/>
      <c r="IJI87" s="35"/>
      <c r="IJJ87" s="59"/>
      <c r="IJK87" s="37"/>
      <c r="IJL87" s="46"/>
      <c r="IJM87" s="35"/>
      <c r="IJN87" s="59"/>
      <c r="IJO87" s="37"/>
      <c r="IJP87" s="46"/>
      <c r="IJQ87" s="35"/>
      <c r="IJR87" s="59"/>
      <c r="IJS87" s="37"/>
      <c r="IJT87" s="46"/>
      <c r="IJU87" s="35"/>
      <c r="IJV87" s="59"/>
      <c r="IJW87" s="37"/>
      <c r="IJX87" s="46"/>
      <c r="IJY87" s="35"/>
      <c r="IJZ87" s="59"/>
      <c r="IKA87" s="37"/>
      <c r="IKB87" s="46"/>
      <c r="IKC87" s="35"/>
      <c r="IKD87" s="59"/>
      <c r="IKE87" s="37"/>
      <c r="IKF87" s="46"/>
      <c r="IKG87" s="35"/>
      <c r="IKH87" s="59"/>
      <c r="IKI87" s="37"/>
      <c r="IKJ87" s="46"/>
      <c r="IKK87" s="35"/>
      <c r="IKL87" s="59"/>
      <c r="IKM87" s="37"/>
      <c r="IKN87" s="46"/>
      <c r="IKO87" s="35"/>
      <c r="IKP87" s="59"/>
      <c r="IKQ87" s="37"/>
      <c r="IKR87" s="46"/>
      <c r="IKS87" s="35"/>
      <c r="IKT87" s="59"/>
      <c r="IKU87" s="37"/>
      <c r="IKV87" s="46"/>
      <c r="IKW87" s="35"/>
      <c r="IKX87" s="59"/>
      <c r="IKY87" s="37"/>
      <c r="IKZ87" s="46"/>
      <c r="ILA87" s="35"/>
      <c r="ILB87" s="59"/>
      <c r="ILC87" s="37"/>
      <c r="ILD87" s="46"/>
      <c r="ILE87" s="35"/>
      <c r="ILF87" s="59"/>
      <c r="ILG87" s="37"/>
      <c r="ILH87" s="46"/>
      <c r="ILI87" s="35"/>
      <c r="ILJ87" s="59"/>
      <c r="ILK87" s="37"/>
      <c r="ILL87" s="46"/>
      <c r="ILM87" s="35"/>
      <c r="ILN87" s="59"/>
      <c r="ILO87" s="37"/>
      <c r="ILP87" s="46"/>
      <c r="ILQ87" s="35"/>
      <c r="ILR87" s="59"/>
      <c r="ILS87" s="37"/>
      <c r="ILT87" s="46"/>
      <c r="ILU87" s="35"/>
      <c r="ILV87" s="59"/>
      <c r="ILW87" s="37"/>
      <c r="ILX87" s="46"/>
      <c r="ILY87" s="35"/>
      <c r="ILZ87" s="59"/>
      <c r="IMA87" s="37"/>
      <c r="IMB87" s="46"/>
      <c r="IMC87" s="35"/>
      <c r="IMD87" s="59"/>
      <c r="IME87" s="37"/>
      <c r="IMF87" s="46"/>
      <c r="IMG87" s="35"/>
      <c r="IMH87" s="59"/>
      <c r="IMI87" s="37"/>
      <c r="IMJ87" s="46"/>
      <c r="IMK87" s="35"/>
      <c r="IML87" s="59"/>
      <c r="IMM87" s="37"/>
      <c r="IMN87" s="46"/>
      <c r="IMO87" s="35"/>
      <c r="IMP87" s="59"/>
      <c r="IMQ87" s="37"/>
      <c r="IMR87" s="46"/>
      <c r="IMS87" s="35"/>
      <c r="IMT87" s="59"/>
      <c r="IMU87" s="37"/>
      <c r="IMV87" s="46"/>
      <c r="IMW87" s="35"/>
      <c r="IMX87" s="59"/>
      <c r="IMY87" s="37"/>
      <c r="IMZ87" s="46"/>
      <c r="INA87" s="35"/>
      <c r="INB87" s="59"/>
      <c r="INC87" s="37"/>
      <c r="IND87" s="46"/>
      <c r="INE87" s="35"/>
      <c r="INF87" s="59"/>
      <c r="ING87" s="37"/>
      <c r="INH87" s="46"/>
      <c r="INI87" s="35"/>
      <c r="INJ87" s="59"/>
      <c r="INK87" s="37"/>
      <c r="INL87" s="46"/>
      <c r="INM87" s="35"/>
      <c r="INN87" s="59"/>
      <c r="INO87" s="37"/>
      <c r="INP87" s="46"/>
      <c r="INQ87" s="35"/>
      <c r="INR87" s="59"/>
      <c r="INS87" s="37"/>
      <c r="INT87" s="46"/>
      <c r="INU87" s="35"/>
      <c r="INV87" s="59"/>
      <c r="INW87" s="37"/>
      <c r="INX87" s="46"/>
      <c r="INY87" s="35"/>
      <c r="INZ87" s="59"/>
      <c r="IOA87" s="37"/>
      <c r="IOB87" s="46"/>
      <c r="IOC87" s="35"/>
      <c r="IOD87" s="59"/>
      <c r="IOE87" s="37"/>
      <c r="IOF87" s="46"/>
      <c r="IOG87" s="35"/>
      <c r="IOH87" s="59"/>
      <c r="IOI87" s="37"/>
      <c r="IOJ87" s="46"/>
      <c r="IOK87" s="35"/>
      <c r="IOL87" s="59"/>
      <c r="IOM87" s="37"/>
      <c r="ION87" s="46"/>
      <c r="IOO87" s="35"/>
      <c r="IOP87" s="59"/>
      <c r="IOQ87" s="37"/>
      <c r="IOR87" s="46"/>
      <c r="IOS87" s="35"/>
      <c r="IOT87" s="59"/>
      <c r="IOU87" s="37"/>
      <c r="IOV87" s="46"/>
      <c r="IOW87" s="35"/>
      <c r="IOX87" s="59"/>
      <c r="IOY87" s="37"/>
      <c r="IOZ87" s="46"/>
      <c r="IPA87" s="35"/>
      <c r="IPB87" s="59"/>
      <c r="IPC87" s="37"/>
      <c r="IPD87" s="46"/>
      <c r="IPE87" s="35"/>
      <c r="IPF87" s="59"/>
      <c r="IPG87" s="37"/>
      <c r="IPH87" s="46"/>
      <c r="IPI87" s="35"/>
      <c r="IPJ87" s="59"/>
      <c r="IPK87" s="37"/>
      <c r="IPL87" s="46"/>
      <c r="IPM87" s="35"/>
      <c r="IPN87" s="59"/>
      <c r="IPO87" s="37"/>
      <c r="IPP87" s="46"/>
      <c r="IPQ87" s="35"/>
      <c r="IPR87" s="59"/>
      <c r="IPS87" s="37"/>
      <c r="IPT87" s="46"/>
      <c r="IPU87" s="35"/>
      <c r="IPV87" s="59"/>
      <c r="IPW87" s="37"/>
      <c r="IPX87" s="46"/>
      <c r="IPY87" s="35"/>
      <c r="IPZ87" s="59"/>
      <c r="IQA87" s="37"/>
      <c r="IQB87" s="46"/>
      <c r="IQC87" s="35"/>
      <c r="IQD87" s="59"/>
      <c r="IQE87" s="37"/>
      <c r="IQF87" s="46"/>
      <c r="IQG87" s="35"/>
      <c r="IQH87" s="59"/>
      <c r="IQI87" s="37"/>
      <c r="IQJ87" s="46"/>
      <c r="IQK87" s="35"/>
      <c r="IQL87" s="59"/>
      <c r="IQM87" s="37"/>
      <c r="IQN87" s="46"/>
      <c r="IQO87" s="35"/>
      <c r="IQP87" s="59"/>
      <c r="IQQ87" s="37"/>
      <c r="IQR87" s="46"/>
      <c r="IQS87" s="35"/>
      <c r="IQT87" s="59"/>
      <c r="IQU87" s="37"/>
      <c r="IQV87" s="46"/>
      <c r="IQW87" s="35"/>
      <c r="IQX87" s="59"/>
      <c r="IQY87" s="37"/>
      <c r="IQZ87" s="46"/>
      <c r="IRA87" s="35"/>
      <c r="IRB87" s="59"/>
      <c r="IRC87" s="37"/>
      <c r="IRD87" s="46"/>
      <c r="IRE87" s="35"/>
      <c r="IRF87" s="59"/>
      <c r="IRG87" s="37"/>
      <c r="IRH87" s="46"/>
      <c r="IRI87" s="35"/>
      <c r="IRJ87" s="59"/>
      <c r="IRK87" s="37"/>
      <c r="IRL87" s="46"/>
      <c r="IRM87" s="35"/>
      <c r="IRN87" s="59"/>
      <c r="IRO87" s="37"/>
      <c r="IRP87" s="46"/>
      <c r="IRQ87" s="35"/>
      <c r="IRR87" s="59"/>
      <c r="IRS87" s="37"/>
      <c r="IRT87" s="46"/>
      <c r="IRU87" s="35"/>
      <c r="IRV87" s="59"/>
      <c r="IRW87" s="37"/>
      <c r="IRX87" s="46"/>
      <c r="IRY87" s="35"/>
      <c r="IRZ87" s="59"/>
      <c r="ISA87" s="37"/>
      <c r="ISB87" s="46"/>
      <c r="ISC87" s="35"/>
      <c r="ISD87" s="59"/>
      <c r="ISE87" s="37"/>
      <c r="ISF87" s="46"/>
      <c r="ISG87" s="35"/>
      <c r="ISH87" s="59"/>
      <c r="ISI87" s="37"/>
      <c r="ISJ87" s="46"/>
      <c r="ISK87" s="35"/>
      <c r="ISL87" s="59"/>
      <c r="ISM87" s="37"/>
      <c r="ISN87" s="46"/>
      <c r="ISO87" s="35"/>
      <c r="ISP87" s="59"/>
      <c r="ISQ87" s="37"/>
      <c r="ISR87" s="46"/>
      <c r="ISS87" s="35"/>
      <c r="IST87" s="59"/>
      <c r="ISU87" s="37"/>
      <c r="ISV87" s="46"/>
      <c r="ISW87" s="35"/>
      <c r="ISX87" s="59"/>
      <c r="ISY87" s="37"/>
      <c r="ISZ87" s="46"/>
      <c r="ITA87" s="35"/>
      <c r="ITB87" s="59"/>
      <c r="ITC87" s="37"/>
      <c r="ITD87" s="46"/>
      <c r="ITE87" s="35"/>
      <c r="ITF87" s="59"/>
      <c r="ITG87" s="37"/>
      <c r="ITH87" s="46"/>
      <c r="ITI87" s="35"/>
      <c r="ITJ87" s="59"/>
      <c r="ITK87" s="37"/>
      <c r="ITL87" s="46"/>
      <c r="ITM87" s="35"/>
      <c r="ITN87" s="59"/>
      <c r="ITO87" s="37"/>
      <c r="ITP87" s="46"/>
      <c r="ITQ87" s="35"/>
      <c r="ITR87" s="59"/>
      <c r="ITS87" s="37"/>
      <c r="ITT87" s="46"/>
      <c r="ITU87" s="35"/>
      <c r="ITV87" s="59"/>
      <c r="ITW87" s="37"/>
      <c r="ITX87" s="46"/>
      <c r="ITY87" s="35"/>
      <c r="ITZ87" s="59"/>
      <c r="IUA87" s="37"/>
      <c r="IUB87" s="46"/>
      <c r="IUC87" s="35"/>
      <c r="IUD87" s="59"/>
      <c r="IUE87" s="37"/>
      <c r="IUF87" s="46"/>
      <c r="IUG87" s="35"/>
      <c r="IUH87" s="59"/>
      <c r="IUI87" s="37"/>
      <c r="IUJ87" s="46"/>
      <c r="IUK87" s="35"/>
      <c r="IUL87" s="59"/>
      <c r="IUM87" s="37"/>
      <c r="IUN87" s="46"/>
      <c r="IUO87" s="35"/>
      <c r="IUP87" s="59"/>
      <c r="IUQ87" s="37"/>
      <c r="IUR87" s="46"/>
      <c r="IUS87" s="35"/>
      <c r="IUT87" s="59"/>
      <c r="IUU87" s="37"/>
      <c r="IUV87" s="46"/>
      <c r="IUW87" s="35"/>
      <c r="IUX87" s="59"/>
      <c r="IUY87" s="37"/>
      <c r="IUZ87" s="46"/>
      <c r="IVA87" s="35"/>
      <c r="IVB87" s="59"/>
      <c r="IVC87" s="37"/>
      <c r="IVD87" s="46"/>
      <c r="IVE87" s="35"/>
      <c r="IVF87" s="59"/>
      <c r="IVG87" s="37"/>
      <c r="IVH87" s="46"/>
      <c r="IVI87" s="35"/>
      <c r="IVJ87" s="59"/>
      <c r="IVK87" s="37"/>
      <c r="IVL87" s="46"/>
      <c r="IVM87" s="35"/>
      <c r="IVN87" s="59"/>
      <c r="IVO87" s="37"/>
      <c r="IVP87" s="46"/>
      <c r="IVQ87" s="35"/>
      <c r="IVR87" s="59"/>
      <c r="IVS87" s="37"/>
      <c r="IVT87" s="46"/>
      <c r="IVU87" s="35"/>
      <c r="IVV87" s="59"/>
      <c r="IVW87" s="37"/>
      <c r="IVX87" s="46"/>
      <c r="IVY87" s="35"/>
      <c r="IVZ87" s="59"/>
      <c r="IWA87" s="37"/>
      <c r="IWB87" s="46"/>
      <c r="IWC87" s="35"/>
      <c r="IWD87" s="59"/>
      <c r="IWE87" s="37"/>
      <c r="IWF87" s="46"/>
      <c r="IWG87" s="35"/>
      <c r="IWH87" s="59"/>
      <c r="IWI87" s="37"/>
      <c r="IWJ87" s="46"/>
      <c r="IWK87" s="35"/>
      <c r="IWL87" s="59"/>
      <c r="IWM87" s="37"/>
      <c r="IWN87" s="46"/>
      <c r="IWO87" s="35"/>
      <c r="IWP87" s="59"/>
      <c r="IWQ87" s="37"/>
      <c r="IWR87" s="46"/>
      <c r="IWS87" s="35"/>
      <c r="IWT87" s="59"/>
      <c r="IWU87" s="37"/>
      <c r="IWV87" s="46"/>
      <c r="IWW87" s="35"/>
      <c r="IWX87" s="59"/>
      <c r="IWY87" s="37"/>
      <c r="IWZ87" s="46"/>
      <c r="IXA87" s="35"/>
      <c r="IXB87" s="59"/>
      <c r="IXC87" s="37"/>
      <c r="IXD87" s="46"/>
      <c r="IXE87" s="35"/>
      <c r="IXF87" s="59"/>
      <c r="IXG87" s="37"/>
      <c r="IXH87" s="46"/>
      <c r="IXI87" s="35"/>
      <c r="IXJ87" s="59"/>
      <c r="IXK87" s="37"/>
      <c r="IXL87" s="46"/>
      <c r="IXM87" s="35"/>
      <c r="IXN87" s="59"/>
      <c r="IXO87" s="37"/>
      <c r="IXP87" s="46"/>
      <c r="IXQ87" s="35"/>
      <c r="IXR87" s="59"/>
      <c r="IXS87" s="37"/>
      <c r="IXT87" s="46"/>
      <c r="IXU87" s="35"/>
      <c r="IXV87" s="59"/>
      <c r="IXW87" s="37"/>
      <c r="IXX87" s="46"/>
      <c r="IXY87" s="35"/>
      <c r="IXZ87" s="59"/>
      <c r="IYA87" s="37"/>
      <c r="IYB87" s="46"/>
      <c r="IYC87" s="35"/>
      <c r="IYD87" s="59"/>
      <c r="IYE87" s="37"/>
      <c r="IYF87" s="46"/>
      <c r="IYG87" s="35"/>
      <c r="IYH87" s="59"/>
      <c r="IYI87" s="37"/>
      <c r="IYJ87" s="46"/>
      <c r="IYK87" s="35"/>
      <c r="IYL87" s="59"/>
      <c r="IYM87" s="37"/>
      <c r="IYN87" s="46"/>
      <c r="IYO87" s="35"/>
      <c r="IYP87" s="59"/>
      <c r="IYQ87" s="37"/>
      <c r="IYR87" s="46"/>
      <c r="IYS87" s="35"/>
      <c r="IYT87" s="59"/>
      <c r="IYU87" s="37"/>
      <c r="IYV87" s="46"/>
      <c r="IYW87" s="35"/>
      <c r="IYX87" s="59"/>
      <c r="IYY87" s="37"/>
      <c r="IYZ87" s="46"/>
      <c r="IZA87" s="35"/>
      <c r="IZB87" s="59"/>
      <c r="IZC87" s="37"/>
      <c r="IZD87" s="46"/>
      <c r="IZE87" s="35"/>
      <c r="IZF87" s="59"/>
      <c r="IZG87" s="37"/>
      <c r="IZH87" s="46"/>
      <c r="IZI87" s="35"/>
      <c r="IZJ87" s="59"/>
      <c r="IZK87" s="37"/>
      <c r="IZL87" s="46"/>
      <c r="IZM87" s="35"/>
      <c r="IZN87" s="59"/>
      <c r="IZO87" s="37"/>
      <c r="IZP87" s="46"/>
      <c r="IZQ87" s="35"/>
      <c r="IZR87" s="59"/>
      <c r="IZS87" s="37"/>
      <c r="IZT87" s="46"/>
      <c r="IZU87" s="35"/>
      <c r="IZV87" s="59"/>
      <c r="IZW87" s="37"/>
      <c r="IZX87" s="46"/>
      <c r="IZY87" s="35"/>
      <c r="IZZ87" s="59"/>
      <c r="JAA87" s="37"/>
      <c r="JAB87" s="46"/>
      <c r="JAC87" s="35"/>
      <c r="JAD87" s="59"/>
      <c r="JAE87" s="37"/>
      <c r="JAF87" s="46"/>
      <c r="JAG87" s="35"/>
      <c r="JAH87" s="59"/>
      <c r="JAI87" s="37"/>
      <c r="JAJ87" s="46"/>
      <c r="JAK87" s="35"/>
      <c r="JAL87" s="59"/>
      <c r="JAM87" s="37"/>
      <c r="JAN87" s="46"/>
      <c r="JAO87" s="35"/>
      <c r="JAP87" s="59"/>
      <c r="JAQ87" s="37"/>
      <c r="JAR87" s="46"/>
      <c r="JAS87" s="35"/>
      <c r="JAT87" s="59"/>
      <c r="JAU87" s="37"/>
      <c r="JAV87" s="46"/>
      <c r="JAW87" s="35"/>
      <c r="JAX87" s="59"/>
      <c r="JAY87" s="37"/>
      <c r="JAZ87" s="46"/>
      <c r="JBA87" s="35"/>
      <c r="JBB87" s="59"/>
      <c r="JBC87" s="37"/>
      <c r="JBD87" s="46"/>
      <c r="JBE87" s="35"/>
      <c r="JBF87" s="59"/>
      <c r="JBG87" s="37"/>
      <c r="JBH87" s="46"/>
      <c r="JBI87" s="35"/>
      <c r="JBJ87" s="59"/>
      <c r="JBK87" s="37"/>
      <c r="JBL87" s="46"/>
      <c r="JBM87" s="35"/>
      <c r="JBN87" s="59"/>
      <c r="JBO87" s="37"/>
      <c r="JBP87" s="46"/>
      <c r="JBQ87" s="35"/>
      <c r="JBR87" s="59"/>
      <c r="JBS87" s="37"/>
      <c r="JBT87" s="46"/>
      <c r="JBU87" s="35"/>
      <c r="JBV87" s="59"/>
      <c r="JBW87" s="37"/>
      <c r="JBX87" s="46"/>
      <c r="JBY87" s="35"/>
      <c r="JBZ87" s="59"/>
      <c r="JCA87" s="37"/>
      <c r="JCB87" s="46"/>
      <c r="JCC87" s="35"/>
      <c r="JCD87" s="59"/>
      <c r="JCE87" s="37"/>
      <c r="JCF87" s="46"/>
      <c r="JCG87" s="35"/>
      <c r="JCH87" s="59"/>
      <c r="JCI87" s="37"/>
      <c r="JCJ87" s="46"/>
      <c r="JCK87" s="35"/>
      <c r="JCL87" s="59"/>
      <c r="JCM87" s="37"/>
      <c r="JCN87" s="46"/>
      <c r="JCO87" s="35"/>
      <c r="JCP87" s="59"/>
      <c r="JCQ87" s="37"/>
      <c r="JCR87" s="46"/>
      <c r="JCS87" s="35"/>
      <c r="JCT87" s="59"/>
      <c r="JCU87" s="37"/>
      <c r="JCV87" s="46"/>
      <c r="JCW87" s="35"/>
      <c r="JCX87" s="59"/>
      <c r="JCY87" s="37"/>
      <c r="JCZ87" s="46"/>
      <c r="JDA87" s="35"/>
      <c r="JDB87" s="59"/>
      <c r="JDC87" s="37"/>
      <c r="JDD87" s="46"/>
      <c r="JDE87" s="35"/>
      <c r="JDF87" s="59"/>
      <c r="JDG87" s="37"/>
      <c r="JDH87" s="46"/>
      <c r="JDI87" s="35"/>
      <c r="JDJ87" s="59"/>
      <c r="JDK87" s="37"/>
      <c r="JDL87" s="46"/>
      <c r="JDM87" s="35"/>
      <c r="JDN87" s="59"/>
      <c r="JDO87" s="37"/>
      <c r="JDP87" s="46"/>
      <c r="JDQ87" s="35"/>
      <c r="JDR87" s="59"/>
      <c r="JDS87" s="37"/>
      <c r="JDT87" s="46"/>
      <c r="JDU87" s="35"/>
      <c r="JDV87" s="59"/>
      <c r="JDW87" s="37"/>
      <c r="JDX87" s="46"/>
      <c r="JDY87" s="35"/>
      <c r="JDZ87" s="59"/>
      <c r="JEA87" s="37"/>
      <c r="JEB87" s="46"/>
      <c r="JEC87" s="35"/>
      <c r="JED87" s="59"/>
      <c r="JEE87" s="37"/>
      <c r="JEF87" s="46"/>
      <c r="JEG87" s="35"/>
      <c r="JEH87" s="59"/>
      <c r="JEI87" s="37"/>
      <c r="JEJ87" s="46"/>
      <c r="JEK87" s="35"/>
      <c r="JEL87" s="59"/>
      <c r="JEM87" s="37"/>
      <c r="JEN87" s="46"/>
      <c r="JEO87" s="35"/>
      <c r="JEP87" s="59"/>
      <c r="JEQ87" s="37"/>
      <c r="JER87" s="46"/>
      <c r="JES87" s="35"/>
      <c r="JET87" s="59"/>
      <c r="JEU87" s="37"/>
      <c r="JEV87" s="46"/>
      <c r="JEW87" s="35"/>
      <c r="JEX87" s="59"/>
      <c r="JEY87" s="37"/>
      <c r="JEZ87" s="46"/>
      <c r="JFA87" s="35"/>
      <c r="JFB87" s="59"/>
      <c r="JFC87" s="37"/>
      <c r="JFD87" s="46"/>
      <c r="JFE87" s="35"/>
      <c r="JFF87" s="59"/>
      <c r="JFG87" s="37"/>
      <c r="JFH87" s="46"/>
      <c r="JFI87" s="35"/>
      <c r="JFJ87" s="59"/>
      <c r="JFK87" s="37"/>
      <c r="JFL87" s="46"/>
      <c r="JFM87" s="35"/>
      <c r="JFN87" s="59"/>
      <c r="JFO87" s="37"/>
      <c r="JFP87" s="46"/>
      <c r="JFQ87" s="35"/>
      <c r="JFR87" s="59"/>
      <c r="JFS87" s="37"/>
      <c r="JFT87" s="46"/>
      <c r="JFU87" s="35"/>
      <c r="JFV87" s="59"/>
      <c r="JFW87" s="37"/>
      <c r="JFX87" s="46"/>
      <c r="JFY87" s="35"/>
      <c r="JFZ87" s="59"/>
      <c r="JGA87" s="37"/>
      <c r="JGB87" s="46"/>
      <c r="JGC87" s="35"/>
      <c r="JGD87" s="59"/>
      <c r="JGE87" s="37"/>
      <c r="JGF87" s="46"/>
      <c r="JGG87" s="35"/>
      <c r="JGH87" s="59"/>
      <c r="JGI87" s="37"/>
      <c r="JGJ87" s="46"/>
      <c r="JGK87" s="35"/>
      <c r="JGL87" s="59"/>
      <c r="JGM87" s="37"/>
      <c r="JGN87" s="46"/>
      <c r="JGO87" s="35"/>
      <c r="JGP87" s="59"/>
      <c r="JGQ87" s="37"/>
      <c r="JGR87" s="46"/>
      <c r="JGS87" s="35"/>
      <c r="JGT87" s="59"/>
      <c r="JGU87" s="37"/>
      <c r="JGV87" s="46"/>
      <c r="JGW87" s="35"/>
      <c r="JGX87" s="59"/>
      <c r="JGY87" s="37"/>
      <c r="JGZ87" s="46"/>
      <c r="JHA87" s="35"/>
      <c r="JHB87" s="59"/>
      <c r="JHC87" s="37"/>
      <c r="JHD87" s="46"/>
      <c r="JHE87" s="35"/>
      <c r="JHF87" s="59"/>
      <c r="JHG87" s="37"/>
      <c r="JHH87" s="46"/>
      <c r="JHI87" s="35"/>
      <c r="JHJ87" s="59"/>
      <c r="JHK87" s="37"/>
      <c r="JHL87" s="46"/>
      <c r="JHM87" s="35"/>
      <c r="JHN87" s="59"/>
      <c r="JHO87" s="37"/>
      <c r="JHP87" s="46"/>
      <c r="JHQ87" s="35"/>
      <c r="JHR87" s="59"/>
      <c r="JHS87" s="37"/>
      <c r="JHT87" s="46"/>
      <c r="JHU87" s="35"/>
      <c r="JHV87" s="59"/>
      <c r="JHW87" s="37"/>
      <c r="JHX87" s="46"/>
      <c r="JHY87" s="35"/>
      <c r="JHZ87" s="59"/>
      <c r="JIA87" s="37"/>
      <c r="JIB87" s="46"/>
      <c r="JIC87" s="35"/>
      <c r="JID87" s="59"/>
      <c r="JIE87" s="37"/>
      <c r="JIF87" s="46"/>
      <c r="JIG87" s="35"/>
      <c r="JIH87" s="59"/>
      <c r="JII87" s="37"/>
      <c r="JIJ87" s="46"/>
      <c r="JIK87" s="35"/>
      <c r="JIL87" s="59"/>
      <c r="JIM87" s="37"/>
      <c r="JIN87" s="46"/>
      <c r="JIO87" s="35"/>
      <c r="JIP87" s="59"/>
      <c r="JIQ87" s="37"/>
      <c r="JIR87" s="46"/>
      <c r="JIS87" s="35"/>
      <c r="JIT87" s="59"/>
      <c r="JIU87" s="37"/>
      <c r="JIV87" s="46"/>
      <c r="JIW87" s="35"/>
      <c r="JIX87" s="59"/>
      <c r="JIY87" s="37"/>
      <c r="JIZ87" s="46"/>
      <c r="JJA87" s="35"/>
      <c r="JJB87" s="59"/>
      <c r="JJC87" s="37"/>
      <c r="JJD87" s="46"/>
      <c r="JJE87" s="35"/>
      <c r="JJF87" s="59"/>
      <c r="JJG87" s="37"/>
      <c r="JJH87" s="46"/>
      <c r="JJI87" s="35"/>
      <c r="JJJ87" s="59"/>
      <c r="JJK87" s="37"/>
      <c r="JJL87" s="46"/>
      <c r="JJM87" s="35"/>
      <c r="JJN87" s="59"/>
      <c r="JJO87" s="37"/>
      <c r="JJP87" s="46"/>
      <c r="JJQ87" s="35"/>
      <c r="JJR87" s="59"/>
      <c r="JJS87" s="37"/>
      <c r="JJT87" s="46"/>
      <c r="JJU87" s="35"/>
      <c r="JJV87" s="59"/>
      <c r="JJW87" s="37"/>
      <c r="JJX87" s="46"/>
      <c r="JJY87" s="35"/>
      <c r="JJZ87" s="59"/>
      <c r="JKA87" s="37"/>
      <c r="JKB87" s="46"/>
      <c r="JKC87" s="35"/>
      <c r="JKD87" s="59"/>
      <c r="JKE87" s="37"/>
      <c r="JKF87" s="46"/>
      <c r="JKG87" s="35"/>
      <c r="JKH87" s="59"/>
      <c r="JKI87" s="37"/>
      <c r="JKJ87" s="46"/>
      <c r="JKK87" s="35"/>
      <c r="JKL87" s="59"/>
      <c r="JKM87" s="37"/>
      <c r="JKN87" s="46"/>
      <c r="JKO87" s="35"/>
      <c r="JKP87" s="59"/>
      <c r="JKQ87" s="37"/>
      <c r="JKR87" s="46"/>
      <c r="JKS87" s="35"/>
      <c r="JKT87" s="59"/>
      <c r="JKU87" s="37"/>
      <c r="JKV87" s="46"/>
      <c r="JKW87" s="35"/>
      <c r="JKX87" s="59"/>
      <c r="JKY87" s="37"/>
      <c r="JKZ87" s="46"/>
      <c r="JLA87" s="35"/>
      <c r="JLB87" s="59"/>
      <c r="JLC87" s="37"/>
      <c r="JLD87" s="46"/>
      <c r="JLE87" s="35"/>
      <c r="JLF87" s="59"/>
      <c r="JLG87" s="37"/>
      <c r="JLH87" s="46"/>
      <c r="JLI87" s="35"/>
      <c r="JLJ87" s="59"/>
      <c r="JLK87" s="37"/>
      <c r="JLL87" s="46"/>
      <c r="JLM87" s="35"/>
      <c r="JLN87" s="59"/>
      <c r="JLO87" s="37"/>
      <c r="JLP87" s="46"/>
      <c r="JLQ87" s="35"/>
      <c r="JLR87" s="59"/>
      <c r="JLS87" s="37"/>
      <c r="JLT87" s="46"/>
      <c r="JLU87" s="35"/>
      <c r="JLV87" s="59"/>
      <c r="JLW87" s="37"/>
      <c r="JLX87" s="46"/>
      <c r="JLY87" s="35"/>
      <c r="JLZ87" s="59"/>
      <c r="JMA87" s="37"/>
      <c r="JMB87" s="46"/>
      <c r="JMC87" s="35"/>
      <c r="JMD87" s="59"/>
      <c r="JME87" s="37"/>
      <c r="JMF87" s="46"/>
      <c r="JMG87" s="35"/>
      <c r="JMH87" s="59"/>
      <c r="JMI87" s="37"/>
      <c r="JMJ87" s="46"/>
      <c r="JMK87" s="35"/>
      <c r="JML87" s="59"/>
      <c r="JMM87" s="37"/>
      <c r="JMN87" s="46"/>
      <c r="JMO87" s="35"/>
      <c r="JMP87" s="59"/>
      <c r="JMQ87" s="37"/>
      <c r="JMR87" s="46"/>
      <c r="JMS87" s="35"/>
      <c r="JMT87" s="59"/>
      <c r="JMU87" s="37"/>
      <c r="JMV87" s="46"/>
      <c r="JMW87" s="35"/>
      <c r="JMX87" s="59"/>
      <c r="JMY87" s="37"/>
      <c r="JMZ87" s="46"/>
      <c r="JNA87" s="35"/>
      <c r="JNB87" s="59"/>
      <c r="JNC87" s="37"/>
      <c r="JND87" s="46"/>
      <c r="JNE87" s="35"/>
      <c r="JNF87" s="59"/>
      <c r="JNG87" s="37"/>
      <c r="JNH87" s="46"/>
      <c r="JNI87" s="35"/>
      <c r="JNJ87" s="59"/>
      <c r="JNK87" s="37"/>
      <c r="JNL87" s="46"/>
      <c r="JNM87" s="35"/>
      <c r="JNN87" s="59"/>
      <c r="JNO87" s="37"/>
      <c r="JNP87" s="46"/>
      <c r="JNQ87" s="35"/>
      <c r="JNR87" s="59"/>
      <c r="JNS87" s="37"/>
      <c r="JNT87" s="46"/>
      <c r="JNU87" s="35"/>
      <c r="JNV87" s="59"/>
      <c r="JNW87" s="37"/>
      <c r="JNX87" s="46"/>
      <c r="JNY87" s="35"/>
      <c r="JNZ87" s="59"/>
      <c r="JOA87" s="37"/>
      <c r="JOB87" s="46"/>
      <c r="JOC87" s="35"/>
      <c r="JOD87" s="59"/>
      <c r="JOE87" s="37"/>
      <c r="JOF87" s="46"/>
      <c r="JOG87" s="35"/>
      <c r="JOH87" s="59"/>
      <c r="JOI87" s="37"/>
      <c r="JOJ87" s="46"/>
      <c r="JOK87" s="35"/>
      <c r="JOL87" s="59"/>
      <c r="JOM87" s="37"/>
      <c r="JON87" s="46"/>
      <c r="JOO87" s="35"/>
      <c r="JOP87" s="59"/>
      <c r="JOQ87" s="37"/>
      <c r="JOR87" s="46"/>
      <c r="JOS87" s="35"/>
      <c r="JOT87" s="59"/>
      <c r="JOU87" s="37"/>
      <c r="JOV87" s="46"/>
      <c r="JOW87" s="35"/>
      <c r="JOX87" s="59"/>
      <c r="JOY87" s="37"/>
      <c r="JOZ87" s="46"/>
      <c r="JPA87" s="35"/>
      <c r="JPB87" s="59"/>
      <c r="JPC87" s="37"/>
      <c r="JPD87" s="46"/>
      <c r="JPE87" s="35"/>
      <c r="JPF87" s="59"/>
      <c r="JPG87" s="37"/>
      <c r="JPH87" s="46"/>
      <c r="JPI87" s="35"/>
      <c r="JPJ87" s="59"/>
      <c r="JPK87" s="37"/>
      <c r="JPL87" s="46"/>
      <c r="JPM87" s="35"/>
      <c r="JPN87" s="59"/>
      <c r="JPO87" s="37"/>
      <c r="JPP87" s="46"/>
      <c r="JPQ87" s="35"/>
      <c r="JPR87" s="59"/>
      <c r="JPS87" s="37"/>
      <c r="JPT87" s="46"/>
      <c r="JPU87" s="35"/>
      <c r="JPV87" s="59"/>
      <c r="JPW87" s="37"/>
      <c r="JPX87" s="46"/>
      <c r="JPY87" s="35"/>
      <c r="JPZ87" s="59"/>
      <c r="JQA87" s="37"/>
      <c r="JQB87" s="46"/>
      <c r="JQC87" s="35"/>
      <c r="JQD87" s="59"/>
      <c r="JQE87" s="37"/>
      <c r="JQF87" s="46"/>
      <c r="JQG87" s="35"/>
      <c r="JQH87" s="59"/>
      <c r="JQI87" s="37"/>
      <c r="JQJ87" s="46"/>
      <c r="JQK87" s="35"/>
      <c r="JQL87" s="59"/>
      <c r="JQM87" s="37"/>
      <c r="JQN87" s="46"/>
      <c r="JQO87" s="35"/>
      <c r="JQP87" s="59"/>
      <c r="JQQ87" s="37"/>
      <c r="JQR87" s="46"/>
      <c r="JQS87" s="35"/>
      <c r="JQT87" s="59"/>
      <c r="JQU87" s="37"/>
      <c r="JQV87" s="46"/>
      <c r="JQW87" s="35"/>
      <c r="JQX87" s="59"/>
      <c r="JQY87" s="37"/>
      <c r="JQZ87" s="46"/>
      <c r="JRA87" s="35"/>
      <c r="JRB87" s="59"/>
      <c r="JRC87" s="37"/>
      <c r="JRD87" s="46"/>
      <c r="JRE87" s="35"/>
      <c r="JRF87" s="59"/>
      <c r="JRG87" s="37"/>
      <c r="JRH87" s="46"/>
      <c r="JRI87" s="35"/>
      <c r="JRJ87" s="59"/>
      <c r="JRK87" s="37"/>
      <c r="JRL87" s="46"/>
      <c r="JRM87" s="35"/>
      <c r="JRN87" s="59"/>
      <c r="JRO87" s="37"/>
      <c r="JRP87" s="46"/>
      <c r="JRQ87" s="35"/>
      <c r="JRR87" s="59"/>
      <c r="JRS87" s="37"/>
      <c r="JRT87" s="46"/>
      <c r="JRU87" s="35"/>
      <c r="JRV87" s="59"/>
      <c r="JRW87" s="37"/>
      <c r="JRX87" s="46"/>
      <c r="JRY87" s="35"/>
      <c r="JRZ87" s="59"/>
      <c r="JSA87" s="37"/>
      <c r="JSB87" s="46"/>
      <c r="JSC87" s="35"/>
      <c r="JSD87" s="59"/>
      <c r="JSE87" s="37"/>
      <c r="JSF87" s="46"/>
      <c r="JSG87" s="35"/>
      <c r="JSH87" s="59"/>
      <c r="JSI87" s="37"/>
      <c r="JSJ87" s="46"/>
      <c r="JSK87" s="35"/>
      <c r="JSL87" s="59"/>
      <c r="JSM87" s="37"/>
      <c r="JSN87" s="46"/>
      <c r="JSO87" s="35"/>
      <c r="JSP87" s="59"/>
      <c r="JSQ87" s="37"/>
      <c r="JSR87" s="46"/>
      <c r="JSS87" s="35"/>
      <c r="JST87" s="59"/>
      <c r="JSU87" s="37"/>
      <c r="JSV87" s="46"/>
      <c r="JSW87" s="35"/>
      <c r="JSX87" s="59"/>
      <c r="JSY87" s="37"/>
      <c r="JSZ87" s="46"/>
      <c r="JTA87" s="35"/>
      <c r="JTB87" s="59"/>
      <c r="JTC87" s="37"/>
      <c r="JTD87" s="46"/>
      <c r="JTE87" s="35"/>
      <c r="JTF87" s="59"/>
      <c r="JTG87" s="37"/>
      <c r="JTH87" s="46"/>
      <c r="JTI87" s="35"/>
      <c r="JTJ87" s="59"/>
      <c r="JTK87" s="37"/>
      <c r="JTL87" s="46"/>
      <c r="JTM87" s="35"/>
      <c r="JTN87" s="59"/>
      <c r="JTO87" s="37"/>
      <c r="JTP87" s="46"/>
      <c r="JTQ87" s="35"/>
      <c r="JTR87" s="59"/>
      <c r="JTS87" s="37"/>
      <c r="JTT87" s="46"/>
      <c r="JTU87" s="35"/>
      <c r="JTV87" s="59"/>
      <c r="JTW87" s="37"/>
      <c r="JTX87" s="46"/>
      <c r="JTY87" s="35"/>
      <c r="JTZ87" s="59"/>
      <c r="JUA87" s="37"/>
      <c r="JUB87" s="46"/>
      <c r="JUC87" s="35"/>
      <c r="JUD87" s="59"/>
      <c r="JUE87" s="37"/>
      <c r="JUF87" s="46"/>
      <c r="JUG87" s="35"/>
      <c r="JUH87" s="59"/>
      <c r="JUI87" s="37"/>
      <c r="JUJ87" s="46"/>
      <c r="JUK87" s="35"/>
      <c r="JUL87" s="59"/>
      <c r="JUM87" s="37"/>
      <c r="JUN87" s="46"/>
      <c r="JUO87" s="35"/>
      <c r="JUP87" s="59"/>
      <c r="JUQ87" s="37"/>
      <c r="JUR87" s="46"/>
      <c r="JUS87" s="35"/>
      <c r="JUT87" s="59"/>
      <c r="JUU87" s="37"/>
      <c r="JUV87" s="46"/>
      <c r="JUW87" s="35"/>
      <c r="JUX87" s="59"/>
      <c r="JUY87" s="37"/>
      <c r="JUZ87" s="46"/>
      <c r="JVA87" s="35"/>
      <c r="JVB87" s="59"/>
      <c r="JVC87" s="37"/>
      <c r="JVD87" s="46"/>
      <c r="JVE87" s="35"/>
      <c r="JVF87" s="59"/>
      <c r="JVG87" s="37"/>
      <c r="JVH87" s="46"/>
      <c r="JVI87" s="35"/>
      <c r="JVJ87" s="59"/>
      <c r="JVK87" s="37"/>
      <c r="JVL87" s="46"/>
      <c r="JVM87" s="35"/>
      <c r="JVN87" s="59"/>
      <c r="JVO87" s="37"/>
      <c r="JVP87" s="46"/>
      <c r="JVQ87" s="35"/>
      <c r="JVR87" s="59"/>
      <c r="JVS87" s="37"/>
      <c r="JVT87" s="46"/>
      <c r="JVU87" s="35"/>
      <c r="JVV87" s="59"/>
      <c r="JVW87" s="37"/>
      <c r="JVX87" s="46"/>
      <c r="JVY87" s="35"/>
      <c r="JVZ87" s="59"/>
      <c r="JWA87" s="37"/>
      <c r="JWB87" s="46"/>
      <c r="JWC87" s="35"/>
      <c r="JWD87" s="59"/>
      <c r="JWE87" s="37"/>
      <c r="JWF87" s="46"/>
      <c r="JWG87" s="35"/>
      <c r="JWH87" s="59"/>
      <c r="JWI87" s="37"/>
      <c r="JWJ87" s="46"/>
      <c r="JWK87" s="35"/>
      <c r="JWL87" s="59"/>
      <c r="JWM87" s="37"/>
      <c r="JWN87" s="46"/>
      <c r="JWO87" s="35"/>
      <c r="JWP87" s="59"/>
      <c r="JWQ87" s="37"/>
      <c r="JWR87" s="46"/>
      <c r="JWS87" s="35"/>
      <c r="JWT87" s="59"/>
      <c r="JWU87" s="37"/>
      <c r="JWV87" s="46"/>
      <c r="JWW87" s="35"/>
      <c r="JWX87" s="59"/>
      <c r="JWY87" s="37"/>
      <c r="JWZ87" s="46"/>
      <c r="JXA87" s="35"/>
      <c r="JXB87" s="59"/>
      <c r="JXC87" s="37"/>
      <c r="JXD87" s="46"/>
      <c r="JXE87" s="35"/>
      <c r="JXF87" s="59"/>
      <c r="JXG87" s="37"/>
      <c r="JXH87" s="46"/>
      <c r="JXI87" s="35"/>
      <c r="JXJ87" s="59"/>
      <c r="JXK87" s="37"/>
      <c r="JXL87" s="46"/>
      <c r="JXM87" s="35"/>
      <c r="JXN87" s="59"/>
      <c r="JXO87" s="37"/>
      <c r="JXP87" s="46"/>
      <c r="JXQ87" s="35"/>
      <c r="JXR87" s="59"/>
      <c r="JXS87" s="37"/>
      <c r="JXT87" s="46"/>
      <c r="JXU87" s="35"/>
      <c r="JXV87" s="59"/>
      <c r="JXW87" s="37"/>
      <c r="JXX87" s="46"/>
      <c r="JXY87" s="35"/>
      <c r="JXZ87" s="59"/>
      <c r="JYA87" s="37"/>
      <c r="JYB87" s="46"/>
      <c r="JYC87" s="35"/>
      <c r="JYD87" s="59"/>
      <c r="JYE87" s="37"/>
      <c r="JYF87" s="46"/>
      <c r="JYG87" s="35"/>
      <c r="JYH87" s="59"/>
      <c r="JYI87" s="37"/>
      <c r="JYJ87" s="46"/>
      <c r="JYK87" s="35"/>
      <c r="JYL87" s="59"/>
      <c r="JYM87" s="37"/>
      <c r="JYN87" s="46"/>
      <c r="JYO87" s="35"/>
      <c r="JYP87" s="59"/>
      <c r="JYQ87" s="37"/>
      <c r="JYR87" s="46"/>
      <c r="JYS87" s="35"/>
      <c r="JYT87" s="59"/>
      <c r="JYU87" s="37"/>
      <c r="JYV87" s="46"/>
      <c r="JYW87" s="35"/>
      <c r="JYX87" s="59"/>
      <c r="JYY87" s="37"/>
      <c r="JYZ87" s="46"/>
      <c r="JZA87" s="35"/>
      <c r="JZB87" s="59"/>
      <c r="JZC87" s="37"/>
      <c r="JZD87" s="46"/>
      <c r="JZE87" s="35"/>
      <c r="JZF87" s="59"/>
      <c r="JZG87" s="37"/>
      <c r="JZH87" s="46"/>
      <c r="JZI87" s="35"/>
      <c r="JZJ87" s="59"/>
      <c r="JZK87" s="37"/>
      <c r="JZL87" s="46"/>
      <c r="JZM87" s="35"/>
      <c r="JZN87" s="59"/>
      <c r="JZO87" s="37"/>
      <c r="JZP87" s="46"/>
      <c r="JZQ87" s="35"/>
      <c r="JZR87" s="59"/>
      <c r="JZS87" s="37"/>
      <c r="JZT87" s="46"/>
      <c r="JZU87" s="35"/>
      <c r="JZV87" s="59"/>
      <c r="JZW87" s="37"/>
      <c r="JZX87" s="46"/>
      <c r="JZY87" s="35"/>
      <c r="JZZ87" s="59"/>
      <c r="KAA87" s="37"/>
      <c r="KAB87" s="46"/>
      <c r="KAC87" s="35"/>
      <c r="KAD87" s="59"/>
      <c r="KAE87" s="37"/>
      <c r="KAF87" s="46"/>
      <c r="KAG87" s="35"/>
      <c r="KAH87" s="59"/>
      <c r="KAI87" s="37"/>
      <c r="KAJ87" s="46"/>
      <c r="KAK87" s="35"/>
      <c r="KAL87" s="59"/>
      <c r="KAM87" s="37"/>
      <c r="KAN87" s="46"/>
      <c r="KAO87" s="35"/>
      <c r="KAP87" s="59"/>
      <c r="KAQ87" s="37"/>
      <c r="KAR87" s="46"/>
      <c r="KAS87" s="35"/>
      <c r="KAT87" s="59"/>
      <c r="KAU87" s="37"/>
      <c r="KAV87" s="46"/>
      <c r="KAW87" s="35"/>
      <c r="KAX87" s="59"/>
      <c r="KAY87" s="37"/>
      <c r="KAZ87" s="46"/>
      <c r="KBA87" s="35"/>
      <c r="KBB87" s="59"/>
      <c r="KBC87" s="37"/>
      <c r="KBD87" s="46"/>
      <c r="KBE87" s="35"/>
      <c r="KBF87" s="59"/>
      <c r="KBG87" s="37"/>
      <c r="KBH87" s="46"/>
      <c r="KBI87" s="35"/>
      <c r="KBJ87" s="59"/>
      <c r="KBK87" s="37"/>
      <c r="KBL87" s="46"/>
      <c r="KBM87" s="35"/>
      <c r="KBN87" s="59"/>
      <c r="KBO87" s="37"/>
      <c r="KBP87" s="46"/>
      <c r="KBQ87" s="35"/>
      <c r="KBR87" s="59"/>
      <c r="KBS87" s="37"/>
      <c r="KBT87" s="46"/>
      <c r="KBU87" s="35"/>
      <c r="KBV87" s="59"/>
      <c r="KBW87" s="37"/>
      <c r="KBX87" s="46"/>
      <c r="KBY87" s="35"/>
      <c r="KBZ87" s="59"/>
      <c r="KCA87" s="37"/>
      <c r="KCB87" s="46"/>
      <c r="KCC87" s="35"/>
      <c r="KCD87" s="59"/>
      <c r="KCE87" s="37"/>
      <c r="KCF87" s="46"/>
      <c r="KCG87" s="35"/>
      <c r="KCH87" s="59"/>
      <c r="KCI87" s="37"/>
      <c r="KCJ87" s="46"/>
      <c r="KCK87" s="35"/>
      <c r="KCL87" s="59"/>
      <c r="KCM87" s="37"/>
      <c r="KCN87" s="46"/>
      <c r="KCO87" s="35"/>
      <c r="KCP87" s="59"/>
      <c r="KCQ87" s="37"/>
      <c r="KCR87" s="46"/>
      <c r="KCS87" s="35"/>
      <c r="KCT87" s="59"/>
      <c r="KCU87" s="37"/>
      <c r="KCV87" s="46"/>
      <c r="KCW87" s="35"/>
      <c r="KCX87" s="59"/>
      <c r="KCY87" s="37"/>
      <c r="KCZ87" s="46"/>
      <c r="KDA87" s="35"/>
      <c r="KDB87" s="59"/>
      <c r="KDC87" s="37"/>
      <c r="KDD87" s="46"/>
      <c r="KDE87" s="35"/>
      <c r="KDF87" s="59"/>
      <c r="KDG87" s="37"/>
      <c r="KDH87" s="46"/>
      <c r="KDI87" s="35"/>
      <c r="KDJ87" s="59"/>
      <c r="KDK87" s="37"/>
      <c r="KDL87" s="46"/>
      <c r="KDM87" s="35"/>
      <c r="KDN87" s="59"/>
      <c r="KDO87" s="37"/>
      <c r="KDP87" s="46"/>
      <c r="KDQ87" s="35"/>
      <c r="KDR87" s="59"/>
      <c r="KDS87" s="37"/>
      <c r="KDT87" s="46"/>
      <c r="KDU87" s="35"/>
      <c r="KDV87" s="59"/>
      <c r="KDW87" s="37"/>
      <c r="KDX87" s="46"/>
      <c r="KDY87" s="35"/>
      <c r="KDZ87" s="59"/>
      <c r="KEA87" s="37"/>
      <c r="KEB87" s="46"/>
      <c r="KEC87" s="35"/>
      <c r="KED87" s="59"/>
      <c r="KEE87" s="37"/>
      <c r="KEF87" s="46"/>
      <c r="KEG87" s="35"/>
      <c r="KEH87" s="59"/>
      <c r="KEI87" s="37"/>
      <c r="KEJ87" s="46"/>
      <c r="KEK87" s="35"/>
      <c r="KEL87" s="59"/>
      <c r="KEM87" s="37"/>
      <c r="KEN87" s="46"/>
      <c r="KEO87" s="35"/>
      <c r="KEP87" s="59"/>
      <c r="KEQ87" s="37"/>
      <c r="KER87" s="46"/>
      <c r="KES87" s="35"/>
      <c r="KET87" s="59"/>
      <c r="KEU87" s="37"/>
      <c r="KEV87" s="46"/>
      <c r="KEW87" s="35"/>
      <c r="KEX87" s="59"/>
      <c r="KEY87" s="37"/>
      <c r="KEZ87" s="46"/>
      <c r="KFA87" s="35"/>
      <c r="KFB87" s="59"/>
      <c r="KFC87" s="37"/>
      <c r="KFD87" s="46"/>
      <c r="KFE87" s="35"/>
      <c r="KFF87" s="59"/>
      <c r="KFG87" s="37"/>
      <c r="KFH87" s="46"/>
      <c r="KFI87" s="35"/>
      <c r="KFJ87" s="59"/>
      <c r="KFK87" s="37"/>
      <c r="KFL87" s="46"/>
      <c r="KFM87" s="35"/>
      <c r="KFN87" s="59"/>
      <c r="KFO87" s="37"/>
      <c r="KFP87" s="46"/>
      <c r="KFQ87" s="35"/>
      <c r="KFR87" s="59"/>
      <c r="KFS87" s="37"/>
      <c r="KFT87" s="46"/>
      <c r="KFU87" s="35"/>
      <c r="KFV87" s="59"/>
      <c r="KFW87" s="37"/>
      <c r="KFX87" s="46"/>
      <c r="KFY87" s="35"/>
      <c r="KFZ87" s="59"/>
      <c r="KGA87" s="37"/>
      <c r="KGB87" s="46"/>
      <c r="KGC87" s="35"/>
      <c r="KGD87" s="59"/>
      <c r="KGE87" s="37"/>
      <c r="KGF87" s="46"/>
      <c r="KGG87" s="35"/>
      <c r="KGH87" s="59"/>
      <c r="KGI87" s="37"/>
      <c r="KGJ87" s="46"/>
      <c r="KGK87" s="35"/>
      <c r="KGL87" s="59"/>
      <c r="KGM87" s="37"/>
      <c r="KGN87" s="46"/>
      <c r="KGO87" s="35"/>
      <c r="KGP87" s="59"/>
      <c r="KGQ87" s="37"/>
      <c r="KGR87" s="46"/>
      <c r="KGS87" s="35"/>
      <c r="KGT87" s="59"/>
      <c r="KGU87" s="37"/>
      <c r="KGV87" s="46"/>
      <c r="KGW87" s="35"/>
      <c r="KGX87" s="59"/>
      <c r="KGY87" s="37"/>
      <c r="KGZ87" s="46"/>
      <c r="KHA87" s="35"/>
      <c r="KHB87" s="59"/>
      <c r="KHC87" s="37"/>
      <c r="KHD87" s="46"/>
      <c r="KHE87" s="35"/>
      <c r="KHF87" s="59"/>
      <c r="KHG87" s="37"/>
      <c r="KHH87" s="46"/>
      <c r="KHI87" s="35"/>
      <c r="KHJ87" s="59"/>
      <c r="KHK87" s="37"/>
      <c r="KHL87" s="46"/>
      <c r="KHM87" s="35"/>
      <c r="KHN87" s="59"/>
      <c r="KHO87" s="37"/>
      <c r="KHP87" s="46"/>
      <c r="KHQ87" s="35"/>
      <c r="KHR87" s="59"/>
      <c r="KHS87" s="37"/>
      <c r="KHT87" s="46"/>
      <c r="KHU87" s="35"/>
      <c r="KHV87" s="59"/>
      <c r="KHW87" s="37"/>
      <c r="KHX87" s="46"/>
      <c r="KHY87" s="35"/>
      <c r="KHZ87" s="59"/>
      <c r="KIA87" s="37"/>
      <c r="KIB87" s="46"/>
      <c r="KIC87" s="35"/>
      <c r="KID87" s="59"/>
      <c r="KIE87" s="37"/>
      <c r="KIF87" s="46"/>
      <c r="KIG87" s="35"/>
      <c r="KIH87" s="59"/>
      <c r="KII87" s="37"/>
      <c r="KIJ87" s="46"/>
      <c r="KIK87" s="35"/>
      <c r="KIL87" s="59"/>
      <c r="KIM87" s="37"/>
      <c r="KIN87" s="46"/>
      <c r="KIO87" s="35"/>
      <c r="KIP87" s="59"/>
      <c r="KIQ87" s="37"/>
      <c r="KIR87" s="46"/>
      <c r="KIS87" s="35"/>
      <c r="KIT87" s="59"/>
      <c r="KIU87" s="37"/>
      <c r="KIV87" s="46"/>
      <c r="KIW87" s="35"/>
      <c r="KIX87" s="59"/>
      <c r="KIY87" s="37"/>
      <c r="KIZ87" s="46"/>
      <c r="KJA87" s="35"/>
      <c r="KJB87" s="59"/>
      <c r="KJC87" s="37"/>
      <c r="KJD87" s="46"/>
      <c r="KJE87" s="35"/>
      <c r="KJF87" s="59"/>
      <c r="KJG87" s="37"/>
      <c r="KJH87" s="46"/>
      <c r="KJI87" s="35"/>
      <c r="KJJ87" s="59"/>
      <c r="KJK87" s="37"/>
      <c r="KJL87" s="46"/>
      <c r="KJM87" s="35"/>
      <c r="KJN87" s="59"/>
      <c r="KJO87" s="37"/>
      <c r="KJP87" s="46"/>
      <c r="KJQ87" s="35"/>
      <c r="KJR87" s="59"/>
      <c r="KJS87" s="37"/>
      <c r="KJT87" s="46"/>
      <c r="KJU87" s="35"/>
      <c r="KJV87" s="59"/>
      <c r="KJW87" s="37"/>
      <c r="KJX87" s="46"/>
      <c r="KJY87" s="35"/>
      <c r="KJZ87" s="59"/>
      <c r="KKA87" s="37"/>
      <c r="KKB87" s="46"/>
      <c r="KKC87" s="35"/>
      <c r="KKD87" s="59"/>
      <c r="KKE87" s="37"/>
      <c r="KKF87" s="46"/>
      <c r="KKG87" s="35"/>
      <c r="KKH87" s="59"/>
      <c r="KKI87" s="37"/>
      <c r="KKJ87" s="46"/>
      <c r="KKK87" s="35"/>
      <c r="KKL87" s="59"/>
      <c r="KKM87" s="37"/>
      <c r="KKN87" s="46"/>
      <c r="KKO87" s="35"/>
      <c r="KKP87" s="59"/>
      <c r="KKQ87" s="37"/>
      <c r="KKR87" s="46"/>
      <c r="KKS87" s="35"/>
      <c r="KKT87" s="59"/>
      <c r="KKU87" s="37"/>
      <c r="KKV87" s="46"/>
      <c r="KKW87" s="35"/>
      <c r="KKX87" s="59"/>
      <c r="KKY87" s="37"/>
      <c r="KKZ87" s="46"/>
      <c r="KLA87" s="35"/>
      <c r="KLB87" s="59"/>
      <c r="KLC87" s="37"/>
      <c r="KLD87" s="46"/>
      <c r="KLE87" s="35"/>
      <c r="KLF87" s="59"/>
      <c r="KLG87" s="37"/>
      <c r="KLH87" s="46"/>
      <c r="KLI87" s="35"/>
      <c r="KLJ87" s="59"/>
      <c r="KLK87" s="37"/>
      <c r="KLL87" s="46"/>
      <c r="KLM87" s="35"/>
      <c r="KLN87" s="59"/>
      <c r="KLO87" s="37"/>
      <c r="KLP87" s="46"/>
      <c r="KLQ87" s="35"/>
      <c r="KLR87" s="59"/>
      <c r="KLS87" s="37"/>
      <c r="KLT87" s="46"/>
      <c r="KLU87" s="35"/>
      <c r="KLV87" s="59"/>
      <c r="KLW87" s="37"/>
      <c r="KLX87" s="46"/>
      <c r="KLY87" s="35"/>
      <c r="KLZ87" s="59"/>
      <c r="KMA87" s="37"/>
      <c r="KMB87" s="46"/>
      <c r="KMC87" s="35"/>
      <c r="KMD87" s="59"/>
      <c r="KME87" s="37"/>
      <c r="KMF87" s="46"/>
      <c r="KMG87" s="35"/>
      <c r="KMH87" s="59"/>
      <c r="KMI87" s="37"/>
      <c r="KMJ87" s="46"/>
      <c r="KMK87" s="35"/>
      <c r="KML87" s="59"/>
      <c r="KMM87" s="37"/>
      <c r="KMN87" s="46"/>
      <c r="KMO87" s="35"/>
      <c r="KMP87" s="59"/>
      <c r="KMQ87" s="37"/>
      <c r="KMR87" s="46"/>
      <c r="KMS87" s="35"/>
      <c r="KMT87" s="59"/>
      <c r="KMU87" s="37"/>
      <c r="KMV87" s="46"/>
      <c r="KMW87" s="35"/>
      <c r="KMX87" s="59"/>
      <c r="KMY87" s="37"/>
      <c r="KMZ87" s="46"/>
      <c r="KNA87" s="35"/>
      <c r="KNB87" s="59"/>
      <c r="KNC87" s="37"/>
      <c r="KND87" s="46"/>
      <c r="KNE87" s="35"/>
      <c r="KNF87" s="59"/>
      <c r="KNG87" s="37"/>
      <c r="KNH87" s="46"/>
      <c r="KNI87" s="35"/>
      <c r="KNJ87" s="59"/>
      <c r="KNK87" s="37"/>
      <c r="KNL87" s="46"/>
      <c r="KNM87" s="35"/>
      <c r="KNN87" s="59"/>
      <c r="KNO87" s="37"/>
      <c r="KNP87" s="46"/>
      <c r="KNQ87" s="35"/>
      <c r="KNR87" s="59"/>
      <c r="KNS87" s="37"/>
      <c r="KNT87" s="46"/>
      <c r="KNU87" s="35"/>
      <c r="KNV87" s="59"/>
      <c r="KNW87" s="37"/>
      <c r="KNX87" s="46"/>
      <c r="KNY87" s="35"/>
      <c r="KNZ87" s="59"/>
      <c r="KOA87" s="37"/>
      <c r="KOB87" s="46"/>
      <c r="KOC87" s="35"/>
      <c r="KOD87" s="59"/>
      <c r="KOE87" s="37"/>
      <c r="KOF87" s="46"/>
      <c r="KOG87" s="35"/>
      <c r="KOH87" s="59"/>
      <c r="KOI87" s="37"/>
      <c r="KOJ87" s="46"/>
      <c r="KOK87" s="35"/>
      <c r="KOL87" s="59"/>
      <c r="KOM87" s="37"/>
      <c r="KON87" s="46"/>
      <c r="KOO87" s="35"/>
      <c r="KOP87" s="59"/>
      <c r="KOQ87" s="37"/>
      <c r="KOR87" s="46"/>
      <c r="KOS87" s="35"/>
      <c r="KOT87" s="59"/>
      <c r="KOU87" s="37"/>
      <c r="KOV87" s="46"/>
      <c r="KOW87" s="35"/>
      <c r="KOX87" s="59"/>
      <c r="KOY87" s="37"/>
      <c r="KOZ87" s="46"/>
      <c r="KPA87" s="35"/>
      <c r="KPB87" s="59"/>
      <c r="KPC87" s="37"/>
      <c r="KPD87" s="46"/>
      <c r="KPE87" s="35"/>
      <c r="KPF87" s="59"/>
      <c r="KPG87" s="37"/>
      <c r="KPH87" s="46"/>
      <c r="KPI87" s="35"/>
      <c r="KPJ87" s="59"/>
      <c r="KPK87" s="37"/>
      <c r="KPL87" s="46"/>
      <c r="KPM87" s="35"/>
      <c r="KPN87" s="59"/>
      <c r="KPO87" s="37"/>
      <c r="KPP87" s="46"/>
      <c r="KPQ87" s="35"/>
      <c r="KPR87" s="59"/>
      <c r="KPS87" s="37"/>
      <c r="KPT87" s="46"/>
      <c r="KPU87" s="35"/>
      <c r="KPV87" s="59"/>
      <c r="KPW87" s="37"/>
      <c r="KPX87" s="46"/>
      <c r="KPY87" s="35"/>
      <c r="KPZ87" s="59"/>
      <c r="KQA87" s="37"/>
      <c r="KQB87" s="46"/>
      <c r="KQC87" s="35"/>
      <c r="KQD87" s="59"/>
      <c r="KQE87" s="37"/>
      <c r="KQF87" s="46"/>
      <c r="KQG87" s="35"/>
      <c r="KQH87" s="59"/>
      <c r="KQI87" s="37"/>
      <c r="KQJ87" s="46"/>
      <c r="KQK87" s="35"/>
      <c r="KQL87" s="59"/>
      <c r="KQM87" s="37"/>
      <c r="KQN87" s="46"/>
      <c r="KQO87" s="35"/>
      <c r="KQP87" s="59"/>
      <c r="KQQ87" s="37"/>
      <c r="KQR87" s="46"/>
      <c r="KQS87" s="35"/>
      <c r="KQT87" s="59"/>
      <c r="KQU87" s="37"/>
      <c r="KQV87" s="46"/>
      <c r="KQW87" s="35"/>
      <c r="KQX87" s="59"/>
      <c r="KQY87" s="37"/>
      <c r="KQZ87" s="46"/>
      <c r="KRA87" s="35"/>
      <c r="KRB87" s="59"/>
      <c r="KRC87" s="37"/>
      <c r="KRD87" s="46"/>
      <c r="KRE87" s="35"/>
      <c r="KRF87" s="59"/>
      <c r="KRG87" s="37"/>
      <c r="KRH87" s="46"/>
      <c r="KRI87" s="35"/>
      <c r="KRJ87" s="59"/>
      <c r="KRK87" s="37"/>
      <c r="KRL87" s="46"/>
      <c r="KRM87" s="35"/>
      <c r="KRN87" s="59"/>
      <c r="KRO87" s="37"/>
      <c r="KRP87" s="46"/>
      <c r="KRQ87" s="35"/>
      <c r="KRR87" s="59"/>
      <c r="KRS87" s="37"/>
      <c r="KRT87" s="46"/>
      <c r="KRU87" s="35"/>
      <c r="KRV87" s="59"/>
      <c r="KRW87" s="37"/>
      <c r="KRX87" s="46"/>
      <c r="KRY87" s="35"/>
      <c r="KRZ87" s="59"/>
      <c r="KSA87" s="37"/>
      <c r="KSB87" s="46"/>
      <c r="KSC87" s="35"/>
      <c r="KSD87" s="59"/>
      <c r="KSE87" s="37"/>
      <c r="KSF87" s="46"/>
      <c r="KSG87" s="35"/>
      <c r="KSH87" s="59"/>
      <c r="KSI87" s="37"/>
      <c r="KSJ87" s="46"/>
      <c r="KSK87" s="35"/>
      <c r="KSL87" s="59"/>
      <c r="KSM87" s="37"/>
      <c r="KSN87" s="46"/>
      <c r="KSO87" s="35"/>
      <c r="KSP87" s="59"/>
      <c r="KSQ87" s="37"/>
      <c r="KSR87" s="46"/>
      <c r="KSS87" s="35"/>
      <c r="KST87" s="59"/>
      <c r="KSU87" s="37"/>
      <c r="KSV87" s="46"/>
      <c r="KSW87" s="35"/>
      <c r="KSX87" s="59"/>
      <c r="KSY87" s="37"/>
      <c r="KSZ87" s="46"/>
      <c r="KTA87" s="35"/>
      <c r="KTB87" s="59"/>
      <c r="KTC87" s="37"/>
      <c r="KTD87" s="46"/>
      <c r="KTE87" s="35"/>
      <c r="KTF87" s="59"/>
      <c r="KTG87" s="37"/>
      <c r="KTH87" s="46"/>
      <c r="KTI87" s="35"/>
      <c r="KTJ87" s="59"/>
      <c r="KTK87" s="37"/>
      <c r="KTL87" s="46"/>
      <c r="KTM87" s="35"/>
      <c r="KTN87" s="59"/>
      <c r="KTO87" s="37"/>
      <c r="KTP87" s="46"/>
      <c r="KTQ87" s="35"/>
      <c r="KTR87" s="59"/>
      <c r="KTS87" s="37"/>
      <c r="KTT87" s="46"/>
      <c r="KTU87" s="35"/>
      <c r="KTV87" s="59"/>
      <c r="KTW87" s="37"/>
      <c r="KTX87" s="46"/>
      <c r="KTY87" s="35"/>
      <c r="KTZ87" s="59"/>
      <c r="KUA87" s="37"/>
      <c r="KUB87" s="46"/>
      <c r="KUC87" s="35"/>
      <c r="KUD87" s="59"/>
      <c r="KUE87" s="37"/>
      <c r="KUF87" s="46"/>
      <c r="KUG87" s="35"/>
      <c r="KUH87" s="59"/>
      <c r="KUI87" s="37"/>
      <c r="KUJ87" s="46"/>
      <c r="KUK87" s="35"/>
      <c r="KUL87" s="59"/>
      <c r="KUM87" s="37"/>
      <c r="KUN87" s="46"/>
      <c r="KUO87" s="35"/>
      <c r="KUP87" s="59"/>
      <c r="KUQ87" s="37"/>
      <c r="KUR87" s="46"/>
      <c r="KUS87" s="35"/>
      <c r="KUT87" s="59"/>
      <c r="KUU87" s="37"/>
      <c r="KUV87" s="46"/>
      <c r="KUW87" s="35"/>
      <c r="KUX87" s="59"/>
      <c r="KUY87" s="37"/>
      <c r="KUZ87" s="46"/>
      <c r="KVA87" s="35"/>
      <c r="KVB87" s="59"/>
      <c r="KVC87" s="37"/>
      <c r="KVD87" s="46"/>
      <c r="KVE87" s="35"/>
      <c r="KVF87" s="59"/>
      <c r="KVG87" s="37"/>
      <c r="KVH87" s="46"/>
      <c r="KVI87" s="35"/>
      <c r="KVJ87" s="59"/>
      <c r="KVK87" s="37"/>
      <c r="KVL87" s="46"/>
      <c r="KVM87" s="35"/>
      <c r="KVN87" s="59"/>
      <c r="KVO87" s="37"/>
      <c r="KVP87" s="46"/>
      <c r="KVQ87" s="35"/>
      <c r="KVR87" s="59"/>
      <c r="KVS87" s="37"/>
      <c r="KVT87" s="46"/>
      <c r="KVU87" s="35"/>
      <c r="KVV87" s="59"/>
      <c r="KVW87" s="37"/>
      <c r="KVX87" s="46"/>
      <c r="KVY87" s="35"/>
      <c r="KVZ87" s="59"/>
      <c r="KWA87" s="37"/>
      <c r="KWB87" s="46"/>
      <c r="KWC87" s="35"/>
      <c r="KWD87" s="59"/>
      <c r="KWE87" s="37"/>
      <c r="KWF87" s="46"/>
      <c r="KWG87" s="35"/>
      <c r="KWH87" s="59"/>
      <c r="KWI87" s="37"/>
      <c r="KWJ87" s="46"/>
      <c r="KWK87" s="35"/>
      <c r="KWL87" s="59"/>
      <c r="KWM87" s="37"/>
      <c r="KWN87" s="46"/>
      <c r="KWO87" s="35"/>
      <c r="KWP87" s="59"/>
      <c r="KWQ87" s="37"/>
      <c r="KWR87" s="46"/>
      <c r="KWS87" s="35"/>
      <c r="KWT87" s="59"/>
      <c r="KWU87" s="37"/>
      <c r="KWV87" s="46"/>
      <c r="KWW87" s="35"/>
      <c r="KWX87" s="59"/>
      <c r="KWY87" s="37"/>
      <c r="KWZ87" s="46"/>
      <c r="KXA87" s="35"/>
      <c r="KXB87" s="59"/>
      <c r="KXC87" s="37"/>
      <c r="KXD87" s="46"/>
      <c r="KXE87" s="35"/>
      <c r="KXF87" s="59"/>
      <c r="KXG87" s="37"/>
      <c r="KXH87" s="46"/>
      <c r="KXI87" s="35"/>
      <c r="KXJ87" s="59"/>
      <c r="KXK87" s="37"/>
      <c r="KXL87" s="46"/>
      <c r="KXM87" s="35"/>
      <c r="KXN87" s="59"/>
      <c r="KXO87" s="37"/>
      <c r="KXP87" s="46"/>
      <c r="KXQ87" s="35"/>
      <c r="KXR87" s="59"/>
      <c r="KXS87" s="37"/>
      <c r="KXT87" s="46"/>
      <c r="KXU87" s="35"/>
      <c r="KXV87" s="59"/>
      <c r="KXW87" s="37"/>
      <c r="KXX87" s="46"/>
      <c r="KXY87" s="35"/>
      <c r="KXZ87" s="59"/>
      <c r="KYA87" s="37"/>
      <c r="KYB87" s="46"/>
      <c r="KYC87" s="35"/>
      <c r="KYD87" s="59"/>
      <c r="KYE87" s="37"/>
      <c r="KYF87" s="46"/>
      <c r="KYG87" s="35"/>
      <c r="KYH87" s="59"/>
      <c r="KYI87" s="37"/>
      <c r="KYJ87" s="46"/>
      <c r="KYK87" s="35"/>
      <c r="KYL87" s="59"/>
      <c r="KYM87" s="37"/>
      <c r="KYN87" s="46"/>
      <c r="KYO87" s="35"/>
      <c r="KYP87" s="59"/>
      <c r="KYQ87" s="37"/>
      <c r="KYR87" s="46"/>
      <c r="KYS87" s="35"/>
      <c r="KYT87" s="59"/>
      <c r="KYU87" s="37"/>
      <c r="KYV87" s="46"/>
      <c r="KYW87" s="35"/>
      <c r="KYX87" s="59"/>
      <c r="KYY87" s="37"/>
      <c r="KYZ87" s="46"/>
      <c r="KZA87" s="35"/>
      <c r="KZB87" s="59"/>
      <c r="KZC87" s="37"/>
      <c r="KZD87" s="46"/>
      <c r="KZE87" s="35"/>
      <c r="KZF87" s="59"/>
      <c r="KZG87" s="37"/>
      <c r="KZH87" s="46"/>
      <c r="KZI87" s="35"/>
      <c r="KZJ87" s="59"/>
      <c r="KZK87" s="37"/>
      <c r="KZL87" s="46"/>
      <c r="KZM87" s="35"/>
      <c r="KZN87" s="59"/>
      <c r="KZO87" s="37"/>
      <c r="KZP87" s="46"/>
      <c r="KZQ87" s="35"/>
      <c r="KZR87" s="59"/>
      <c r="KZS87" s="37"/>
      <c r="KZT87" s="46"/>
      <c r="KZU87" s="35"/>
      <c r="KZV87" s="59"/>
      <c r="KZW87" s="37"/>
      <c r="KZX87" s="46"/>
      <c r="KZY87" s="35"/>
      <c r="KZZ87" s="59"/>
      <c r="LAA87" s="37"/>
      <c r="LAB87" s="46"/>
      <c r="LAC87" s="35"/>
      <c r="LAD87" s="59"/>
      <c r="LAE87" s="37"/>
      <c r="LAF87" s="46"/>
      <c r="LAG87" s="35"/>
      <c r="LAH87" s="59"/>
      <c r="LAI87" s="37"/>
      <c r="LAJ87" s="46"/>
      <c r="LAK87" s="35"/>
      <c r="LAL87" s="59"/>
      <c r="LAM87" s="37"/>
      <c r="LAN87" s="46"/>
      <c r="LAO87" s="35"/>
      <c r="LAP87" s="59"/>
      <c r="LAQ87" s="37"/>
      <c r="LAR87" s="46"/>
      <c r="LAS87" s="35"/>
      <c r="LAT87" s="59"/>
      <c r="LAU87" s="37"/>
      <c r="LAV87" s="46"/>
      <c r="LAW87" s="35"/>
      <c r="LAX87" s="59"/>
      <c r="LAY87" s="37"/>
      <c r="LAZ87" s="46"/>
      <c r="LBA87" s="35"/>
      <c r="LBB87" s="59"/>
      <c r="LBC87" s="37"/>
      <c r="LBD87" s="46"/>
      <c r="LBE87" s="35"/>
      <c r="LBF87" s="59"/>
      <c r="LBG87" s="37"/>
      <c r="LBH87" s="46"/>
      <c r="LBI87" s="35"/>
      <c r="LBJ87" s="59"/>
      <c r="LBK87" s="37"/>
      <c r="LBL87" s="46"/>
      <c r="LBM87" s="35"/>
      <c r="LBN87" s="59"/>
      <c r="LBO87" s="37"/>
      <c r="LBP87" s="46"/>
      <c r="LBQ87" s="35"/>
      <c r="LBR87" s="59"/>
      <c r="LBS87" s="37"/>
      <c r="LBT87" s="46"/>
      <c r="LBU87" s="35"/>
      <c r="LBV87" s="59"/>
      <c r="LBW87" s="37"/>
      <c r="LBX87" s="46"/>
      <c r="LBY87" s="35"/>
      <c r="LBZ87" s="59"/>
      <c r="LCA87" s="37"/>
      <c r="LCB87" s="46"/>
      <c r="LCC87" s="35"/>
      <c r="LCD87" s="59"/>
      <c r="LCE87" s="37"/>
      <c r="LCF87" s="46"/>
      <c r="LCG87" s="35"/>
      <c r="LCH87" s="59"/>
      <c r="LCI87" s="37"/>
      <c r="LCJ87" s="46"/>
      <c r="LCK87" s="35"/>
      <c r="LCL87" s="59"/>
      <c r="LCM87" s="37"/>
      <c r="LCN87" s="46"/>
      <c r="LCO87" s="35"/>
      <c r="LCP87" s="59"/>
      <c r="LCQ87" s="37"/>
      <c r="LCR87" s="46"/>
      <c r="LCS87" s="35"/>
      <c r="LCT87" s="59"/>
      <c r="LCU87" s="37"/>
      <c r="LCV87" s="46"/>
      <c r="LCW87" s="35"/>
      <c r="LCX87" s="59"/>
      <c r="LCY87" s="37"/>
      <c r="LCZ87" s="46"/>
      <c r="LDA87" s="35"/>
      <c r="LDB87" s="59"/>
      <c r="LDC87" s="37"/>
      <c r="LDD87" s="46"/>
      <c r="LDE87" s="35"/>
      <c r="LDF87" s="59"/>
      <c r="LDG87" s="37"/>
      <c r="LDH87" s="46"/>
      <c r="LDI87" s="35"/>
      <c r="LDJ87" s="59"/>
      <c r="LDK87" s="37"/>
      <c r="LDL87" s="46"/>
      <c r="LDM87" s="35"/>
      <c r="LDN87" s="59"/>
      <c r="LDO87" s="37"/>
      <c r="LDP87" s="46"/>
      <c r="LDQ87" s="35"/>
      <c r="LDR87" s="59"/>
      <c r="LDS87" s="37"/>
      <c r="LDT87" s="46"/>
      <c r="LDU87" s="35"/>
      <c r="LDV87" s="59"/>
      <c r="LDW87" s="37"/>
      <c r="LDX87" s="46"/>
      <c r="LDY87" s="35"/>
      <c r="LDZ87" s="59"/>
      <c r="LEA87" s="37"/>
      <c r="LEB87" s="46"/>
      <c r="LEC87" s="35"/>
      <c r="LED87" s="59"/>
      <c r="LEE87" s="37"/>
      <c r="LEF87" s="46"/>
      <c r="LEG87" s="35"/>
      <c r="LEH87" s="59"/>
      <c r="LEI87" s="37"/>
      <c r="LEJ87" s="46"/>
      <c r="LEK87" s="35"/>
      <c r="LEL87" s="59"/>
      <c r="LEM87" s="37"/>
      <c r="LEN87" s="46"/>
      <c r="LEO87" s="35"/>
      <c r="LEP87" s="59"/>
      <c r="LEQ87" s="37"/>
      <c r="LER87" s="46"/>
      <c r="LES87" s="35"/>
      <c r="LET87" s="59"/>
      <c r="LEU87" s="37"/>
      <c r="LEV87" s="46"/>
      <c r="LEW87" s="35"/>
      <c r="LEX87" s="59"/>
      <c r="LEY87" s="37"/>
      <c r="LEZ87" s="46"/>
      <c r="LFA87" s="35"/>
      <c r="LFB87" s="59"/>
      <c r="LFC87" s="37"/>
      <c r="LFD87" s="46"/>
      <c r="LFE87" s="35"/>
      <c r="LFF87" s="59"/>
      <c r="LFG87" s="37"/>
      <c r="LFH87" s="46"/>
      <c r="LFI87" s="35"/>
      <c r="LFJ87" s="59"/>
      <c r="LFK87" s="37"/>
      <c r="LFL87" s="46"/>
      <c r="LFM87" s="35"/>
      <c r="LFN87" s="59"/>
      <c r="LFO87" s="37"/>
      <c r="LFP87" s="46"/>
      <c r="LFQ87" s="35"/>
      <c r="LFR87" s="59"/>
      <c r="LFS87" s="37"/>
      <c r="LFT87" s="46"/>
      <c r="LFU87" s="35"/>
      <c r="LFV87" s="59"/>
      <c r="LFW87" s="37"/>
      <c r="LFX87" s="46"/>
      <c r="LFY87" s="35"/>
      <c r="LFZ87" s="59"/>
      <c r="LGA87" s="37"/>
      <c r="LGB87" s="46"/>
      <c r="LGC87" s="35"/>
      <c r="LGD87" s="59"/>
      <c r="LGE87" s="37"/>
      <c r="LGF87" s="46"/>
      <c r="LGG87" s="35"/>
      <c r="LGH87" s="59"/>
      <c r="LGI87" s="37"/>
      <c r="LGJ87" s="46"/>
      <c r="LGK87" s="35"/>
      <c r="LGL87" s="59"/>
      <c r="LGM87" s="37"/>
      <c r="LGN87" s="46"/>
      <c r="LGO87" s="35"/>
      <c r="LGP87" s="59"/>
      <c r="LGQ87" s="37"/>
      <c r="LGR87" s="46"/>
      <c r="LGS87" s="35"/>
      <c r="LGT87" s="59"/>
      <c r="LGU87" s="37"/>
      <c r="LGV87" s="46"/>
      <c r="LGW87" s="35"/>
      <c r="LGX87" s="59"/>
      <c r="LGY87" s="37"/>
      <c r="LGZ87" s="46"/>
      <c r="LHA87" s="35"/>
      <c r="LHB87" s="59"/>
      <c r="LHC87" s="37"/>
      <c r="LHD87" s="46"/>
      <c r="LHE87" s="35"/>
      <c r="LHF87" s="59"/>
      <c r="LHG87" s="37"/>
      <c r="LHH87" s="46"/>
      <c r="LHI87" s="35"/>
      <c r="LHJ87" s="59"/>
      <c r="LHK87" s="37"/>
      <c r="LHL87" s="46"/>
      <c r="LHM87" s="35"/>
      <c r="LHN87" s="59"/>
      <c r="LHO87" s="37"/>
      <c r="LHP87" s="46"/>
      <c r="LHQ87" s="35"/>
      <c r="LHR87" s="59"/>
      <c r="LHS87" s="37"/>
      <c r="LHT87" s="46"/>
      <c r="LHU87" s="35"/>
      <c r="LHV87" s="59"/>
      <c r="LHW87" s="37"/>
      <c r="LHX87" s="46"/>
      <c r="LHY87" s="35"/>
      <c r="LHZ87" s="59"/>
      <c r="LIA87" s="37"/>
      <c r="LIB87" s="46"/>
      <c r="LIC87" s="35"/>
      <c r="LID87" s="59"/>
      <c r="LIE87" s="37"/>
      <c r="LIF87" s="46"/>
      <c r="LIG87" s="35"/>
      <c r="LIH87" s="59"/>
      <c r="LII87" s="37"/>
      <c r="LIJ87" s="46"/>
      <c r="LIK87" s="35"/>
      <c r="LIL87" s="59"/>
      <c r="LIM87" s="37"/>
      <c r="LIN87" s="46"/>
      <c r="LIO87" s="35"/>
      <c r="LIP87" s="59"/>
      <c r="LIQ87" s="37"/>
      <c r="LIR87" s="46"/>
      <c r="LIS87" s="35"/>
      <c r="LIT87" s="59"/>
      <c r="LIU87" s="37"/>
      <c r="LIV87" s="46"/>
      <c r="LIW87" s="35"/>
      <c r="LIX87" s="59"/>
      <c r="LIY87" s="37"/>
      <c r="LIZ87" s="46"/>
      <c r="LJA87" s="35"/>
      <c r="LJB87" s="59"/>
      <c r="LJC87" s="37"/>
      <c r="LJD87" s="46"/>
      <c r="LJE87" s="35"/>
      <c r="LJF87" s="59"/>
      <c r="LJG87" s="37"/>
      <c r="LJH87" s="46"/>
      <c r="LJI87" s="35"/>
      <c r="LJJ87" s="59"/>
      <c r="LJK87" s="37"/>
      <c r="LJL87" s="46"/>
      <c r="LJM87" s="35"/>
      <c r="LJN87" s="59"/>
      <c r="LJO87" s="37"/>
      <c r="LJP87" s="46"/>
      <c r="LJQ87" s="35"/>
      <c r="LJR87" s="59"/>
      <c r="LJS87" s="37"/>
      <c r="LJT87" s="46"/>
      <c r="LJU87" s="35"/>
      <c r="LJV87" s="59"/>
      <c r="LJW87" s="37"/>
      <c r="LJX87" s="46"/>
      <c r="LJY87" s="35"/>
      <c r="LJZ87" s="59"/>
      <c r="LKA87" s="37"/>
      <c r="LKB87" s="46"/>
      <c r="LKC87" s="35"/>
      <c r="LKD87" s="59"/>
      <c r="LKE87" s="37"/>
      <c r="LKF87" s="46"/>
      <c r="LKG87" s="35"/>
      <c r="LKH87" s="59"/>
      <c r="LKI87" s="37"/>
      <c r="LKJ87" s="46"/>
      <c r="LKK87" s="35"/>
      <c r="LKL87" s="59"/>
      <c r="LKM87" s="37"/>
      <c r="LKN87" s="46"/>
      <c r="LKO87" s="35"/>
      <c r="LKP87" s="59"/>
      <c r="LKQ87" s="37"/>
      <c r="LKR87" s="46"/>
      <c r="LKS87" s="35"/>
      <c r="LKT87" s="59"/>
      <c r="LKU87" s="37"/>
      <c r="LKV87" s="46"/>
      <c r="LKW87" s="35"/>
      <c r="LKX87" s="59"/>
      <c r="LKY87" s="37"/>
      <c r="LKZ87" s="46"/>
      <c r="LLA87" s="35"/>
      <c r="LLB87" s="59"/>
      <c r="LLC87" s="37"/>
      <c r="LLD87" s="46"/>
      <c r="LLE87" s="35"/>
      <c r="LLF87" s="59"/>
      <c r="LLG87" s="37"/>
      <c r="LLH87" s="46"/>
      <c r="LLI87" s="35"/>
      <c r="LLJ87" s="59"/>
      <c r="LLK87" s="37"/>
      <c r="LLL87" s="46"/>
      <c r="LLM87" s="35"/>
      <c r="LLN87" s="59"/>
      <c r="LLO87" s="37"/>
      <c r="LLP87" s="46"/>
      <c r="LLQ87" s="35"/>
      <c r="LLR87" s="59"/>
      <c r="LLS87" s="37"/>
      <c r="LLT87" s="46"/>
      <c r="LLU87" s="35"/>
      <c r="LLV87" s="59"/>
      <c r="LLW87" s="37"/>
      <c r="LLX87" s="46"/>
      <c r="LLY87" s="35"/>
      <c r="LLZ87" s="59"/>
      <c r="LMA87" s="37"/>
      <c r="LMB87" s="46"/>
      <c r="LMC87" s="35"/>
      <c r="LMD87" s="59"/>
      <c r="LME87" s="37"/>
      <c r="LMF87" s="46"/>
      <c r="LMG87" s="35"/>
      <c r="LMH87" s="59"/>
      <c r="LMI87" s="37"/>
      <c r="LMJ87" s="46"/>
      <c r="LMK87" s="35"/>
      <c r="LML87" s="59"/>
      <c r="LMM87" s="37"/>
      <c r="LMN87" s="46"/>
      <c r="LMO87" s="35"/>
      <c r="LMP87" s="59"/>
      <c r="LMQ87" s="37"/>
      <c r="LMR87" s="46"/>
      <c r="LMS87" s="35"/>
      <c r="LMT87" s="59"/>
      <c r="LMU87" s="37"/>
      <c r="LMV87" s="46"/>
      <c r="LMW87" s="35"/>
      <c r="LMX87" s="59"/>
      <c r="LMY87" s="37"/>
      <c r="LMZ87" s="46"/>
      <c r="LNA87" s="35"/>
      <c r="LNB87" s="59"/>
      <c r="LNC87" s="37"/>
      <c r="LND87" s="46"/>
      <c r="LNE87" s="35"/>
      <c r="LNF87" s="59"/>
      <c r="LNG87" s="37"/>
      <c r="LNH87" s="46"/>
      <c r="LNI87" s="35"/>
      <c r="LNJ87" s="59"/>
      <c r="LNK87" s="37"/>
      <c r="LNL87" s="46"/>
      <c r="LNM87" s="35"/>
      <c r="LNN87" s="59"/>
      <c r="LNO87" s="37"/>
      <c r="LNP87" s="46"/>
      <c r="LNQ87" s="35"/>
      <c r="LNR87" s="59"/>
      <c r="LNS87" s="37"/>
      <c r="LNT87" s="46"/>
      <c r="LNU87" s="35"/>
      <c r="LNV87" s="59"/>
      <c r="LNW87" s="37"/>
      <c r="LNX87" s="46"/>
      <c r="LNY87" s="35"/>
      <c r="LNZ87" s="59"/>
      <c r="LOA87" s="37"/>
      <c r="LOB87" s="46"/>
      <c r="LOC87" s="35"/>
      <c r="LOD87" s="59"/>
      <c r="LOE87" s="37"/>
      <c r="LOF87" s="46"/>
      <c r="LOG87" s="35"/>
      <c r="LOH87" s="59"/>
      <c r="LOI87" s="37"/>
      <c r="LOJ87" s="46"/>
      <c r="LOK87" s="35"/>
      <c r="LOL87" s="59"/>
      <c r="LOM87" s="37"/>
      <c r="LON87" s="46"/>
      <c r="LOO87" s="35"/>
      <c r="LOP87" s="59"/>
      <c r="LOQ87" s="37"/>
      <c r="LOR87" s="46"/>
      <c r="LOS87" s="35"/>
      <c r="LOT87" s="59"/>
      <c r="LOU87" s="37"/>
      <c r="LOV87" s="46"/>
      <c r="LOW87" s="35"/>
      <c r="LOX87" s="59"/>
      <c r="LOY87" s="37"/>
      <c r="LOZ87" s="46"/>
      <c r="LPA87" s="35"/>
      <c r="LPB87" s="59"/>
      <c r="LPC87" s="37"/>
      <c r="LPD87" s="46"/>
      <c r="LPE87" s="35"/>
      <c r="LPF87" s="59"/>
      <c r="LPG87" s="37"/>
      <c r="LPH87" s="46"/>
      <c r="LPI87" s="35"/>
      <c r="LPJ87" s="59"/>
      <c r="LPK87" s="37"/>
      <c r="LPL87" s="46"/>
      <c r="LPM87" s="35"/>
      <c r="LPN87" s="59"/>
      <c r="LPO87" s="37"/>
      <c r="LPP87" s="46"/>
      <c r="LPQ87" s="35"/>
      <c r="LPR87" s="59"/>
      <c r="LPS87" s="37"/>
      <c r="LPT87" s="46"/>
      <c r="LPU87" s="35"/>
      <c r="LPV87" s="59"/>
      <c r="LPW87" s="37"/>
      <c r="LPX87" s="46"/>
      <c r="LPY87" s="35"/>
      <c r="LPZ87" s="59"/>
      <c r="LQA87" s="37"/>
      <c r="LQB87" s="46"/>
      <c r="LQC87" s="35"/>
      <c r="LQD87" s="59"/>
      <c r="LQE87" s="37"/>
      <c r="LQF87" s="46"/>
      <c r="LQG87" s="35"/>
      <c r="LQH87" s="59"/>
      <c r="LQI87" s="37"/>
      <c r="LQJ87" s="46"/>
      <c r="LQK87" s="35"/>
      <c r="LQL87" s="59"/>
      <c r="LQM87" s="37"/>
      <c r="LQN87" s="46"/>
      <c r="LQO87" s="35"/>
      <c r="LQP87" s="59"/>
      <c r="LQQ87" s="37"/>
      <c r="LQR87" s="46"/>
      <c r="LQS87" s="35"/>
      <c r="LQT87" s="59"/>
      <c r="LQU87" s="37"/>
      <c r="LQV87" s="46"/>
      <c r="LQW87" s="35"/>
      <c r="LQX87" s="59"/>
      <c r="LQY87" s="37"/>
      <c r="LQZ87" s="46"/>
      <c r="LRA87" s="35"/>
      <c r="LRB87" s="59"/>
      <c r="LRC87" s="37"/>
      <c r="LRD87" s="46"/>
      <c r="LRE87" s="35"/>
      <c r="LRF87" s="59"/>
      <c r="LRG87" s="37"/>
      <c r="LRH87" s="46"/>
      <c r="LRI87" s="35"/>
      <c r="LRJ87" s="59"/>
      <c r="LRK87" s="37"/>
      <c r="LRL87" s="46"/>
      <c r="LRM87" s="35"/>
      <c r="LRN87" s="59"/>
      <c r="LRO87" s="37"/>
      <c r="LRP87" s="46"/>
      <c r="LRQ87" s="35"/>
      <c r="LRR87" s="59"/>
      <c r="LRS87" s="37"/>
      <c r="LRT87" s="46"/>
      <c r="LRU87" s="35"/>
      <c r="LRV87" s="59"/>
      <c r="LRW87" s="37"/>
      <c r="LRX87" s="46"/>
      <c r="LRY87" s="35"/>
      <c r="LRZ87" s="59"/>
      <c r="LSA87" s="37"/>
      <c r="LSB87" s="46"/>
      <c r="LSC87" s="35"/>
      <c r="LSD87" s="59"/>
      <c r="LSE87" s="37"/>
      <c r="LSF87" s="46"/>
      <c r="LSG87" s="35"/>
      <c r="LSH87" s="59"/>
      <c r="LSI87" s="37"/>
      <c r="LSJ87" s="46"/>
      <c r="LSK87" s="35"/>
      <c r="LSL87" s="59"/>
      <c r="LSM87" s="37"/>
      <c r="LSN87" s="46"/>
      <c r="LSO87" s="35"/>
      <c r="LSP87" s="59"/>
      <c r="LSQ87" s="37"/>
      <c r="LSR87" s="46"/>
      <c r="LSS87" s="35"/>
      <c r="LST87" s="59"/>
      <c r="LSU87" s="37"/>
      <c r="LSV87" s="46"/>
      <c r="LSW87" s="35"/>
      <c r="LSX87" s="59"/>
      <c r="LSY87" s="37"/>
      <c r="LSZ87" s="46"/>
      <c r="LTA87" s="35"/>
      <c r="LTB87" s="59"/>
      <c r="LTC87" s="37"/>
      <c r="LTD87" s="46"/>
      <c r="LTE87" s="35"/>
      <c r="LTF87" s="59"/>
      <c r="LTG87" s="37"/>
      <c r="LTH87" s="46"/>
      <c r="LTI87" s="35"/>
      <c r="LTJ87" s="59"/>
      <c r="LTK87" s="37"/>
      <c r="LTL87" s="46"/>
      <c r="LTM87" s="35"/>
      <c r="LTN87" s="59"/>
      <c r="LTO87" s="37"/>
      <c r="LTP87" s="46"/>
      <c r="LTQ87" s="35"/>
      <c r="LTR87" s="59"/>
      <c r="LTS87" s="37"/>
      <c r="LTT87" s="46"/>
      <c r="LTU87" s="35"/>
      <c r="LTV87" s="59"/>
      <c r="LTW87" s="37"/>
      <c r="LTX87" s="46"/>
      <c r="LTY87" s="35"/>
      <c r="LTZ87" s="59"/>
      <c r="LUA87" s="37"/>
      <c r="LUB87" s="46"/>
      <c r="LUC87" s="35"/>
      <c r="LUD87" s="59"/>
      <c r="LUE87" s="37"/>
      <c r="LUF87" s="46"/>
      <c r="LUG87" s="35"/>
      <c r="LUH87" s="59"/>
      <c r="LUI87" s="37"/>
      <c r="LUJ87" s="46"/>
      <c r="LUK87" s="35"/>
      <c r="LUL87" s="59"/>
      <c r="LUM87" s="37"/>
      <c r="LUN87" s="46"/>
      <c r="LUO87" s="35"/>
      <c r="LUP87" s="59"/>
      <c r="LUQ87" s="37"/>
      <c r="LUR87" s="46"/>
      <c r="LUS87" s="35"/>
      <c r="LUT87" s="59"/>
      <c r="LUU87" s="37"/>
      <c r="LUV87" s="46"/>
      <c r="LUW87" s="35"/>
      <c r="LUX87" s="59"/>
      <c r="LUY87" s="37"/>
      <c r="LUZ87" s="46"/>
      <c r="LVA87" s="35"/>
      <c r="LVB87" s="59"/>
      <c r="LVC87" s="37"/>
      <c r="LVD87" s="46"/>
      <c r="LVE87" s="35"/>
      <c r="LVF87" s="59"/>
      <c r="LVG87" s="37"/>
      <c r="LVH87" s="46"/>
      <c r="LVI87" s="35"/>
      <c r="LVJ87" s="59"/>
      <c r="LVK87" s="37"/>
      <c r="LVL87" s="46"/>
      <c r="LVM87" s="35"/>
      <c r="LVN87" s="59"/>
      <c r="LVO87" s="37"/>
      <c r="LVP87" s="46"/>
      <c r="LVQ87" s="35"/>
      <c r="LVR87" s="59"/>
      <c r="LVS87" s="37"/>
      <c r="LVT87" s="46"/>
      <c r="LVU87" s="35"/>
      <c r="LVV87" s="59"/>
      <c r="LVW87" s="37"/>
      <c r="LVX87" s="46"/>
      <c r="LVY87" s="35"/>
      <c r="LVZ87" s="59"/>
      <c r="LWA87" s="37"/>
      <c r="LWB87" s="46"/>
      <c r="LWC87" s="35"/>
      <c r="LWD87" s="59"/>
      <c r="LWE87" s="37"/>
      <c r="LWF87" s="46"/>
      <c r="LWG87" s="35"/>
      <c r="LWH87" s="59"/>
      <c r="LWI87" s="37"/>
      <c r="LWJ87" s="46"/>
      <c r="LWK87" s="35"/>
      <c r="LWL87" s="59"/>
      <c r="LWM87" s="37"/>
      <c r="LWN87" s="46"/>
      <c r="LWO87" s="35"/>
      <c r="LWP87" s="59"/>
      <c r="LWQ87" s="37"/>
      <c r="LWR87" s="46"/>
      <c r="LWS87" s="35"/>
      <c r="LWT87" s="59"/>
      <c r="LWU87" s="37"/>
      <c r="LWV87" s="46"/>
      <c r="LWW87" s="35"/>
      <c r="LWX87" s="59"/>
      <c r="LWY87" s="37"/>
      <c r="LWZ87" s="46"/>
      <c r="LXA87" s="35"/>
      <c r="LXB87" s="59"/>
      <c r="LXC87" s="37"/>
      <c r="LXD87" s="46"/>
      <c r="LXE87" s="35"/>
      <c r="LXF87" s="59"/>
      <c r="LXG87" s="37"/>
      <c r="LXH87" s="46"/>
      <c r="LXI87" s="35"/>
      <c r="LXJ87" s="59"/>
      <c r="LXK87" s="37"/>
      <c r="LXL87" s="46"/>
      <c r="LXM87" s="35"/>
      <c r="LXN87" s="59"/>
      <c r="LXO87" s="37"/>
      <c r="LXP87" s="46"/>
      <c r="LXQ87" s="35"/>
      <c r="LXR87" s="59"/>
      <c r="LXS87" s="37"/>
      <c r="LXT87" s="46"/>
      <c r="LXU87" s="35"/>
      <c r="LXV87" s="59"/>
      <c r="LXW87" s="37"/>
      <c r="LXX87" s="46"/>
      <c r="LXY87" s="35"/>
      <c r="LXZ87" s="59"/>
      <c r="LYA87" s="37"/>
      <c r="LYB87" s="46"/>
      <c r="LYC87" s="35"/>
      <c r="LYD87" s="59"/>
      <c r="LYE87" s="37"/>
      <c r="LYF87" s="46"/>
      <c r="LYG87" s="35"/>
      <c r="LYH87" s="59"/>
      <c r="LYI87" s="37"/>
      <c r="LYJ87" s="46"/>
      <c r="LYK87" s="35"/>
      <c r="LYL87" s="59"/>
      <c r="LYM87" s="37"/>
      <c r="LYN87" s="46"/>
      <c r="LYO87" s="35"/>
      <c r="LYP87" s="59"/>
      <c r="LYQ87" s="37"/>
      <c r="LYR87" s="46"/>
      <c r="LYS87" s="35"/>
      <c r="LYT87" s="59"/>
      <c r="LYU87" s="37"/>
      <c r="LYV87" s="46"/>
      <c r="LYW87" s="35"/>
      <c r="LYX87" s="59"/>
      <c r="LYY87" s="37"/>
      <c r="LYZ87" s="46"/>
      <c r="LZA87" s="35"/>
      <c r="LZB87" s="59"/>
      <c r="LZC87" s="37"/>
      <c r="LZD87" s="46"/>
      <c r="LZE87" s="35"/>
      <c r="LZF87" s="59"/>
      <c r="LZG87" s="37"/>
      <c r="LZH87" s="46"/>
      <c r="LZI87" s="35"/>
      <c r="LZJ87" s="59"/>
      <c r="LZK87" s="37"/>
      <c r="LZL87" s="46"/>
      <c r="LZM87" s="35"/>
      <c r="LZN87" s="59"/>
      <c r="LZO87" s="37"/>
      <c r="LZP87" s="46"/>
      <c r="LZQ87" s="35"/>
      <c r="LZR87" s="59"/>
      <c r="LZS87" s="37"/>
      <c r="LZT87" s="46"/>
      <c r="LZU87" s="35"/>
      <c r="LZV87" s="59"/>
      <c r="LZW87" s="37"/>
      <c r="LZX87" s="46"/>
      <c r="LZY87" s="35"/>
      <c r="LZZ87" s="59"/>
      <c r="MAA87" s="37"/>
      <c r="MAB87" s="46"/>
      <c r="MAC87" s="35"/>
      <c r="MAD87" s="59"/>
      <c r="MAE87" s="37"/>
      <c r="MAF87" s="46"/>
      <c r="MAG87" s="35"/>
      <c r="MAH87" s="59"/>
      <c r="MAI87" s="37"/>
      <c r="MAJ87" s="46"/>
      <c r="MAK87" s="35"/>
      <c r="MAL87" s="59"/>
      <c r="MAM87" s="37"/>
      <c r="MAN87" s="46"/>
      <c r="MAO87" s="35"/>
      <c r="MAP87" s="59"/>
      <c r="MAQ87" s="37"/>
      <c r="MAR87" s="46"/>
      <c r="MAS87" s="35"/>
      <c r="MAT87" s="59"/>
      <c r="MAU87" s="37"/>
      <c r="MAV87" s="46"/>
      <c r="MAW87" s="35"/>
      <c r="MAX87" s="59"/>
      <c r="MAY87" s="37"/>
      <c r="MAZ87" s="46"/>
      <c r="MBA87" s="35"/>
      <c r="MBB87" s="59"/>
      <c r="MBC87" s="37"/>
      <c r="MBD87" s="46"/>
      <c r="MBE87" s="35"/>
      <c r="MBF87" s="59"/>
      <c r="MBG87" s="37"/>
      <c r="MBH87" s="46"/>
      <c r="MBI87" s="35"/>
      <c r="MBJ87" s="59"/>
      <c r="MBK87" s="37"/>
      <c r="MBL87" s="46"/>
      <c r="MBM87" s="35"/>
      <c r="MBN87" s="59"/>
      <c r="MBO87" s="37"/>
      <c r="MBP87" s="46"/>
      <c r="MBQ87" s="35"/>
      <c r="MBR87" s="59"/>
      <c r="MBS87" s="37"/>
      <c r="MBT87" s="46"/>
      <c r="MBU87" s="35"/>
      <c r="MBV87" s="59"/>
      <c r="MBW87" s="37"/>
      <c r="MBX87" s="46"/>
      <c r="MBY87" s="35"/>
      <c r="MBZ87" s="59"/>
      <c r="MCA87" s="37"/>
      <c r="MCB87" s="46"/>
      <c r="MCC87" s="35"/>
      <c r="MCD87" s="59"/>
      <c r="MCE87" s="37"/>
      <c r="MCF87" s="46"/>
      <c r="MCG87" s="35"/>
      <c r="MCH87" s="59"/>
      <c r="MCI87" s="37"/>
      <c r="MCJ87" s="46"/>
      <c r="MCK87" s="35"/>
      <c r="MCL87" s="59"/>
      <c r="MCM87" s="37"/>
      <c r="MCN87" s="46"/>
      <c r="MCO87" s="35"/>
      <c r="MCP87" s="59"/>
      <c r="MCQ87" s="37"/>
      <c r="MCR87" s="46"/>
      <c r="MCS87" s="35"/>
      <c r="MCT87" s="59"/>
      <c r="MCU87" s="37"/>
      <c r="MCV87" s="46"/>
      <c r="MCW87" s="35"/>
      <c r="MCX87" s="59"/>
      <c r="MCY87" s="37"/>
      <c r="MCZ87" s="46"/>
      <c r="MDA87" s="35"/>
      <c r="MDB87" s="59"/>
      <c r="MDC87" s="37"/>
      <c r="MDD87" s="46"/>
      <c r="MDE87" s="35"/>
      <c r="MDF87" s="59"/>
      <c r="MDG87" s="37"/>
      <c r="MDH87" s="46"/>
      <c r="MDI87" s="35"/>
      <c r="MDJ87" s="59"/>
      <c r="MDK87" s="37"/>
      <c r="MDL87" s="46"/>
      <c r="MDM87" s="35"/>
      <c r="MDN87" s="59"/>
      <c r="MDO87" s="37"/>
      <c r="MDP87" s="46"/>
      <c r="MDQ87" s="35"/>
      <c r="MDR87" s="59"/>
      <c r="MDS87" s="37"/>
      <c r="MDT87" s="46"/>
      <c r="MDU87" s="35"/>
      <c r="MDV87" s="59"/>
      <c r="MDW87" s="37"/>
      <c r="MDX87" s="46"/>
      <c r="MDY87" s="35"/>
      <c r="MDZ87" s="59"/>
      <c r="MEA87" s="37"/>
      <c r="MEB87" s="46"/>
      <c r="MEC87" s="35"/>
      <c r="MED87" s="59"/>
      <c r="MEE87" s="37"/>
      <c r="MEF87" s="46"/>
      <c r="MEG87" s="35"/>
      <c r="MEH87" s="59"/>
      <c r="MEI87" s="37"/>
      <c r="MEJ87" s="46"/>
      <c r="MEK87" s="35"/>
      <c r="MEL87" s="59"/>
      <c r="MEM87" s="37"/>
      <c r="MEN87" s="46"/>
      <c r="MEO87" s="35"/>
      <c r="MEP87" s="59"/>
      <c r="MEQ87" s="37"/>
      <c r="MER87" s="46"/>
      <c r="MES87" s="35"/>
      <c r="MET87" s="59"/>
      <c r="MEU87" s="37"/>
      <c r="MEV87" s="46"/>
      <c r="MEW87" s="35"/>
      <c r="MEX87" s="59"/>
      <c r="MEY87" s="37"/>
      <c r="MEZ87" s="46"/>
      <c r="MFA87" s="35"/>
      <c r="MFB87" s="59"/>
      <c r="MFC87" s="37"/>
      <c r="MFD87" s="46"/>
      <c r="MFE87" s="35"/>
      <c r="MFF87" s="59"/>
      <c r="MFG87" s="37"/>
      <c r="MFH87" s="46"/>
      <c r="MFI87" s="35"/>
      <c r="MFJ87" s="59"/>
      <c r="MFK87" s="37"/>
      <c r="MFL87" s="46"/>
      <c r="MFM87" s="35"/>
      <c r="MFN87" s="59"/>
      <c r="MFO87" s="37"/>
      <c r="MFP87" s="46"/>
      <c r="MFQ87" s="35"/>
      <c r="MFR87" s="59"/>
      <c r="MFS87" s="37"/>
      <c r="MFT87" s="46"/>
      <c r="MFU87" s="35"/>
      <c r="MFV87" s="59"/>
      <c r="MFW87" s="37"/>
      <c r="MFX87" s="46"/>
      <c r="MFY87" s="35"/>
      <c r="MFZ87" s="59"/>
      <c r="MGA87" s="37"/>
      <c r="MGB87" s="46"/>
      <c r="MGC87" s="35"/>
      <c r="MGD87" s="59"/>
      <c r="MGE87" s="37"/>
      <c r="MGF87" s="46"/>
      <c r="MGG87" s="35"/>
      <c r="MGH87" s="59"/>
      <c r="MGI87" s="37"/>
      <c r="MGJ87" s="46"/>
      <c r="MGK87" s="35"/>
      <c r="MGL87" s="59"/>
      <c r="MGM87" s="37"/>
      <c r="MGN87" s="46"/>
      <c r="MGO87" s="35"/>
      <c r="MGP87" s="59"/>
      <c r="MGQ87" s="37"/>
      <c r="MGR87" s="46"/>
      <c r="MGS87" s="35"/>
      <c r="MGT87" s="59"/>
      <c r="MGU87" s="37"/>
      <c r="MGV87" s="46"/>
      <c r="MGW87" s="35"/>
      <c r="MGX87" s="59"/>
      <c r="MGY87" s="37"/>
      <c r="MGZ87" s="46"/>
      <c r="MHA87" s="35"/>
      <c r="MHB87" s="59"/>
      <c r="MHC87" s="37"/>
      <c r="MHD87" s="46"/>
      <c r="MHE87" s="35"/>
      <c r="MHF87" s="59"/>
      <c r="MHG87" s="37"/>
      <c r="MHH87" s="46"/>
      <c r="MHI87" s="35"/>
      <c r="MHJ87" s="59"/>
      <c r="MHK87" s="37"/>
      <c r="MHL87" s="46"/>
      <c r="MHM87" s="35"/>
      <c r="MHN87" s="59"/>
      <c r="MHO87" s="37"/>
      <c r="MHP87" s="46"/>
      <c r="MHQ87" s="35"/>
      <c r="MHR87" s="59"/>
      <c r="MHS87" s="37"/>
      <c r="MHT87" s="46"/>
      <c r="MHU87" s="35"/>
      <c r="MHV87" s="59"/>
      <c r="MHW87" s="37"/>
      <c r="MHX87" s="46"/>
      <c r="MHY87" s="35"/>
      <c r="MHZ87" s="59"/>
      <c r="MIA87" s="37"/>
      <c r="MIB87" s="46"/>
      <c r="MIC87" s="35"/>
      <c r="MID87" s="59"/>
      <c r="MIE87" s="37"/>
      <c r="MIF87" s="46"/>
      <c r="MIG87" s="35"/>
      <c r="MIH87" s="59"/>
      <c r="MII87" s="37"/>
      <c r="MIJ87" s="46"/>
      <c r="MIK87" s="35"/>
      <c r="MIL87" s="59"/>
      <c r="MIM87" s="37"/>
      <c r="MIN87" s="46"/>
      <c r="MIO87" s="35"/>
      <c r="MIP87" s="59"/>
      <c r="MIQ87" s="37"/>
      <c r="MIR87" s="46"/>
      <c r="MIS87" s="35"/>
      <c r="MIT87" s="59"/>
      <c r="MIU87" s="37"/>
      <c r="MIV87" s="46"/>
      <c r="MIW87" s="35"/>
      <c r="MIX87" s="59"/>
      <c r="MIY87" s="37"/>
      <c r="MIZ87" s="46"/>
      <c r="MJA87" s="35"/>
      <c r="MJB87" s="59"/>
      <c r="MJC87" s="37"/>
      <c r="MJD87" s="46"/>
      <c r="MJE87" s="35"/>
      <c r="MJF87" s="59"/>
      <c r="MJG87" s="37"/>
      <c r="MJH87" s="46"/>
      <c r="MJI87" s="35"/>
      <c r="MJJ87" s="59"/>
      <c r="MJK87" s="37"/>
      <c r="MJL87" s="46"/>
      <c r="MJM87" s="35"/>
      <c r="MJN87" s="59"/>
      <c r="MJO87" s="37"/>
      <c r="MJP87" s="46"/>
      <c r="MJQ87" s="35"/>
      <c r="MJR87" s="59"/>
      <c r="MJS87" s="37"/>
      <c r="MJT87" s="46"/>
      <c r="MJU87" s="35"/>
      <c r="MJV87" s="59"/>
      <c r="MJW87" s="37"/>
      <c r="MJX87" s="46"/>
      <c r="MJY87" s="35"/>
      <c r="MJZ87" s="59"/>
      <c r="MKA87" s="37"/>
      <c r="MKB87" s="46"/>
      <c r="MKC87" s="35"/>
      <c r="MKD87" s="59"/>
      <c r="MKE87" s="37"/>
      <c r="MKF87" s="46"/>
      <c r="MKG87" s="35"/>
      <c r="MKH87" s="59"/>
      <c r="MKI87" s="37"/>
      <c r="MKJ87" s="46"/>
      <c r="MKK87" s="35"/>
      <c r="MKL87" s="59"/>
      <c r="MKM87" s="37"/>
      <c r="MKN87" s="46"/>
      <c r="MKO87" s="35"/>
      <c r="MKP87" s="59"/>
      <c r="MKQ87" s="37"/>
      <c r="MKR87" s="46"/>
      <c r="MKS87" s="35"/>
      <c r="MKT87" s="59"/>
      <c r="MKU87" s="37"/>
      <c r="MKV87" s="46"/>
      <c r="MKW87" s="35"/>
      <c r="MKX87" s="59"/>
      <c r="MKY87" s="37"/>
      <c r="MKZ87" s="46"/>
      <c r="MLA87" s="35"/>
      <c r="MLB87" s="59"/>
      <c r="MLC87" s="37"/>
      <c r="MLD87" s="46"/>
      <c r="MLE87" s="35"/>
      <c r="MLF87" s="59"/>
      <c r="MLG87" s="37"/>
      <c r="MLH87" s="46"/>
      <c r="MLI87" s="35"/>
      <c r="MLJ87" s="59"/>
      <c r="MLK87" s="37"/>
      <c r="MLL87" s="46"/>
      <c r="MLM87" s="35"/>
      <c r="MLN87" s="59"/>
      <c r="MLO87" s="37"/>
      <c r="MLP87" s="46"/>
      <c r="MLQ87" s="35"/>
      <c r="MLR87" s="59"/>
      <c r="MLS87" s="37"/>
      <c r="MLT87" s="46"/>
      <c r="MLU87" s="35"/>
      <c r="MLV87" s="59"/>
      <c r="MLW87" s="37"/>
      <c r="MLX87" s="46"/>
      <c r="MLY87" s="35"/>
      <c r="MLZ87" s="59"/>
      <c r="MMA87" s="37"/>
      <c r="MMB87" s="46"/>
      <c r="MMC87" s="35"/>
      <c r="MMD87" s="59"/>
      <c r="MME87" s="37"/>
      <c r="MMF87" s="46"/>
      <c r="MMG87" s="35"/>
      <c r="MMH87" s="59"/>
      <c r="MMI87" s="37"/>
      <c r="MMJ87" s="46"/>
      <c r="MMK87" s="35"/>
      <c r="MML87" s="59"/>
      <c r="MMM87" s="37"/>
      <c r="MMN87" s="46"/>
      <c r="MMO87" s="35"/>
      <c r="MMP87" s="59"/>
      <c r="MMQ87" s="37"/>
      <c r="MMR87" s="46"/>
      <c r="MMS87" s="35"/>
      <c r="MMT87" s="59"/>
      <c r="MMU87" s="37"/>
      <c r="MMV87" s="46"/>
      <c r="MMW87" s="35"/>
      <c r="MMX87" s="59"/>
      <c r="MMY87" s="37"/>
      <c r="MMZ87" s="46"/>
      <c r="MNA87" s="35"/>
      <c r="MNB87" s="59"/>
      <c r="MNC87" s="37"/>
      <c r="MND87" s="46"/>
      <c r="MNE87" s="35"/>
      <c r="MNF87" s="59"/>
      <c r="MNG87" s="37"/>
      <c r="MNH87" s="46"/>
      <c r="MNI87" s="35"/>
      <c r="MNJ87" s="59"/>
      <c r="MNK87" s="37"/>
      <c r="MNL87" s="46"/>
      <c r="MNM87" s="35"/>
      <c r="MNN87" s="59"/>
      <c r="MNO87" s="37"/>
      <c r="MNP87" s="46"/>
      <c r="MNQ87" s="35"/>
      <c r="MNR87" s="59"/>
      <c r="MNS87" s="37"/>
      <c r="MNT87" s="46"/>
      <c r="MNU87" s="35"/>
      <c r="MNV87" s="59"/>
      <c r="MNW87" s="37"/>
      <c r="MNX87" s="46"/>
      <c r="MNY87" s="35"/>
      <c r="MNZ87" s="59"/>
      <c r="MOA87" s="37"/>
      <c r="MOB87" s="46"/>
      <c r="MOC87" s="35"/>
      <c r="MOD87" s="59"/>
      <c r="MOE87" s="37"/>
      <c r="MOF87" s="46"/>
      <c r="MOG87" s="35"/>
      <c r="MOH87" s="59"/>
      <c r="MOI87" s="37"/>
      <c r="MOJ87" s="46"/>
      <c r="MOK87" s="35"/>
      <c r="MOL87" s="59"/>
      <c r="MOM87" s="37"/>
      <c r="MON87" s="46"/>
      <c r="MOO87" s="35"/>
      <c r="MOP87" s="59"/>
      <c r="MOQ87" s="37"/>
      <c r="MOR87" s="46"/>
      <c r="MOS87" s="35"/>
      <c r="MOT87" s="59"/>
      <c r="MOU87" s="37"/>
      <c r="MOV87" s="46"/>
      <c r="MOW87" s="35"/>
      <c r="MOX87" s="59"/>
      <c r="MOY87" s="37"/>
      <c r="MOZ87" s="46"/>
      <c r="MPA87" s="35"/>
      <c r="MPB87" s="59"/>
      <c r="MPC87" s="37"/>
      <c r="MPD87" s="46"/>
      <c r="MPE87" s="35"/>
      <c r="MPF87" s="59"/>
      <c r="MPG87" s="37"/>
      <c r="MPH87" s="46"/>
      <c r="MPI87" s="35"/>
      <c r="MPJ87" s="59"/>
      <c r="MPK87" s="37"/>
      <c r="MPL87" s="46"/>
      <c r="MPM87" s="35"/>
      <c r="MPN87" s="59"/>
      <c r="MPO87" s="37"/>
      <c r="MPP87" s="46"/>
      <c r="MPQ87" s="35"/>
      <c r="MPR87" s="59"/>
      <c r="MPS87" s="37"/>
      <c r="MPT87" s="46"/>
      <c r="MPU87" s="35"/>
      <c r="MPV87" s="59"/>
      <c r="MPW87" s="37"/>
      <c r="MPX87" s="46"/>
      <c r="MPY87" s="35"/>
      <c r="MPZ87" s="59"/>
      <c r="MQA87" s="37"/>
      <c r="MQB87" s="46"/>
      <c r="MQC87" s="35"/>
      <c r="MQD87" s="59"/>
      <c r="MQE87" s="37"/>
      <c r="MQF87" s="46"/>
      <c r="MQG87" s="35"/>
      <c r="MQH87" s="59"/>
      <c r="MQI87" s="37"/>
      <c r="MQJ87" s="46"/>
      <c r="MQK87" s="35"/>
      <c r="MQL87" s="59"/>
      <c r="MQM87" s="37"/>
      <c r="MQN87" s="46"/>
      <c r="MQO87" s="35"/>
      <c r="MQP87" s="59"/>
      <c r="MQQ87" s="37"/>
      <c r="MQR87" s="46"/>
      <c r="MQS87" s="35"/>
      <c r="MQT87" s="59"/>
      <c r="MQU87" s="37"/>
      <c r="MQV87" s="46"/>
      <c r="MQW87" s="35"/>
      <c r="MQX87" s="59"/>
      <c r="MQY87" s="37"/>
      <c r="MQZ87" s="46"/>
      <c r="MRA87" s="35"/>
      <c r="MRB87" s="59"/>
      <c r="MRC87" s="37"/>
      <c r="MRD87" s="46"/>
      <c r="MRE87" s="35"/>
      <c r="MRF87" s="59"/>
      <c r="MRG87" s="37"/>
      <c r="MRH87" s="46"/>
      <c r="MRI87" s="35"/>
      <c r="MRJ87" s="59"/>
      <c r="MRK87" s="37"/>
      <c r="MRL87" s="46"/>
      <c r="MRM87" s="35"/>
      <c r="MRN87" s="59"/>
      <c r="MRO87" s="37"/>
      <c r="MRP87" s="46"/>
      <c r="MRQ87" s="35"/>
      <c r="MRR87" s="59"/>
      <c r="MRS87" s="37"/>
      <c r="MRT87" s="46"/>
      <c r="MRU87" s="35"/>
      <c r="MRV87" s="59"/>
      <c r="MRW87" s="37"/>
      <c r="MRX87" s="46"/>
      <c r="MRY87" s="35"/>
      <c r="MRZ87" s="59"/>
      <c r="MSA87" s="37"/>
      <c r="MSB87" s="46"/>
      <c r="MSC87" s="35"/>
      <c r="MSD87" s="59"/>
      <c r="MSE87" s="37"/>
      <c r="MSF87" s="46"/>
      <c r="MSG87" s="35"/>
      <c r="MSH87" s="59"/>
      <c r="MSI87" s="37"/>
      <c r="MSJ87" s="46"/>
      <c r="MSK87" s="35"/>
      <c r="MSL87" s="59"/>
      <c r="MSM87" s="37"/>
      <c r="MSN87" s="46"/>
      <c r="MSO87" s="35"/>
      <c r="MSP87" s="59"/>
      <c r="MSQ87" s="37"/>
      <c r="MSR87" s="46"/>
      <c r="MSS87" s="35"/>
      <c r="MST87" s="59"/>
      <c r="MSU87" s="37"/>
      <c r="MSV87" s="46"/>
      <c r="MSW87" s="35"/>
      <c r="MSX87" s="59"/>
      <c r="MSY87" s="37"/>
      <c r="MSZ87" s="46"/>
      <c r="MTA87" s="35"/>
      <c r="MTB87" s="59"/>
      <c r="MTC87" s="37"/>
      <c r="MTD87" s="46"/>
      <c r="MTE87" s="35"/>
      <c r="MTF87" s="59"/>
      <c r="MTG87" s="37"/>
      <c r="MTH87" s="46"/>
      <c r="MTI87" s="35"/>
      <c r="MTJ87" s="59"/>
      <c r="MTK87" s="37"/>
      <c r="MTL87" s="46"/>
      <c r="MTM87" s="35"/>
      <c r="MTN87" s="59"/>
      <c r="MTO87" s="37"/>
      <c r="MTP87" s="46"/>
      <c r="MTQ87" s="35"/>
      <c r="MTR87" s="59"/>
      <c r="MTS87" s="37"/>
      <c r="MTT87" s="46"/>
      <c r="MTU87" s="35"/>
      <c r="MTV87" s="59"/>
      <c r="MTW87" s="37"/>
      <c r="MTX87" s="46"/>
      <c r="MTY87" s="35"/>
      <c r="MTZ87" s="59"/>
      <c r="MUA87" s="37"/>
      <c r="MUB87" s="46"/>
      <c r="MUC87" s="35"/>
      <c r="MUD87" s="59"/>
      <c r="MUE87" s="37"/>
      <c r="MUF87" s="46"/>
      <c r="MUG87" s="35"/>
      <c r="MUH87" s="59"/>
      <c r="MUI87" s="37"/>
      <c r="MUJ87" s="46"/>
      <c r="MUK87" s="35"/>
      <c r="MUL87" s="59"/>
      <c r="MUM87" s="37"/>
      <c r="MUN87" s="46"/>
      <c r="MUO87" s="35"/>
      <c r="MUP87" s="59"/>
      <c r="MUQ87" s="37"/>
      <c r="MUR87" s="46"/>
      <c r="MUS87" s="35"/>
      <c r="MUT87" s="59"/>
      <c r="MUU87" s="37"/>
      <c r="MUV87" s="46"/>
      <c r="MUW87" s="35"/>
      <c r="MUX87" s="59"/>
      <c r="MUY87" s="37"/>
      <c r="MUZ87" s="46"/>
      <c r="MVA87" s="35"/>
      <c r="MVB87" s="59"/>
      <c r="MVC87" s="37"/>
      <c r="MVD87" s="46"/>
      <c r="MVE87" s="35"/>
      <c r="MVF87" s="59"/>
      <c r="MVG87" s="37"/>
      <c r="MVH87" s="46"/>
      <c r="MVI87" s="35"/>
      <c r="MVJ87" s="59"/>
      <c r="MVK87" s="37"/>
      <c r="MVL87" s="46"/>
      <c r="MVM87" s="35"/>
      <c r="MVN87" s="59"/>
      <c r="MVO87" s="37"/>
      <c r="MVP87" s="46"/>
      <c r="MVQ87" s="35"/>
      <c r="MVR87" s="59"/>
      <c r="MVS87" s="37"/>
      <c r="MVT87" s="46"/>
      <c r="MVU87" s="35"/>
      <c r="MVV87" s="59"/>
      <c r="MVW87" s="37"/>
      <c r="MVX87" s="46"/>
      <c r="MVY87" s="35"/>
      <c r="MVZ87" s="59"/>
      <c r="MWA87" s="37"/>
      <c r="MWB87" s="46"/>
      <c r="MWC87" s="35"/>
      <c r="MWD87" s="59"/>
      <c r="MWE87" s="37"/>
      <c r="MWF87" s="46"/>
      <c r="MWG87" s="35"/>
      <c r="MWH87" s="59"/>
      <c r="MWI87" s="37"/>
      <c r="MWJ87" s="46"/>
      <c r="MWK87" s="35"/>
      <c r="MWL87" s="59"/>
      <c r="MWM87" s="37"/>
      <c r="MWN87" s="46"/>
      <c r="MWO87" s="35"/>
      <c r="MWP87" s="59"/>
      <c r="MWQ87" s="37"/>
      <c r="MWR87" s="46"/>
      <c r="MWS87" s="35"/>
      <c r="MWT87" s="59"/>
      <c r="MWU87" s="37"/>
      <c r="MWV87" s="46"/>
      <c r="MWW87" s="35"/>
      <c r="MWX87" s="59"/>
      <c r="MWY87" s="37"/>
      <c r="MWZ87" s="46"/>
      <c r="MXA87" s="35"/>
      <c r="MXB87" s="59"/>
      <c r="MXC87" s="37"/>
      <c r="MXD87" s="46"/>
      <c r="MXE87" s="35"/>
      <c r="MXF87" s="59"/>
      <c r="MXG87" s="37"/>
      <c r="MXH87" s="46"/>
      <c r="MXI87" s="35"/>
      <c r="MXJ87" s="59"/>
      <c r="MXK87" s="37"/>
      <c r="MXL87" s="46"/>
      <c r="MXM87" s="35"/>
      <c r="MXN87" s="59"/>
      <c r="MXO87" s="37"/>
      <c r="MXP87" s="46"/>
      <c r="MXQ87" s="35"/>
      <c r="MXR87" s="59"/>
      <c r="MXS87" s="37"/>
      <c r="MXT87" s="46"/>
      <c r="MXU87" s="35"/>
      <c r="MXV87" s="59"/>
      <c r="MXW87" s="37"/>
      <c r="MXX87" s="46"/>
      <c r="MXY87" s="35"/>
      <c r="MXZ87" s="59"/>
      <c r="MYA87" s="37"/>
      <c r="MYB87" s="46"/>
      <c r="MYC87" s="35"/>
      <c r="MYD87" s="59"/>
      <c r="MYE87" s="37"/>
      <c r="MYF87" s="46"/>
      <c r="MYG87" s="35"/>
      <c r="MYH87" s="59"/>
      <c r="MYI87" s="37"/>
      <c r="MYJ87" s="46"/>
      <c r="MYK87" s="35"/>
      <c r="MYL87" s="59"/>
      <c r="MYM87" s="37"/>
      <c r="MYN87" s="46"/>
      <c r="MYO87" s="35"/>
      <c r="MYP87" s="59"/>
      <c r="MYQ87" s="37"/>
      <c r="MYR87" s="46"/>
      <c r="MYS87" s="35"/>
      <c r="MYT87" s="59"/>
      <c r="MYU87" s="37"/>
      <c r="MYV87" s="46"/>
      <c r="MYW87" s="35"/>
      <c r="MYX87" s="59"/>
      <c r="MYY87" s="37"/>
      <c r="MYZ87" s="46"/>
      <c r="MZA87" s="35"/>
      <c r="MZB87" s="59"/>
      <c r="MZC87" s="37"/>
      <c r="MZD87" s="46"/>
      <c r="MZE87" s="35"/>
      <c r="MZF87" s="59"/>
      <c r="MZG87" s="37"/>
      <c r="MZH87" s="46"/>
      <c r="MZI87" s="35"/>
      <c r="MZJ87" s="59"/>
      <c r="MZK87" s="37"/>
      <c r="MZL87" s="46"/>
      <c r="MZM87" s="35"/>
      <c r="MZN87" s="59"/>
      <c r="MZO87" s="37"/>
      <c r="MZP87" s="46"/>
      <c r="MZQ87" s="35"/>
      <c r="MZR87" s="59"/>
      <c r="MZS87" s="37"/>
      <c r="MZT87" s="46"/>
      <c r="MZU87" s="35"/>
      <c r="MZV87" s="59"/>
      <c r="MZW87" s="37"/>
      <c r="MZX87" s="46"/>
      <c r="MZY87" s="35"/>
      <c r="MZZ87" s="59"/>
      <c r="NAA87" s="37"/>
      <c r="NAB87" s="46"/>
      <c r="NAC87" s="35"/>
      <c r="NAD87" s="59"/>
      <c r="NAE87" s="37"/>
      <c r="NAF87" s="46"/>
      <c r="NAG87" s="35"/>
      <c r="NAH87" s="59"/>
      <c r="NAI87" s="37"/>
      <c r="NAJ87" s="46"/>
      <c r="NAK87" s="35"/>
      <c r="NAL87" s="59"/>
      <c r="NAM87" s="37"/>
      <c r="NAN87" s="46"/>
      <c r="NAO87" s="35"/>
      <c r="NAP87" s="59"/>
      <c r="NAQ87" s="37"/>
      <c r="NAR87" s="46"/>
      <c r="NAS87" s="35"/>
      <c r="NAT87" s="59"/>
      <c r="NAU87" s="37"/>
      <c r="NAV87" s="46"/>
      <c r="NAW87" s="35"/>
      <c r="NAX87" s="59"/>
      <c r="NAY87" s="37"/>
      <c r="NAZ87" s="46"/>
      <c r="NBA87" s="35"/>
      <c r="NBB87" s="59"/>
      <c r="NBC87" s="37"/>
      <c r="NBD87" s="46"/>
      <c r="NBE87" s="35"/>
      <c r="NBF87" s="59"/>
      <c r="NBG87" s="37"/>
      <c r="NBH87" s="46"/>
      <c r="NBI87" s="35"/>
      <c r="NBJ87" s="59"/>
      <c r="NBK87" s="37"/>
      <c r="NBL87" s="46"/>
      <c r="NBM87" s="35"/>
      <c r="NBN87" s="59"/>
      <c r="NBO87" s="37"/>
      <c r="NBP87" s="46"/>
      <c r="NBQ87" s="35"/>
      <c r="NBR87" s="59"/>
      <c r="NBS87" s="37"/>
      <c r="NBT87" s="46"/>
      <c r="NBU87" s="35"/>
      <c r="NBV87" s="59"/>
      <c r="NBW87" s="37"/>
      <c r="NBX87" s="46"/>
      <c r="NBY87" s="35"/>
      <c r="NBZ87" s="59"/>
      <c r="NCA87" s="37"/>
      <c r="NCB87" s="46"/>
      <c r="NCC87" s="35"/>
      <c r="NCD87" s="59"/>
      <c r="NCE87" s="37"/>
      <c r="NCF87" s="46"/>
      <c r="NCG87" s="35"/>
      <c r="NCH87" s="59"/>
      <c r="NCI87" s="37"/>
      <c r="NCJ87" s="46"/>
      <c r="NCK87" s="35"/>
      <c r="NCL87" s="59"/>
      <c r="NCM87" s="37"/>
      <c r="NCN87" s="46"/>
      <c r="NCO87" s="35"/>
      <c r="NCP87" s="59"/>
      <c r="NCQ87" s="37"/>
      <c r="NCR87" s="46"/>
      <c r="NCS87" s="35"/>
      <c r="NCT87" s="59"/>
      <c r="NCU87" s="37"/>
      <c r="NCV87" s="46"/>
      <c r="NCW87" s="35"/>
      <c r="NCX87" s="59"/>
      <c r="NCY87" s="37"/>
      <c r="NCZ87" s="46"/>
      <c r="NDA87" s="35"/>
      <c r="NDB87" s="59"/>
      <c r="NDC87" s="37"/>
      <c r="NDD87" s="46"/>
      <c r="NDE87" s="35"/>
      <c r="NDF87" s="59"/>
      <c r="NDG87" s="37"/>
      <c r="NDH87" s="46"/>
      <c r="NDI87" s="35"/>
      <c r="NDJ87" s="59"/>
      <c r="NDK87" s="37"/>
      <c r="NDL87" s="46"/>
      <c r="NDM87" s="35"/>
      <c r="NDN87" s="59"/>
      <c r="NDO87" s="37"/>
      <c r="NDP87" s="46"/>
      <c r="NDQ87" s="35"/>
      <c r="NDR87" s="59"/>
      <c r="NDS87" s="37"/>
      <c r="NDT87" s="46"/>
      <c r="NDU87" s="35"/>
      <c r="NDV87" s="59"/>
      <c r="NDW87" s="37"/>
      <c r="NDX87" s="46"/>
      <c r="NDY87" s="35"/>
      <c r="NDZ87" s="59"/>
      <c r="NEA87" s="37"/>
      <c r="NEB87" s="46"/>
      <c r="NEC87" s="35"/>
      <c r="NED87" s="59"/>
      <c r="NEE87" s="37"/>
      <c r="NEF87" s="46"/>
      <c r="NEG87" s="35"/>
      <c r="NEH87" s="59"/>
      <c r="NEI87" s="37"/>
      <c r="NEJ87" s="46"/>
      <c r="NEK87" s="35"/>
      <c r="NEL87" s="59"/>
      <c r="NEM87" s="37"/>
      <c r="NEN87" s="46"/>
      <c r="NEO87" s="35"/>
      <c r="NEP87" s="59"/>
      <c r="NEQ87" s="37"/>
      <c r="NER87" s="46"/>
      <c r="NES87" s="35"/>
      <c r="NET87" s="59"/>
      <c r="NEU87" s="37"/>
      <c r="NEV87" s="46"/>
      <c r="NEW87" s="35"/>
      <c r="NEX87" s="59"/>
      <c r="NEY87" s="37"/>
      <c r="NEZ87" s="46"/>
      <c r="NFA87" s="35"/>
      <c r="NFB87" s="59"/>
      <c r="NFC87" s="37"/>
      <c r="NFD87" s="46"/>
      <c r="NFE87" s="35"/>
      <c r="NFF87" s="59"/>
      <c r="NFG87" s="37"/>
      <c r="NFH87" s="46"/>
      <c r="NFI87" s="35"/>
      <c r="NFJ87" s="59"/>
      <c r="NFK87" s="37"/>
      <c r="NFL87" s="46"/>
      <c r="NFM87" s="35"/>
      <c r="NFN87" s="59"/>
      <c r="NFO87" s="37"/>
      <c r="NFP87" s="46"/>
      <c r="NFQ87" s="35"/>
      <c r="NFR87" s="59"/>
      <c r="NFS87" s="37"/>
      <c r="NFT87" s="46"/>
      <c r="NFU87" s="35"/>
      <c r="NFV87" s="59"/>
      <c r="NFW87" s="37"/>
      <c r="NFX87" s="46"/>
      <c r="NFY87" s="35"/>
      <c r="NFZ87" s="59"/>
      <c r="NGA87" s="37"/>
      <c r="NGB87" s="46"/>
      <c r="NGC87" s="35"/>
      <c r="NGD87" s="59"/>
      <c r="NGE87" s="37"/>
      <c r="NGF87" s="46"/>
      <c r="NGG87" s="35"/>
      <c r="NGH87" s="59"/>
      <c r="NGI87" s="37"/>
      <c r="NGJ87" s="46"/>
      <c r="NGK87" s="35"/>
      <c r="NGL87" s="59"/>
      <c r="NGM87" s="37"/>
      <c r="NGN87" s="46"/>
      <c r="NGO87" s="35"/>
      <c r="NGP87" s="59"/>
      <c r="NGQ87" s="37"/>
      <c r="NGR87" s="46"/>
      <c r="NGS87" s="35"/>
      <c r="NGT87" s="59"/>
      <c r="NGU87" s="37"/>
      <c r="NGV87" s="46"/>
      <c r="NGW87" s="35"/>
      <c r="NGX87" s="59"/>
      <c r="NGY87" s="37"/>
      <c r="NGZ87" s="46"/>
      <c r="NHA87" s="35"/>
      <c r="NHB87" s="59"/>
      <c r="NHC87" s="37"/>
      <c r="NHD87" s="46"/>
      <c r="NHE87" s="35"/>
      <c r="NHF87" s="59"/>
      <c r="NHG87" s="37"/>
      <c r="NHH87" s="46"/>
      <c r="NHI87" s="35"/>
      <c r="NHJ87" s="59"/>
      <c r="NHK87" s="37"/>
      <c r="NHL87" s="46"/>
      <c r="NHM87" s="35"/>
      <c r="NHN87" s="59"/>
      <c r="NHO87" s="37"/>
      <c r="NHP87" s="46"/>
      <c r="NHQ87" s="35"/>
      <c r="NHR87" s="59"/>
      <c r="NHS87" s="37"/>
      <c r="NHT87" s="46"/>
      <c r="NHU87" s="35"/>
      <c r="NHV87" s="59"/>
      <c r="NHW87" s="37"/>
      <c r="NHX87" s="46"/>
      <c r="NHY87" s="35"/>
      <c r="NHZ87" s="59"/>
      <c r="NIA87" s="37"/>
      <c r="NIB87" s="46"/>
      <c r="NIC87" s="35"/>
      <c r="NID87" s="59"/>
      <c r="NIE87" s="37"/>
      <c r="NIF87" s="46"/>
      <c r="NIG87" s="35"/>
      <c r="NIH87" s="59"/>
      <c r="NII87" s="37"/>
      <c r="NIJ87" s="46"/>
      <c r="NIK87" s="35"/>
      <c r="NIL87" s="59"/>
      <c r="NIM87" s="37"/>
      <c r="NIN87" s="46"/>
      <c r="NIO87" s="35"/>
      <c r="NIP87" s="59"/>
      <c r="NIQ87" s="37"/>
      <c r="NIR87" s="46"/>
      <c r="NIS87" s="35"/>
      <c r="NIT87" s="59"/>
      <c r="NIU87" s="37"/>
      <c r="NIV87" s="46"/>
      <c r="NIW87" s="35"/>
      <c r="NIX87" s="59"/>
      <c r="NIY87" s="37"/>
      <c r="NIZ87" s="46"/>
      <c r="NJA87" s="35"/>
      <c r="NJB87" s="59"/>
      <c r="NJC87" s="37"/>
      <c r="NJD87" s="46"/>
      <c r="NJE87" s="35"/>
      <c r="NJF87" s="59"/>
      <c r="NJG87" s="37"/>
      <c r="NJH87" s="46"/>
      <c r="NJI87" s="35"/>
      <c r="NJJ87" s="59"/>
      <c r="NJK87" s="37"/>
      <c r="NJL87" s="46"/>
      <c r="NJM87" s="35"/>
      <c r="NJN87" s="59"/>
      <c r="NJO87" s="37"/>
      <c r="NJP87" s="46"/>
      <c r="NJQ87" s="35"/>
      <c r="NJR87" s="59"/>
      <c r="NJS87" s="37"/>
      <c r="NJT87" s="46"/>
      <c r="NJU87" s="35"/>
      <c r="NJV87" s="59"/>
      <c r="NJW87" s="37"/>
      <c r="NJX87" s="46"/>
      <c r="NJY87" s="35"/>
      <c r="NJZ87" s="59"/>
      <c r="NKA87" s="37"/>
      <c r="NKB87" s="46"/>
      <c r="NKC87" s="35"/>
      <c r="NKD87" s="59"/>
      <c r="NKE87" s="37"/>
      <c r="NKF87" s="46"/>
      <c r="NKG87" s="35"/>
      <c r="NKH87" s="59"/>
      <c r="NKI87" s="37"/>
      <c r="NKJ87" s="46"/>
      <c r="NKK87" s="35"/>
      <c r="NKL87" s="59"/>
      <c r="NKM87" s="37"/>
      <c r="NKN87" s="46"/>
      <c r="NKO87" s="35"/>
      <c r="NKP87" s="59"/>
      <c r="NKQ87" s="37"/>
      <c r="NKR87" s="46"/>
      <c r="NKS87" s="35"/>
      <c r="NKT87" s="59"/>
      <c r="NKU87" s="37"/>
      <c r="NKV87" s="46"/>
      <c r="NKW87" s="35"/>
      <c r="NKX87" s="59"/>
      <c r="NKY87" s="37"/>
      <c r="NKZ87" s="46"/>
      <c r="NLA87" s="35"/>
      <c r="NLB87" s="59"/>
      <c r="NLC87" s="37"/>
      <c r="NLD87" s="46"/>
      <c r="NLE87" s="35"/>
      <c r="NLF87" s="59"/>
      <c r="NLG87" s="37"/>
      <c r="NLH87" s="46"/>
      <c r="NLI87" s="35"/>
      <c r="NLJ87" s="59"/>
      <c r="NLK87" s="37"/>
      <c r="NLL87" s="46"/>
      <c r="NLM87" s="35"/>
      <c r="NLN87" s="59"/>
      <c r="NLO87" s="37"/>
      <c r="NLP87" s="46"/>
      <c r="NLQ87" s="35"/>
      <c r="NLR87" s="59"/>
      <c r="NLS87" s="37"/>
      <c r="NLT87" s="46"/>
      <c r="NLU87" s="35"/>
      <c r="NLV87" s="59"/>
      <c r="NLW87" s="37"/>
      <c r="NLX87" s="46"/>
      <c r="NLY87" s="35"/>
      <c r="NLZ87" s="59"/>
      <c r="NMA87" s="37"/>
      <c r="NMB87" s="46"/>
      <c r="NMC87" s="35"/>
      <c r="NMD87" s="59"/>
      <c r="NME87" s="37"/>
      <c r="NMF87" s="46"/>
      <c r="NMG87" s="35"/>
      <c r="NMH87" s="59"/>
      <c r="NMI87" s="37"/>
      <c r="NMJ87" s="46"/>
      <c r="NMK87" s="35"/>
      <c r="NML87" s="59"/>
      <c r="NMM87" s="37"/>
      <c r="NMN87" s="46"/>
      <c r="NMO87" s="35"/>
      <c r="NMP87" s="59"/>
      <c r="NMQ87" s="37"/>
      <c r="NMR87" s="46"/>
      <c r="NMS87" s="35"/>
      <c r="NMT87" s="59"/>
      <c r="NMU87" s="37"/>
      <c r="NMV87" s="46"/>
      <c r="NMW87" s="35"/>
      <c r="NMX87" s="59"/>
      <c r="NMY87" s="37"/>
      <c r="NMZ87" s="46"/>
      <c r="NNA87" s="35"/>
      <c r="NNB87" s="59"/>
      <c r="NNC87" s="37"/>
      <c r="NND87" s="46"/>
      <c r="NNE87" s="35"/>
      <c r="NNF87" s="59"/>
      <c r="NNG87" s="37"/>
      <c r="NNH87" s="46"/>
      <c r="NNI87" s="35"/>
      <c r="NNJ87" s="59"/>
      <c r="NNK87" s="37"/>
      <c r="NNL87" s="46"/>
      <c r="NNM87" s="35"/>
      <c r="NNN87" s="59"/>
      <c r="NNO87" s="37"/>
      <c r="NNP87" s="46"/>
      <c r="NNQ87" s="35"/>
      <c r="NNR87" s="59"/>
      <c r="NNS87" s="37"/>
      <c r="NNT87" s="46"/>
      <c r="NNU87" s="35"/>
      <c r="NNV87" s="59"/>
      <c r="NNW87" s="37"/>
      <c r="NNX87" s="46"/>
      <c r="NNY87" s="35"/>
      <c r="NNZ87" s="59"/>
      <c r="NOA87" s="37"/>
      <c r="NOB87" s="46"/>
      <c r="NOC87" s="35"/>
      <c r="NOD87" s="59"/>
      <c r="NOE87" s="37"/>
      <c r="NOF87" s="46"/>
      <c r="NOG87" s="35"/>
      <c r="NOH87" s="59"/>
      <c r="NOI87" s="37"/>
      <c r="NOJ87" s="46"/>
      <c r="NOK87" s="35"/>
      <c r="NOL87" s="59"/>
      <c r="NOM87" s="37"/>
      <c r="NON87" s="46"/>
      <c r="NOO87" s="35"/>
      <c r="NOP87" s="59"/>
      <c r="NOQ87" s="37"/>
      <c r="NOR87" s="46"/>
      <c r="NOS87" s="35"/>
      <c r="NOT87" s="59"/>
      <c r="NOU87" s="37"/>
      <c r="NOV87" s="46"/>
      <c r="NOW87" s="35"/>
      <c r="NOX87" s="59"/>
      <c r="NOY87" s="37"/>
      <c r="NOZ87" s="46"/>
      <c r="NPA87" s="35"/>
      <c r="NPB87" s="59"/>
      <c r="NPC87" s="37"/>
      <c r="NPD87" s="46"/>
      <c r="NPE87" s="35"/>
      <c r="NPF87" s="59"/>
      <c r="NPG87" s="37"/>
      <c r="NPH87" s="46"/>
      <c r="NPI87" s="35"/>
      <c r="NPJ87" s="59"/>
      <c r="NPK87" s="37"/>
      <c r="NPL87" s="46"/>
      <c r="NPM87" s="35"/>
      <c r="NPN87" s="59"/>
      <c r="NPO87" s="37"/>
      <c r="NPP87" s="46"/>
      <c r="NPQ87" s="35"/>
      <c r="NPR87" s="59"/>
      <c r="NPS87" s="37"/>
      <c r="NPT87" s="46"/>
      <c r="NPU87" s="35"/>
      <c r="NPV87" s="59"/>
      <c r="NPW87" s="37"/>
      <c r="NPX87" s="46"/>
      <c r="NPY87" s="35"/>
      <c r="NPZ87" s="59"/>
      <c r="NQA87" s="37"/>
      <c r="NQB87" s="46"/>
      <c r="NQC87" s="35"/>
      <c r="NQD87" s="59"/>
      <c r="NQE87" s="37"/>
      <c r="NQF87" s="46"/>
      <c r="NQG87" s="35"/>
      <c r="NQH87" s="59"/>
      <c r="NQI87" s="37"/>
      <c r="NQJ87" s="46"/>
      <c r="NQK87" s="35"/>
      <c r="NQL87" s="59"/>
      <c r="NQM87" s="37"/>
      <c r="NQN87" s="46"/>
      <c r="NQO87" s="35"/>
      <c r="NQP87" s="59"/>
      <c r="NQQ87" s="37"/>
      <c r="NQR87" s="46"/>
      <c r="NQS87" s="35"/>
      <c r="NQT87" s="59"/>
      <c r="NQU87" s="37"/>
      <c r="NQV87" s="46"/>
      <c r="NQW87" s="35"/>
      <c r="NQX87" s="59"/>
      <c r="NQY87" s="37"/>
      <c r="NQZ87" s="46"/>
      <c r="NRA87" s="35"/>
      <c r="NRB87" s="59"/>
      <c r="NRC87" s="37"/>
      <c r="NRD87" s="46"/>
      <c r="NRE87" s="35"/>
      <c r="NRF87" s="59"/>
      <c r="NRG87" s="37"/>
      <c r="NRH87" s="46"/>
      <c r="NRI87" s="35"/>
      <c r="NRJ87" s="59"/>
      <c r="NRK87" s="37"/>
      <c r="NRL87" s="46"/>
      <c r="NRM87" s="35"/>
      <c r="NRN87" s="59"/>
      <c r="NRO87" s="37"/>
      <c r="NRP87" s="46"/>
      <c r="NRQ87" s="35"/>
      <c r="NRR87" s="59"/>
      <c r="NRS87" s="37"/>
      <c r="NRT87" s="46"/>
      <c r="NRU87" s="35"/>
      <c r="NRV87" s="59"/>
      <c r="NRW87" s="37"/>
      <c r="NRX87" s="46"/>
      <c r="NRY87" s="35"/>
      <c r="NRZ87" s="59"/>
      <c r="NSA87" s="37"/>
      <c r="NSB87" s="46"/>
      <c r="NSC87" s="35"/>
      <c r="NSD87" s="59"/>
      <c r="NSE87" s="37"/>
      <c r="NSF87" s="46"/>
      <c r="NSG87" s="35"/>
      <c r="NSH87" s="59"/>
      <c r="NSI87" s="37"/>
      <c r="NSJ87" s="46"/>
      <c r="NSK87" s="35"/>
      <c r="NSL87" s="59"/>
      <c r="NSM87" s="37"/>
      <c r="NSN87" s="46"/>
      <c r="NSO87" s="35"/>
      <c r="NSP87" s="59"/>
      <c r="NSQ87" s="37"/>
      <c r="NSR87" s="46"/>
      <c r="NSS87" s="35"/>
      <c r="NST87" s="59"/>
      <c r="NSU87" s="37"/>
      <c r="NSV87" s="46"/>
      <c r="NSW87" s="35"/>
      <c r="NSX87" s="59"/>
      <c r="NSY87" s="37"/>
      <c r="NSZ87" s="46"/>
      <c r="NTA87" s="35"/>
      <c r="NTB87" s="59"/>
      <c r="NTC87" s="37"/>
      <c r="NTD87" s="46"/>
      <c r="NTE87" s="35"/>
      <c r="NTF87" s="59"/>
      <c r="NTG87" s="37"/>
      <c r="NTH87" s="46"/>
      <c r="NTI87" s="35"/>
      <c r="NTJ87" s="59"/>
      <c r="NTK87" s="37"/>
      <c r="NTL87" s="46"/>
      <c r="NTM87" s="35"/>
      <c r="NTN87" s="59"/>
      <c r="NTO87" s="37"/>
      <c r="NTP87" s="46"/>
      <c r="NTQ87" s="35"/>
      <c r="NTR87" s="59"/>
      <c r="NTS87" s="37"/>
      <c r="NTT87" s="46"/>
      <c r="NTU87" s="35"/>
      <c r="NTV87" s="59"/>
      <c r="NTW87" s="37"/>
      <c r="NTX87" s="46"/>
      <c r="NTY87" s="35"/>
      <c r="NTZ87" s="59"/>
      <c r="NUA87" s="37"/>
      <c r="NUB87" s="46"/>
      <c r="NUC87" s="35"/>
      <c r="NUD87" s="59"/>
      <c r="NUE87" s="37"/>
      <c r="NUF87" s="46"/>
      <c r="NUG87" s="35"/>
      <c r="NUH87" s="59"/>
      <c r="NUI87" s="37"/>
      <c r="NUJ87" s="46"/>
      <c r="NUK87" s="35"/>
      <c r="NUL87" s="59"/>
      <c r="NUM87" s="37"/>
      <c r="NUN87" s="46"/>
      <c r="NUO87" s="35"/>
      <c r="NUP87" s="59"/>
      <c r="NUQ87" s="37"/>
      <c r="NUR87" s="46"/>
      <c r="NUS87" s="35"/>
      <c r="NUT87" s="59"/>
      <c r="NUU87" s="37"/>
      <c r="NUV87" s="46"/>
      <c r="NUW87" s="35"/>
      <c r="NUX87" s="59"/>
      <c r="NUY87" s="37"/>
      <c r="NUZ87" s="46"/>
      <c r="NVA87" s="35"/>
      <c r="NVB87" s="59"/>
      <c r="NVC87" s="37"/>
      <c r="NVD87" s="46"/>
      <c r="NVE87" s="35"/>
      <c r="NVF87" s="59"/>
      <c r="NVG87" s="37"/>
      <c r="NVH87" s="46"/>
      <c r="NVI87" s="35"/>
      <c r="NVJ87" s="59"/>
      <c r="NVK87" s="37"/>
      <c r="NVL87" s="46"/>
      <c r="NVM87" s="35"/>
      <c r="NVN87" s="59"/>
      <c r="NVO87" s="37"/>
      <c r="NVP87" s="46"/>
      <c r="NVQ87" s="35"/>
      <c r="NVR87" s="59"/>
      <c r="NVS87" s="37"/>
      <c r="NVT87" s="46"/>
      <c r="NVU87" s="35"/>
      <c r="NVV87" s="59"/>
      <c r="NVW87" s="37"/>
      <c r="NVX87" s="46"/>
      <c r="NVY87" s="35"/>
      <c r="NVZ87" s="59"/>
      <c r="NWA87" s="37"/>
      <c r="NWB87" s="46"/>
      <c r="NWC87" s="35"/>
      <c r="NWD87" s="59"/>
      <c r="NWE87" s="37"/>
      <c r="NWF87" s="46"/>
      <c r="NWG87" s="35"/>
      <c r="NWH87" s="59"/>
      <c r="NWI87" s="37"/>
      <c r="NWJ87" s="46"/>
      <c r="NWK87" s="35"/>
      <c r="NWL87" s="59"/>
      <c r="NWM87" s="37"/>
      <c r="NWN87" s="46"/>
      <c r="NWO87" s="35"/>
      <c r="NWP87" s="59"/>
      <c r="NWQ87" s="37"/>
      <c r="NWR87" s="46"/>
      <c r="NWS87" s="35"/>
      <c r="NWT87" s="59"/>
      <c r="NWU87" s="37"/>
      <c r="NWV87" s="46"/>
      <c r="NWW87" s="35"/>
      <c r="NWX87" s="59"/>
      <c r="NWY87" s="37"/>
      <c r="NWZ87" s="46"/>
      <c r="NXA87" s="35"/>
      <c r="NXB87" s="59"/>
      <c r="NXC87" s="37"/>
      <c r="NXD87" s="46"/>
      <c r="NXE87" s="35"/>
      <c r="NXF87" s="59"/>
      <c r="NXG87" s="37"/>
      <c r="NXH87" s="46"/>
      <c r="NXI87" s="35"/>
      <c r="NXJ87" s="59"/>
      <c r="NXK87" s="37"/>
      <c r="NXL87" s="46"/>
      <c r="NXM87" s="35"/>
      <c r="NXN87" s="59"/>
      <c r="NXO87" s="37"/>
      <c r="NXP87" s="46"/>
      <c r="NXQ87" s="35"/>
      <c r="NXR87" s="59"/>
      <c r="NXS87" s="37"/>
      <c r="NXT87" s="46"/>
      <c r="NXU87" s="35"/>
      <c r="NXV87" s="59"/>
      <c r="NXW87" s="37"/>
      <c r="NXX87" s="46"/>
      <c r="NXY87" s="35"/>
      <c r="NXZ87" s="59"/>
      <c r="NYA87" s="37"/>
      <c r="NYB87" s="46"/>
      <c r="NYC87" s="35"/>
      <c r="NYD87" s="59"/>
      <c r="NYE87" s="37"/>
      <c r="NYF87" s="46"/>
      <c r="NYG87" s="35"/>
      <c r="NYH87" s="59"/>
      <c r="NYI87" s="37"/>
      <c r="NYJ87" s="46"/>
      <c r="NYK87" s="35"/>
      <c r="NYL87" s="59"/>
      <c r="NYM87" s="37"/>
      <c r="NYN87" s="46"/>
      <c r="NYO87" s="35"/>
      <c r="NYP87" s="59"/>
      <c r="NYQ87" s="37"/>
      <c r="NYR87" s="46"/>
      <c r="NYS87" s="35"/>
      <c r="NYT87" s="59"/>
      <c r="NYU87" s="37"/>
      <c r="NYV87" s="46"/>
      <c r="NYW87" s="35"/>
      <c r="NYX87" s="59"/>
      <c r="NYY87" s="37"/>
      <c r="NYZ87" s="46"/>
      <c r="NZA87" s="35"/>
      <c r="NZB87" s="59"/>
      <c r="NZC87" s="37"/>
      <c r="NZD87" s="46"/>
      <c r="NZE87" s="35"/>
      <c r="NZF87" s="59"/>
      <c r="NZG87" s="37"/>
      <c r="NZH87" s="46"/>
      <c r="NZI87" s="35"/>
      <c r="NZJ87" s="59"/>
      <c r="NZK87" s="37"/>
      <c r="NZL87" s="46"/>
      <c r="NZM87" s="35"/>
      <c r="NZN87" s="59"/>
      <c r="NZO87" s="37"/>
      <c r="NZP87" s="46"/>
      <c r="NZQ87" s="35"/>
      <c r="NZR87" s="59"/>
      <c r="NZS87" s="37"/>
      <c r="NZT87" s="46"/>
      <c r="NZU87" s="35"/>
      <c r="NZV87" s="59"/>
      <c r="NZW87" s="37"/>
      <c r="NZX87" s="46"/>
      <c r="NZY87" s="35"/>
      <c r="NZZ87" s="59"/>
      <c r="OAA87" s="37"/>
      <c r="OAB87" s="46"/>
      <c r="OAC87" s="35"/>
      <c r="OAD87" s="59"/>
      <c r="OAE87" s="37"/>
      <c r="OAF87" s="46"/>
      <c r="OAG87" s="35"/>
      <c r="OAH87" s="59"/>
      <c r="OAI87" s="37"/>
      <c r="OAJ87" s="46"/>
      <c r="OAK87" s="35"/>
      <c r="OAL87" s="59"/>
      <c r="OAM87" s="37"/>
      <c r="OAN87" s="46"/>
      <c r="OAO87" s="35"/>
      <c r="OAP87" s="59"/>
      <c r="OAQ87" s="37"/>
      <c r="OAR87" s="46"/>
      <c r="OAS87" s="35"/>
      <c r="OAT87" s="59"/>
      <c r="OAU87" s="37"/>
      <c r="OAV87" s="46"/>
      <c r="OAW87" s="35"/>
      <c r="OAX87" s="59"/>
      <c r="OAY87" s="37"/>
      <c r="OAZ87" s="46"/>
      <c r="OBA87" s="35"/>
      <c r="OBB87" s="59"/>
      <c r="OBC87" s="37"/>
      <c r="OBD87" s="46"/>
      <c r="OBE87" s="35"/>
      <c r="OBF87" s="59"/>
      <c r="OBG87" s="37"/>
      <c r="OBH87" s="46"/>
      <c r="OBI87" s="35"/>
      <c r="OBJ87" s="59"/>
      <c r="OBK87" s="37"/>
      <c r="OBL87" s="46"/>
      <c r="OBM87" s="35"/>
      <c r="OBN87" s="59"/>
      <c r="OBO87" s="37"/>
      <c r="OBP87" s="46"/>
      <c r="OBQ87" s="35"/>
      <c r="OBR87" s="59"/>
      <c r="OBS87" s="37"/>
      <c r="OBT87" s="46"/>
      <c r="OBU87" s="35"/>
      <c r="OBV87" s="59"/>
      <c r="OBW87" s="37"/>
      <c r="OBX87" s="46"/>
      <c r="OBY87" s="35"/>
      <c r="OBZ87" s="59"/>
      <c r="OCA87" s="37"/>
      <c r="OCB87" s="46"/>
      <c r="OCC87" s="35"/>
      <c r="OCD87" s="59"/>
      <c r="OCE87" s="37"/>
      <c r="OCF87" s="46"/>
      <c r="OCG87" s="35"/>
      <c r="OCH87" s="59"/>
      <c r="OCI87" s="37"/>
      <c r="OCJ87" s="46"/>
      <c r="OCK87" s="35"/>
      <c r="OCL87" s="59"/>
      <c r="OCM87" s="37"/>
      <c r="OCN87" s="46"/>
      <c r="OCO87" s="35"/>
      <c r="OCP87" s="59"/>
      <c r="OCQ87" s="37"/>
      <c r="OCR87" s="46"/>
      <c r="OCS87" s="35"/>
      <c r="OCT87" s="59"/>
      <c r="OCU87" s="37"/>
      <c r="OCV87" s="46"/>
      <c r="OCW87" s="35"/>
      <c r="OCX87" s="59"/>
      <c r="OCY87" s="37"/>
      <c r="OCZ87" s="46"/>
      <c r="ODA87" s="35"/>
      <c r="ODB87" s="59"/>
      <c r="ODC87" s="37"/>
      <c r="ODD87" s="46"/>
      <c r="ODE87" s="35"/>
      <c r="ODF87" s="59"/>
      <c r="ODG87" s="37"/>
      <c r="ODH87" s="46"/>
      <c r="ODI87" s="35"/>
      <c r="ODJ87" s="59"/>
      <c r="ODK87" s="37"/>
      <c r="ODL87" s="46"/>
      <c r="ODM87" s="35"/>
      <c r="ODN87" s="59"/>
      <c r="ODO87" s="37"/>
      <c r="ODP87" s="46"/>
      <c r="ODQ87" s="35"/>
      <c r="ODR87" s="59"/>
      <c r="ODS87" s="37"/>
      <c r="ODT87" s="46"/>
      <c r="ODU87" s="35"/>
      <c r="ODV87" s="59"/>
      <c r="ODW87" s="37"/>
      <c r="ODX87" s="46"/>
      <c r="ODY87" s="35"/>
      <c r="ODZ87" s="59"/>
      <c r="OEA87" s="37"/>
      <c r="OEB87" s="46"/>
      <c r="OEC87" s="35"/>
      <c r="OED87" s="59"/>
      <c r="OEE87" s="37"/>
      <c r="OEF87" s="46"/>
      <c r="OEG87" s="35"/>
      <c r="OEH87" s="59"/>
      <c r="OEI87" s="37"/>
      <c r="OEJ87" s="46"/>
      <c r="OEK87" s="35"/>
      <c r="OEL87" s="59"/>
      <c r="OEM87" s="37"/>
      <c r="OEN87" s="46"/>
      <c r="OEO87" s="35"/>
      <c r="OEP87" s="59"/>
      <c r="OEQ87" s="37"/>
      <c r="OER87" s="46"/>
      <c r="OES87" s="35"/>
      <c r="OET87" s="59"/>
      <c r="OEU87" s="37"/>
      <c r="OEV87" s="46"/>
      <c r="OEW87" s="35"/>
      <c r="OEX87" s="59"/>
      <c r="OEY87" s="37"/>
      <c r="OEZ87" s="46"/>
      <c r="OFA87" s="35"/>
      <c r="OFB87" s="59"/>
      <c r="OFC87" s="37"/>
      <c r="OFD87" s="46"/>
      <c r="OFE87" s="35"/>
      <c r="OFF87" s="59"/>
      <c r="OFG87" s="37"/>
      <c r="OFH87" s="46"/>
      <c r="OFI87" s="35"/>
      <c r="OFJ87" s="59"/>
      <c r="OFK87" s="37"/>
      <c r="OFL87" s="46"/>
      <c r="OFM87" s="35"/>
      <c r="OFN87" s="59"/>
      <c r="OFO87" s="37"/>
      <c r="OFP87" s="46"/>
      <c r="OFQ87" s="35"/>
      <c r="OFR87" s="59"/>
      <c r="OFS87" s="37"/>
      <c r="OFT87" s="46"/>
      <c r="OFU87" s="35"/>
      <c r="OFV87" s="59"/>
      <c r="OFW87" s="37"/>
      <c r="OFX87" s="46"/>
      <c r="OFY87" s="35"/>
      <c r="OFZ87" s="59"/>
      <c r="OGA87" s="37"/>
      <c r="OGB87" s="46"/>
      <c r="OGC87" s="35"/>
      <c r="OGD87" s="59"/>
      <c r="OGE87" s="37"/>
      <c r="OGF87" s="46"/>
      <c r="OGG87" s="35"/>
      <c r="OGH87" s="59"/>
      <c r="OGI87" s="37"/>
      <c r="OGJ87" s="46"/>
      <c r="OGK87" s="35"/>
      <c r="OGL87" s="59"/>
      <c r="OGM87" s="37"/>
      <c r="OGN87" s="46"/>
      <c r="OGO87" s="35"/>
      <c r="OGP87" s="59"/>
      <c r="OGQ87" s="37"/>
      <c r="OGR87" s="46"/>
      <c r="OGS87" s="35"/>
      <c r="OGT87" s="59"/>
      <c r="OGU87" s="37"/>
      <c r="OGV87" s="46"/>
      <c r="OGW87" s="35"/>
      <c r="OGX87" s="59"/>
      <c r="OGY87" s="37"/>
      <c r="OGZ87" s="46"/>
      <c r="OHA87" s="35"/>
      <c r="OHB87" s="59"/>
      <c r="OHC87" s="37"/>
      <c r="OHD87" s="46"/>
      <c r="OHE87" s="35"/>
      <c r="OHF87" s="59"/>
      <c r="OHG87" s="37"/>
      <c r="OHH87" s="46"/>
      <c r="OHI87" s="35"/>
      <c r="OHJ87" s="59"/>
      <c r="OHK87" s="37"/>
      <c r="OHL87" s="46"/>
      <c r="OHM87" s="35"/>
      <c r="OHN87" s="59"/>
      <c r="OHO87" s="37"/>
      <c r="OHP87" s="46"/>
      <c r="OHQ87" s="35"/>
      <c r="OHR87" s="59"/>
      <c r="OHS87" s="37"/>
      <c r="OHT87" s="46"/>
      <c r="OHU87" s="35"/>
      <c r="OHV87" s="59"/>
      <c r="OHW87" s="37"/>
      <c r="OHX87" s="46"/>
      <c r="OHY87" s="35"/>
      <c r="OHZ87" s="59"/>
      <c r="OIA87" s="37"/>
      <c r="OIB87" s="46"/>
      <c r="OIC87" s="35"/>
      <c r="OID87" s="59"/>
      <c r="OIE87" s="37"/>
      <c r="OIF87" s="46"/>
      <c r="OIG87" s="35"/>
      <c r="OIH87" s="59"/>
      <c r="OII87" s="37"/>
      <c r="OIJ87" s="46"/>
      <c r="OIK87" s="35"/>
      <c r="OIL87" s="59"/>
      <c r="OIM87" s="37"/>
      <c r="OIN87" s="46"/>
      <c r="OIO87" s="35"/>
      <c r="OIP87" s="59"/>
      <c r="OIQ87" s="37"/>
      <c r="OIR87" s="46"/>
      <c r="OIS87" s="35"/>
      <c r="OIT87" s="59"/>
      <c r="OIU87" s="37"/>
      <c r="OIV87" s="46"/>
      <c r="OIW87" s="35"/>
      <c r="OIX87" s="59"/>
      <c r="OIY87" s="37"/>
      <c r="OIZ87" s="46"/>
      <c r="OJA87" s="35"/>
      <c r="OJB87" s="59"/>
      <c r="OJC87" s="37"/>
      <c r="OJD87" s="46"/>
      <c r="OJE87" s="35"/>
      <c r="OJF87" s="59"/>
      <c r="OJG87" s="37"/>
      <c r="OJH87" s="46"/>
      <c r="OJI87" s="35"/>
      <c r="OJJ87" s="59"/>
      <c r="OJK87" s="37"/>
      <c r="OJL87" s="46"/>
      <c r="OJM87" s="35"/>
      <c r="OJN87" s="59"/>
      <c r="OJO87" s="37"/>
      <c r="OJP87" s="46"/>
      <c r="OJQ87" s="35"/>
      <c r="OJR87" s="59"/>
      <c r="OJS87" s="37"/>
      <c r="OJT87" s="46"/>
      <c r="OJU87" s="35"/>
      <c r="OJV87" s="59"/>
      <c r="OJW87" s="37"/>
      <c r="OJX87" s="46"/>
      <c r="OJY87" s="35"/>
      <c r="OJZ87" s="59"/>
      <c r="OKA87" s="37"/>
      <c r="OKB87" s="46"/>
      <c r="OKC87" s="35"/>
      <c r="OKD87" s="59"/>
      <c r="OKE87" s="37"/>
      <c r="OKF87" s="46"/>
      <c r="OKG87" s="35"/>
      <c r="OKH87" s="59"/>
      <c r="OKI87" s="37"/>
      <c r="OKJ87" s="46"/>
      <c r="OKK87" s="35"/>
      <c r="OKL87" s="59"/>
      <c r="OKM87" s="37"/>
      <c r="OKN87" s="46"/>
      <c r="OKO87" s="35"/>
      <c r="OKP87" s="59"/>
      <c r="OKQ87" s="37"/>
      <c r="OKR87" s="46"/>
      <c r="OKS87" s="35"/>
      <c r="OKT87" s="59"/>
      <c r="OKU87" s="37"/>
      <c r="OKV87" s="46"/>
      <c r="OKW87" s="35"/>
      <c r="OKX87" s="59"/>
      <c r="OKY87" s="37"/>
      <c r="OKZ87" s="46"/>
      <c r="OLA87" s="35"/>
      <c r="OLB87" s="59"/>
      <c r="OLC87" s="37"/>
      <c r="OLD87" s="46"/>
      <c r="OLE87" s="35"/>
      <c r="OLF87" s="59"/>
      <c r="OLG87" s="37"/>
      <c r="OLH87" s="46"/>
      <c r="OLI87" s="35"/>
      <c r="OLJ87" s="59"/>
      <c r="OLK87" s="37"/>
      <c r="OLL87" s="46"/>
      <c r="OLM87" s="35"/>
      <c r="OLN87" s="59"/>
      <c r="OLO87" s="37"/>
      <c r="OLP87" s="46"/>
      <c r="OLQ87" s="35"/>
      <c r="OLR87" s="59"/>
      <c r="OLS87" s="37"/>
      <c r="OLT87" s="46"/>
      <c r="OLU87" s="35"/>
      <c r="OLV87" s="59"/>
      <c r="OLW87" s="37"/>
      <c r="OLX87" s="46"/>
      <c r="OLY87" s="35"/>
      <c r="OLZ87" s="59"/>
      <c r="OMA87" s="37"/>
      <c r="OMB87" s="46"/>
      <c r="OMC87" s="35"/>
      <c r="OMD87" s="59"/>
      <c r="OME87" s="37"/>
      <c r="OMF87" s="46"/>
      <c r="OMG87" s="35"/>
      <c r="OMH87" s="59"/>
      <c r="OMI87" s="37"/>
      <c r="OMJ87" s="46"/>
      <c r="OMK87" s="35"/>
      <c r="OML87" s="59"/>
      <c r="OMM87" s="37"/>
      <c r="OMN87" s="46"/>
      <c r="OMO87" s="35"/>
      <c r="OMP87" s="59"/>
      <c r="OMQ87" s="37"/>
      <c r="OMR87" s="46"/>
      <c r="OMS87" s="35"/>
      <c r="OMT87" s="59"/>
      <c r="OMU87" s="37"/>
      <c r="OMV87" s="46"/>
      <c r="OMW87" s="35"/>
      <c r="OMX87" s="59"/>
      <c r="OMY87" s="37"/>
      <c r="OMZ87" s="46"/>
      <c r="ONA87" s="35"/>
      <c r="ONB87" s="59"/>
      <c r="ONC87" s="37"/>
      <c r="OND87" s="46"/>
      <c r="ONE87" s="35"/>
      <c r="ONF87" s="59"/>
      <c r="ONG87" s="37"/>
      <c r="ONH87" s="46"/>
      <c r="ONI87" s="35"/>
      <c r="ONJ87" s="59"/>
      <c r="ONK87" s="37"/>
      <c r="ONL87" s="46"/>
      <c r="ONM87" s="35"/>
      <c r="ONN87" s="59"/>
      <c r="ONO87" s="37"/>
      <c r="ONP87" s="46"/>
      <c r="ONQ87" s="35"/>
      <c r="ONR87" s="59"/>
      <c r="ONS87" s="37"/>
      <c r="ONT87" s="46"/>
      <c r="ONU87" s="35"/>
      <c r="ONV87" s="59"/>
      <c r="ONW87" s="37"/>
      <c r="ONX87" s="46"/>
      <c r="ONY87" s="35"/>
      <c r="ONZ87" s="59"/>
      <c r="OOA87" s="37"/>
      <c r="OOB87" s="46"/>
      <c r="OOC87" s="35"/>
      <c r="OOD87" s="59"/>
      <c r="OOE87" s="37"/>
      <c r="OOF87" s="46"/>
      <c r="OOG87" s="35"/>
      <c r="OOH87" s="59"/>
      <c r="OOI87" s="37"/>
      <c r="OOJ87" s="46"/>
      <c r="OOK87" s="35"/>
      <c r="OOL87" s="59"/>
      <c r="OOM87" s="37"/>
      <c r="OON87" s="46"/>
      <c r="OOO87" s="35"/>
      <c r="OOP87" s="59"/>
      <c r="OOQ87" s="37"/>
      <c r="OOR87" s="46"/>
      <c r="OOS87" s="35"/>
      <c r="OOT87" s="59"/>
      <c r="OOU87" s="37"/>
      <c r="OOV87" s="46"/>
      <c r="OOW87" s="35"/>
      <c r="OOX87" s="59"/>
      <c r="OOY87" s="37"/>
      <c r="OOZ87" s="46"/>
      <c r="OPA87" s="35"/>
      <c r="OPB87" s="59"/>
      <c r="OPC87" s="37"/>
      <c r="OPD87" s="46"/>
      <c r="OPE87" s="35"/>
      <c r="OPF87" s="59"/>
      <c r="OPG87" s="37"/>
      <c r="OPH87" s="46"/>
      <c r="OPI87" s="35"/>
      <c r="OPJ87" s="59"/>
      <c r="OPK87" s="37"/>
      <c r="OPL87" s="46"/>
      <c r="OPM87" s="35"/>
      <c r="OPN87" s="59"/>
      <c r="OPO87" s="37"/>
      <c r="OPP87" s="46"/>
      <c r="OPQ87" s="35"/>
      <c r="OPR87" s="59"/>
      <c r="OPS87" s="37"/>
      <c r="OPT87" s="46"/>
      <c r="OPU87" s="35"/>
      <c r="OPV87" s="59"/>
      <c r="OPW87" s="37"/>
      <c r="OPX87" s="46"/>
      <c r="OPY87" s="35"/>
      <c r="OPZ87" s="59"/>
      <c r="OQA87" s="37"/>
      <c r="OQB87" s="46"/>
      <c r="OQC87" s="35"/>
      <c r="OQD87" s="59"/>
      <c r="OQE87" s="37"/>
      <c r="OQF87" s="46"/>
      <c r="OQG87" s="35"/>
      <c r="OQH87" s="59"/>
      <c r="OQI87" s="37"/>
      <c r="OQJ87" s="46"/>
      <c r="OQK87" s="35"/>
      <c r="OQL87" s="59"/>
      <c r="OQM87" s="37"/>
      <c r="OQN87" s="46"/>
      <c r="OQO87" s="35"/>
      <c r="OQP87" s="59"/>
      <c r="OQQ87" s="37"/>
      <c r="OQR87" s="46"/>
      <c r="OQS87" s="35"/>
      <c r="OQT87" s="59"/>
      <c r="OQU87" s="37"/>
      <c r="OQV87" s="46"/>
      <c r="OQW87" s="35"/>
      <c r="OQX87" s="59"/>
      <c r="OQY87" s="37"/>
      <c r="OQZ87" s="46"/>
      <c r="ORA87" s="35"/>
      <c r="ORB87" s="59"/>
      <c r="ORC87" s="37"/>
      <c r="ORD87" s="46"/>
      <c r="ORE87" s="35"/>
      <c r="ORF87" s="59"/>
      <c r="ORG87" s="37"/>
      <c r="ORH87" s="46"/>
      <c r="ORI87" s="35"/>
      <c r="ORJ87" s="59"/>
      <c r="ORK87" s="37"/>
      <c r="ORL87" s="46"/>
      <c r="ORM87" s="35"/>
      <c r="ORN87" s="59"/>
      <c r="ORO87" s="37"/>
      <c r="ORP87" s="46"/>
      <c r="ORQ87" s="35"/>
      <c r="ORR87" s="59"/>
      <c r="ORS87" s="37"/>
      <c r="ORT87" s="46"/>
      <c r="ORU87" s="35"/>
      <c r="ORV87" s="59"/>
      <c r="ORW87" s="37"/>
      <c r="ORX87" s="46"/>
      <c r="ORY87" s="35"/>
      <c r="ORZ87" s="59"/>
      <c r="OSA87" s="37"/>
      <c r="OSB87" s="46"/>
      <c r="OSC87" s="35"/>
      <c r="OSD87" s="59"/>
      <c r="OSE87" s="37"/>
      <c r="OSF87" s="46"/>
      <c r="OSG87" s="35"/>
      <c r="OSH87" s="59"/>
      <c r="OSI87" s="37"/>
      <c r="OSJ87" s="46"/>
      <c r="OSK87" s="35"/>
      <c r="OSL87" s="59"/>
      <c r="OSM87" s="37"/>
      <c r="OSN87" s="46"/>
      <c r="OSO87" s="35"/>
      <c r="OSP87" s="59"/>
      <c r="OSQ87" s="37"/>
      <c r="OSR87" s="46"/>
      <c r="OSS87" s="35"/>
      <c r="OST87" s="59"/>
      <c r="OSU87" s="37"/>
      <c r="OSV87" s="46"/>
      <c r="OSW87" s="35"/>
      <c r="OSX87" s="59"/>
      <c r="OSY87" s="37"/>
      <c r="OSZ87" s="46"/>
      <c r="OTA87" s="35"/>
      <c r="OTB87" s="59"/>
      <c r="OTC87" s="37"/>
      <c r="OTD87" s="46"/>
      <c r="OTE87" s="35"/>
      <c r="OTF87" s="59"/>
      <c r="OTG87" s="37"/>
      <c r="OTH87" s="46"/>
      <c r="OTI87" s="35"/>
      <c r="OTJ87" s="59"/>
      <c r="OTK87" s="37"/>
      <c r="OTL87" s="46"/>
      <c r="OTM87" s="35"/>
      <c r="OTN87" s="59"/>
      <c r="OTO87" s="37"/>
      <c r="OTP87" s="46"/>
      <c r="OTQ87" s="35"/>
      <c r="OTR87" s="59"/>
      <c r="OTS87" s="37"/>
      <c r="OTT87" s="46"/>
      <c r="OTU87" s="35"/>
      <c r="OTV87" s="59"/>
      <c r="OTW87" s="37"/>
      <c r="OTX87" s="46"/>
      <c r="OTY87" s="35"/>
      <c r="OTZ87" s="59"/>
      <c r="OUA87" s="37"/>
      <c r="OUB87" s="46"/>
      <c r="OUC87" s="35"/>
      <c r="OUD87" s="59"/>
      <c r="OUE87" s="37"/>
      <c r="OUF87" s="46"/>
      <c r="OUG87" s="35"/>
      <c r="OUH87" s="59"/>
      <c r="OUI87" s="37"/>
      <c r="OUJ87" s="46"/>
      <c r="OUK87" s="35"/>
      <c r="OUL87" s="59"/>
      <c r="OUM87" s="37"/>
      <c r="OUN87" s="46"/>
      <c r="OUO87" s="35"/>
      <c r="OUP87" s="59"/>
      <c r="OUQ87" s="37"/>
      <c r="OUR87" s="46"/>
      <c r="OUS87" s="35"/>
      <c r="OUT87" s="59"/>
      <c r="OUU87" s="37"/>
      <c r="OUV87" s="46"/>
      <c r="OUW87" s="35"/>
      <c r="OUX87" s="59"/>
      <c r="OUY87" s="37"/>
      <c r="OUZ87" s="46"/>
      <c r="OVA87" s="35"/>
      <c r="OVB87" s="59"/>
      <c r="OVC87" s="37"/>
      <c r="OVD87" s="46"/>
      <c r="OVE87" s="35"/>
      <c r="OVF87" s="59"/>
      <c r="OVG87" s="37"/>
      <c r="OVH87" s="46"/>
      <c r="OVI87" s="35"/>
      <c r="OVJ87" s="59"/>
      <c r="OVK87" s="37"/>
      <c r="OVL87" s="46"/>
      <c r="OVM87" s="35"/>
      <c r="OVN87" s="59"/>
      <c r="OVO87" s="37"/>
      <c r="OVP87" s="46"/>
      <c r="OVQ87" s="35"/>
      <c r="OVR87" s="59"/>
      <c r="OVS87" s="37"/>
      <c r="OVT87" s="46"/>
      <c r="OVU87" s="35"/>
      <c r="OVV87" s="59"/>
      <c r="OVW87" s="37"/>
      <c r="OVX87" s="46"/>
      <c r="OVY87" s="35"/>
      <c r="OVZ87" s="59"/>
      <c r="OWA87" s="37"/>
      <c r="OWB87" s="46"/>
      <c r="OWC87" s="35"/>
      <c r="OWD87" s="59"/>
      <c r="OWE87" s="37"/>
      <c r="OWF87" s="46"/>
      <c r="OWG87" s="35"/>
      <c r="OWH87" s="59"/>
      <c r="OWI87" s="37"/>
      <c r="OWJ87" s="46"/>
      <c r="OWK87" s="35"/>
      <c r="OWL87" s="59"/>
      <c r="OWM87" s="37"/>
      <c r="OWN87" s="46"/>
      <c r="OWO87" s="35"/>
      <c r="OWP87" s="59"/>
      <c r="OWQ87" s="37"/>
      <c r="OWR87" s="46"/>
      <c r="OWS87" s="35"/>
      <c r="OWT87" s="59"/>
      <c r="OWU87" s="37"/>
      <c r="OWV87" s="46"/>
      <c r="OWW87" s="35"/>
      <c r="OWX87" s="59"/>
      <c r="OWY87" s="37"/>
      <c r="OWZ87" s="46"/>
      <c r="OXA87" s="35"/>
      <c r="OXB87" s="59"/>
      <c r="OXC87" s="37"/>
      <c r="OXD87" s="46"/>
      <c r="OXE87" s="35"/>
      <c r="OXF87" s="59"/>
      <c r="OXG87" s="37"/>
      <c r="OXH87" s="46"/>
      <c r="OXI87" s="35"/>
      <c r="OXJ87" s="59"/>
      <c r="OXK87" s="37"/>
      <c r="OXL87" s="46"/>
      <c r="OXM87" s="35"/>
      <c r="OXN87" s="59"/>
      <c r="OXO87" s="37"/>
      <c r="OXP87" s="46"/>
      <c r="OXQ87" s="35"/>
      <c r="OXR87" s="59"/>
      <c r="OXS87" s="37"/>
      <c r="OXT87" s="46"/>
      <c r="OXU87" s="35"/>
      <c r="OXV87" s="59"/>
      <c r="OXW87" s="37"/>
      <c r="OXX87" s="46"/>
      <c r="OXY87" s="35"/>
      <c r="OXZ87" s="59"/>
      <c r="OYA87" s="37"/>
      <c r="OYB87" s="46"/>
      <c r="OYC87" s="35"/>
      <c r="OYD87" s="59"/>
      <c r="OYE87" s="37"/>
      <c r="OYF87" s="46"/>
      <c r="OYG87" s="35"/>
      <c r="OYH87" s="59"/>
      <c r="OYI87" s="37"/>
      <c r="OYJ87" s="46"/>
      <c r="OYK87" s="35"/>
      <c r="OYL87" s="59"/>
      <c r="OYM87" s="37"/>
      <c r="OYN87" s="46"/>
      <c r="OYO87" s="35"/>
      <c r="OYP87" s="59"/>
      <c r="OYQ87" s="37"/>
      <c r="OYR87" s="46"/>
      <c r="OYS87" s="35"/>
      <c r="OYT87" s="59"/>
      <c r="OYU87" s="37"/>
      <c r="OYV87" s="46"/>
      <c r="OYW87" s="35"/>
      <c r="OYX87" s="59"/>
      <c r="OYY87" s="37"/>
      <c r="OYZ87" s="46"/>
      <c r="OZA87" s="35"/>
      <c r="OZB87" s="59"/>
      <c r="OZC87" s="37"/>
      <c r="OZD87" s="46"/>
      <c r="OZE87" s="35"/>
      <c r="OZF87" s="59"/>
      <c r="OZG87" s="37"/>
      <c r="OZH87" s="46"/>
      <c r="OZI87" s="35"/>
      <c r="OZJ87" s="59"/>
      <c r="OZK87" s="37"/>
      <c r="OZL87" s="46"/>
      <c r="OZM87" s="35"/>
      <c r="OZN87" s="59"/>
      <c r="OZO87" s="37"/>
      <c r="OZP87" s="46"/>
      <c r="OZQ87" s="35"/>
      <c r="OZR87" s="59"/>
      <c r="OZS87" s="37"/>
      <c r="OZT87" s="46"/>
      <c r="OZU87" s="35"/>
      <c r="OZV87" s="59"/>
      <c r="OZW87" s="37"/>
      <c r="OZX87" s="46"/>
      <c r="OZY87" s="35"/>
      <c r="OZZ87" s="59"/>
      <c r="PAA87" s="37"/>
      <c r="PAB87" s="46"/>
      <c r="PAC87" s="35"/>
      <c r="PAD87" s="59"/>
      <c r="PAE87" s="37"/>
      <c r="PAF87" s="46"/>
      <c r="PAG87" s="35"/>
      <c r="PAH87" s="59"/>
      <c r="PAI87" s="37"/>
      <c r="PAJ87" s="46"/>
      <c r="PAK87" s="35"/>
      <c r="PAL87" s="59"/>
      <c r="PAM87" s="37"/>
      <c r="PAN87" s="46"/>
      <c r="PAO87" s="35"/>
      <c r="PAP87" s="59"/>
      <c r="PAQ87" s="37"/>
      <c r="PAR87" s="46"/>
      <c r="PAS87" s="35"/>
      <c r="PAT87" s="59"/>
      <c r="PAU87" s="37"/>
      <c r="PAV87" s="46"/>
      <c r="PAW87" s="35"/>
      <c r="PAX87" s="59"/>
      <c r="PAY87" s="37"/>
      <c r="PAZ87" s="46"/>
      <c r="PBA87" s="35"/>
      <c r="PBB87" s="59"/>
      <c r="PBC87" s="37"/>
      <c r="PBD87" s="46"/>
      <c r="PBE87" s="35"/>
      <c r="PBF87" s="59"/>
      <c r="PBG87" s="37"/>
      <c r="PBH87" s="46"/>
      <c r="PBI87" s="35"/>
      <c r="PBJ87" s="59"/>
      <c r="PBK87" s="37"/>
      <c r="PBL87" s="46"/>
      <c r="PBM87" s="35"/>
      <c r="PBN87" s="59"/>
      <c r="PBO87" s="37"/>
      <c r="PBP87" s="46"/>
      <c r="PBQ87" s="35"/>
      <c r="PBR87" s="59"/>
      <c r="PBS87" s="37"/>
      <c r="PBT87" s="46"/>
      <c r="PBU87" s="35"/>
      <c r="PBV87" s="59"/>
      <c r="PBW87" s="37"/>
      <c r="PBX87" s="46"/>
      <c r="PBY87" s="35"/>
      <c r="PBZ87" s="59"/>
      <c r="PCA87" s="37"/>
      <c r="PCB87" s="46"/>
      <c r="PCC87" s="35"/>
      <c r="PCD87" s="59"/>
      <c r="PCE87" s="37"/>
      <c r="PCF87" s="46"/>
      <c r="PCG87" s="35"/>
      <c r="PCH87" s="59"/>
      <c r="PCI87" s="37"/>
      <c r="PCJ87" s="46"/>
      <c r="PCK87" s="35"/>
      <c r="PCL87" s="59"/>
      <c r="PCM87" s="37"/>
      <c r="PCN87" s="46"/>
      <c r="PCO87" s="35"/>
      <c r="PCP87" s="59"/>
      <c r="PCQ87" s="37"/>
      <c r="PCR87" s="46"/>
      <c r="PCS87" s="35"/>
      <c r="PCT87" s="59"/>
      <c r="PCU87" s="37"/>
      <c r="PCV87" s="46"/>
      <c r="PCW87" s="35"/>
      <c r="PCX87" s="59"/>
      <c r="PCY87" s="37"/>
      <c r="PCZ87" s="46"/>
      <c r="PDA87" s="35"/>
      <c r="PDB87" s="59"/>
      <c r="PDC87" s="37"/>
      <c r="PDD87" s="46"/>
      <c r="PDE87" s="35"/>
      <c r="PDF87" s="59"/>
      <c r="PDG87" s="37"/>
      <c r="PDH87" s="46"/>
      <c r="PDI87" s="35"/>
      <c r="PDJ87" s="59"/>
      <c r="PDK87" s="37"/>
      <c r="PDL87" s="46"/>
      <c r="PDM87" s="35"/>
      <c r="PDN87" s="59"/>
      <c r="PDO87" s="37"/>
      <c r="PDP87" s="46"/>
      <c r="PDQ87" s="35"/>
      <c r="PDR87" s="59"/>
      <c r="PDS87" s="37"/>
      <c r="PDT87" s="46"/>
      <c r="PDU87" s="35"/>
      <c r="PDV87" s="59"/>
      <c r="PDW87" s="37"/>
      <c r="PDX87" s="46"/>
      <c r="PDY87" s="35"/>
      <c r="PDZ87" s="59"/>
      <c r="PEA87" s="37"/>
      <c r="PEB87" s="46"/>
      <c r="PEC87" s="35"/>
      <c r="PED87" s="59"/>
      <c r="PEE87" s="37"/>
      <c r="PEF87" s="46"/>
      <c r="PEG87" s="35"/>
      <c r="PEH87" s="59"/>
      <c r="PEI87" s="37"/>
      <c r="PEJ87" s="46"/>
      <c r="PEK87" s="35"/>
      <c r="PEL87" s="59"/>
      <c r="PEM87" s="37"/>
      <c r="PEN87" s="46"/>
      <c r="PEO87" s="35"/>
      <c r="PEP87" s="59"/>
      <c r="PEQ87" s="37"/>
      <c r="PER87" s="46"/>
      <c r="PES87" s="35"/>
      <c r="PET87" s="59"/>
      <c r="PEU87" s="37"/>
      <c r="PEV87" s="46"/>
      <c r="PEW87" s="35"/>
      <c r="PEX87" s="59"/>
      <c r="PEY87" s="37"/>
      <c r="PEZ87" s="46"/>
      <c r="PFA87" s="35"/>
      <c r="PFB87" s="59"/>
      <c r="PFC87" s="37"/>
      <c r="PFD87" s="46"/>
      <c r="PFE87" s="35"/>
      <c r="PFF87" s="59"/>
      <c r="PFG87" s="37"/>
      <c r="PFH87" s="46"/>
      <c r="PFI87" s="35"/>
      <c r="PFJ87" s="59"/>
      <c r="PFK87" s="37"/>
      <c r="PFL87" s="46"/>
      <c r="PFM87" s="35"/>
      <c r="PFN87" s="59"/>
      <c r="PFO87" s="37"/>
      <c r="PFP87" s="46"/>
      <c r="PFQ87" s="35"/>
      <c r="PFR87" s="59"/>
      <c r="PFS87" s="37"/>
      <c r="PFT87" s="46"/>
      <c r="PFU87" s="35"/>
      <c r="PFV87" s="59"/>
      <c r="PFW87" s="37"/>
      <c r="PFX87" s="46"/>
      <c r="PFY87" s="35"/>
      <c r="PFZ87" s="59"/>
      <c r="PGA87" s="37"/>
      <c r="PGB87" s="46"/>
      <c r="PGC87" s="35"/>
      <c r="PGD87" s="59"/>
      <c r="PGE87" s="37"/>
      <c r="PGF87" s="46"/>
      <c r="PGG87" s="35"/>
      <c r="PGH87" s="59"/>
      <c r="PGI87" s="37"/>
      <c r="PGJ87" s="46"/>
      <c r="PGK87" s="35"/>
      <c r="PGL87" s="59"/>
      <c r="PGM87" s="37"/>
      <c r="PGN87" s="46"/>
      <c r="PGO87" s="35"/>
      <c r="PGP87" s="59"/>
      <c r="PGQ87" s="37"/>
      <c r="PGR87" s="46"/>
      <c r="PGS87" s="35"/>
      <c r="PGT87" s="59"/>
      <c r="PGU87" s="37"/>
      <c r="PGV87" s="46"/>
      <c r="PGW87" s="35"/>
      <c r="PGX87" s="59"/>
      <c r="PGY87" s="37"/>
      <c r="PGZ87" s="46"/>
      <c r="PHA87" s="35"/>
      <c r="PHB87" s="59"/>
      <c r="PHC87" s="37"/>
      <c r="PHD87" s="46"/>
      <c r="PHE87" s="35"/>
      <c r="PHF87" s="59"/>
      <c r="PHG87" s="37"/>
      <c r="PHH87" s="46"/>
      <c r="PHI87" s="35"/>
      <c r="PHJ87" s="59"/>
      <c r="PHK87" s="37"/>
      <c r="PHL87" s="46"/>
      <c r="PHM87" s="35"/>
      <c r="PHN87" s="59"/>
      <c r="PHO87" s="37"/>
      <c r="PHP87" s="46"/>
      <c r="PHQ87" s="35"/>
      <c r="PHR87" s="59"/>
      <c r="PHS87" s="37"/>
      <c r="PHT87" s="46"/>
      <c r="PHU87" s="35"/>
      <c r="PHV87" s="59"/>
      <c r="PHW87" s="37"/>
      <c r="PHX87" s="46"/>
      <c r="PHY87" s="35"/>
      <c r="PHZ87" s="59"/>
      <c r="PIA87" s="37"/>
      <c r="PIB87" s="46"/>
      <c r="PIC87" s="35"/>
      <c r="PID87" s="59"/>
      <c r="PIE87" s="37"/>
      <c r="PIF87" s="46"/>
      <c r="PIG87" s="35"/>
      <c r="PIH87" s="59"/>
      <c r="PII87" s="37"/>
      <c r="PIJ87" s="46"/>
      <c r="PIK87" s="35"/>
      <c r="PIL87" s="59"/>
      <c r="PIM87" s="37"/>
      <c r="PIN87" s="46"/>
      <c r="PIO87" s="35"/>
      <c r="PIP87" s="59"/>
      <c r="PIQ87" s="37"/>
      <c r="PIR87" s="46"/>
      <c r="PIS87" s="35"/>
      <c r="PIT87" s="59"/>
      <c r="PIU87" s="37"/>
      <c r="PIV87" s="46"/>
      <c r="PIW87" s="35"/>
      <c r="PIX87" s="59"/>
      <c r="PIY87" s="37"/>
      <c r="PIZ87" s="46"/>
      <c r="PJA87" s="35"/>
      <c r="PJB87" s="59"/>
      <c r="PJC87" s="37"/>
      <c r="PJD87" s="46"/>
      <c r="PJE87" s="35"/>
      <c r="PJF87" s="59"/>
      <c r="PJG87" s="37"/>
      <c r="PJH87" s="46"/>
      <c r="PJI87" s="35"/>
      <c r="PJJ87" s="59"/>
      <c r="PJK87" s="37"/>
      <c r="PJL87" s="46"/>
      <c r="PJM87" s="35"/>
      <c r="PJN87" s="59"/>
      <c r="PJO87" s="37"/>
      <c r="PJP87" s="46"/>
      <c r="PJQ87" s="35"/>
      <c r="PJR87" s="59"/>
      <c r="PJS87" s="37"/>
      <c r="PJT87" s="46"/>
      <c r="PJU87" s="35"/>
      <c r="PJV87" s="59"/>
      <c r="PJW87" s="37"/>
      <c r="PJX87" s="46"/>
      <c r="PJY87" s="35"/>
      <c r="PJZ87" s="59"/>
      <c r="PKA87" s="37"/>
      <c r="PKB87" s="46"/>
      <c r="PKC87" s="35"/>
      <c r="PKD87" s="59"/>
      <c r="PKE87" s="37"/>
      <c r="PKF87" s="46"/>
      <c r="PKG87" s="35"/>
      <c r="PKH87" s="59"/>
      <c r="PKI87" s="37"/>
      <c r="PKJ87" s="46"/>
      <c r="PKK87" s="35"/>
      <c r="PKL87" s="59"/>
      <c r="PKM87" s="37"/>
      <c r="PKN87" s="46"/>
      <c r="PKO87" s="35"/>
      <c r="PKP87" s="59"/>
      <c r="PKQ87" s="37"/>
      <c r="PKR87" s="46"/>
      <c r="PKS87" s="35"/>
      <c r="PKT87" s="59"/>
      <c r="PKU87" s="37"/>
      <c r="PKV87" s="46"/>
      <c r="PKW87" s="35"/>
      <c r="PKX87" s="59"/>
      <c r="PKY87" s="37"/>
      <c r="PKZ87" s="46"/>
      <c r="PLA87" s="35"/>
      <c r="PLB87" s="59"/>
      <c r="PLC87" s="37"/>
      <c r="PLD87" s="46"/>
      <c r="PLE87" s="35"/>
      <c r="PLF87" s="59"/>
      <c r="PLG87" s="37"/>
      <c r="PLH87" s="46"/>
      <c r="PLI87" s="35"/>
      <c r="PLJ87" s="59"/>
      <c r="PLK87" s="37"/>
      <c r="PLL87" s="46"/>
      <c r="PLM87" s="35"/>
      <c r="PLN87" s="59"/>
      <c r="PLO87" s="37"/>
      <c r="PLP87" s="46"/>
      <c r="PLQ87" s="35"/>
      <c r="PLR87" s="59"/>
      <c r="PLS87" s="37"/>
      <c r="PLT87" s="46"/>
      <c r="PLU87" s="35"/>
      <c r="PLV87" s="59"/>
      <c r="PLW87" s="37"/>
      <c r="PLX87" s="46"/>
      <c r="PLY87" s="35"/>
      <c r="PLZ87" s="59"/>
      <c r="PMA87" s="37"/>
      <c r="PMB87" s="46"/>
      <c r="PMC87" s="35"/>
      <c r="PMD87" s="59"/>
      <c r="PME87" s="37"/>
      <c r="PMF87" s="46"/>
      <c r="PMG87" s="35"/>
      <c r="PMH87" s="59"/>
      <c r="PMI87" s="37"/>
      <c r="PMJ87" s="46"/>
      <c r="PMK87" s="35"/>
      <c r="PML87" s="59"/>
      <c r="PMM87" s="37"/>
      <c r="PMN87" s="46"/>
      <c r="PMO87" s="35"/>
      <c r="PMP87" s="59"/>
      <c r="PMQ87" s="37"/>
      <c r="PMR87" s="46"/>
      <c r="PMS87" s="35"/>
      <c r="PMT87" s="59"/>
      <c r="PMU87" s="37"/>
      <c r="PMV87" s="46"/>
      <c r="PMW87" s="35"/>
      <c r="PMX87" s="59"/>
      <c r="PMY87" s="37"/>
      <c r="PMZ87" s="46"/>
      <c r="PNA87" s="35"/>
      <c r="PNB87" s="59"/>
      <c r="PNC87" s="37"/>
      <c r="PND87" s="46"/>
      <c r="PNE87" s="35"/>
      <c r="PNF87" s="59"/>
      <c r="PNG87" s="37"/>
      <c r="PNH87" s="46"/>
      <c r="PNI87" s="35"/>
      <c r="PNJ87" s="59"/>
      <c r="PNK87" s="37"/>
      <c r="PNL87" s="46"/>
      <c r="PNM87" s="35"/>
      <c r="PNN87" s="59"/>
      <c r="PNO87" s="37"/>
      <c r="PNP87" s="46"/>
      <c r="PNQ87" s="35"/>
      <c r="PNR87" s="59"/>
      <c r="PNS87" s="37"/>
      <c r="PNT87" s="46"/>
      <c r="PNU87" s="35"/>
      <c r="PNV87" s="59"/>
      <c r="PNW87" s="37"/>
      <c r="PNX87" s="46"/>
      <c r="PNY87" s="35"/>
      <c r="PNZ87" s="59"/>
      <c r="POA87" s="37"/>
      <c r="POB87" s="46"/>
      <c r="POC87" s="35"/>
      <c r="POD87" s="59"/>
      <c r="POE87" s="37"/>
      <c r="POF87" s="46"/>
      <c r="POG87" s="35"/>
      <c r="POH87" s="59"/>
      <c r="POI87" s="37"/>
      <c r="POJ87" s="46"/>
      <c r="POK87" s="35"/>
      <c r="POL87" s="59"/>
      <c r="POM87" s="37"/>
      <c r="PON87" s="46"/>
      <c r="POO87" s="35"/>
      <c r="POP87" s="59"/>
      <c r="POQ87" s="37"/>
      <c r="POR87" s="46"/>
      <c r="POS87" s="35"/>
      <c r="POT87" s="59"/>
      <c r="POU87" s="37"/>
      <c r="POV87" s="46"/>
      <c r="POW87" s="35"/>
      <c r="POX87" s="59"/>
      <c r="POY87" s="37"/>
      <c r="POZ87" s="46"/>
      <c r="PPA87" s="35"/>
      <c r="PPB87" s="59"/>
      <c r="PPC87" s="37"/>
      <c r="PPD87" s="46"/>
      <c r="PPE87" s="35"/>
      <c r="PPF87" s="59"/>
      <c r="PPG87" s="37"/>
      <c r="PPH87" s="46"/>
      <c r="PPI87" s="35"/>
      <c r="PPJ87" s="59"/>
      <c r="PPK87" s="37"/>
      <c r="PPL87" s="46"/>
      <c r="PPM87" s="35"/>
      <c r="PPN87" s="59"/>
      <c r="PPO87" s="37"/>
      <c r="PPP87" s="46"/>
      <c r="PPQ87" s="35"/>
      <c r="PPR87" s="59"/>
      <c r="PPS87" s="37"/>
      <c r="PPT87" s="46"/>
      <c r="PPU87" s="35"/>
      <c r="PPV87" s="59"/>
      <c r="PPW87" s="37"/>
      <c r="PPX87" s="46"/>
      <c r="PPY87" s="35"/>
      <c r="PPZ87" s="59"/>
      <c r="PQA87" s="37"/>
      <c r="PQB87" s="46"/>
      <c r="PQC87" s="35"/>
      <c r="PQD87" s="59"/>
      <c r="PQE87" s="37"/>
      <c r="PQF87" s="46"/>
      <c r="PQG87" s="35"/>
      <c r="PQH87" s="59"/>
      <c r="PQI87" s="37"/>
      <c r="PQJ87" s="46"/>
      <c r="PQK87" s="35"/>
      <c r="PQL87" s="59"/>
      <c r="PQM87" s="37"/>
      <c r="PQN87" s="46"/>
      <c r="PQO87" s="35"/>
      <c r="PQP87" s="59"/>
      <c r="PQQ87" s="37"/>
      <c r="PQR87" s="46"/>
      <c r="PQS87" s="35"/>
      <c r="PQT87" s="59"/>
      <c r="PQU87" s="37"/>
      <c r="PQV87" s="46"/>
      <c r="PQW87" s="35"/>
      <c r="PQX87" s="59"/>
      <c r="PQY87" s="37"/>
      <c r="PQZ87" s="46"/>
      <c r="PRA87" s="35"/>
      <c r="PRB87" s="59"/>
      <c r="PRC87" s="37"/>
      <c r="PRD87" s="46"/>
      <c r="PRE87" s="35"/>
      <c r="PRF87" s="59"/>
      <c r="PRG87" s="37"/>
      <c r="PRH87" s="46"/>
      <c r="PRI87" s="35"/>
      <c r="PRJ87" s="59"/>
      <c r="PRK87" s="37"/>
      <c r="PRL87" s="46"/>
      <c r="PRM87" s="35"/>
      <c r="PRN87" s="59"/>
      <c r="PRO87" s="37"/>
      <c r="PRP87" s="46"/>
      <c r="PRQ87" s="35"/>
      <c r="PRR87" s="59"/>
      <c r="PRS87" s="37"/>
      <c r="PRT87" s="46"/>
      <c r="PRU87" s="35"/>
      <c r="PRV87" s="59"/>
      <c r="PRW87" s="37"/>
      <c r="PRX87" s="46"/>
      <c r="PRY87" s="35"/>
      <c r="PRZ87" s="59"/>
      <c r="PSA87" s="37"/>
      <c r="PSB87" s="46"/>
      <c r="PSC87" s="35"/>
      <c r="PSD87" s="59"/>
      <c r="PSE87" s="37"/>
      <c r="PSF87" s="46"/>
      <c r="PSG87" s="35"/>
      <c r="PSH87" s="59"/>
      <c r="PSI87" s="37"/>
      <c r="PSJ87" s="46"/>
      <c r="PSK87" s="35"/>
      <c r="PSL87" s="59"/>
      <c r="PSM87" s="37"/>
      <c r="PSN87" s="46"/>
      <c r="PSO87" s="35"/>
      <c r="PSP87" s="59"/>
      <c r="PSQ87" s="37"/>
      <c r="PSR87" s="46"/>
      <c r="PSS87" s="35"/>
      <c r="PST87" s="59"/>
      <c r="PSU87" s="37"/>
      <c r="PSV87" s="46"/>
      <c r="PSW87" s="35"/>
      <c r="PSX87" s="59"/>
      <c r="PSY87" s="37"/>
      <c r="PSZ87" s="46"/>
      <c r="PTA87" s="35"/>
      <c r="PTB87" s="59"/>
      <c r="PTC87" s="37"/>
      <c r="PTD87" s="46"/>
      <c r="PTE87" s="35"/>
      <c r="PTF87" s="59"/>
      <c r="PTG87" s="37"/>
      <c r="PTH87" s="46"/>
      <c r="PTI87" s="35"/>
      <c r="PTJ87" s="59"/>
      <c r="PTK87" s="37"/>
      <c r="PTL87" s="46"/>
      <c r="PTM87" s="35"/>
      <c r="PTN87" s="59"/>
      <c r="PTO87" s="37"/>
      <c r="PTP87" s="46"/>
      <c r="PTQ87" s="35"/>
      <c r="PTR87" s="59"/>
      <c r="PTS87" s="37"/>
      <c r="PTT87" s="46"/>
      <c r="PTU87" s="35"/>
      <c r="PTV87" s="59"/>
      <c r="PTW87" s="37"/>
      <c r="PTX87" s="46"/>
      <c r="PTY87" s="35"/>
      <c r="PTZ87" s="59"/>
      <c r="PUA87" s="37"/>
      <c r="PUB87" s="46"/>
      <c r="PUC87" s="35"/>
      <c r="PUD87" s="59"/>
      <c r="PUE87" s="37"/>
      <c r="PUF87" s="46"/>
      <c r="PUG87" s="35"/>
      <c r="PUH87" s="59"/>
      <c r="PUI87" s="37"/>
      <c r="PUJ87" s="46"/>
      <c r="PUK87" s="35"/>
      <c r="PUL87" s="59"/>
      <c r="PUM87" s="37"/>
      <c r="PUN87" s="46"/>
      <c r="PUO87" s="35"/>
      <c r="PUP87" s="59"/>
      <c r="PUQ87" s="37"/>
      <c r="PUR87" s="46"/>
      <c r="PUS87" s="35"/>
      <c r="PUT87" s="59"/>
      <c r="PUU87" s="37"/>
      <c r="PUV87" s="46"/>
      <c r="PUW87" s="35"/>
      <c r="PUX87" s="59"/>
      <c r="PUY87" s="37"/>
      <c r="PUZ87" s="46"/>
      <c r="PVA87" s="35"/>
      <c r="PVB87" s="59"/>
      <c r="PVC87" s="37"/>
      <c r="PVD87" s="46"/>
      <c r="PVE87" s="35"/>
      <c r="PVF87" s="59"/>
      <c r="PVG87" s="37"/>
      <c r="PVH87" s="46"/>
      <c r="PVI87" s="35"/>
      <c r="PVJ87" s="59"/>
      <c r="PVK87" s="37"/>
      <c r="PVL87" s="46"/>
      <c r="PVM87" s="35"/>
      <c r="PVN87" s="59"/>
      <c r="PVO87" s="37"/>
      <c r="PVP87" s="46"/>
      <c r="PVQ87" s="35"/>
      <c r="PVR87" s="59"/>
      <c r="PVS87" s="37"/>
      <c r="PVT87" s="46"/>
      <c r="PVU87" s="35"/>
      <c r="PVV87" s="59"/>
      <c r="PVW87" s="37"/>
      <c r="PVX87" s="46"/>
      <c r="PVY87" s="35"/>
      <c r="PVZ87" s="59"/>
      <c r="PWA87" s="37"/>
      <c r="PWB87" s="46"/>
      <c r="PWC87" s="35"/>
      <c r="PWD87" s="59"/>
      <c r="PWE87" s="37"/>
      <c r="PWF87" s="46"/>
      <c r="PWG87" s="35"/>
      <c r="PWH87" s="59"/>
      <c r="PWI87" s="37"/>
      <c r="PWJ87" s="46"/>
      <c r="PWK87" s="35"/>
      <c r="PWL87" s="59"/>
      <c r="PWM87" s="37"/>
      <c r="PWN87" s="46"/>
      <c r="PWO87" s="35"/>
      <c r="PWP87" s="59"/>
      <c r="PWQ87" s="37"/>
      <c r="PWR87" s="46"/>
      <c r="PWS87" s="35"/>
      <c r="PWT87" s="59"/>
      <c r="PWU87" s="37"/>
      <c r="PWV87" s="46"/>
      <c r="PWW87" s="35"/>
      <c r="PWX87" s="59"/>
      <c r="PWY87" s="37"/>
      <c r="PWZ87" s="46"/>
      <c r="PXA87" s="35"/>
      <c r="PXB87" s="59"/>
      <c r="PXC87" s="37"/>
      <c r="PXD87" s="46"/>
      <c r="PXE87" s="35"/>
      <c r="PXF87" s="59"/>
      <c r="PXG87" s="37"/>
      <c r="PXH87" s="46"/>
      <c r="PXI87" s="35"/>
      <c r="PXJ87" s="59"/>
      <c r="PXK87" s="37"/>
      <c r="PXL87" s="46"/>
      <c r="PXM87" s="35"/>
      <c r="PXN87" s="59"/>
      <c r="PXO87" s="37"/>
      <c r="PXP87" s="46"/>
      <c r="PXQ87" s="35"/>
      <c r="PXR87" s="59"/>
      <c r="PXS87" s="37"/>
      <c r="PXT87" s="46"/>
      <c r="PXU87" s="35"/>
      <c r="PXV87" s="59"/>
      <c r="PXW87" s="37"/>
      <c r="PXX87" s="46"/>
      <c r="PXY87" s="35"/>
      <c r="PXZ87" s="59"/>
      <c r="PYA87" s="37"/>
      <c r="PYB87" s="46"/>
      <c r="PYC87" s="35"/>
      <c r="PYD87" s="59"/>
      <c r="PYE87" s="37"/>
      <c r="PYF87" s="46"/>
      <c r="PYG87" s="35"/>
      <c r="PYH87" s="59"/>
      <c r="PYI87" s="37"/>
      <c r="PYJ87" s="46"/>
      <c r="PYK87" s="35"/>
      <c r="PYL87" s="59"/>
      <c r="PYM87" s="37"/>
      <c r="PYN87" s="46"/>
      <c r="PYO87" s="35"/>
      <c r="PYP87" s="59"/>
      <c r="PYQ87" s="37"/>
      <c r="PYR87" s="46"/>
      <c r="PYS87" s="35"/>
      <c r="PYT87" s="59"/>
      <c r="PYU87" s="37"/>
      <c r="PYV87" s="46"/>
      <c r="PYW87" s="35"/>
      <c r="PYX87" s="59"/>
      <c r="PYY87" s="37"/>
      <c r="PYZ87" s="46"/>
      <c r="PZA87" s="35"/>
      <c r="PZB87" s="59"/>
      <c r="PZC87" s="37"/>
      <c r="PZD87" s="46"/>
      <c r="PZE87" s="35"/>
      <c r="PZF87" s="59"/>
      <c r="PZG87" s="37"/>
      <c r="PZH87" s="46"/>
      <c r="PZI87" s="35"/>
      <c r="PZJ87" s="59"/>
      <c r="PZK87" s="37"/>
      <c r="PZL87" s="46"/>
      <c r="PZM87" s="35"/>
      <c r="PZN87" s="59"/>
      <c r="PZO87" s="37"/>
      <c r="PZP87" s="46"/>
      <c r="PZQ87" s="35"/>
      <c r="PZR87" s="59"/>
      <c r="PZS87" s="37"/>
      <c r="PZT87" s="46"/>
      <c r="PZU87" s="35"/>
      <c r="PZV87" s="59"/>
      <c r="PZW87" s="37"/>
      <c r="PZX87" s="46"/>
      <c r="PZY87" s="35"/>
      <c r="PZZ87" s="59"/>
      <c r="QAA87" s="37"/>
      <c r="QAB87" s="46"/>
      <c r="QAC87" s="35"/>
      <c r="QAD87" s="59"/>
      <c r="QAE87" s="37"/>
      <c r="QAF87" s="46"/>
      <c r="QAG87" s="35"/>
      <c r="QAH87" s="59"/>
      <c r="QAI87" s="37"/>
      <c r="QAJ87" s="46"/>
      <c r="QAK87" s="35"/>
      <c r="QAL87" s="59"/>
      <c r="QAM87" s="37"/>
      <c r="QAN87" s="46"/>
      <c r="QAO87" s="35"/>
      <c r="QAP87" s="59"/>
      <c r="QAQ87" s="37"/>
      <c r="QAR87" s="46"/>
      <c r="QAS87" s="35"/>
      <c r="QAT87" s="59"/>
      <c r="QAU87" s="37"/>
      <c r="QAV87" s="46"/>
      <c r="QAW87" s="35"/>
      <c r="QAX87" s="59"/>
      <c r="QAY87" s="37"/>
      <c r="QAZ87" s="46"/>
      <c r="QBA87" s="35"/>
      <c r="QBB87" s="59"/>
      <c r="QBC87" s="37"/>
      <c r="QBD87" s="46"/>
      <c r="QBE87" s="35"/>
      <c r="QBF87" s="59"/>
      <c r="QBG87" s="37"/>
      <c r="QBH87" s="46"/>
      <c r="QBI87" s="35"/>
      <c r="QBJ87" s="59"/>
      <c r="QBK87" s="37"/>
      <c r="QBL87" s="46"/>
      <c r="QBM87" s="35"/>
      <c r="QBN87" s="59"/>
      <c r="QBO87" s="37"/>
      <c r="QBP87" s="46"/>
      <c r="QBQ87" s="35"/>
      <c r="QBR87" s="59"/>
      <c r="QBS87" s="37"/>
      <c r="QBT87" s="46"/>
      <c r="QBU87" s="35"/>
      <c r="QBV87" s="59"/>
      <c r="QBW87" s="37"/>
      <c r="QBX87" s="46"/>
      <c r="QBY87" s="35"/>
      <c r="QBZ87" s="59"/>
      <c r="QCA87" s="37"/>
      <c r="QCB87" s="46"/>
      <c r="QCC87" s="35"/>
      <c r="QCD87" s="59"/>
      <c r="QCE87" s="37"/>
      <c r="QCF87" s="46"/>
      <c r="QCG87" s="35"/>
      <c r="QCH87" s="59"/>
      <c r="QCI87" s="37"/>
      <c r="QCJ87" s="46"/>
      <c r="QCK87" s="35"/>
      <c r="QCL87" s="59"/>
      <c r="QCM87" s="37"/>
      <c r="QCN87" s="46"/>
      <c r="QCO87" s="35"/>
      <c r="QCP87" s="59"/>
      <c r="QCQ87" s="37"/>
      <c r="QCR87" s="46"/>
      <c r="QCS87" s="35"/>
      <c r="QCT87" s="59"/>
      <c r="QCU87" s="37"/>
      <c r="QCV87" s="46"/>
      <c r="QCW87" s="35"/>
      <c r="QCX87" s="59"/>
      <c r="QCY87" s="37"/>
      <c r="QCZ87" s="46"/>
      <c r="QDA87" s="35"/>
      <c r="QDB87" s="59"/>
      <c r="QDC87" s="37"/>
      <c r="QDD87" s="46"/>
      <c r="QDE87" s="35"/>
      <c r="QDF87" s="59"/>
      <c r="QDG87" s="37"/>
      <c r="QDH87" s="46"/>
      <c r="QDI87" s="35"/>
      <c r="QDJ87" s="59"/>
      <c r="QDK87" s="37"/>
      <c r="QDL87" s="46"/>
      <c r="QDM87" s="35"/>
      <c r="QDN87" s="59"/>
      <c r="QDO87" s="37"/>
      <c r="QDP87" s="46"/>
      <c r="QDQ87" s="35"/>
      <c r="QDR87" s="59"/>
      <c r="QDS87" s="37"/>
      <c r="QDT87" s="46"/>
      <c r="QDU87" s="35"/>
      <c r="QDV87" s="59"/>
      <c r="QDW87" s="37"/>
      <c r="QDX87" s="46"/>
      <c r="QDY87" s="35"/>
      <c r="QDZ87" s="59"/>
      <c r="QEA87" s="37"/>
      <c r="QEB87" s="46"/>
      <c r="QEC87" s="35"/>
      <c r="QED87" s="59"/>
      <c r="QEE87" s="37"/>
      <c r="QEF87" s="46"/>
      <c r="QEG87" s="35"/>
      <c r="QEH87" s="59"/>
      <c r="QEI87" s="37"/>
      <c r="QEJ87" s="46"/>
      <c r="QEK87" s="35"/>
      <c r="QEL87" s="59"/>
      <c r="QEM87" s="37"/>
      <c r="QEN87" s="46"/>
      <c r="QEO87" s="35"/>
      <c r="QEP87" s="59"/>
      <c r="QEQ87" s="37"/>
      <c r="QER87" s="46"/>
      <c r="QES87" s="35"/>
      <c r="QET87" s="59"/>
      <c r="QEU87" s="37"/>
      <c r="QEV87" s="46"/>
      <c r="QEW87" s="35"/>
      <c r="QEX87" s="59"/>
      <c r="QEY87" s="37"/>
      <c r="QEZ87" s="46"/>
      <c r="QFA87" s="35"/>
      <c r="QFB87" s="59"/>
      <c r="QFC87" s="37"/>
      <c r="QFD87" s="46"/>
      <c r="QFE87" s="35"/>
      <c r="QFF87" s="59"/>
      <c r="QFG87" s="37"/>
      <c r="QFH87" s="46"/>
      <c r="QFI87" s="35"/>
      <c r="QFJ87" s="59"/>
      <c r="QFK87" s="37"/>
      <c r="QFL87" s="46"/>
      <c r="QFM87" s="35"/>
      <c r="QFN87" s="59"/>
      <c r="QFO87" s="37"/>
      <c r="QFP87" s="46"/>
      <c r="QFQ87" s="35"/>
      <c r="QFR87" s="59"/>
      <c r="QFS87" s="37"/>
      <c r="QFT87" s="46"/>
      <c r="QFU87" s="35"/>
      <c r="QFV87" s="59"/>
      <c r="QFW87" s="37"/>
      <c r="QFX87" s="46"/>
      <c r="QFY87" s="35"/>
      <c r="QFZ87" s="59"/>
      <c r="QGA87" s="37"/>
      <c r="QGB87" s="46"/>
      <c r="QGC87" s="35"/>
      <c r="QGD87" s="59"/>
      <c r="QGE87" s="37"/>
      <c r="QGF87" s="46"/>
      <c r="QGG87" s="35"/>
      <c r="QGH87" s="59"/>
      <c r="QGI87" s="37"/>
      <c r="QGJ87" s="46"/>
      <c r="QGK87" s="35"/>
      <c r="QGL87" s="59"/>
      <c r="QGM87" s="37"/>
      <c r="QGN87" s="46"/>
      <c r="QGO87" s="35"/>
      <c r="QGP87" s="59"/>
      <c r="QGQ87" s="37"/>
      <c r="QGR87" s="46"/>
      <c r="QGS87" s="35"/>
      <c r="QGT87" s="59"/>
      <c r="QGU87" s="37"/>
      <c r="QGV87" s="46"/>
      <c r="QGW87" s="35"/>
      <c r="QGX87" s="59"/>
      <c r="QGY87" s="37"/>
      <c r="QGZ87" s="46"/>
      <c r="QHA87" s="35"/>
      <c r="QHB87" s="59"/>
      <c r="QHC87" s="37"/>
      <c r="QHD87" s="46"/>
      <c r="QHE87" s="35"/>
      <c r="QHF87" s="59"/>
      <c r="QHG87" s="37"/>
      <c r="QHH87" s="46"/>
      <c r="QHI87" s="35"/>
      <c r="QHJ87" s="59"/>
      <c r="QHK87" s="37"/>
      <c r="QHL87" s="46"/>
      <c r="QHM87" s="35"/>
      <c r="QHN87" s="59"/>
      <c r="QHO87" s="37"/>
      <c r="QHP87" s="46"/>
      <c r="QHQ87" s="35"/>
      <c r="QHR87" s="59"/>
      <c r="QHS87" s="37"/>
      <c r="QHT87" s="46"/>
      <c r="QHU87" s="35"/>
      <c r="QHV87" s="59"/>
      <c r="QHW87" s="37"/>
      <c r="QHX87" s="46"/>
      <c r="QHY87" s="35"/>
      <c r="QHZ87" s="59"/>
      <c r="QIA87" s="37"/>
      <c r="QIB87" s="46"/>
      <c r="QIC87" s="35"/>
      <c r="QID87" s="59"/>
      <c r="QIE87" s="37"/>
      <c r="QIF87" s="46"/>
      <c r="QIG87" s="35"/>
      <c r="QIH87" s="59"/>
      <c r="QII87" s="37"/>
      <c r="QIJ87" s="46"/>
      <c r="QIK87" s="35"/>
      <c r="QIL87" s="59"/>
      <c r="QIM87" s="37"/>
      <c r="QIN87" s="46"/>
      <c r="QIO87" s="35"/>
      <c r="QIP87" s="59"/>
      <c r="QIQ87" s="37"/>
      <c r="QIR87" s="46"/>
      <c r="QIS87" s="35"/>
      <c r="QIT87" s="59"/>
      <c r="QIU87" s="37"/>
      <c r="QIV87" s="46"/>
      <c r="QIW87" s="35"/>
      <c r="QIX87" s="59"/>
      <c r="QIY87" s="37"/>
      <c r="QIZ87" s="46"/>
      <c r="QJA87" s="35"/>
      <c r="QJB87" s="59"/>
      <c r="QJC87" s="37"/>
      <c r="QJD87" s="46"/>
      <c r="QJE87" s="35"/>
      <c r="QJF87" s="59"/>
      <c r="QJG87" s="37"/>
      <c r="QJH87" s="46"/>
      <c r="QJI87" s="35"/>
      <c r="QJJ87" s="59"/>
      <c r="QJK87" s="37"/>
      <c r="QJL87" s="46"/>
      <c r="QJM87" s="35"/>
      <c r="QJN87" s="59"/>
      <c r="QJO87" s="37"/>
      <c r="QJP87" s="46"/>
      <c r="QJQ87" s="35"/>
      <c r="QJR87" s="59"/>
      <c r="QJS87" s="37"/>
      <c r="QJT87" s="46"/>
      <c r="QJU87" s="35"/>
      <c r="QJV87" s="59"/>
      <c r="QJW87" s="37"/>
      <c r="QJX87" s="46"/>
      <c r="QJY87" s="35"/>
      <c r="QJZ87" s="59"/>
      <c r="QKA87" s="37"/>
      <c r="QKB87" s="46"/>
      <c r="QKC87" s="35"/>
      <c r="QKD87" s="59"/>
      <c r="QKE87" s="37"/>
      <c r="QKF87" s="46"/>
      <c r="QKG87" s="35"/>
      <c r="QKH87" s="59"/>
      <c r="QKI87" s="37"/>
      <c r="QKJ87" s="46"/>
      <c r="QKK87" s="35"/>
      <c r="QKL87" s="59"/>
      <c r="QKM87" s="37"/>
      <c r="QKN87" s="46"/>
      <c r="QKO87" s="35"/>
      <c r="QKP87" s="59"/>
      <c r="QKQ87" s="37"/>
      <c r="QKR87" s="46"/>
      <c r="QKS87" s="35"/>
      <c r="QKT87" s="59"/>
      <c r="QKU87" s="37"/>
      <c r="QKV87" s="46"/>
      <c r="QKW87" s="35"/>
      <c r="QKX87" s="59"/>
      <c r="QKY87" s="37"/>
      <c r="QKZ87" s="46"/>
      <c r="QLA87" s="35"/>
      <c r="QLB87" s="59"/>
      <c r="QLC87" s="37"/>
      <c r="QLD87" s="46"/>
      <c r="QLE87" s="35"/>
      <c r="QLF87" s="59"/>
      <c r="QLG87" s="37"/>
      <c r="QLH87" s="46"/>
      <c r="QLI87" s="35"/>
      <c r="QLJ87" s="59"/>
      <c r="QLK87" s="37"/>
      <c r="QLL87" s="46"/>
      <c r="QLM87" s="35"/>
      <c r="QLN87" s="59"/>
      <c r="QLO87" s="37"/>
      <c r="QLP87" s="46"/>
      <c r="QLQ87" s="35"/>
      <c r="QLR87" s="59"/>
      <c r="QLS87" s="37"/>
      <c r="QLT87" s="46"/>
      <c r="QLU87" s="35"/>
      <c r="QLV87" s="59"/>
      <c r="QLW87" s="37"/>
      <c r="QLX87" s="46"/>
      <c r="QLY87" s="35"/>
      <c r="QLZ87" s="59"/>
      <c r="QMA87" s="37"/>
      <c r="QMB87" s="46"/>
      <c r="QMC87" s="35"/>
      <c r="QMD87" s="59"/>
      <c r="QME87" s="37"/>
      <c r="QMF87" s="46"/>
      <c r="QMG87" s="35"/>
      <c r="QMH87" s="59"/>
      <c r="QMI87" s="37"/>
      <c r="QMJ87" s="46"/>
      <c r="QMK87" s="35"/>
      <c r="QML87" s="59"/>
      <c r="QMM87" s="37"/>
      <c r="QMN87" s="46"/>
      <c r="QMO87" s="35"/>
      <c r="QMP87" s="59"/>
      <c r="QMQ87" s="37"/>
      <c r="QMR87" s="46"/>
      <c r="QMS87" s="35"/>
      <c r="QMT87" s="59"/>
      <c r="QMU87" s="37"/>
      <c r="QMV87" s="46"/>
      <c r="QMW87" s="35"/>
      <c r="QMX87" s="59"/>
      <c r="QMY87" s="37"/>
      <c r="QMZ87" s="46"/>
      <c r="QNA87" s="35"/>
      <c r="QNB87" s="59"/>
      <c r="QNC87" s="37"/>
      <c r="QND87" s="46"/>
      <c r="QNE87" s="35"/>
      <c r="QNF87" s="59"/>
      <c r="QNG87" s="37"/>
      <c r="QNH87" s="46"/>
      <c r="QNI87" s="35"/>
      <c r="QNJ87" s="59"/>
      <c r="QNK87" s="37"/>
      <c r="QNL87" s="46"/>
      <c r="QNM87" s="35"/>
      <c r="QNN87" s="59"/>
      <c r="QNO87" s="37"/>
      <c r="QNP87" s="46"/>
      <c r="QNQ87" s="35"/>
      <c r="QNR87" s="59"/>
      <c r="QNS87" s="37"/>
      <c r="QNT87" s="46"/>
      <c r="QNU87" s="35"/>
      <c r="QNV87" s="59"/>
      <c r="QNW87" s="37"/>
      <c r="QNX87" s="46"/>
      <c r="QNY87" s="35"/>
      <c r="QNZ87" s="59"/>
      <c r="QOA87" s="37"/>
      <c r="QOB87" s="46"/>
      <c r="QOC87" s="35"/>
      <c r="QOD87" s="59"/>
      <c r="QOE87" s="37"/>
      <c r="QOF87" s="46"/>
      <c r="QOG87" s="35"/>
      <c r="QOH87" s="59"/>
      <c r="QOI87" s="37"/>
      <c r="QOJ87" s="46"/>
      <c r="QOK87" s="35"/>
      <c r="QOL87" s="59"/>
      <c r="QOM87" s="37"/>
      <c r="QON87" s="46"/>
      <c r="QOO87" s="35"/>
      <c r="QOP87" s="59"/>
      <c r="QOQ87" s="37"/>
      <c r="QOR87" s="46"/>
      <c r="QOS87" s="35"/>
      <c r="QOT87" s="59"/>
      <c r="QOU87" s="37"/>
      <c r="QOV87" s="46"/>
      <c r="QOW87" s="35"/>
      <c r="QOX87" s="59"/>
      <c r="QOY87" s="37"/>
      <c r="QOZ87" s="46"/>
      <c r="QPA87" s="35"/>
      <c r="QPB87" s="59"/>
      <c r="QPC87" s="37"/>
      <c r="QPD87" s="46"/>
      <c r="QPE87" s="35"/>
      <c r="QPF87" s="59"/>
      <c r="QPG87" s="37"/>
      <c r="QPH87" s="46"/>
      <c r="QPI87" s="35"/>
      <c r="QPJ87" s="59"/>
      <c r="QPK87" s="37"/>
      <c r="QPL87" s="46"/>
      <c r="QPM87" s="35"/>
      <c r="QPN87" s="59"/>
      <c r="QPO87" s="37"/>
      <c r="QPP87" s="46"/>
      <c r="QPQ87" s="35"/>
      <c r="QPR87" s="59"/>
      <c r="QPS87" s="37"/>
      <c r="QPT87" s="46"/>
      <c r="QPU87" s="35"/>
      <c r="QPV87" s="59"/>
      <c r="QPW87" s="37"/>
      <c r="QPX87" s="46"/>
      <c r="QPY87" s="35"/>
      <c r="QPZ87" s="59"/>
      <c r="QQA87" s="37"/>
      <c r="QQB87" s="46"/>
      <c r="QQC87" s="35"/>
      <c r="QQD87" s="59"/>
      <c r="QQE87" s="37"/>
      <c r="QQF87" s="46"/>
      <c r="QQG87" s="35"/>
      <c r="QQH87" s="59"/>
      <c r="QQI87" s="37"/>
      <c r="QQJ87" s="46"/>
      <c r="QQK87" s="35"/>
      <c r="QQL87" s="59"/>
      <c r="QQM87" s="37"/>
      <c r="QQN87" s="46"/>
      <c r="QQO87" s="35"/>
      <c r="QQP87" s="59"/>
      <c r="QQQ87" s="37"/>
      <c r="QQR87" s="46"/>
      <c r="QQS87" s="35"/>
      <c r="QQT87" s="59"/>
      <c r="QQU87" s="37"/>
      <c r="QQV87" s="46"/>
      <c r="QQW87" s="35"/>
      <c r="QQX87" s="59"/>
      <c r="QQY87" s="37"/>
      <c r="QQZ87" s="46"/>
      <c r="QRA87" s="35"/>
      <c r="QRB87" s="59"/>
      <c r="QRC87" s="37"/>
      <c r="QRD87" s="46"/>
      <c r="QRE87" s="35"/>
      <c r="QRF87" s="59"/>
      <c r="QRG87" s="37"/>
      <c r="QRH87" s="46"/>
      <c r="QRI87" s="35"/>
      <c r="QRJ87" s="59"/>
      <c r="QRK87" s="37"/>
      <c r="QRL87" s="46"/>
      <c r="QRM87" s="35"/>
      <c r="QRN87" s="59"/>
      <c r="QRO87" s="37"/>
      <c r="QRP87" s="46"/>
      <c r="QRQ87" s="35"/>
      <c r="QRR87" s="59"/>
      <c r="QRS87" s="37"/>
      <c r="QRT87" s="46"/>
      <c r="QRU87" s="35"/>
      <c r="QRV87" s="59"/>
      <c r="QRW87" s="37"/>
      <c r="QRX87" s="46"/>
      <c r="QRY87" s="35"/>
      <c r="QRZ87" s="59"/>
      <c r="QSA87" s="37"/>
      <c r="QSB87" s="46"/>
      <c r="QSC87" s="35"/>
      <c r="QSD87" s="59"/>
      <c r="QSE87" s="37"/>
      <c r="QSF87" s="46"/>
      <c r="QSG87" s="35"/>
      <c r="QSH87" s="59"/>
      <c r="QSI87" s="37"/>
      <c r="QSJ87" s="46"/>
      <c r="QSK87" s="35"/>
      <c r="QSL87" s="59"/>
      <c r="QSM87" s="37"/>
      <c r="QSN87" s="46"/>
      <c r="QSO87" s="35"/>
      <c r="QSP87" s="59"/>
      <c r="QSQ87" s="37"/>
      <c r="QSR87" s="46"/>
      <c r="QSS87" s="35"/>
      <c r="QST87" s="59"/>
      <c r="QSU87" s="37"/>
      <c r="QSV87" s="46"/>
      <c r="QSW87" s="35"/>
      <c r="QSX87" s="59"/>
      <c r="QSY87" s="37"/>
      <c r="QSZ87" s="46"/>
      <c r="QTA87" s="35"/>
      <c r="QTB87" s="59"/>
      <c r="QTC87" s="37"/>
      <c r="QTD87" s="46"/>
      <c r="QTE87" s="35"/>
      <c r="QTF87" s="59"/>
      <c r="QTG87" s="37"/>
      <c r="QTH87" s="46"/>
      <c r="QTI87" s="35"/>
      <c r="QTJ87" s="59"/>
      <c r="QTK87" s="37"/>
      <c r="QTL87" s="46"/>
      <c r="QTM87" s="35"/>
      <c r="QTN87" s="59"/>
      <c r="QTO87" s="37"/>
      <c r="QTP87" s="46"/>
      <c r="QTQ87" s="35"/>
      <c r="QTR87" s="59"/>
      <c r="QTS87" s="37"/>
      <c r="QTT87" s="46"/>
      <c r="QTU87" s="35"/>
      <c r="QTV87" s="59"/>
      <c r="QTW87" s="37"/>
      <c r="QTX87" s="46"/>
      <c r="QTY87" s="35"/>
      <c r="QTZ87" s="59"/>
      <c r="QUA87" s="37"/>
      <c r="QUB87" s="46"/>
      <c r="QUC87" s="35"/>
      <c r="QUD87" s="59"/>
      <c r="QUE87" s="37"/>
      <c r="QUF87" s="46"/>
      <c r="QUG87" s="35"/>
      <c r="QUH87" s="59"/>
      <c r="QUI87" s="37"/>
      <c r="QUJ87" s="46"/>
      <c r="QUK87" s="35"/>
      <c r="QUL87" s="59"/>
      <c r="QUM87" s="37"/>
      <c r="QUN87" s="46"/>
      <c r="QUO87" s="35"/>
      <c r="QUP87" s="59"/>
      <c r="QUQ87" s="37"/>
      <c r="QUR87" s="46"/>
      <c r="QUS87" s="35"/>
      <c r="QUT87" s="59"/>
      <c r="QUU87" s="37"/>
      <c r="QUV87" s="46"/>
      <c r="QUW87" s="35"/>
      <c r="QUX87" s="59"/>
      <c r="QUY87" s="37"/>
      <c r="QUZ87" s="46"/>
      <c r="QVA87" s="35"/>
      <c r="QVB87" s="59"/>
      <c r="QVC87" s="37"/>
      <c r="QVD87" s="46"/>
      <c r="QVE87" s="35"/>
      <c r="QVF87" s="59"/>
      <c r="QVG87" s="37"/>
      <c r="QVH87" s="46"/>
      <c r="QVI87" s="35"/>
      <c r="QVJ87" s="59"/>
      <c r="QVK87" s="37"/>
      <c r="QVL87" s="46"/>
      <c r="QVM87" s="35"/>
      <c r="QVN87" s="59"/>
      <c r="QVO87" s="37"/>
      <c r="QVP87" s="46"/>
      <c r="QVQ87" s="35"/>
      <c r="QVR87" s="59"/>
      <c r="QVS87" s="37"/>
      <c r="QVT87" s="46"/>
      <c r="QVU87" s="35"/>
      <c r="QVV87" s="59"/>
      <c r="QVW87" s="37"/>
      <c r="QVX87" s="46"/>
      <c r="QVY87" s="35"/>
      <c r="QVZ87" s="59"/>
      <c r="QWA87" s="37"/>
      <c r="QWB87" s="46"/>
      <c r="QWC87" s="35"/>
      <c r="QWD87" s="59"/>
      <c r="QWE87" s="37"/>
      <c r="QWF87" s="46"/>
      <c r="QWG87" s="35"/>
      <c r="QWH87" s="59"/>
      <c r="QWI87" s="37"/>
      <c r="QWJ87" s="46"/>
      <c r="QWK87" s="35"/>
      <c r="QWL87" s="59"/>
      <c r="QWM87" s="37"/>
      <c r="QWN87" s="46"/>
      <c r="QWO87" s="35"/>
      <c r="QWP87" s="59"/>
      <c r="QWQ87" s="37"/>
      <c r="QWR87" s="46"/>
      <c r="QWS87" s="35"/>
      <c r="QWT87" s="59"/>
      <c r="QWU87" s="37"/>
      <c r="QWV87" s="46"/>
      <c r="QWW87" s="35"/>
      <c r="QWX87" s="59"/>
      <c r="QWY87" s="37"/>
      <c r="QWZ87" s="46"/>
      <c r="QXA87" s="35"/>
      <c r="QXB87" s="59"/>
      <c r="QXC87" s="37"/>
      <c r="QXD87" s="46"/>
      <c r="QXE87" s="35"/>
      <c r="QXF87" s="59"/>
      <c r="QXG87" s="37"/>
      <c r="QXH87" s="46"/>
      <c r="QXI87" s="35"/>
      <c r="QXJ87" s="59"/>
      <c r="QXK87" s="37"/>
      <c r="QXL87" s="46"/>
      <c r="QXM87" s="35"/>
      <c r="QXN87" s="59"/>
      <c r="QXO87" s="37"/>
      <c r="QXP87" s="46"/>
      <c r="QXQ87" s="35"/>
      <c r="QXR87" s="59"/>
      <c r="QXS87" s="37"/>
      <c r="QXT87" s="46"/>
      <c r="QXU87" s="35"/>
      <c r="QXV87" s="59"/>
      <c r="QXW87" s="37"/>
      <c r="QXX87" s="46"/>
      <c r="QXY87" s="35"/>
      <c r="QXZ87" s="59"/>
      <c r="QYA87" s="37"/>
      <c r="QYB87" s="46"/>
      <c r="QYC87" s="35"/>
      <c r="QYD87" s="59"/>
      <c r="QYE87" s="37"/>
      <c r="QYF87" s="46"/>
      <c r="QYG87" s="35"/>
      <c r="QYH87" s="59"/>
      <c r="QYI87" s="37"/>
      <c r="QYJ87" s="46"/>
      <c r="QYK87" s="35"/>
      <c r="QYL87" s="59"/>
      <c r="QYM87" s="37"/>
      <c r="QYN87" s="46"/>
      <c r="QYO87" s="35"/>
      <c r="QYP87" s="59"/>
      <c r="QYQ87" s="37"/>
      <c r="QYR87" s="46"/>
      <c r="QYS87" s="35"/>
      <c r="QYT87" s="59"/>
      <c r="QYU87" s="37"/>
      <c r="QYV87" s="46"/>
      <c r="QYW87" s="35"/>
      <c r="QYX87" s="59"/>
      <c r="QYY87" s="37"/>
      <c r="QYZ87" s="46"/>
      <c r="QZA87" s="35"/>
      <c r="QZB87" s="59"/>
      <c r="QZC87" s="37"/>
      <c r="QZD87" s="46"/>
      <c r="QZE87" s="35"/>
      <c r="QZF87" s="59"/>
      <c r="QZG87" s="37"/>
      <c r="QZH87" s="46"/>
      <c r="QZI87" s="35"/>
      <c r="QZJ87" s="59"/>
      <c r="QZK87" s="37"/>
      <c r="QZL87" s="46"/>
      <c r="QZM87" s="35"/>
      <c r="QZN87" s="59"/>
      <c r="QZO87" s="37"/>
      <c r="QZP87" s="46"/>
      <c r="QZQ87" s="35"/>
      <c r="QZR87" s="59"/>
      <c r="QZS87" s="37"/>
      <c r="QZT87" s="46"/>
      <c r="QZU87" s="35"/>
      <c r="QZV87" s="59"/>
      <c r="QZW87" s="37"/>
      <c r="QZX87" s="46"/>
      <c r="QZY87" s="35"/>
      <c r="QZZ87" s="59"/>
      <c r="RAA87" s="37"/>
      <c r="RAB87" s="46"/>
      <c r="RAC87" s="35"/>
      <c r="RAD87" s="59"/>
      <c r="RAE87" s="37"/>
      <c r="RAF87" s="46"/>
      <c r="RAG87" s="35"/>
      <c r="RAH87" s="59"/>
      <c r="RAI87" s="37"/>
      <c r="RAJ87" s="46"/>
      <c r="RAK87" s="35"/>
      <c r="RAL87" s="59"/>
      <c r="RAM87" s="37"/>
      <c r="RAN87" s="46"/>
      <c r="RAO87" s="35"/>
      <c r="RAP87" s="59"/>
      <c r="RAQ87" s="37"/>
      <c r="RAR87" s="46"/>
      <c r="RAS87" s="35"/>
      <c r="RAT87" s="59"/>
      <c r="RAU87" s="37"/>
      <c r="RAV87" s="46"/>
      <c r="RAW87" s="35"/>
      <c r="RAX87" s="59"/>
      <c r="RAY87" s="37"/>
      <c r="RAZ87" s="46"/>
      <c r="RBA87" s="35"/>
      <c r="RBB87" s="59"/>
      <c r="RBC87" s="37"/>
      <c r="RBD87" s="46"/>
      <c r="RBE87" s="35"/>
      <c r="RBF87" s="59"/>
      <c r="RBG87" s="37"/>
      <c r="RBH87" s="46"/>
      <c r="RBI87" s="35"/>
      <c r="RBJ87" s="59"/>
      <c r="RBK87" s="37"/>
      <c r="RBL87" s="46"/>
      <c r="RBM87" s="35"/>
      <c r="RBN87" s="59"/>
      <c r="RBO87" s="37"/>
      <c r="RBP87" s="46"/>
      <c r="RBQ87" s="35"/>
      <c r="RBR87" s="59"/>
      <c r="RBS87" s="37"/>
      <c r="RBT87" s="46"/>
      <c r="RBU87" s="35"/>
      <c r="RBV87" s="59"/>
      <c r="RBW87" s="37"/>
      <c r="RBX87" s="46"/>
      <c r="RBY87" s="35"/>
      <c r="RBZ87" s="59"/>
      <c r="RCA87" s="37"/>
      <c r="RCB87" s="46"/>
      <c r="RCC87" s="35"/>
      <c r="RCD87" s="59"/>
      <c r="RCE87" s="37"/>
      <c r="RCF87" s="46"/>
      <c r="RCG87" s="35"/>
      <c r="RCH87" s="59"/>
      <c r="RCI87" s="37"/>
      <c r="RCJ87" s="46"/>
      <c r="RCK87" s="35"/>
      <c r="RCL87" s="59"/>
      <c r="RCM87" s="37"/>
      <c r="RCN87" s="46"/>
      <c r="RCO87" s="35"/>
      <c r="RCP87" s="59"/>
      <c r="RCQ87" s="37"/>
      <c r="RCR87" s="46"/>
      <c r="RCS87" s="35"/>
      <c r="RCT87" s="59"/>
      <c r="RCU87" s="37"/>
      <c r="RCV87" s="46"/>
      <c r="RCW87" s="35"/>
      <c r="RCX87" s="59"/>
      <c r="RCY87" s="37"/>
      <c r="RCZ87" s="46"/>
      <c r="RDA87" s="35"/>
      <c r="RDB87" s="59"/>
      <c r="RDC87" s="37"/>
      <c r="RDD87" s="46"/>
      <c r="RDE87" s="35"/>
      <c r="RDF87" s="59"/>
      <c r="RDG87" s="37"/>
      <c r="RDH87" s="46"/>
      <c r="RDI87" s="35"/>
      <c r="RDJ87" s="59"/>
      <c r="RDK87" s="37"/>
      <c r="RDL87" s="46"/>
      <c r="RDM87" s="35"/>
      <c r="RDN87" s="59"/>
      <c r="RDO87" s="37"/>
      <c r="RDP87" s="46"/>
      <c r="RDQ87" s="35"/>
      <c r="RDR87" s="59"/>
      <c r="RDS87" s="37"/>
      <c r="RDT87" s="46"/>
      <c r="RDU87" s="35"/>
      <c r="RDV87" s="59"/>
      <c r="RDW87" s="37"/>
      <c r="RDX87" s="46"/>
      <c r="RDY87" s="35"/>
      <c r="RDZ87" s="59"/>
      <c r="REA87" s="37"/>
      <c r="REB87" s="46"/>
      <c r="REC87" s="35"/>
      <c r="RED87" s="59"/>
      <c r="REE87" s="37"/>
      <c r="REF87" s="46"/>
      <c r="REG87" s="35"/>
      <c r="REH87" s="59"/>
      <c r="REI87" s="37"/>
      <c r="REJ87" s="46"/>
      <c r="REK87" s="35"/>
      <c r="REL87" s="59"/>
      <c r="REM87" s="37"/>
      <c r="REN87" s="46"/>
      <c r="REO87" s="35"/>
      <c r="REP87" s="59"/>
      <c r="REQ87" s="37"/>
      <c r="RER87" s="46"/>
      <c r="RES87" s="35"/>
      <c r="RET87" s="59"/>
      <c r="REU87" s="37"/>
      <c r="REV87" s="46"/>
      <c r="REW87" s="35"/>
      <c r="REX87" s="59"/>
      <c r="REY87" s="37"/>
      <c r="REZ87" s="46"/>
      <c r="RFA87" s="35"/>
      <c r="RFB87" s="59"/>
      <c r="RFC87" s="37"/>
      <c r="RFD87" s="46"/>
      <c r="RFE87" s="35"/>
      <c r="RFF87" s="59"/>
      <c r="RFG87" s="37"/>
      <c r="RFH87" s="46"/>
      <c r="RFI87" s="35"/>
      <c r="RFJ87" s="59"/>
      <c r="RFK87" s="37"/>
      <c r="RFL87" s="46"/>
      <c r="RFM87" s="35"/>
      <c r="RFN87" s="59"/>
      <c r="RFO87" s="37"/>
      <c r="RFP87" s="46"/>
      <c r="RFQ87" s="35"/>
      <c r="RFR87" s="59"/>
      <c r="RFS87" s="37"/>
      <c r="RFT87" s="46"/>
      <c r="RFU87" s="35"/>
      <c r="RFV87" s="59"/>
      <c r="RFW87" s="37"/>
      <c r="RFX87" s="46"/>
      <c r="RFY87" s="35"/>
      <c r="RFZ87" s="59"/>
      <c r="RGA87" s="37"/>
      <c r="RGB87" s="46"/>
      <c r="RGC87" s="35"/>
      <c r="RGD87" s="59"/>
      <c r="RGE87" s="37"/>
      <c r="RGF87" s="46"/>
      <c r="RGG87" s="35"/>
      <c r="RGH87" s="59"/>
      <c r="RGI87" s="37"/>
      <c r="RGJ87" s="46"/>
      <c r="RGK87" s="35"/>
      <c r="RGL87" s="59"/>
      <c r="RGM87" s="37"/>
      <c r="RGN87" s="46"/>
      <c r="RGO87" s="35"/>
      <c r="RGP87" s="59"/>
      <c r="RGQ87" s="37"/>
      <c r="RGR87" s="46"/>
      <c r="RGS87" s="35"/>
      <c r="RGT87" s="59"/>
      <c r="RGU87" s="37"/>
      <c r="RGV87" s="46"/>
      <c r="RGW87" s="35"/>
      <c r="RGX87" s="59"/>
      <c r="RGY87" s="37"/>
      <c r="RGZ87" s="46"/>
      <c r="RHA87" s="35"/>
      <c r="RHB87" s="59"/>
      <c r="RHC87" s="37"/>
      <c r="RHD87" s="46"/>
      <c r="RHE87" s="35"/>
      <c r="RHF87" s="59"/>
      <c r="RHG87" s="37"/>
      <c r="RHH87" s="46"/>
      <c r="RHI87" s="35"/>
      <c r="RHJ87" s="59"/>
      <c r="RHK87" s="37"/>
      <c r="RHL87" s="46"/>
      <c r="RHM87" s="35"/>
      <c r="RHN87" s="59"/>
      <c r="RHO87" s="37"/>
      <c r="RHP87" s="46"/>
      <c r="RHQ87" s="35"/>
      <c r="RHR87" s="59"/>
      <c r="RHS87" s="37"/>
      <c r="RHT87" s="46"/>
      <c r="RHU87" s="35"/>
      <c r="RHV87" s="59"/>
      <c r="RHW87" s="37"/>
      <c r="RHX87" s="46"/>
      <c r="RHY87" s="35"/>
      <c r="RHZ87" s="59"/>
      <c r="RIA87" s="37"/>
      <c r="RIB87" s="46"/>
      <c r="RIC87" s="35"/>
      <c r="RID87" s="59"/>
      <c r="RIE87" s="37"/>
      <c r="RIF87" s="46"/>
      <c r="RIG87" s="35"/>
      <c r="RIH87" s="59"/>
      <c r="RII87" s="37"/>
      <c r="RIJ87" s="46"/>
      <c r="RIK87" s="35"/>
      <c r="RIL87" s="59"/>
      <c r="RIM87" s="37"/>
      <c r="RIN87" s="46"/>
      <c r="RIO87" s="35"/>
      <c r="RIP87" s="59"/>
      <c r="RIQ87" s="37"/>
      <c r="RIR87" s="46"/>
      <c r="RIS87" s="35"/>
      <c r="RIT87" s="59"/>
      <c r="RIU87" s="37"/>
      <c r="RIV87" s="46"/>
      <c r="RIW87" s="35"/>
      <c r="RIX87" s="59"/>
      <c r="RIY87" s="37"/>
      <c r="RIZ87" s="46"/>
      <c r="RJA87" s="35"/>
      <c r="RJB87" s="59"/>
      <c r="RJC87" s="37"/>
      <c r="RJD87" s="46"/>
      <c r="RJE87" s="35"/>
      <c r="RJF87" s="59"/>
      <c r="RJG87" s="37"/>
      <c r="RJH87" s="46"/>
      <c r="RJI87" s="35"/>
      <c r="RJJ87" s="59"/>
      <c r="RJK87" s="37"/>
      <c r="RJL87" s="46"/>
      <c r="RJM87" s="35"/>
      <c r="RJN87" s="59"/>
      <c r="RJO87" s="37"/>
      <c r="RJP87" s="46"/>
      <c r="RJQ87" s="35"/>
      <c r="RJR87" s="59"/>
      <c r="RJS87" s="37"/>
      <c r="RJT87" s="46"/>
      <c r="RJU87" s="35"/>
      <c r="RJV87" s="59"/>
      <c r="RJW87" s="37"/>
      <c r="RJX87" s="46"/>
      <c r="RJY87" s="35"/>
      <c r="RJZ87" s="59"/>
      <c r="RKA87" s="37"/>
      <c r="RKB87" s="46"/>
      <c r="RKC87" s="35"/>
      <c r="RKD87" s="59"/>
      <c r="RKE87" s="37"/>
      <c r="RKF87" s="46"/>
      <c r="RKG87" s="35"/>
      <c r="RKH87" s="59"/>
      <c r="RKI87" s="37"/>
      <c r="RKJ87" s="46"/>
      <c r="RKK87" s="35"/>
      <c r="RKL87" s="59"/>
      <c r="RKM87" s="37"/>
      <c r="RKN87" s="46"/>
      <c r="RKO87" s="35"/>
      <c r="RKP87" s="59"/>
      <c r="RKQ87" s="37"/>
      <c r="RKR87" s="46"/>
      <c r="RKS87" s="35"/>
      <c r="RKT87" s="59"/>
      <c r="RKU87" s="37"/>
      <c r="RKV87" s="46"/>
      <c r="RKW87" s="35"/>
      <c r="RKX87" s="59"/>
      <c r="RKY87" s="37"/>
      <c r="RKZ87" s="46"/>
      <c r="RLA87" s="35"/>
      <c r="RLB87" s="59"/>
      <c r="RLC87" s="37"/>
      <c r="RLD87" s="46"/>
      <c r="RLE87" s="35"/>
      <c r="RLF87" s="59"/>
      <c r="RLG87" s="37"/>
      <c r="RLH87" s="46"/>
      <c r="RLI87" s="35"/>
      <c r="RLJ87" s="59"/>
      <c r="RLK87" s="37"/>
      <c r="RLL87" s="46"/>
      <c r="RLM87" s="35"/>
      <c r="RLN87" s="59"/>
      <c r="RLO87" s="37"/>
      <c r="RLP87" s="46"/>
      <c r="RLQ87" s="35"/>
      <c r="RLR87" s="59"/>
      <c r="RLS87" s="37"/>
      <c r="RLT87" s="46"/>
      <c r="RLU87" s="35"/>
      <c r="RLV87" s="59"/>
      <c r="RLW87" s="37"/>
      <c r="RLX87" s="46"/>
      <c r="RLY87" s="35"/>
      <c r="RLZ87" s="59"/>
      <c r="RMA87" s="37"/>
      <c r="RMB87" s="46"/>
      <c r="RMC87" s="35"/>
      <c r="RMD87" s="59"/>
      <c r="RME87" s="37"/>
      <c r="RMF87" s="46"/>
      <c r="RMG87" s="35"/>
      <c r="RMH87" s="59"/>
      <c r="RMI87" s="37"/>
      <c r="RMJ87" s="46"/>
      <c r="RMK87" s="35"/>
      <c r="RML87" s="59"/>
      <c r="RMM87" s="37"/>
      <c r="RMN87" s="46"/>
      <c r="RMO87" s="35"/>
      <c r="RMP87" s="59"/>
      <c r="RMQ87" s="37"/>
      <c r="RMR87" s="46"/>
      <c r="RMS87" s="35"/>
      <c r="RMT87" s="59"/>
      <c r="RMU87" s="37"/>
      <c r="RMV87" s="46"/>
      <c r="RMW87" s="35"/>
      <c r="RMX87" s="59"/>
      <c r="RMY87" s="37"/>
      <c r="RMZ87" s="46"/>
      <c r="RNA87" s="35"/>
      <c r="RNB87" s="59"/>
      <c r="RNC87" s="37"/>
      <c r="RND87" s="46"/>
      <c r="RNE87" s="35"/>
      <c r="RNF87" s="59"/>
      <c r="RNG87" s="37"/>
      <c r="RNH87" s="46"/>
      <c r="RNI87" s="35"/>
      <c r="RNJ87" s="59"/>
      <c r="RNK87" s="37"/>
      <c r="RNL87" s="46"/>
      <c r="RNM87" s="35"/>
      <c r="RNN87" s="59"/>
      <c r="RNO87" s="37"/>
      <c r="RNP87" s="46"/>
      <c r="RNQ87" s="35"/>
      <c r="RNR87" s="59"/>
      <c r="RNS87" s="37"/>
      <c r="RNT87" s="46"/>
      <c r="RNU87" s="35"/>
      <c r="RNV87" s="59"/>
      <c r="RNW87" s="37"/>
      <c r="RNX87" s="46"/>
      <c r="RNY87" s="35"/>
      <c r="RNZ87" s="59"/>
      <c r="ROA87" s="37"/>
      <c r="ROB87" s="46"/>
      <c r="ROC87" s="35"/>
      <c r="ROD87" s="59"/>
      <c r="ROE87" s="37"/>
      <c r="ROF87" s="46"/>
      <c r="ROG87" s="35"/>
      <c r="ROH87" s="59"/>
      <c r="ROI87" s="37"/>
      <c r="ROJ87" s="46"/>
      <c r="ROK87" s="35"/>
      <c r="ROL87" s="59"/>
      <c r="ROM87" s="37"/>
      <c r="RON87" s="46"/>
      <c r="ROO87" s="35"/>
      <c r="ROP87" s="59"/>
      <c r="ROQ87" s="37"/>
      <c r="ROR87" s="46"/>
      <c r="ROS87" s="35"/>
      <c r="ROT87" s="59"/>
      <c r="ROU87" s="37"/>
      <c r="ROV87" s="46"/>
      <c r="ROW87" s="35"/>
      <c r="ROX87" s="59"/>
      <c r="ROY87" s="37"/>
      <c r="ROZ87" s="46"/>
      <c r="RPA87" s="35"/>
      <c r="RPB87" s="59"/>
      <c r="RPC87" s="37"/>
      <c r="RPD87" s="46"/>
      <c r="RPE87" s="35"/>
      <c r="RPF87" s="59"/>
      <c r="RPG87" s="37"/>
      <c r="RPH87" s="46"/>
      <c r="RPI87" s="35"/>
      <c r="RPJ87" s="59"/>
      <c r="RPK87" s="37"/>
      <c r="RPL87" s="46"/>
      <c r="RPM87" s="35"/>
      <c r="RPN87" s="59"/>
      <c r="RPO87" s="37"/>
      <c r="RPP87" s="46"/>
      <c r="RPQ87" s="35"/>
      <c r="RPR87" s="59"/>
      <c r="RPS87" s="37"/>
      <c r="RPT87" s="46"/>
      <c r="RPU87" s="35"/>
      <c r="RPV87" s="59"/>
      <c r="RPW87" s="37"/>
      <c r="RPX87" s="46"/>
      <c r="RPY87" s="35"/>
      <c r="RPZ87" s="59"/>
      <c r="RQA87" s="37"/>
      <c r="RQB87" s="46"/>
      <c r="RQC87" s="35"/>
      <c r="RQD87" s="59"/>
      <c r="RQE87" s="37"/>
      <c r="RQF87" s="46"/>
      <c r="RQG87" s="35"/>
      <c r="RQH87" s="59"/>
      <c r="RQI87" s="37"/>
      <c r="RQJ87" s="46"/>
      <c r="RQK87" s="35"/>
      <c r="RQL87" s="59"/>
      <c r="RQM87" s="37"/>
      <c r="RQN87" s="46"/>
      <c r="RQO87" s="35"/>
      <c r="RQP87" s="59"/>
      <c r="RQQ87" s="37"/>
      <c r="RQR87" s="46"/>
      <c r="RQS87" s="35"/>
      <c r="RQT87" s="59"/>
      <c r="RQU87" s="37"/>
      <c r="RQV87" s="46"/>
      <c r="RQW87" s="35"/>
      <c r="RQX87" s="59"/>
      <c r="RQY87" s="37"/>
      <c r="RQZ87" s="46"/>
      <c r="RRA87" s="35"/>
      <c r="RRB87" s="59"/>
      <c r="RRC87" s="37"/>
      <c r="RRD87" s="46"/>
      <c r="RRE87" s="35"/>
      <c r="RRF87" s="59"/>
      <c r="RRG87" s="37"/>
      <c r="RRH87" s="46"/>
      <c r="RRI87" s="35"/>
      <c r="RRJ87" s="59"/>
      <c r="RRK87" s="37"/>
      <c r="RRL87" s="46"/>
      <c r="RRM87" s="35"/>
      <c r="RRN87" s="59"/>
      <c r="RRO87" s="37"/>
      <c r="RRP87" s="46"/>
      <c r="RRQ87" s="35"/>
      <c r="RRR87" s="59"/>
      <c r="RRS87" s="37"/>
      <c r="RRT87" s="46"/>
      <c r="RRU87" s="35"/>
      <c r="RRV87" s="59"/>
      <c r="RRW87" s="37"/>
      <c r="RRX87" s="46"/>
      <c r="RRY87" s="35"/>
      <c r="RRZ87" s="59"/>
      <c r="RSA87" s="37"/>
      <c r="RSB87" s="46"/>
      <c r="RSC87" s="35"/>
      <c r="RSD87" s="59"/>
      <c r="RSE87" s="37"/>
      <c r="RSF87" s="46"/>
      <c r="RSG87" s="35"/>
      <c r="RSH87" s="59"/>
      <c r="RSI87" s="37"/>
      <c r="RSJ87" s="46"/>
      <c r="RSK87" s="35"/>
      <c r="RSL87" s="59"/>
      <c r="RSM87" s="37"/>
      <c r="RSN87" s="46"/>
      <c r="RSO87" s="35"/>
      <c r="RSP87" s="59"/>
      <c r="RSQ87" s="37"/>
      <c r="RSR87" s="46"/>
      <c r="RSS87" s="35"/>
      <c r="RST87" s="59"/>
      <c r="RSU87" s="37"/>
      <c r="RSV87" s="46"/>
      <c r="RSW87" s="35"/>
      <c r="RSX87" s="59"/>
      <c r="RSY87" s="37"/>
      <c r="RSZ87" s="46"/>
      <c r="RTA87" s="35"/>
      <c r="RTB87" s="59"/>
      <c r="RTC87" s="37"/>
      <c r="RTD87" s="46"/>
      <c r="RTE87" s="35"/>
      <c r="RTF87" s="59"/>
      <c r="RTG87" s="37"/>
      <c r="RTH87" s="46"/>
      <c r="RTI87" s="35"/>
      <c r="RTJ87" s="59"/>
      <c r="RTK87" s="37"/>
      <c r="RTL87" s="46"/>
      <c r="RTM87" s="35"/>
      <c r="RTN87" s="59"/>
      <c r="RTO87" s="37"/>
      <c r="RTP87" s="46"/>
      <c r="RTQ87" s="35"/>
      <c r="RTR87" s="59"/>
      <c r="RTS87" s="37"/>
      <c r="RTT87" s="46"/>
      <c r="RTU87" s="35"/>
      <c r="RTV87" s="59"/>
      <c r="RTW87" s="37"/>
      <c r="RTX87" s="46"/>
      <c r="RTY87" s="35"/>
      <c r="RTZ87" s="59"/>
      <c r="RUA87" s="37"/>
      <c r="RUB87" s="46"/>
      <c r="RUC87" s="35"/>
      <c r="RUD87" s="59"/>
      <c r="RUE87" s="37"/>
      <c r="RUF87" s="46"/>
      <c r="RUG87" s="35"/>
      <c r="RUH87" s="59"/>
      <c r="RUI87" s="37"/>
      <c r="RUJ87" s="46"/>
      <c r="RUK87" s="35"/>
      <c r="RUL87" s="59"/>
      <c r="RUM87" s="37"/>
      <c r="RUN87" s="46"/>
      <c r="RUO87" s="35"/>
      <c r="RUP87" s="59"/>
      <c r="RUQ87" s="37"/>
      <c r="RUR87" s="46"/>
      <c r="RUS87" s="35"/>
      <c r="RUT87" s="59"/>
      <c r="RUU87" s="37"/>
      <c r="RUV87" s="46"/>
      <c r="RUW87" s="35"/>
      <c r="RUX87" s="59"/>
      <c r="RUY87" s="37"/>
      <c r="RUZ87" s="46"/>
      <c r="RVA87" s="35"/>
      <c r="RVB87" s="59"/>
      <c r="RVC87" s="37"/>
      <c r="RVD87" s="46"/>
      <c r="RVE87" s="35"/>
      <c r="RVF87" s="59"/>
      <c r="RVG87" s="37"/>
      <c r="RVH87" s="46"/>
      <c r="RVI87" s="35"/>
      <c r="RVJ87" s="59"/>
      <c r="RVK87" s="37"/>
      <c r="RVL87" s="46"/>
      <c r="RVM87" s="35"/>
      <c r="RVN87" s="59"/>
      <c r="RVO87" s="37"/>
      <c r="RVP87" s="46"/>
      <c r="RVQ87" s="35"/>
      <c r="RVR87" s="59"/>
      <c r="RVS87" s="37"/>
      <c r="RVT87" s="46"/>
      <c r="RVU87" s="35"/>
      <c r="RVV87" s="59"/>
      <c r="RVW87" s="37"/>
      <c r="RVX87" s="46"/>
      <c r="RVY87" s="35"/>
      <c r="RVZ87" s="59"/>
      <c r="RWA87" s="37"/>
      <c r="RWB87" s="46"/>
      <c r="RWC87" s="35"/>
      <c r="RWD87" s="59"/>
      <c r="RWE87" s="37"/>
      <c r="RWF87" s="46"/>
      <c r="RWG87" s="35"/>
      <c r="RWH87" s="59"/>
      <c r="RWI87" s="37"/>
      <c r="RWJ87" s="46"/>
      <c r="RWK87" s="35"/>
      <c r="RWL87" s="59"/>
      <c r="RWM87" s="37"/>
      <c r="RWN87" s="46"/>
      <c r="RWO87" s="35"/>
      <c r="RWP87" s="59"/>
      <c r="RWQ87" s="37"/>
      <c r="RWR87" s="46"/>
      <c r="RWS87" s="35"/>
      <c r="RWT87" s="59"/>
      <c r="RWU87" s="37"/>
      <c r="RWV87" s="46"/>
      <c r="RWW87" s="35"/>
      <c r="RWX87" s="59"/>
      <c r="RWY87" s="37"/>
      <c r="RWZ87" s="46"/>
      <c r="RXA87" s="35"/>
      <c r="RXB87" s="59"/>
      <c r="RXC87" s="37"/>
      <c r="RXD87" s="46"/>
      <c r="RXE87" s="35"/>
      <c r="RXF87" s="59"/>
      <c r="RXG87" s="37"/>
      <c r="RXH87" s="46"/>
      <c r="RXI87" s="35"/>
      <c r="RXJ87" s="59"/>
      <c r="RXK87" s="37"/>
      <c r="RXL87" s="46"/>
      <c r="RXM87" s="35"/>
      <c r="RXN87" s="59"/>
      <c r="RXO87" s="37"/>
      <c r="RXP87" s="46"/>
      <c r="RXQ87" s="35"/>
      <c r="RXR87" s="59"/>
      <c r="RXS87" s="37"/>
      <c r="RXT87" s="46"/>
      <c r="RXU87" s="35"/>
      <c r="RXV87" s="59"/>
      <c r="RXW87" s="37"/>
      <c r="RXX87" s="46"/>
      <c r="RXY87" s="35"/>
      <c r="RXZ87" s="59"/>
      <c r="RYA87" s="37"/>
      <c r="RYB87" s="46"/>
      <c r="RYC87" s="35"/>
      <c r="RYD87" s="59"/>
      <c r="RYE87" s="37"/>
      <c r="RYF87" s="46"/>
      <c r="RYG87" s="35"/>
      <c r="RYH87" s="59"/>
      <c r="RYI87" s="37"/>
      <c r="RYJ87" s="46"/>
      <c r="RYK87" s="35"/>
      <c r="RYL87" s="59"/>
      <c r="RYM87" s="37"/>
      <c r="RYN87" s="46"/>
      <c r="RYO87" s="35"/>
      <c r="RYP87" s="59"/>
      <c r="RYQ87" s="37"/>
      <c r="RYR87" s="46"/>
      <c r="RYS87" s="35"/>
      <c r="RYT87" s="59"/>
      <c r="RYU87" s="37"/>
      <c r="RYV87" s="46"/>
      <c r="RYW87" s="35"/>
      <c r="RYX87" s="59"/>
      <c r="RYY87" s="37"/>
      <c r="RYZ87" s="46"/>
      <c r="RZA87" s="35"/>
      <c r="RZB87" s="59"/>
      <c r="RZC87" s="37"/>
      <c r="RZD87" s="46"/>
      <c r="RZE87" s="35"/>
      <c r="RZF87" s="59"/>
      <c r="RZG87" s="37"/>
      <c r="RZH87" s="46"/>
      <c r="RZI87" s="35"/>
      <c r="RZJ87" s="59"/>
      <c r="RZK87" s="37"/>
      <c r="RZL87" s="46"/>
      <c r="RZM87" s="35"/>
      <c r="RZN87" s="59"/>
      <c r="RZO87" s="37"/>
      <c r="RZP87" s="46"/>
      <c r="RZQ87" s="35"/>
      <c r="RZR87" s="59"/>
      <c r="RZS87" s="37"/>
      <c r="RZT87" s="46"/>
      <c r="RZU87" s="35"/>
      <c r="RZV87" s="59"/>
      <c r="RZW87" s="37"/>
      <c r="RZX87" s="46"/>
      <c r="RZY87" s="35"/>
      <c r="RZZ87" s="59"/>
      <c r="SAA87" s="37"/>
      <c r="SAB87" s="46"/>
      <c r="SAC87" s="35"/>
      <c r="SAD87" s="59"/>
      <c r="SAE87" s="37"/>
      <c r="SAF87" s="46"/>
      <c r="SAG87" s="35"/>
      <c r="SAH87" s="59"/>
      <c r="SAI87" s="37"/>
      <c r="SAJ87" s="46"/>
      <c r="SAK87" s="35"/>
      <c r="SAL87" s="59"/>
      <c r="SAM87" s="37"/>
      <c r="SAN87" s="46"/>
      <c r="SAO87" s="35"/>
      <c r="SAP87" s="59"/>
      <c r="SAQ87" s="37"/>
      <c r="SAR87" s="46"/>
      <c r="SAS87" s="35"/>
      <c r="SAT87" s="59"/>
      <c r="SAU87" s="37"/>
      <c r="SAV87" s="46"/>
      <c r="SAW87" s="35"/>
      <c r="SAX87" s="59"/>
      <c r="SAY87" s="37"/>
      <c r="SAZ87" s="46"/>
      <c r="SBA87" s="35"/>
      <c r="SBB87" s="59"/>
      <c r="SBC87" s="37"/>
      <c r="SBD87" s="46"/>
      <c r="SBE87" s="35"/>
      <c r="SBF87" s="59"/>
      <c r="SBG87" s="37"/>
      <c r="SBH87" s="46"/>
      <c r="SBI87" s="35"/>
      <c r="SBJ87" s="59"/>
      <c r="SBK87" s="37"/>
      <c r="SBL87" s="46"/>
      <c r="SBM87" s="35"/>
      <c r="SBN87" s="59"/>
      <c r="SBO87" s="37"/>
      <c r="SBP87" s="46"/>
      <c r="SBQ87" s="35"/>
      <c r="SBR87" s="59"/>
      <c r="SBS87" s="37"/>
      <c r="SBT87" s="46"/>
      <c r="SBU87" s="35"/>
      <c r="SBV87" s="59"/>
      <c r="SBW87" s="37"/>
      <c r="SBX87" s="46"/>
      <c r="SBY87" s="35"/>
      <c r="SBZ87" s="59"/>
      <c r="SCA87" s="37"/>
      <c r="SCB87" s="46"/>
      <c r="SCC87" s="35"/>
      <c r="SCD87" s="59"/>
      <c r="SCE87" s="37"/>
      <c r="SCF87" s="46"/>
      <c r="SCG87" s="35"/>
      <c r="SCH87" s="59"/>
      <c r="SCI87" s="37"/>
      <c r="SCJ87" s="46"/>
      <c r="SCK87" s="35"/>
      <c r="SCL87" s="59"/>
      <c r="SCM87" s="37"/>
      <c r="SCN87" s="46"/>
      <c r="SCO87" s="35"/>
      <c r="SCP87" s="59"/>
      <c r="SCQ87" s="37"/>
      <c r="SCR87" s="46"/>
      <c r="SCS87" s="35"/>
      <c r="SCT87" s="59"/>
      <c r="SCU87" s="37"/>
      <c r="SCV87" s="46"/>
      <c r="SCW87" s="35"/>
      <c r="SCX87" s="59"/>
      <c r="SCY87" s="37"/>
      <c r="SCZ87" s="46"/>
      <c r="SDA87" s="35"/>
      <c r="SDB87" s="59"/>
      <c r="SDC87" s="37"/>
      <c r="SDD87" s="46"/>
      <c r="SDE87" s="35"/>
      <c r="SDF87" s="59"/>
      <c r="SDG87" s="37"/>
      <c r="SDH87" s="46"/>
      <c r="SDI87" s="35"/>
      <c r="SDJ87" s="59"/>
      <c r="SDK87" s="37"/>
      <c r="SDL87" s="46"/>
      <c r="SDM87" s="35"/>
      <c r="SDN87" s="59"/>
      <c r="SDO87" s="37"/>
      <c r="SDP87" s="46"/>
      <c r="SDQ87" s="35"/>
      <c r="SDR87" s="59"/>
      <c r="SDS87" s="37"/>
      <c r="SDT87" s="46"/>
      <c r="SDU87" s="35"/>
      <c r="SDV87" s="59"/>
      <c r="SDW87" s="37"/>
      <c r="SDX87" s="46"/>
      <c r="SDY87" s="35"/>
      <c r="SDZ87" s="59"/>
      <c r="SEA87" s="37"/>
      <c r="SEB87" s="46"/>
      <c r="SEC87" s="35"/>
      <c r="SED87" s="59"/>
      <c r="SEE87" s="37"/>
      <c r="SEF87" s="46"/>
      <c r="SEG87" s="35"/>
      <c r="SEH87" s="59"/>
      <c r="SEI87" s="37"/>
      <c r="SEJ87" s="46"/>
      <c r="SEK87" s="35"/>
      <c r="SEL87" s="59"/>
      <c r="SEM87" s="37"/>
      <c r="SEN87" s="46"/>
      <c r="SEO87" s="35"/>
      <c r="SEP87" s="59"/>
      <c r="SEQ87" s="37"/>
      <c r="SER87" s="46"/>
      <c r="SES87" s="35"/>
      <c r="SET87" s="59"/>
      <c r="SEU87" s="37"/>
      <c r="SEV87" s="46"/>
      <c r="SEW87" s="35"/>
      <c r="SEX87" s="59"/>
      <c r="SEY87" s="37"/>
      <c r="SEZ87" s="46"/>
      <c r="SFA87" s="35"/>
      <c r="SFB87" s="59"/>
      <c r="SFC87" s="37"/>
      <c r="SFD87" s="46"/>
      <c r="SFE87" s="35"/>
      <c r="SFF87" s="59"/>
      <c r="SFG87" s="37"/>
      <c r="SFH87" s="46"/>
      <c r="SFI87" s="35"/>
      <c r="SFJ87" s="59"/>
      <c r="SFK87" s="37"/>
      <c r="SFL87" s="46"/>
      <c r="SFM87" s="35"/>
      <c r="SFN87" s="59"/>
      <c r="SFO87" s="37"/>
      <c r="SFP87" s="46"/>
      <c r="SFQ87" s="35"/>
      <c r="SFR87" s="59"/>
      <c r="SFS87" s="37"/>
      <c r="SFT87" s="46"/>
      <c r="SFU87" s="35"/>
      <c r="SFV87" s="59"/>
      <c r="SFW87" s="37"/>
      <c r="SFX87" s="46"/>
      <c r="SFY87" s="35"/>
      <c r="SFZ87" s="59"/>
      <c r="SGA87" s="37"/>
      <c r="SGB87" s="46"/>
      <c r="SGC87" s="35"/>
      <c r="SGD87" s="59"/>
      <c r="SGE87" s="37"/>
      <c r="SGF87" s="46"/>
      <c r="SGG87" s="35"/>
      <c r="SGH87" s="59"/>
      <c r="SGI87" s="37"/>
      <c r="SGJ87" s="46"/>
      <c r="SGK87" s="35"/>
      <c r="SGL87" s="59"/>
      <c r="SGM87" s="37"/>
      <c r="SGN87" s="46"/>
      <c r="SGO87" s="35"/>
      <c r="SGP87" s="59"/>
      <c r="SGQ87" s="37"/>
      <c r="SGR87" s="46"/>
      <c r="SGS87" s="35"/>
      <c r="SGT87" s="59"/>
      <c r="SGU87" s="37"/>
      <c r="SGV87" s="46"/>
      <c r="SGW87" s="35"/>
      <c r="SGX87" s="59"/>
      <c r="SGY87" s="37"/>
      <c r="SGZ87" s="46"/>
      <c r="SHA87" s="35"/>
      <c r="SHB87" s="59"/>
      <c r="SHC87" s="37"/>
      <c r="SHD87" s="46"/>
      <c r="SHE87" s="35"/>
      <c r="SHF87" s="59"/>
      <c r="SHG87" s="37"/>
      <c r="SHH87" s="46"/>
      <c r="SHI87" s="35"/>
      <c r="SHJ87" s="59"/>
      <c r="SHK87" s="37"/>
      <c r="SHL87" s="46"/>
      <c r="SHM87" s="35"/>
      <c r="SHN87" s="59"/>
      <c r="SHO87" s="37"/>
      <c r="SHP87" s="46"/>
      <c r="SHQ87" s="35"/>
      <c r="SHR87" s="59"/>
      <c r="SHS87" s="37"/>
      <c r="SHT87" s="46"/>
      <c r="SHU87" s="35"/>
      <c r="SHV87" s="59"/>
      <c r="SHW87" s="37"/>
      <c r="SHX87" s="46"/>
      <c r="SHY87" s="35"/>
      <c r="SHZ87" s="59"/>
      <c r="SIA87" s="37"/>
      <c r="SIB87" s="46"/>
      <c r="SIC87" s="35"/>
      <c r="SID87" s="59"/>
      <c r="SIE87" s="37"/>
      <c r="SIF87" s="46"/>
      <c r="SIG87" s="35"/>
      <c r="SIH87" s="59"/>
      <c r="SII87" s="37"/>
      <c r="SIJ87" s="46"/>
      <c r="SIK87" s="35"/>
      <c r="SIL87" s="59"/>
      <c r="SIM87" s="37"/>
      <c r="SIN87" s="46"/>
      <c r="SIO87" s="35"/>
      <c r="SIP87" s="59"/>
      <c r="SIQ87" s="37"/>
      <c r="SIR87" s="46"/>
      <c r="SIS87" s="35"/>
      <c r="SIT87" s="59"/>
      <c r="SIU87" s="37"/>
      <c r="SIV87" s="46"/>
      <c r="SIW87" s="35"/>
      <c r="SIX87" s="59"/>
      <c r="SIY87" s="37"/>
      <c r="SIZ87" s="46"/>
      <c r="SJA87" s="35"/>
      <c r="SJB87" s="59"/>
      <c r="SJC87" s="37"/>
      <c r="SJD87" s="46"/>
      <c r="SJE87" s="35"/>
      <c r="SJF87" s="59"/>
      <c r="SJG87" s="37"/>
      <c r="SJH87" s="46"/>
      <c r="SJI87" s="35"/>
      <c r="SJJ87" s="59"/>
      <c r="SJK87" s="37"/>
      <c r="SJL87" s="46"/>
      <c r="SJM87" s="35"/>
      <c r="SJN87" s="59"/>
      <c r="SJO87" s="37"/>
      <c r="SJP87" s="46"/>
      <c r="SJQ87" s="35"/>
      <c r="SJR87" s="59"/>
      <c r="SJS87" s="37"/>
      <c r="SJT87" s="46"/>
      <c r="SJU87" s="35"/>
      <c r="SJV87" s="59"/>
      <c r="SJW87" s="37"/>
      <c r="SJX87" s="46"/>
      <c r="SJY87" s="35"/>
      <c r="SJZ87" s="59"/>
      <c r="SKA87" s="37"/>
      <c r="SKB87" s="46"/>
      <c r="SKC87" s="35"/>
      <c r="SKD87" s="59"/>
      <c r="SKE87" s="37"/>
      <c r="SKF87" s="46"/>
      <c r="SKG87" s="35"/>
      <c r="SKH87" s="59"/>
      <c r="SKI87" s="37"/>
      <c r="SKJ87" s="46"/>
      <c r="SKK87" s="35"/>
      <c r="SKL87" s="59"/>
      <c r="SKM87" s="37"/>
      <c r="SKN87" s="46"/>
      <c r="SKO87" s="35"/>
      <c r="SKP87" s="59"/>
      <c r="SKQ87" s="37"/>
      <c r="SKR87" s="46"/>
      <c r="SKS87" s="35"/>
      <c r="SKT87" s="59"/>
      <c r="SKU87" s="37"/>
      <c r="SKV87" s="46"/>
      <c r="SKW87" s="35"/>
      <c r="SKX87" s="59"/>
      <c r="SKY87" s="37"/>
      <c r="SKZ87" s="46"/>
      <c r="SLA87" s="35"/>
      <c r="SLB87" s="59"/>
      <c r="SLC87" s="37"/>
      <c r="SLD87" s="46"/>
      <c r="SLE87" s="35"/>
      <c r="SLF87" s="59"/>
      <c r="SLG87" s="37"/>
      <c r="SLH87" s="46"/>
      <c r="SLI87" s="35"/>
      <c r="SLJ87" s="59"/>
      <c r="SLK87" s="37"/>
      <c r="SLL87" s="46"/>
      <c r="SLM87" s="35"/>
      <c r="SLN87" s="59"/>
      <c r="SLO87" s="37"/>
      <c r="SLP87" s="46"/>
      <c r="SLQ87" s="35"/>
      <c r="SLR87" s="59"/>
      <c r="SLS87" s="37"/>
      <c r="SLT87" s="46"/>
      <c r="SLU87" s="35"/>
      <c r="SLV87" s="59"/>
      <c r="SLW87" s="37"/>
      <c r="SLX87" s="46"/>
      <c r="SLY87" s="35"/>
      <c r="SLZ87" s="59"/>
      <c r="SMA87" s="37"/>
      <c r="SMB87" s="46"/>
      <c r="SMC87" s="35"/>
      <c r="SMD87" s="59"/>
      <c r="SME87" s="37"/>
      <c r="SMF87" s="46"/>
      <c r="SMG87" s="35"/>
      <c r="SMH87" s="59"/>
      <c r="SMI87" s="37"/>
      <c r="SMJ87" s="46"/>
      <c r="SMK87" s="35"/>
      <c r="SML87" s="59"/>
      <c r="SMM87" s="37"/>
      <c r="SMN87" s="46"/>
      <c r="SMO87" s="35"/>
      <c r="SMP87" s="59"/>
      <c r="SMQ87" s="37"/>
      <c r="SMR87" s="46"/>
      <c r="SMS87" s="35"/>
      <c r="SMT87" s="59"/>
      <c r="SMU87" s="37"/>
      <c r="SMV87" s="46"/>
      <c r="SMW87" s="35"/>
      <c r="SMX87" s="59"/>
      <c r="SMY87" s="37"/>
      <c r="SMZ87" s="46"/>
      <c r="SNA87" s="35"/>
      <c r="SNB87" s="59"/>
      <c r="SNC87" s="37"/>
      <c r="SND87" s="46"/>
      <c r="SNE87" s="35"/>
      <c r="SNF87" s="59"/>
      <c r="SNG87" s="37"/>
      <c r="SNH87" s="46"/>
      <c r="SNI87" s="35"/>
      <c r="SNJ87" s="59"/>
      <c r="SNK87" s="37"/>
      <c r="SNL87" s="46"/>
      <c r="SNM87" s="35"/>
      <c r="SNN87" s="59"/>
      <c r="SNO87" s="37"/>
      <c r="SNP87" s="46"/>
      <c r="SNQ87" s="35"/>
      <c r="SNR87" s="59"/>
      <c r="SNS87" s="37"/>
      <c r="SNT87" s="46"/>
      <c r="SNU87" s="35"/>
      <c r="SNV87" s="59"/>
      <c r="SNW87" s="37"/>
      <c r="SNX87" s="46"/>
      <c r="SNY87" s="35"/>
      <c r="SNZ87" s="59"/>
      <c r="SOA87" s="37"/>
      <c r="SOB87" s="46"/>
      <c r="SOC87" s="35"/>
      <c r="SOD87" s="59"/>
      <c r="SOE87" s="37"/>
      <c r="SOF87" s="46"/>
      <c r="SOG87" s="35"/>
      <c r="SOH87" s="59"/>
      <c r="SOI87" s="37"/>
      <c r="SOJ87" s="46"/>
      <c r="SOK87" s="35"/>
      <c r="SOL87" s="59"/>
      <c r="SOM87" s="37"/>
      <c r="SON87" s="46"/>
      <c r="SOO87" s="35"/>
      <c r="SOP87" s="59"/>
      <c r="SOQ87" s="37"/>
      <c r="SOR87" s="46"/>
      <c r="SOS87" s="35"/>
      <c r="SOT87" s="59"/>
      <c r="SOU87" s="37"/>
      <c r="SOV87" s="46"/>
      <c r="SOW87" s="35"/>
      <c r="SOX87" s="59"/>
      <c r="SOY87" s="37"/>
      <c r="SOZ87" s="46"/>
      <c r="SPA87" s="35"/>
      <c r="SPB87" s="59"/>
      <c r="SPC87" s="37"/>
      <c r="SPD87" s="46"/>
      <c r="SPE87" s="35"/>
      <c r="SPF87" s="59"/>
      <c r="SPG87" s="37"/>
      <c r="SPH87" s="46"/>
      <c r="SPI87" s="35"/>
      <c r="SPJ87" s="59"/>
      <c r="SPK87" s="37"/>
      <c r="SPL87" s="46"/>
      <c r="SPM87" s="35"/>
      <c r="SPN87" s="59"/>
      <c r="SPO87" s="37"/>
      <c r="SPP87" s="46"/>
      <c r="SPQ87" s="35"/>
      <c r="SPR87" s="59"/>
      <c r="SPS87" s="37"/>
      <c r="SPT87" s="46"/>
      <c r="SPU87" s="35"/>
      <c r="SPV87" s="59"/>
      <c r="SPW87" s="37"/>
      <c r="SPX87" s="46"/>
      <c r="SPY87" s="35"/>
      <c r="SPZ87" s="59"/>
      <c r="SQA87" s="37"/>
      <c r="SQB87" s="46"/>
      <c r="SQC87" s="35"/>
      <c r="SQD87" s="59"/>
      <c r="SQE87" s="37"/>
      <c r="SQF87" s="46"/>
      <c r="SQG87" s="35"/>
      <c r="SQH87" s="59"/>
      <c r="SQI87" s="37"/>
      <c r="SQJ87" s="46"/>
      <c r="SQK87" s="35"/>
      <c r="SQL87" s="59"/>
      <c r="SQM87" s="37"/>
      <c r="SQN87" s="46"/>
      <c r="SQO87" s="35"/>
      <c r="SQP87" s="59"/>
      <c r="SQQ87" s="37"/>
      <c r="SQR87" s="46"/>
      <c r="SQS87" s="35"/>
      <c r="SQT87" s="59"/>
      <c r="SQU87" s="37"/>
      <c r="SQV87" s="46"/>
      <c r="SQW87" s="35"/>
      <c r="SQX87" s="59"/>
      <c r="SQY87" s="37"/>
      <c r="SQZ87" s="46"/>
      <c r="SRA87" s="35"/>
      <c r="SRB87" s="59"/>
      <c r="SRC87" s="37"/>
      <c r="SRD87" s="46"/>
      <c r="SRE87" s="35"/>
      <c r="SRF87" s="59"/>
      <c r="SRG87" s="37"/>
      <c r="SRH87" s="46"/>
      <c r="SRI87" s="35"/>
      <c r="SRJ87" s="59"/>
      <c r="SRK87" s="37"/>
      <c r="SRL87" s="46"/>
      <c r="SRM87" s="35"/>
      <c r="SRN87" s="59"/>
      <c r="SRO87" s="37"/>
      <c r="SRP87" s="46"/>
      <c r="SRQ87" s="35"/>
      <c r="SRR87" s="59"/>
      <c r="SRS87" s="37"/>
      <c r="SRT87" s="46"/>
      <c r="SRU87" s="35"/>
      <c r="SRV87" s="59"/>
      <c r="SRW87" s="37"/>
      <c r="SRX87" s="46"/>
      <c r="SRY87" s="35"/>
      <c r="SRZ87" s="59"/>
      <c r="SSA87" s="37"/>
      <c r="SSB87" s="46"/>
      <c r="SSC87" s="35"/>
      <c r="SSD87" s="59"/>
      <c r="SSE87" s="37"/>
      <c r="SSF87" s="46"/>
      <c r="SSG87" s="35"/>
      <c r="SSH87" s="59"/>
      <c r="SSI87" s="37"/>
      <c r="SSJ87" s="46"/>
      <c r="SSK87" s="35"/>
      <c r="SSL87" s="59"/>
      <c r="SSM87" s="37"/>
      <c r="SSN87" s="46"/>
      <c r="SSO87" s="35"/>
      <c r="SSP87" s="59"/>
      <c r="SSQ87" s="37"/>
      <c r="SSR87" s="46"/>
      <c r="SSS87" s="35"/>
      <c r="SST87" s="59"/>
      <c r="SSU87" s="37"/>
      <c r="SSV87" s="46"/>
      <c r="SSW87" s="35"/>
      <c r="SSX87" s="59"/>
      <c r="SSY87" s="37"/>
      <c r="SSZ87" s="46"/>
      <c r="STA87" s="35"/>
      <c r="STB87" s="59"/>
      <c r="STC87" s="37"/>
      <c r="STD87" s="46"/>
      <c r="STE87" s="35"/>
      <c r="STF87" s="59"/>
      <c r="STG87" s="37"/>
      <c r="STH87" s="46"/>
      <c r="STI87" s="35"/>
      <c r="STJ87" s="59"/>
      <c r="STK87" s="37"/>
      <c r="STL87" s="46"/>
      <c r="STM87" s="35"/>
      <c r="STN87" s="59"/>
      <c r="STO87" s="37"/>
      <c r="STP87" s="46"/>
      <c r="STQ87" s="35"/>
      <c r="STR87" s="59"/>
      <c r="STS87" s="37"/>
      <c r="STT87" s="46"/>
      <c r="STU87" s="35"/>
      <c r="STV87" s="59"/>
      <c r="STW87" s="37"/>
      <c r="STX87" s="46"/>
      <c r="STY87" s="35"/>
      <c r="STZ87" s="59"/>
      <c r="SUA87" s="37"/>
      <c r="SUB87" s="46"/>
      <c r="SUC87" s="35"/>
      <c r="SUD87" s="59"/>
      <c r="SUE87" s="37"/>
      <c r="SUF87" s="46"/>
      <c r="SUG87" s="35"/>
      <c r="SUH87" s="59"/>
      <c r="SUI87" s="37"/>
      <c r="SUJ87" s="46"/>
      <c r="SUK87" s="35"/>
      <c r="SUL87" s="59"/>
      <c r="SUM87" s="37"/>
      <c r="SUN87" s="46"/>
      <c r="SUO87" s="35"/>
      <c r="SUP87" s="59"/>
      <c r="SUQ87" s="37"/>
      <c r="SUR87" s="46"/>
      <c r="SUS87" s="35"/>
      <c r="SUT87" s="59"/>
      <c r="SUU87" s="37"/>
      <c r="SUV87" s="46"/>
      <c r="SUW87" s="35"/>
      <c r="SUX87" s="59"/>
      <c r="SUY87" s="37"/>
      <c r="SUZ87" s="46"/>
      <c r="SVA87" s="35"/>
      <c r="SVB87" s="59"/>
      <c r="SVC87" s="37"/>
      <c r="SVD87" s="46"/>
      <c r="SVE87" s="35"/>
      <c r="SVF87" s="59"/>
      <c r="SVG87" s="37"/>
      <c r="SVH87" s="46"/>
      <c r="SVI87" s="35"/>
      <c r="SVJ87" s="59"/>
      <c r="SVK87" s="37"/>
      <c r="SVL87" s="46"/>
      <c r="SVM87" s="35"/>
      <c r="SVN87" s="59"/>
      <c r="SVO87" s="37"/>
      <c r="SVP87" s="46"/>
      <c r="SVQ87" s="35"/>
      <c r="SVR87" s="59"/>
      <c r="SVS87" s="37"/>
      <c r="SVT87" s="46"/>
      <c r="SVU87" s="35"/>
      <c r="SVV87" s="59"/>
      <c r="SVW87" s="37"/>
      <c r="SVX87" s="46"/>
      <c r="SVY87" s="35"/>
      <c r="SVZ87" s="59"/>
      <c r="SWA87" s="37"/>
      <c r="SWB87" s="46"/>
      <c r="SWC87" s="35"/>
      <c r="SWD87" s="59"/>
      <c r="SWE87" s="37"/>
      <c r="SWF87" s="46"/>
      <c r="SWG87" s="35"/>
      <c r="SWH87" s="59"/>
      <c r="SWI87" s="37"/>
      <c r="SWJ87" s="46"/>
      <c r="SWK87" s="35"/>
      <c r="SWL87" s="59"/>
      <c r="SWM87" s="37"/>
      <c r="SWN87" s="46"/>
      <c r="SWO87" s="35"/>
      <c r="SWP87" s="59"/>
      <c r="SWQ87" s="37"/>
      <c r="SWR87" s="46"/>
      <c r="SWS87" s="35"/>
      <c r="SWT87" s="59"/>
      <c r="SWU87" s="37"/>
      <c r="SWV87" s="46"/>
      <c r="SWW87" s="35"/>
      <c r="SWX87" s="59"/>
      <c r="SWY87" s="37"/>
      <c r="SWZ87" s="46"/>
      <c r="SXA87" s="35"/>
      <c r="SXB87" s="59"/>
      <c r="SXC87" s="37"/>
      <c r="SXD87" s="46"/>
      <c r="SXE87" s="35"/>
      <c r="SXF87" s="59"/>
      <c r="SXG87" s="37"/>
      <c r="SXH87" s="46"/>
      <c r="SXI87" s="35"/>
      <c r="SXJ87" s="59"/>
      <c r="SXK87" s="37"/>
      <c r="SXL87" s="46"/>
      <c r="SXM87" s="35"/>
      <c r="SXN87" s="59"/>
      <c r="SXO87" s="37"/>
      <c r="SXP87" s="46"/>
      <c r="SXQ87" s="35"/>
      <c r="SXR87" s="59"/>
      <c r="SXS87" s="37"/>
      <c r="SXT87" s="46"/>
      <c r="SXU87" s="35"/>
      <c r="SXV87" s="59"/>
      <c r="SXW87" s="37"/>
      <c r="SXX87" s="46"/>
      <c r="SXY87" s="35"/>
      <c r="SXZ87" s="59"/>
      <c r="SYA87" s="37"/>
      <c r="SYB87" s="46"/>
      <c r="SYC87" s="35"/>
      <c r="SYD87" s="59"/>
      <c r="SYE87" s="37"/>
      <c r="SYF87" s="46"/>
      <c r="SYG87" s="35"/>
      <c r="SYH87" s="59"/>
      <c r="SYI87" s="37"/>
      <c r="SYJ87" s="46"/>
      <c r="SYK87" s="35"/>
      <c r="SYL87" s="59"/>
      <c r="SYM87" s="37"/>
      <c r="SYN87" s="46"/>
      <c r="SYO87" s="35"/>
      <c r="SYP87" s="59"/>
      <c r="SYQ87" s="37"/>
      <c r="SYR87" s="46"/>
      <c r="SYS87" s="35"/>
      <c r="SYT87" s="59"/>
      <c r="SYU87" s="37"/>
      <c r="SYV87" s="46"/>
      <c r="SYW87" s="35"/>
      <c r="SYX87" s="59"/>
      <c r="SYY87" s="37"/>
      <c r="SYZ87" s="46"/>
      <c r="SZA87" s="35"/>
      <c r="SZB87" s="59"/>
      <c r="SZC87" s="37"/>
      <c r="SZD87" s="46"/>
      <c r="SZE87" s="35"/>
      <c r="SZF87" s="59"/>
      <c r="SZG87" s="37"/>
      <c r="SZH87" s="46"/>
      <c r="SZI87" s="35"/>
      <c r="SZJ87" s="59"/>
      <c r="SZK87" s="37"/>
      <c r="SZL87" s="46"/>
      <c r="SZM87" s="35"/>
      <c r="SZN87" s="59"/>
      <c r="SZO87" s="37"/>
      <c r="SZP87" s="46"/>
      <c r="SZQ87" s="35"/>
      <c r="SZR87" s="59"/>
      <c r="SZS87" s="37"/>
      <c r="SZT87" s="46"/>
      <c r="SZU87" s="35"/>
      <c r="SZV87" s="59"/>
      <c r="SZW87" s="37"/>
      <c r="SZX87" s="46"/>
      <c r="SZY87" s="35"/>
      <c r="SZZ87" s="59"/>
      <c r="TAA87" s="37"/>
      <c r="TAB87" s="46"/>
      <c r="TAC87" s="35"/>
      <c r="TAD87" s="59"/>
      <c r="TAE87" s="37"/>
      <c r="TAF87" s="46"/>
      <c r="TAG87" s="35"/>
      <c r="TAH87" s="59"/>
      <c r="TAI87" s="37"/>
      <c r="TAJ87" s="46"/>
      <c r="TAK87" s="35"/>
      <c r="TAL87" s="59"/>
      <c r="TAM87" s="37"/>
      <c r="TAN87" s="46"/>
      <c r="TAO87" s="35"/>
      <c r="TAP87" s="59"/>
      <c r="TAQ87" s="37"/>
      <c r="TAR87" s="46"/>
      <c r="TAS87" s="35"/>
      <c r="TAT87" s="59"/>
      <c r="TAU87" s="37"/>
      <c r="TAV87" s="46"/>
      <c r="TAW87" s="35"/>
      <c r="TAX87" s="59"/>
      <c r="TAY87" s="37"/>
      <c r="TAZ87" s="46"/>
      <c r="TBA87" s="35"/>
      <c r="TBB87" s="59"/>
      <c r="TBC87" s="37"/>
      <c r="TBD87" s="46"/>
      <c r="TBE87" s="35"/>
      <c r="TBF87" s="59"/>
      <c r="TBG87" s="37"/>
      <c r="TBH87" s="46"/>
      <c r="TBI87" s="35"/>
      <c r="TBJ87" s="59"/>
      <c r="TBK87" s="37"/>
      <c r="TBL87" s="46"/>
      <c r="TBM87" s="35"/>
      <c r="TBN87" s="59"/>
      <c r="TBO87" s="37"/>
      <c r="TBP87" s="46"/>
      <c r="TBQ87" s="35"/>
      <c r="TBR87" s="59"/>
      <c r="TBS87" s="37"/>
      <c r="TBT87" s="46"/>
      <c r="TBU87" s="35"/>
      <c r="TBV87" s="59"/>
      <c r="TBW87" s="37"/>
      <c r="TBX87" s="46"/>
      <c r="TBY87" s="35"/>
      <c r="TBZ87" s="59"/>
      <c r="TCA87" s="37"/>
      <c r="TCB87" s="46"/>
      <c r="TCC87" s="35"/>
      <c r="TCD87" s="59"/>
      <c r="TCE87" s="37"/>
      <c r="TCF87" s="46"/>
      <c r="TCG87" s="35"/>
      <c r="TCH87" s="59"/>
      <c r="TCI87" s="37"/>
      <c r="TCJ87" s="46"/>
      <c r="TCK87" s="35"/>
      <c r="TCL87" s="59"/>
      <c r="TCM87" s="37"/>
      <c r="TCN87" s="46"/>
      <c r="TCO87" s="35"/>
      <c r="TCP87" s="59"/>
      <c r="TCQ87" s="37"/>
      <c r="TCR87" s="46"/>
      <c r="TCS87" s="35"/>
      <c r="TCT87" s="59"/>
      <c r="TCU87" s="37"/>
      <c r="TCV87" s="46"/>
      <c r="TCW87" s="35"/>
      <c r="TCX87" s="59"/>
      <c r="TCY87" s="37"/>
      <c r="TCZ87" s="46"/>
      <c r="TDA87" s="35"/>
      <c r="TDB87" s="59"/>
      <c r="TDC87" s="37"/>
      <c r="TDD87" s="46"/>
      <c r="TDE87" s="35"/>
      <c r="TDF87" s="59"/>
      <c r="TDG87" s="37"/>
      <c r="TDH87" s="46"/>
      <c r="TDI87" s="35"/>
      <c r="TDJ87" s="59"/>
      <c r="TDK87" s="37"/>
      <c r="TDL87" s="46"/>
      <c r="TDM87" s="35"/>
      <c r="TDN87" s="59"/>
      <c r="TDO87" s="37"/>
      <c r="TDP87" s="46"/>
      <c r="TDQ87" s="35"/>
      <c r="TDR87" s="59"/>
      <c r="TDS87" s="37"/>
      <c r="TDT87" s="46"/>
      <c r="TDU87" s="35"/>
      <c r="TDV87" s="59"/>
      <c r="TDW87" s="37"/>
      <c r="TDX87" s="46"/>
      <c r="TDY87" s="35"/>
      <c r="TDZ87" s="59"/>
      <c r="TEA87" s="37"/>
      <c r="TEB87" s="46"/>
      <c r="TEC87" s="35"/>
      <c r="TED87" s="59"/>
      <c r="TEE87" s="37"/>
      <c r="TEF87" s="46"/>
      <c r="TEG87" s="35"/>
      <c r="TEH87" s="59"/>
      <c r="TEI87" s="37"/>
      <c r="TEJ87" s="46"/>
      <c r="TEK87" s="35"/>
      <c r="TEL87" s="59"/>
      <c r="TEM87" s="37"/>
      <c r="TEN87" s="46"/>
      <c r="TEO87" s="35"/>
      <c r="TEP87" s="59"/>
      <c r="TEQ87" s="37"/>
      <c r="TER87" s="46"/>
      <c r="TES87" s="35"/>
      <c r="TET87" s="59"/>
      <c r="TEU87" s="37"/>
      <c r="TEV87" s="46"/>
      <c r="TEW87" s="35"/>
      <c r="TEX87" s="59"/>
      <c r="TEY87" s="37"/>
      <c r="TEZ87" s="46"/>
      <c r="TFA87" s="35"/>
      <c r="TFB87" s="59"/>
      <c r="TFC87" s="37"/>
      <c r="TFD87" s="46"/>
      <c r="TFE87" s="35"/>
      <c r="TFF87" s="59"/>
      <c r="TFG87" s="37"/>
      <c r="TFH87" s="46"/>
      <c r="TFI87" s="35"/>
      <c r="TFJ87" s="59"/>
      <c r="TFK87" s="37"/>
      <c r="TFL87" s="46"/>
      <c r="TFM87" s="35"/>
      <c r="TFN87" s="59"/>
      <c r="TFO87" s="37"/>
      <c r="TFP87" s="46"/>
      <c r="TFQ87" s="35"/>
      <c r="TFR87" s="59"/>
      <c r="TFS87" s="37"/>
      <c r="TFT87" s="46"/>
      <c r="TFU87" s="35"/>
      <c r="TFV87" s="59"/>
      <c r="TFW87" s="37"/>
      <c r="TFX87" s="46"/>
      <c r="TFY87" s="35"/>
      <c r="TFZ87" s="59"/>
      <c r="TGA87" s="37"/>
      <c r="TGB87" s="46"/>
      <c r="TGC87" s="35"/>
      <c r="TGD87" s="59"/>
      <c r="TGE87" s="37"/>
      <c r="TGF87" s="46"/>
      <c r="TGG87" s="35"/>
      <c r="TGH87" s="59"/>
      <c r="TGI87" s="37"/>
      <c r="TGJ87" s="46"/>
      <c r="TGK87" s="35"/>
      <c r="TGL87" s="59"/>
      <c r="TGM87" s="37"/>
      <c r="TGN87" s="46"/>
      <c r="TGO87" s="35"/>
      <c r="TGP87" s="59"/>
      <c r="TGQ87" s="37"/>
      <c r="TGR87" s="46"/>
      <c r="TGS87" s="35"/>
      <c r="TGT87" s="59"/>
      <c r="TGU87" s="37"/>
      <c r="TGV87" s="46"/>
      <c r="TGW87" s="35"/>
      <c r="TGX87" s="59"/>
      <c r="TGY87" s="37"/>
      <c r="TGZ87" s="46"/>
      <c r="THA87" s="35"/>
      <c r="THB87" s="59"/>
      <c r="THC87" s="37"/>
      <c r="THD87" s="46"/>
      <c r="THE87" s="35"/>
      <c r="THF87" s="59"/>
      <c r="THG87" s="37"/>
      <c r="THH87" s="46"/>
      <c r="THI87" s="35"/>
      <c r="THJ87" s="59"/>
      <c r="THK87" s="37"/>
      <c r="THL87" s="46"/>
      <c r="THM87" s="35"/>
      <c r="THN87" s="59"/>
      <c r="THO87" s="37"/>
      <c r="THP87" s="46"/>
      <c r="THQ87" s="35"/>
      <c r="THR87" s="59"/>
      <c r="THS87" s="37"/>
      <c r="THT87" s="46"/>
      <c r="THU87" s="35"/>
      <c r="THV87" s="59"/>
      <c r="THW87" s="37"/>
      <c r="THX87" s="46"/>
      <c r="THY87" s="35"/>
      <c r="THZ87" s="59"/>
      <c r="TIA87" s="37"/>
      <c r="TIB87" s="46"/>
      <c r="TIC87" s="35"/>
      <c r="TID87" s="59"/>
      <c r="TIE87" s="37"/>
      <c r="TIF87" s="46"/>
      <c r="TIG87" s="35"/>
      <c r="TIH87" s="59"/>
      <c r="TII87" s="37"/>
      <c r="TIJ87" s="46"/>
      <c r="TIK87" s="35"/>
      <c r="TIL87" s="59"/>
      <c r="TIM87" s="37"/>
      <c r="TIN87" s="46"/>
      <c r="TIO87" s="35"/>
      <c r="TIP87" s="59"/>
      <c r="TIQ87" s="37"/>
      <c r="TIR87" s="46"/>
      <c r="TIS87" s="35"/>
      <c r="TIT87" s="59"/>
      <c r="TIU87" s="37"/>
      <c r="TIV87" s="46"/>
      <c r="TIW87" s="35"/>
      <c r="TIX87" s="59"/>
      <c r="TIY87" s="37"/>
      <c r="TIZ87" s="46"/>
      <c r="TJA87" s="35"/>
      <c r="TJB87" s="59"/>
      <c r="TJC87" s="37"/>
      <c r="TJD87" s="46"/>
      <c r="TJE87" s="35"/>
      <c r="TJF87" s="59"/>
      <c r="TJG87" s="37"/>
      <c r="TJH87" s="46"/>
      <c r="TJI87" s="35"/>
      <c r="TJJ87" s="59"/>
      <c r="TJK87" s="37"/>
      <c r="TJL87" s="46"/>
      <c r="TJM87" s="35"/>
      <c r="TJN87" s="59"/>
      <c r="TJO87" s="37"/>
      <c r="TJP87" s="46"/>
      <c r="TJQ87" s="35"/>
      <c r="TJR87" s="59"/>
      <c r="TJS87" s="37"/>
      <c r="TJT87" s="46"/>
      <c r="TJU87" s="35"/>
      <c r="TJV87" s="59"/>
      <c r="TJW87" s="37"/>
      <c r="TJX87" s="46"/>
      <c r="TJY87" s="35"/>
      <c r="TJZ87" s="59"/>
      <c r="TKA87" s="37"/>
      <c r="TKB87" s="46"/>
      <c r="TKC87" s="35"/>
      <c r="TKD87" s="59"/>
      <c r="TKE87" s="37"/>
      <c r="TKF87" s="46"/>
      <c r="TKG87" s="35"/>
      <c r="TKH87" s="59"/>
      <c r="TKI87" s="37"/>
      <c r="TKJ87" s="46"/>
      <c r="TKK87" s="35"/>
      <c r="TKL87" s="59"/>
      <c r="TKM87" s="37"/>
      <c r="TKN87" s="46"/>
      <c r="TKO87" s="35"/>
      <c r="TKP87" s="59"/>
      <c r="TKQ87" s="37"/>
      <c r="TKR87" s="46"/>
      <c r="TKS87" s="35"/>
      <c r="TKT87" s="59"/>
      <c r="TKU87" s="37"/>
      <c r="TKV87" s="46"/>
      <c r="TKW87" s="35"/>
      <c r="TKX87" s="59"/>
      <c r="TKY87" s="37"/>
      <c r="TKZ87" s="46"/>
      <c r="TLA87" s="35"/>
      <c r="TLB87" s="59"/>
      <c r="TLC87" s="37"/>
      <c r="TLD87" s="46"/>
      <c r="TLE87" s="35"/>
      <c r="TLF87" s="59"/>
      <c r="TLG87" s="37"/>
      <c r="TLH87" s="46"/>
      <c r="TLI87" s="35"/>
      <c r="TLJ87" s="59"/>
      <c r="TLK87" s="37"/>
      <c r="TLL87" s="46"/>
      <c r="TLM87" s="35"/>
      <c r="TLN87" s="59"/>
      <c r="TLO87" s="37"/>
      <c r="TLP87" s="46"/>
      <c r="TLQ87" s="35"/>
      <c r="TLR87" s="59"/>
      <c r="TLS87" s="37"/>
      <c r="TLT87" s="46"/>
      <c r="TLU87" s="35"/>
      <c r="TLV87" s="59"/>
      <c r="TLW87" s="37"/>
      <c r="TLX87" s="46"/>
      <c r="TLY87" s="35"/>
      <c r="TLZ87" s="59"/>
      <c r="TMA87" s="37"/>
      <c r="TMB87" s="46"/>
      <c r="TMC87" s="35"/>
      <c r="TMD87" s="59"/>
      <c r="TME87" s="37"/>
      <c r="TMF87" s="46"/>
      <c r="TMG87" s="35"/>
      <c r="TMH87" s="59"/>
      <c r="TMI87" s="37"/>
      <c r="TMJ87" s="46"/>
      <c r="TMK87" s="35"/>
      <c r="TML87" s="59"/>
      <c r="TMM87" s="37"/>
      <c r="TMN87" s="46"/>
      <c r="TMO87" s="35"/>
      <c r="TMP87" s="59"/>
      <c r="TMQ87" s="37"/>
      <c r="TMR87" s="46"/>
      <c r="TMS87" s="35"/>
      <c r="TMT87" s="59"/>
      <c r="TMU87" s="37"/>
      <c r="TMV87" s="46"/>
      <c r="TMW87" s="35"/>
      <c r="TMX87" s="59"/>
      <c r="TMY87" s="37"/>
      <c r="TMZ87" s="46"/>
      <c r="TNA87" s="35"/>
      <c r="TNB87" s="59"/>
      <c r="TNC87" s="37"/>
      <c r="TND87" s="46"/>
      <c r="TNE87" s="35"/>
      <c r="TNF87" s="59"/>
      <c r="TNG87" s="37"/>
      <c r="TNH87" s="46"/>
      <c r="TNI87" s="35"/>
      <c r="TNJ87" s="59"/>
      <c r="TNK87" s="37"/>
      <c r="TNL87" s="46"/>
      <c r="TNM87" s="35"/>
      <c r="TNN87" s="59"/>
      <c r="TNO87" s="37"/>
      <c r="TNP87" s="46"/>
      <c r="TNQ87" s="35"/>
      <c r="TNR87" s="59"/>
      <c r="TNS87" s="37"/>
      <c r="TNT87" s="46"/>
      <c r="TNU87" s="35"/>
      <c r="TNV87" s="59"/>
      <c r="TNW87" s="37"/>
      <c r="TNX87" s="46"/>
      <c r="TNY87" s="35"/>
      <c r="TNZ87" s="59"/>
      <c r="TOA87" s="37"/>
      <c r="TOB87" s="46"/>
      <c r="TOC87" s="35"/>
      <c r="TOD87" s="59"/>
      <c r="TOE87" s="37"/>
      <c r="TOF87" s="46"/>
      <c r="TOG87" s="35"/>
      <c r="TOH87" s="59"/>
      <c r="TOI87" s="37"/>
      <c r="TOJ87" s="46"/>
      <c r="TOK87" s="35"/>
      <c r="TOL87" s="59"/>
      <c r="TOM87" s="37"/>
      <c r="TON87" s="46"/>
      <c r="TOO87" s="35"/>
      <c r="TOP87" s="59"/>
      <c r="TOQ87" s="37"/>
      <c r="TOR87" s="46"/>
      <c r="TOS87" s="35"/>
      <c r="TOT87" s="59"/>
      <c r="TOU87" s="37"/>
      <c r="TOV87" s="46"/>
      <c r="TOW87" s="35"/>
      <c r="TOX87" s="59"/>
      <c r="TOY87" s="37"/>
      <c r="TOZ87" s="46"/>
      <c r="TPA87" s="35"/>
      <c r="TPB87" s="59"/>
      <c r="TPC87" s="37"/>
      <c r="TPD87" s="46"/>
      <c r="TPE87" s="35"/>
      <c r="TPF87" s="59"/>
      <c r="TPG87" s="37"/>
      <c r="TPH87" s="46"/>
      <c r="TPI87" s="35"/>
      <c r="TPJ87" s="59"/>
      <c r="TPK87" s="37"/>
      <c r="TPL87" s="46"/>
      <c r="TPM87" s="35"/>
      <c r="TPN87" s="59"/>
      <c r="TPO87" s="37"/>
      <c r="TPP87" s="46"/>
      <c r="TPQ87" s="35"/>
      <c r="TPR87" s="59"/>
      <c r="TPS87" s="37"/>
      <c r="TPT87" s="46"/>
      <c r="TPU87" s="35"/>
      <c r="TPV87" s="59"/>
      <c r="TPW87" s="37"/>
      <c r="TPX87" s="46"/>
      <c r="TPY87" s="35"/>
      <c r="TPZ87" s="59"/>
      <c r="TQA87" s="37"/>
      <c r="TQB87" s="46"/>
      <c r="TQC87" s="35"/>
      <c r="TQD87" s="59"/>
      <c r="TQE87" s="37"/>
      <c r="TQF87" s="46"/>
      <c r="TQG87" s="35"/>
      <c r="TQH87" s="59"/>
      <c r="TQI87" s="37"/>
      <c r="TQJ87" s="46"/>
      <c r="TQK87" s="35"/>
      <c r="TQL87" s="59"/>
      <c r="TQM87" s="37"/>
      <c r="TQN87" s="46"/>
      <c r="TQO87" s="35"/>
      <c r="TQP87" s="59"/>
      <c r="TQQ87" s="37"/>
      <c r="TQR87" s="46"/>
      <c r="TQS87" s="35"/>
      <c r="TQT87" s="59"/>
      <c r="TQU87" s="37"/>
      <c r="TQV87" s="46"/>
      <c r="TQW87" s="35"/>
      <c r="TQX87" s="59"/>
      <c r="TQY87" s="37"/>
      <c r="TQZ87" s="46"/>
      <c r="TRA87" s="35"/>
      <c r="TRB87" s="59"/>
      <c r="TRC87" s="37"/>
      <c r="TRD87" s="46"/>
      <c r="TRE87" s="35"/>
      <c r="TRF87" s="59"/>
      <c r="TRG87" s="37"/>
      <c r="TRH87" s="46"/>
      <c r="TRI87" s="35"/>
      <c r="TRJ87" s="59"/>
      <c r="TRK87" s="37"/>
      <c r="TRL87" s="46"/>
      <c r="TRM87" s="35"/>
      <c r="TRN87" s="59"/>
      <c r="TRO87" s="37"/>
      <c r="TRP87" s="46"/>
      <c r="TRQ87" s="35"/>
      <c r="TRR87" s="59"/>
      <c r="TRS87" s="37"/>
      <c r="TRT87" s="46"/>
      <c r="TRU87" s="35"/>
      <c r="TRV87" s="59"/>
      <c r="TRW87" s="37"/>
      <c r="TRX87" s="46"/>
      <c r="TRY87" s="35"/>
      <c r="TRZ87" s="59"/>
      <c r="TSA87" s="37"/>
      <c r="TSB87" s="46"/>
      <c r="TSC87" s="35"/>
      <c r="TSD87" s="59"/>
      <c r="TSE87" s="37"/>
      <c r="TSF87" s="46"/>
      <c r="TSG87" s="35"/>
      <c r="TSH87" s="59"/>
      <c r="TSI87" s="37"/>
      <c r="TSJ87" s="46"/>
      <c r="TSK87" s="35"/>
      <c r="TSL87" s="59"/>
      <c r="TSM87" s="37"/>
      <c r="TSN87" s="46"/>
      <c r="TSO87" s="35"/>
      <c r="TSP87" s="59"/>
      <c r="TSQ87" s="37"/>
      <c r="TSR87" s="46"/>
      <c r="TSS87" s="35"/>
      <c r="TST87" s="59"/>
      <c r="TSU87" s="37"/>
      <c r="TSV87" s="46"/>
      <c r="TSW87" s="35"/>
      <c r="TSX87" s="59"/>
      <c r="TSY87" s="37"/>
      <c r="TSZ87" s="46"/>
      <c r="TTA87" s="35"/>
      <c r="TTB87" s="59"/>
      <c r="TTC87" s="37"/>
      <c r="TTD87" s="46"/>
      <c r="TTE87" s="35"/>
      <c r="TTF87" s="59"/>
      <c r="TTG87" s="37"/>
      <c r="TTH87" s="46"/>
      <c r="TTI87" s="35"/>
      <c r="TTJ87" s="59"/>
      <c r="TTK87" s="37"/>
      <c r="TTL87" s="46"/>
      <c r="TTM87" s="35"/>
      <c r="TTN87" s="59"/>
      <c r="TTO87" s="37"/>
      <c r="TTP87" s="46"/>
      <c r="TTQ87" s="35"/>
      <c r="TTR87" s="59"/>
      <c r="TTS87" s="37"/>
      <c r="TTT87" s="46"/>
      <c r="TTU87" s="35"/>
      <c r="TTV87" s="59"/>
      <c r="TTW87" s="37"/>
      <c r="TTX87" s="46"/>
      <c r="TTY87" s="35"/>
      <c r="TTZ87" s="59"/>
      <c r="TUA87" s="37"/>
      <c r="TUB87" s="46"/>
      <c r="TUC87" s="35"/>
      <c r="TUD87" s="59"/>
      <c r="TUE87" s="37"/>
      <c r="TUF87" s="46"/>
      <c r="TUG87" s="35"/>
      <c r="TUH87" s="59"/>
      <c r="TUI87" s="37"/>
      <c r="TUJ87" s="46"/>
      <c r="TUK87" s="35"/>
      <c r="TUL87" s="59"/>
      <c r="TUM87" s="37"/>
      <c r="TUN87" s="46"/>
      <c r="TUO87" s="35"/>
      <c r="TUP87" s="59"/>
      <c r="TUQ87" s="37"/>
      <c r="TUR87" s="46"/>
      <c r="TUS87" s="35"/>
      <c r="TUT87" s="59"/>
      <c r="TUU87" s="37"/>
      <c r="TUV87" s="46"/>
      <c r="TUW87" s="35"/>
      <c r="TUX87" s="59"/>
      <c r="TUY87" s="37"/>
      <c r="TUZ87" s="46"/>
      <c r="TVA87" s="35"/>
      <c r="TVB87" s="59"/>
      <c r="TVC87" s="37"/>
      <c r="TVD87" s="46"/>
      <c r="TVE87" s="35"/>
      <c r="TVF87" s="59"/>
      <c r="TVG87" s="37"/>
      <c r="TVH87" s="46"/>
      <c r="TVI87" s="35"/>
      <c r="TVJ87" s="59"/>
      <c r="TVK87" s="37"/>
      <c r="TVL87" s="46"/>
      <c r="TVM87" s="35"/>
      <c r="TVN87" s="59"/>
      <c r="TVO87" s="37"/>
      <c r="TVP87" s="46"/>
      <c r="TVQ87" s="35"/>
      <c r="TVR87" s="59"/>
      <c r="TVS87" s="37"/>
      <c r="TVT87" s="46"/>
      <c r="TVU87" s="35"/>
      <c r="TVV87" s="59"/>
      <c r="TVW87" s="37"/>
      <c r="TVX87" s="46"/>
      <c r="TVY87" s="35"/>
      <c r="TVZ87" s="59"/>
      <c r="TWA87" s="37"/>
      <c r="TWB87" s="46"/>
      <c r="TWC87" s="35"/>
      <c r="TWD87" s="59"/>
      <c r="TWE87" s="37"/>
      <c r="TWF87" s="46"/>
      <c r="TWG87" s="35"/>
      <c r="TWH87" s="59"/>
      <c r="TWI87" s="37"/>
      <c r="TWJ87" s="46"/>
      <c r="TWK87" s="35"/>
      <c r="TWL87" s="59"/>
      <c r="TWM87" s="37"/>
      <c r="TWN87" s="46"/>
      <c r="TWO87" s="35"/>
      <c r="TWP87" s="59"/>
      <c r="TWQ87" s="37"/>
      <c r="TWR87" s="46"/>
      <c r="TWS87" s="35"/>
      <c r="TWT87" s="59"/>
      <c r="TWU87" s="37"/>
      <c r="TWV87" s="46"/>
      <c r="TWW87" s="35"/>
      <c r="TWX87" s="59"/>
      <c r="TWY87" s="37"/>
      <c r="TWZ87" s="46"/>
      <c r="TXA87" s="35"/>
      <c r="TXB87" s="59"/>
      <c r="TXC87" s="37"/>
      <c r="TXD87" s="46"/>
      <c r="TXE87" s="35"/>
      <c r="TXF87" s="59"/>
      <c r="TXG87" s="37"/>
      <c r="TXH87" s="46"/>
      <c r="TXI87" s="35"/>
      <c r="TXJ87" s="59"/>
      <c r="TXK87" s="37"/>
      <c r="TXL87" s="46"/>
      <c r="TXM87" s="35"/>
      <c r="TXN87" s="59"/>
      <c r="TXO87" s="37"/>
      <c r="TXP87" s="46"/>
      <c r="TXQ87" s="35"/>
      <c r="TXR87" s="59"/>
      <c r="TXS87" s="37"/>
      <c r="TXT87" s="46"/>
      <c r="TXU87" s="35"/>
      <c r="TXV87" s="59"/>
      <c r="TXW87" s="37"/>
      <c r="TXX87" s="46"/>
      <c r="TXY87" s="35"/>
      <c r="TXZ87" s="59"/>
      <c r="TYA87" s="37"/>
      <c r="TYB87" s="46"/>
      <c r="TYC87" s="35"/>
      <c r="TYD87" s="59"/>
      <c r="TYE87" s="37"/>
      <c r="TYF87" s="46"/>
      <c r="TYG87" s="35"/>
      <c r="TYH87" s="59"/>
      <c r="TYI87" s="37"/>
      <c r="TYJ87" s="46"/>
      <c r="TYK87" s="35"/>
      <c r="TYL87" s="59"/>
      <c r="TYM87" s="37"/>
      <c r="TYN87" s="46"/>
      <c r="TYO87" s="35"/>
      <c r="TYP87" s="59"/>
      <c r="TYQ87" s="37"/>
      <c r="TYR87" s="46"/>
      <c r="TYS87" s="35"/>
      <c r="TYT87" s="59"/>
      <c r="TYU87" s="37"/>
      <c r="TYV87" s="46"/>
      <c r="TYW87" s="35"/>
      <c r="TYX87" s="59"/>
      <c r="TYY87" s="37"/>
      <c r="TYZ87" s="46"/>
      <c r="TZA87" s="35"/>
      <c r="TZB87" s="59"/>
      <c r="TZC87" s="37"/>
      <c r="TZD87" s="46"/>
      <c r="TZE87" s="35"/>
      <c r="TZF87" s="59"/>
      <c r="TZG87" s="37"/>
      <c r="TZH87" s="46"/>
      <c r="TZI87" s="35"/>
      <c r="TZJ87" s="59"/>
      <c r="TZK87" s="37"/>
      <c r="TZL87" s="46"/>
      <c r="TZM87" s="35"/>
      <c r="TZN87" s="59"/>
      <c r="TZO87" s="37"/>
      <c r="TZP87" s="46"/>
      <c r="TZQ87" s="35"/>
      <c r="TZR87" s="59"/>
      <c r="TZS87" s="37"/>
      <c r="TZT87" s="46"/>
      <c r="TZU87" s="35"/>
      <c r="TZV87" s="59"/>
      <c r="TZW87" s="37"/>
      <c r="TZX87" s="46"/>
      <c r="TZY87" s="35"/>
      <c r="TZZ87" s="59"/>
      <c r="UAA87" s="37"/>
      <c r="UAB87" s="46"/>
      <c r="UAC87" s="35"/>
      <c r="UAD87" s="59"/>
      <c r="UAE87" s="37"/>
      <c r="UAF87" s="46"/>
      <c r="UAG87" s="35"/>
      <c r="UAH87" s="59"/>
      <c r="UAI87" s="37"/>
      <c r="UAJ87" s="46"/>
      <c r="UAK87" s="35"/>
      <c r="UAL87" s="59"/>
      <c r="UAM87" s="37"/>
      <c r="UAN87" s="46"/>
      <c r="UAO87" s="35"/>
      <c r="UAP87" s="59"/>
      <c r="UAQ87" s="37"/>
      <c r="UAR87" s="46"/>
      <c r="UAS87" s="35"/>
      <c r="UAT87" s="59"/>
      <c r="UAU87" s="37"/>
      <c r="UAV87" s="46"/>
      <c r="UAW87" s="35"/>
      <c r="UAX87" s="59"/>
      <c r="UAY87" s="37"/>
      <c r="UAZ87" s="46"/>
      <c r="UBA87" s="35"/>
      <c r="UBB87" s="59"/>
      <c r="UBC87" s="37"/>
      <c r="UBD87" s="46"/>
      <c r="UBE87" s="35"/>
      <c r="UBF87" s="59"/>
      <c r="UBG87" s="37"/>
      <c r="UBH87" s="46"/>
      <c r="UBI87" s="35"/>
      <c r="UBJ87" s="59"/>
      <c r="UBK87" s="37"/>
      <c r="UBL87" s="46"/>
      <c r="UBM87" s="35"/>
      <c r="UBN87" s="59"/>
      <c r="UBO87" s="37"/>
      <c r="UBP87" s="46"/>
      <c r="UBQ87" s="35"/>
      <c r="UBR87" s="59"/>
      <c r="UBS87" s="37"/>
      <c r="UBT87" s="46"/>
      <c r="UBU87" s="35"/>
      <c r="UBV87" s="59"/>
      <c r="UBW87" s="37"/>
      <c r="UBX87" s="46"/>
      <c r="UBY87" s="35"/>
      <c r="UBZ87" s="59"/>
      <c r="UCA87" s="37"/>
      <c r="UCB87" s="46"/>
      <c r="UCC87" s="35"/>
      <c r="UCD87" s="59"/>
      <c r="UCE87" s="37"/>
      <c r="UCF87" s="46"/>
      <c r="UCG87" s="35"/>
      <c r="UCH87" s="59"/>
      <c r="UCI87" s="37"/>
      <c r="UCJ87" s="46"/>
      <c r="UCK87" s="35"/>
      <c r="UCL87" s="59"/>
      <c r="UCM87" s="37"/>
      <c r="UCN87" s="46"/>
      <c r="UCO87" s="35"/>
      <c r="UCP87" s="59"/>
      <c r="UCQ87" s="37"/>
      <c r="UCR87" s="46"/>
      <c r="UCS87" s="35"/>
      <c r="UCT87" s="59"/>
      <c r="UCU87" s="37"/>
      <c r="UCV87" s="46"/>
      <c r="UCW87" s="35"/>
      <c r="UCX87" s="59"/>
      <c r="UCY87" s="37"/>
      <c r="UCZ87" s="46"/>
      <c r="UDA87" s="35"/>
      <c r="UDB87" s="59"/>
      <c r="UDC87" s="37"/>
      <c r="UDD87" s="46"/>
      <c r="UDE87" s="35"/>
      <c r="UDF87" s="59"/>
      <c r="UDG87" s="37"/>
      <c r="UDH87" s="46"/>
      <c r="UDI87" s="35"/>
      <c r="UDJ87" s="59"/>
      <c r="UDK87" s="37"/>
      <c r="UDL87" s="46"/>
      <c r="UDM87" s="35"/>
      <c r="UDN87" s="59"/>
      <c r="UDO87" s="37"/>
      <c r="UDP87" s="46"/>
      <c r="UDQ87" s="35"/>
      <c r="UDR87" s="59"/>
      <c r="UDS87" s="37"/>
      <c r="UDT87" s="46"/>
      <c r="UDU87" s="35"/>
      <c r="UDV87" s="59"/>
      <c r="UDW87" s="37"/>
      <c r="UDX87" s="46"/>
      <c r="UDY87" s="35"/>
      <c r="UDZ87" s="59"/>
      <c r="UEA87" s="37"/>
      <c r="UEB87" s="46"/>
      <c r="UEC87" s="35"/>
      <c r="UED87" s="59"/>
      <c r="UEE87" s="37"/>
      <c r="UEF87" s="46"/>
      <c r="UEG87" s="35"/>
      <c r="UEH87" s="59"/>
      <c r="UEI87" s="37"/>
      <c r="UEJ87" s="46"/>
      <c r="UEK87" s="35"/>
      <c r="UEL87" s="59"/>
      <c r="UEM87" s="37"/>
      <c r="UEN87" s="46"/>
      <c r="UEO87" s="35"/>
      <c r="UEP87" s="59"/>
      <c r="UEQ87" s="37"/>
      <c r="UER87" s="46"/>
      <c r="UES87" s="35"/>
      <c r="UET87" s="59"/>
      <c r="UEU87" s="37"/>
      <c r="UEV87" s="46"/>
      <c r="UEW87" s="35"/>
      <c r="UEX87" s="59"/>
      <c r="UEY87" s="37"/>
      <c r="UEZ87" s="46"/>
      <c r="UFA87" s="35"/>
      <c r="UFB87" s="59"/>
      <c r="UFC87" s="37"/>
      <c r="UFD87" s="46"/>
      <c r="UFE87" s="35"/>
      <c r="UFF87" s="59"/>
      <c r="UFG87" s="37"/>
      <c r="UFH87" s="46"/>
      <c r="UFI87" s="35"/>
      <c r="UFJ87" s="59"/>
      <c r="UFK87" s="37"/>
      <c r="UFL87" s="46"/>
      <c r="UFM87" s="35"/>
      <c r="UFN87" s="59"/>
      <c r="UFO87" s="37"/>
      <c r="UFP87" s="46"/>
      <c r="UFQ87" s="35"/>
      <c r="UFR87" s="59"/>
      <c r="UFS87" s="37"/>
      <c r="UFT87" s="46"/>
      <c r="UFU87" s="35"/>
      <c r="UFV87" s="59"/>
      <c r="UFW87" s="37"/>
      <c r="UFX87" s="46"/>
      <c r="UFY87" s="35"/>
      <c r="UFZ87" s="59"/>
      <c r="UGA87" s="37"/>
      <c r="UGB87" s="46"/>
      <c r="UGC87" s="35"/>
      <c r="UGD87" s="59"/>
      <c r="UGE87" s="37"/>
      <c r="UGF87" s="46"/>
      <c r="UGG87" s="35"/>
      <c r="UGH87" s="59"/>
      <c r="UGI87" s="37"/>
      <c r="UGJ87" s="46"/>
      <c r="UGK87" s="35"/>
      <c r="UGL87" s="59"/>
      <c r="UGM87" s="37"/>
      <c r="UGN87" s="46"/>
      <c r="UGO87" s="35"/>
      <c r="UGP87" s="59"/>
      <c r="UGQ87" s="37"/>
      <c r="UGR87" s="46"/>
      <c r="UGS87" s="35"/>
      <c r="UGT87" s="59"/>
      <c r="UGU87" s="37"/>
      <c r="UGV87" s="46"/>
      <c r="UGW87" s="35"/>
      <c r="UGX87" s="59"/>
      <c r="UGY87" s="37"/>
      <c r="UGZ87" s="46"/>
      <c r="UHA87" s="35"/>
      <c r="UHB87" s="59"/>
      <c r="UHC87" s="37"/>
      <c r="UHD87" s="46"/>
      <c r="UHE87" s="35"/>
      <c r="UHF87" s="59"/>
      <c r="UHG87" s="37"/>
      <c r="UHH87" s="46"/>
      <c r="UHI87" s="35"/>
      <c r="UHJ87" s="59"/>
      <c r="UHK87" s="37"/>
      <c r="UHL87" s="46"/>
      <c r="UHM87" s="35"/>
      <c r="UHN87" s="59"/>
      <c r="UHO87" s="37"/>
      <c r="UHP87" s="46"/>
      <c r="UHQ87" s="35"/>
      <c r="UHR87" s="59"/>
      <c r="UHS87" s="37"/>
      <c r="UHT87" s="46"/>
      <c r="UHU87" s="35"/>
      <c r="UHV87" s="59"/>
      <c r="UHW87" s="37"/>
      <c r="UHX87" s="46"/>
      <c r="UHY87" s="35"/>
      <c r="UHZ87" s="59"/>
      <c r="UIA87" s="37"/>
      <c r="UIB87" s="46"/>
      <c r="UIC87" s="35"/>
      <c r="UID87" s="59"/>
      <c r="UIE87" s="37"/>
      <c r="UIF87" s="46"/>
      <c r="UIG87" s="35"/>
      <c r="UIH87" s="59"/>
      <c r="UII87" s="37"/>
      <c r="UIJ87" s="46"/>
      <c r="UIK87" s="35"/>
      <c r="UIL87" s="59"/>
      <c r="UIM87" s="37"/>
      <c r="UIN87" s="46"/>
      <c r="UIO87" s="35"/>
      <c r="UIP87" s="59"/>
      <c r="UIQ87" s="37"/>
      <c r="UIR87" s="46"/>
      <c r="UIS87" s="35"/>
      <c r="UIT87" s="59"/>
      <c r="UIU87" s="37"/>
      <c r="UIV87" s="46"/>
      <c r="UIW87" s="35"/>
      <c r="UIX87" s="59"/>
      <c r="UIY87" s="37"/>
      <c r="UIZ87" s="46"/>
      <c r="UJA87" s="35"/>
      <c r="UJB87" s="59"/>
      <c r="UJC87" s="37"/>
      <c r="UJD87" s="46"/>
      <c r="UJE87" s="35"/>
      <c r="UJF87" s="59"/>
      <c r="UJG87" s="37"/>
      <c r="UJH87" s="46"/>
      <c r="UJI87" s="35"/>
      <c r="UJJ87" s="59"/>
      <c r="UJK87" s="37"/>
      <c r="UJL87" s="46"/>
      <c r="UJM87" s="35"/>
      <c r="UJN87" s="59"/>
      <c r="UJO87" s="37"/>
      <c r="UJP87" s="46"/>
      <c r="UJQ87" s="35"/>
      <c r="UJR87" s="59"/>
      <c r="UJS87" s="37"/>
      <c r="UJT87" s="46"/>
      <c r="UJU87" s="35"/>
      <c r="UJV87" s="59"/>
      <c r="UJW87" s="37"/>
      <c r="UJX87" s="46"/>
      <c r="UJY87" s="35"/>
      <c r="UJZ87" s="59"/>
      <c r="UKA87" s="37"/>
      <c r="UKB87" s="46"/>
      <c r="UKC87" s="35"/>
      <c r="UKD87" s="59"/>
      <c r="UKE87" s="37"/>
      <c r="UKF87" s="46"/>
      <c r="UKG87" s="35"/>
      <c r="UKH87" s="59"/>
      <c r="UKI87" s="37"/>
      <c r="UKJ87" s="46"/>
      <c r="UKK87" s="35"/>
      <c r="UKL87" s="59"/>
      <c r="UKM87" s="37"/>
      <c r="UKN87" s="46"/>
      <c r="UKO87" s="35"/>
      <c r="UKP87" s="59"/>
      <c r="UKQ87" s="37"/>
      <c r="UKR87" s="46"/>
      <c r="UKS87" s="35"/>
      <c r="UKT87" s="59"/>
      <c r="UKU87" s="37"/>
      <c r="UKV87" s="46"/>
      <c r="UKW87" s="35"/>
      <c r="UKX87" s="59"/>
      <c r="UKY87" s="37"/>
      <c r="UKZ87" s="46"/>
      <c r="ULA87" s="35"/>
      <c r="ULB87" s="59"/>
      <c r="ULC87" s="37"/>
      <c r="ULD87" s="46"/>
      <c r="ULE87" s="35"/>
      <c r="ULF87" s="59"/>
      <c r="ULG87" s="37"/>
      <c r="ULH87" s="46"/>
      <c r="ULI87" s="35"/>
      <c r="ULJ87" s="59"/>
      <c r="ULK87" s="37"/>
      <c r="ULL87" s="46"/>
      <c r="ULM87" s="35"/>
      <c r="ULN87" s="59"/>
      <c r="ULO87" s="37"/>
      <c r="ULP87" s="46"/>
      <c r="ULQ87" s="35"/>
      <c r="ULR87" s="59"/>
      <c r="ULS87" s="37"/>
      <c r="ULT87" s="46"/>
      <c r="ULU87" s="35"/>
      <c r="ULV87" s="59"/>
      <c r="ULW87" s="37"/>
      <c r="ULX87" s="46"/>
      <c r="ULY87" s="35"/>
      <c r="ULZ87" s="59"/>
      <c r="UMA87" s="37"/>
      <c r="UMB87" s="46"/>
      <c r="UMC87" s="35"/>
      <c r="UMD87" s="59"/>
      <c r="UME87" s="37"/>
      <c r="UMF87" s="46"/>
      <c r="UMG87" s="35"/>
      <c r="UMH87" s="59"/>
      <c r="UMI87" s="37"/>
      <c r="UMJ87" s="46"/>
      <c r="UMK87" s="35"/>
      <c r="UML87" s="59"/>
      <c r="UMM87" s="37"/>
      <c r="UMN87" s="46"/>
      <c r="UMO87" s="35"/>
      <c r="UMP87" s="59"/>
      <c r="UMQ87" s="37"/>
      <c r="UMR87" s="46"/>
      <c r="UMS87" s="35"/>
      <c r="UMT87" s="59"/>
      <c r="UMU87" s="37"/>
      <c r="UMV87" s="46"/>
      <c r="UMW87" s="35"/>
      <c r="UMX87" s="59"/>
      <c r="UMY87" s="37"/>
      <c r="UMZ87" s="46"/>
      <c r="UNA87" s="35"/>
      <c r="UNB87" s="59"/>
      <c r="UNC87" s="37"/>
      <c r="UND87" s="46"/>
      <c r="UNE87" s="35"/>
      <c r="UNF87" s="59"/>
      <c r="UNG87" s="37"/>
      <c r="UNH87" s="46"/>
      <c r="UNI87" s="35"/>
      <c r="UNJ87" s="59"/>
      <c r="UNK87" s="37"/>
      <c r="UNL87" s="46"/>
      <c r="UNM87" s="35"/>
      <c r="UNN87" s="59"/>
      <c r="UNO87" s="37"/>
      <c r="UNP87" s="46"/>
      <c r="UNQ87" s="35"/>
      <c r="UNR87" s="59"/>
      <c r="UNS87" s="37"/>
      <c r="UNT87" s="46"/>
      <c r="UNU87" s="35"/>
      <c r="UNV87" s="59"/>
      <c r="UNW87" s="37"/>
      <c r="UNX87" s="46"/>
      <c r="UNY87" s="35"/>
      <c r="UNZ87" s="59"/>
      <c r="UOA87" s="37"/>
      <c r="UOB87" s="46"/>
      <c r="UOC87" s="35"/>
      <c r="UOD87" s="59"/>
      <c r="UOE87" s="37"/>
      <c r="UOF87" s="46"/>
      <c r="UOG87" s="35"/>
      <c r="UOH87" s="59"/>
      <c r="UOI87" s="37"/>
      <c r="UOJ87" s="46"/>
      <c r="UOK87" s="35"/>
      <c r="UOL87" s="59"/>
      <c r="UOM87" s="37"/>
      <c r="UON87" s="46"/>
      <c r="UOO87" s="35"/>
      <c r="UOP87" s="59"/>
      <c r="UOQ87" s="37"/>
      <c r="UOR87" s="46"/>
      <c r="UOS87" s="35"/>
      <c r="UOT87" s="59"/>
      <c r="UOU87" s="37"/>
      <c r="UOV87" s="46"/>
      <c r="UOW87" s="35"/>
      <c r="UOX87" s="59"/>
      <c r="UOY87" s="37"/>
      <c r="UOZ87" s="46"/>
      <c r="UPA87" s="35"/>
      <c r="UPB87" s="59"/>
      <c r="UPC87" s="37"/>
      <c r="UPD87" s="46"/>
      <c r="UPE87" s="35"/>
      <c r="UPF87" s="59"/>
      <c r="UPG87" s="37"/>
      <c r="UPH87" s="46"/>
      <c r="UPI87" s="35"/>
      <c r="UPJ87" s="59"/>
      <c r="UPK87" s="37"/>
      <c r="UPL87" s="46"/>
      <c r="UPM87" s="35"/>
      <c r="UPN87" s="59"/>
      <c r="UPO87" s="37"/>
      <c r="UPP87" s="46"/>
      <c r="UPQ87" s="35"/>
      <c r="UPR87" s="59"/>
      <c r="UPS87" s="37"/>
      <c r="UPT87" s="46"/>
      <c r="UPU87" s="35"/>
      <c r="UPV87" s="59"/>
      <c r="UPW87" s="37"/>
      <c r="UPX87" s="46"/>
      <c r="UPY87" s="35"/>
      <c r="UPZ87" s="59"/>
      <c r="UQA87" s="37"/>
      <c r="UQB87" s="46"/>
      <c r="UQC87" s="35"/>
      <c r="UQD87" s="59"/>
      <c r="UQE87" s="37"/>
      <c r="UQF87" s="46"/>
      <c r="UQG87" s="35"/>
      <c r="UQH87" s="59"/>
      <c r="UQI87" s="37"/>
      <c r="UQJ87" s="46"/>
      <c r="UQK87" s="35"/>
      <c r="UQL87" s="59"/>
      <c r="UQM87" s="37"/>
      <c r="UQN87" s="46"/>
      <c r="UQO87" s="35"/>
      <c r="UQP87" s="59"/>
      <c r="UQQ87" s="37"/>
      <c r="UQR87" s="46"/>
      <c r="UQS87" s="35"/>
      <c r="UQT87" s="59"/>
      <c r="UQU87" s="37"/>
      <c r="UQV87" s="46"/>
      <c r="UQW87" s="35"/>
      <c r="UQX87" s="59"/>
      <c r="UQY87" s="37"/>
      <c r="UQZ87" s="46"/>
      <c r="URA87" s="35"/>
      <c r="URB87" s="59"/>
      <c r="URC87" s="37"/>
      <c r="URD87" s="46"/>
      <c r="URE87" s="35"/>
      <c r="URF87" s="59"/>
      <c r="URG87" s="37"/>
      <c r="URH87" s="46"/>
      <c r="URI87" s="35"/>
      <c r="URJ87" s="59"/>
      <c r="URK87" s="37"/>
      <c r="URL87" s="46"/>
      <c r="URM87" s="35"/>
      <c r="URN87" s="59"/>
      <c r="URO87" s="37"/>
      <c r="URP87" s="46"/>
      <c r="URQ87" s="35"/>
      <c r="URR87" s="59"/>
      <c r="URS87" s="37"/>
      <c r="URT87" s="46"/>
      <c r="URU87" s="35"/>
      <c r="URV87" s="59"/>
      <c r="URW87" s="37"/>
      <c r="URX87" s="46"/>
      <c r="URY87" s="35"/>
      <c r="URZ87" s="59"/>
      <c r="USA87" s="37"/>
      <c r="USB87" s="46"/>
      <c r="USC87" s="35"/>
      <c r="USD87" s="59"/>
      <c r="USE87" s="37"/>
      <c r="USF87" s="46"/>
      <c r="USG87" s="35"/>
      <c r="USH87" s="59"/>
      <c r="USI87" s="37"/>
      <c r="USJ87" s="46"/>
      <c r="USK87" s="35"/>
      <c r="USL87" s="59"/>
      <c r="USM87" s="37"/>
      <c r="USN87" s="46"/>
      <c r="USO87" s="35"/>
      <c r="USP87" s="59"/>
      <c r="USQ87" s="37"/>
      <c r="USR87" s="46"/>
      <c r="USS87" s="35"/>
      <c r="UST87" s="59"/>
      <c r="USU87" s="37"/>
      <c r="USV87" s="46"/>
      <c r="USW87" s="35"/>
      <c r="USX87" s="59"/>
      <c r="USY87" s="37"/>
      <c r="USZ87" s="46"/>
      <c r="UTA87" s="35"/>
      <c r="UTB87" s="59"/>
      <c r="UTC87" s="37"/>
      <c r="UTD87" s="46"/>
      <c r="UTE87" s="35"/>
      <c r="UTF87" s="59"/>
      <c r="UTG87" s="37"/>
      <c r="UTH87" s="46"/>
      <c r="UTI87" s="35"/>
      <c r="UTJ87" s="59"/>
      <c r="UTK87" s="37"/>
      <c r="UTL87" s="46"/>
      <c r="UTM87" s="35"/>
      <c r="UTN87" s="59"/>
      <c r="UTO87" s="37"/>
      <c r="UTP87" s="46"/>
      <c r="UTQ87" s="35"/>
      <c r="UTR87" s="59"/>
      <c r="UTS87" s="37"/>
      <c r="UTT87" s="46"/>
      <c r="UTU87" s="35"/>
      <c r="UTV87" s="59"/>
      <c r="UTW87" s="37"/>
      <c r="UTX87" s="46"/>
      <c r="UTY87" s="35"/>
      <c r="UTZ87" s="59"/>
      <c r="UUA87" s="37"/>
      <c r="UUB87" s="46"/>
      <c r="UUC87" s="35"/>
      <c r="UUD87" s="59"/>
      <c r="UUE87" s="37"/>
      <c r="UUF87" s="46"/>
      <c r="UUG87" s="35"/>
      <c r="UUH87" s="59"/>
      <c r="UUI87" s="37"/>
      <c r="UUJ87" s="46"/>
      <c r="UUK87" s="35"/>
      <c r="UUL87" s="59"/>
      <c r="UUM87" s="37"/>
      <c r="UUN87" s="46"/>
      <c r="UUO87" s="35"/>
      <c r="UUP87" s="59"/>
      <c r="UUQ87" s="37"/>
      <c r="UUR87" s="46"/>
      <c r="UUS87" s="35"/>
      <c r="UUT87" s="59"/>
      <c r="UUU87" s="37"/>
      <c r="UUV87" s="46"/>
      <c r="UUW87" s="35"/>
      <c r="UUX87" s="59"/>
      <c r="UUY87" s="37"/>
      <c r="UUZ87" s="46"/>
      <c r="UVA87" s="35"/>
      <c r="UVB87" s="59"/>
      <c r="UVC87" s="37"/>
      <c r="UVD87" s="46"/>
      <c r="UVE87" s="35"/>
      <c r="UVF87" s="59"/>
      <c r="UVG87" s="37"/>
      <c r="UVH87" s="46"/>
      <c r="UVI87" s="35"/>
      <c r="UVJ87" s="59"/>
      <c r="UVK87" s="37"/>
      <c r="UVL87" s="46"/>
      <c r="UVM87" s="35"/>
      <c r="UVN87" s="59"/>
      <c r="UVO87" s="37"/>
      <c r="UVP87" s="46"/>
      <c r="UVQ87" s="35"/>
      <c r="UVR87" s="59"/>
      <c r="UVS87" s="37"/>
      <c r="UVT87" s="46"/>
      <c r="UVU87" s="35"/>
      <c r="UVV87" s="59"/>
      <c r="UVW87" s="37"/>
      <c r="UVX87" s="46"/>
      <c r="UVY87" s="35"/>
      <c r="UVZ87" s="59"/>
      <c r="UWA87" s="37"/>
      <c r="UWB87" s="46"/>
      <c r="UWC87" s="35"/>
      <c r="UWD87" s="59"/>
      <c r="UWE87" s="37"/>
      <c r="UWF87" s="46"/>
      <c r="UWG87" s="35"/>
      <c r="UWH87" s="59"/>
      <c r="UWI87" s="37"/>
      <c r="UWJ87" s="46"/>
      <c r="UWK87" s="35"/>
      <c r="UWL87" s="59"/>
      <c r="UWM87" s="37"/>
      <c r="UWN87" s="46"/>
      <c r="UWO87" s="35"/>
      <c r="UWP87" s="59"/>
      <c r="UWQ87" s="37"/>
      <c r="UWR87" s="46"/>
      <c r="UWS87" s="35"/>
      <c r="UWT87" s="59"/>
      <c r="UWU87" s="37"/>
      <c r="UWV87" s="46"/>
      <c r="UWW87" s="35"/>
      <c r="UWX87" s="59"/>
      <c r="UWY87" s="37"/>
      <c r="UWZ87" s="46"/>
      <c r="UXA87" s="35"/>
      <c r="UXB87" s="59"/>
      <c r="UXC87" s="37"/>
      <c r="UXD87" s="46"/>
      <c r="UXE87" s="35"/>
      <c r="UXF87" s="59"/>
      <c r="UXG87" s="37"/>
      <c r="UXH87" s="46"/>
      <c r="UXI87" s="35"/>
      <c r="UXJ87" s="59"/>
      <c r="UXK87" s="37"/>
      <c r="UXL87" s="46"/>
      <c r="UXM87" s="35"/>
      <c r="UXN87" s="59"/>
      <c r="UXO87" s="37"/>
      <c r="UXP87" s="46"/>
      <c r="UXQ87" s="35"/>
      <c r="UXR87" s="59"/>
      <c r="UXS87" s="37"/>
      <c r="UXT87" s="46"/>
      <c r="UXU87" s="35"/>
      <c r="UXV87" s="59"/>
      <c r="UXW87" s="37"/>
      <c r="UXX87" s="46"/>
      <c r="UXY87" s="35"/>
      <c r="UXZ87" s="59"/>
      <c r="UYA87" s="37"/>
      <c r="UYB87" s="46"/>
      <c r="UYC87" s="35"/>
      <c r="UYD87" s="59"/>
      <c r="UYE87" s="37"/>
      <c r="UYF87" s="46"/>
      <c r="UYG87" s="35"/>
      <c r="UYH87" s="59"/>
      <c r="UYI87" s="37"/>
      <c r="UYJ87" s="46"/>
      <c r="UYK87" s="35"/>
      <c r="UYL87" s="59"/>
      <c r="UYM87" s="37"/>
      <c r="UYN87" s="46"/>
      <c r="UYO87" s="35"/>
      <c r="UYP87" s="59"/>
      <c r="UYQ87" s="37"/>
      <c r="UYR87" s="46"/>
      <c r="UYS87" s="35"/>
      <c r="UYT87" s="59"/>
      <c r="UYU87" s="37"/>
      <c r="UYV87" s="46"/>
      <c r="UYW87" s="35"/>
      <c r="UYX87" s="59"/>
      <c r="UYY87" s="37"/>
      <c r="UYZ87" s="46"/>
      <c r="UZA87" s="35"/>
      <c r="UZB87" s="59"/>
      <c r="UZC87" s="37"/>
      <c r="UZD87" s="46"/>
      <c r="UZE87" s="35"/>
      <c r="UZF87" s="59"/>
      <c r="UZG87" s="37"/>
      <c r="UZH87" s="46"/>
      <c r="UZI87" s="35"/>
      <c r="UZJ87" s="59"/>
      <c r="UZK87" s="37"/>
      <c r="UZL87" s="46"/>
      <c r="UZM87" s="35"/>
      <c r="UZN87" s="59"/>
      <c r="UZO87" s="37"/>
      <c r="UZP87" s="46"/>
      <c r="UZQ87" s="35"/>
      <c r="UZR87" s="59"/>
      <c r="UZS87" s="37"/>
      <c r="UZT87" s="46"/>
      <c r="UZU87" s="35"/>
      <c r="UZV87" s="59"/>
      <c r="UZW87" s="37"/>
      <c r="UZX87" s="46"/>
      <c r="UZY87" s="35"/>
      <c r="UZZ87" s="59"/>
      <c r="VAA87" s="37"/>
      <c r="VAB87" s="46"/>
      <c r="VAC87" s="35"/>
      <c r="VAD87" s="59"/>
      <c r="VAE87" s="37"/>
      <c r="VAF87" s="46"/>
      <c r="VAG87" s="35"/>
      <c r="VAH87" s="59"/>
      <c r="VAI87" s="37"/>
      <c r="VAJ87" s="46"/>
      <c r="VAK87" s="35"/>
      <c r="VAL87" s="59"/>
      <c r="VAM87" s="37"/>
      <c r="VAN87" s="46"/>
      <c r="VAO87" s="35"/>
      <c r="VAP87" s="59"/>
      <c r="VAQ87" s="37"/>
      <c r="VAR87" s="46"/>
      <c r="VAS87" s="35"/>
      <c r="VAT87" s="59"/>
      <c r="VAU87" s="37"/>
      <c r="VAV87" s="46"/>
      <c r="VAW87" s="35"/>
      <c r="VAX87" s="59"/>
      <c r="VAY87" s="37"/>
      <c r="VAZ87" s="46"/>
      <c r="VBA87" s="35"/>
      <c r="VBB87" s="59"/>
      <c r="VBC87" s="37"/>
      <c r="VBD87" s="46"/>
      <c r="VBE87" s="35"/>
      <c r="VBF87" s="59"/>
      <c r="VBG87" s="37"/>
      <c r="VBH87" s="46"/>
      <c r="VBI87" s="35"/>
      <c r="VBJ87" s="59"/>
      <c r="VBK87" s="37"/>
      <c r="VBL87" s="46"/>
      <c r="VBM87" s="35"/>
      <c r="VBN87" s="59"/>
      <c r="VBO87" s="37"/>
      <c r="VBP87" s="46"/>
      <c r="VBQ87" s="35"/>
      <c r="VBR87" s="59"/>
      <c r="VBS87" s="37"/>
      <c r="VBT87" s="46"/>
      <c r="VBU87" s="35"/>
      <c r="VBV87" s="59"/>
      <c r="VBW87" s="37"/>
      <c r="VBX87" s="46"/>
      <c r="VBY87" s="35"/>
      <c r="VBZ87" s="59"/>
      <c r="VCA87" s="37"/>
      <c r="VCB87" s="46"/>
      <c r="VCC87" s="35"/>
      <c r="VCD87" s="59"/>
      <c r="VCE87" s="37"/>
      <c r="VCF87" s="46"/>
      <c r="VCG87" s="35"/>
      <c r="VCH87" s="59"/>
      <c r="VCI87" s="37"/>
      <c r="VCJ87" s="46"/>
      <c r="VCK87" s="35"/>
      <c r="VCL87" s="59"/>
      <c r="VCM87" s="37"/>
      <c r="VCN87" s="46"/>
      <c r="VCO87" s="35"/>
      <c r="VCP87" s="59"/>
      <c r="VCQ87" s="37"/>
      <c r="VCR87" s="46"/>
      <c r="VCS87" s="35"/>
      <c r="VCT87" s="59"/>
      <c r="VCU87" s="37"/>
      <c r="VCV87" s="46"/>
      <c r="VCW87" s="35"/>
      <c r="VCX87" s="59"/>
      <c r="VCY87" s="37"/>
      <c r="VCZ87" s="46"/>
      <c r="VDA87" s="35"/>
      <c r="VDB87" s="59"/>
      <c r="VDC87" s="37"/>
      <c r="VDD87" s="46"/>
      <c r="VDE87" s="35"/>
      <c r="VDF87" s="59"/>
      <c r="VDG87" s="37"/>
      <c r="VDH87" s="46"/>
      <c r="VDI87" s="35"/>
      <c r="VDJ87" s="59"/>
      <c r="VDK87" s="37"/>
      <c r="VDL87" s="46"/>
      <c r="VDM87" s="35"/>
      <c r="VDN87" s="59"/>
      <c r="VDO87" s="37"/>
      <c r="VDP87" s="46"/>
      <c r="VDQ87" s="35"/>
      <c r="VDR87" s="59"/>
      <c r="VDS87" s="37"/>
      <c r="VDT87" s="46"/>
      <c r="VDU87" s="35"/>
      <c r="VDV87" s="59"/>
      <c r="VDW87" s="37"/>
      <c r="VDX87" s="46"/>
      <c r="VDY87" s="35"/>
      <c r="VDZ87" s="59"/>
      <c r="VEA87" s="37"/>
      <c r="VEB87" s="46"/>
      <c r="VEC87" s="35"/>
      <c r="VED87" s="59"/>
      <c r="VEE87" s="37"/>
      <c r="VEF87" s="46"/>
      <c r="VEG87" s="35"/>
      <c r="VEH87" s="59"/>
      <c r="VEI87" s="37"/>
      <c r="VEJ87" s="46"/>
      <c r="VEK87" s="35"/>
      <c r="VEL87" s="59"/>
      <c r="VEM87" s="37"/>
      <c r="VEN87" s="46"/>
      <c r="VEO87" s="35"/>
      <c r="VEP87" s="59"/>
      <c r="VEQ87" s="37"/>
      <c r="VER87" s="46"/>
      <c r="VES87" s="35"/>
      <c r="VET87" s="59"/>
      <c r="VEU87" s="37"/>
      <c r="VEV87" s="46"/>
      <c r="VEW87" s="35"/>
      <c r="VEX87" s="59"/>
      <c r="VEY87" s="37"/>
      <c r="VEZ87" s="46"/>
      <c r="VFA87" s="35"/>
      <c r="VFB87" s="59"/>
      <c r="VFC87" s="37"/>
      <c r="VFD87" s="46"/>
      <c r="VFE87" s="35"/>
      <c r="VFF87" s="59"/>
      <c r="VFG87" s="37"/>
      <c r="VFH87" s="46"/>
      <c r="VFI87" s="35"/>
      <c r="VFJ87" s="59"/>
      <c r="VFK87" s="37"/>
      <c r="VFL87" s="46"/>
      <c r="VFM87" s="35"/>
      <c r="VFN87" s="59"/>
      <c r="VFO87" s="37"/>
      <c r="VFP87" s="46"/>
      <c r="VFQ87" s="35"/>
      <c r="VFR87" s="59"/>
      <c r="VFS87" s="37"/>
      <c r="VFT87" s="46"/>
      <c r="VFU87" s="35"/>
      <c r="VFV87" s="59"/>
      <c r="VFW87" s="37"/>
      <c r="VFX87" s="46"/>
      <c r="VFY87" s="35"/>
      <c r="VFZ87" s="59"/>
      <c r="VGA87" s="37"/>
      <c r="VGB87" s="46"/>
      <c r="VGC87" s="35"/>
      <c r="VGD87" s="59"/>
      <c r="VGE87" s="37"/>
      <c r="VGF87" s="46"/>
      <c r="VGG87" s="35"/>
      <c r="VGH87" s="59"/>
      <c r="VGI87" s="37"/>
      <c r="VGJ87" s="46"/>
      <c r="VGK87" s="35"/>
      <c r="VGL87" s="59"/>
      <c r="VGM87" s="37"/>
      <c r="VGN87" s="46"/>
      <c r="VGO87" s="35"/>
      <c r="VGP87" s="59"/>
      <c r="VGQ87" s="37"/>
      <c r="VGR87" s="46"/>
      <c r="VGS87" s="35"/>
      <c r="VGT87" s="59"/>
      <c r="VGU87" s="37"/>
      <c r="VGV87" s="46"/>
      <c r="VGW87" s="35"/>
      <c r="VGX87" s="59"/>
      <c r="VGY87" s="37"/>
      <c r="VGZ87" s="46"/>
      <c r="VHA87" s="35"/>
      <c r="VHB87" s="59"/>
      <c r="VHC87" s="37"/>
      <c r="VHD87" s="46"/>
      <c r="VHE87" s="35"/>
      <c r="VHF87" s="59"/>
      <c r="VHG87" s="37"/>
      <c r="VHH87" s="46"/>
      <c r="VHI87" s="35"/>
      <c r="VHJ87" s="59"/>
      <c r="VHK87" s="37"/>
      <c r="VHL87" s="46"/>
      <c r="VHM87" s="35"/>
      <c r="VHN87" s="59"/>
      <c r="VHO87" s="37"/>
      <c r="VHP87" s="46"/>
      <c r="VHQ87" s="35"/>
      <c r="VHR87" s="59"/>
      <c r="VHS87" s="37"/>
      <c r="VHT87" s="46"/>
      <c r="VHU87" s="35"/>
      <c r="VHV87" s="59"/>
      <c r="VHW87" s="37"/>
      <c r="VHX87" s="46"/>
      <c r="VHY87" s="35"/>
      <c r="VHZ87" s="59"/>
      <c r="VIA87" s="37"/>
      <c r="VIB87" s="46"/>
      <c r="VIC87" s="35"/>
      <c r="VID87" s="59"/>
      <c r="VIE87" s="37"/>
      <c r="VIF87" s="46"/>
      <c r="VIG87" s="35"/>
      <c r="VIH87" s="59"/>
      <c r="VII87" s="37"/>
      <c r="VIJ87" s="46"/>
      <c r="VIK87" s="35"/>
      <c r="VIL87" s="59"/>
      <c r="VIM87" s="37"/>
      <c r="VIN87" s="46"/>
      <c r="VIO87" s="35"/>
      <c r="VIP87" s="59"/>
      <c r="VIQ87" s="37"/>
      <c r="VIR87" s="46"/>
      <c r="VIS87" s="35"/>
      <c r="VIT87" s="59"/>
      <c r="VIU87" s="37"/>
      <c r="VIV87" s="46"/>
      <c r="VIW87" s="35"/>
      <c r="VIX87" s="59"/>
      <c r="VIY87" s="37"/>
      <c r="VIZ87" s="46"/>
      <c r="VJA87" s="35"/>
      <c r="VJB87" s="59"/>
      <c r="VJC87" s="37"/>
      <c r="VJD87" s="46"/>
      <c r="VJE87" s="35"/>
      <c r="VJF87" s="59"/>
      <c r="VJG87" s="37"/>
      <c r="VJH87" s="46"/>
      <c r="VJI87" s="35"/>
      <c r="VJJ87" s="59"/>
      <c r="VJK87" s="37"/>
      <c r="VJL87" s="46"/>
      <c r="VJM87" s="35"/>
      <c r="VJN87" s="59"/>
      <c r="VJO87" s="37"/>
      <c r="VJP87" s="46"/>
      <c r="VJQ87" s="35"/>
      <c r="VJR87" s="59"/>
      <c r="VJS87" s="37"/>
      <c r="VJT87" s="46"/>
      <c r="VJU87" s="35"/>
      <c r="VJV87" s="59"/>
      <c r="VJW87" s="37"/>
      <c r="VJX87" s="46"/>
      <c r="VJY87" s="35"/>
      <c r="VJZ87" s="59"/>
      <c r="VKA87" s="37"/>
      <c r="VKB87" s="46"/>
      <c r="VKC87" s="35"/>
      <c r="VKD87" s="59"/>
      <c r="VKE87" s="37"/>
      <c r="VKF87" s="46"/>
      <c r="VKG87" s="35"/>
      <c r="VKH87" s="59"/>
      <c r="VKI87" s="37"/>
      <c r="VKJ87" s="46"/>
      <c r="VKK87" s="35"/>
      <c r="VKL87" s="59"/>
      <c r="VKM87" s="37"/>
      <c r="VKN87" s="46"/>
      <c r="VKO87" s="35"/>
      <c r="VKP87" s="59"/>
      <c r="VKQ87" s="37"/>
      <c r="VKR87" s="46"/>
      <c r="VKS87" s="35"/>
      <c r="VKT87" s="59"/>
      <c r="VKU87" s="37"/>
      <c r="VKV87" s="46"/>
      <c r="VKW87" s="35"/>
      <c r="VKX87" s="59"/>
      <c r="VKY87" s="37"/>
      <c r="VKZ87" s="46"/>
      <c r="VLA87" s="35"/>
      <c r="VLB87" s="59"/>
      <c r="VLC87" s="37"/>
      <c r="VLD87" s="46"/>
      <c r="VLE87" s="35"/>
      <c r="VLF87" s="59"/>
      <c r="VLG87" s="37"/>
      <c r="VLH87" s="46"/>
      <c r="VLI87" s="35"/>
      <c r="VLJ87" s="59"/>
      <c r="VLK87" s="37"/>
      <c r="VLL87" s="46"/>
      <c r="VLM87" s="35"/>
      <c r="VLN87" s="59"/>
      <c r="VLO87" s="37"/>
      <c r="VLP87" s="46"/>
      <c r="VLQ87" s="35"/>
      <c r="VLR87" s="59"/>
      <c r="VLS87" s="37"/>
      <c r="VLT87" s="46"/>
      <c r="VLU87" s="35"/>
      <c r="VLV87" s="59"/>
      <c r="VLW87" s="37"/>
      <c r="VLX87" s="46"/>
      <c r="VLY87" s="35"/>
      <c r="VLZ87" s="59"/>
      <c r="VMA87" s="37"/>
      <c r="VMB87" s="46"/>
      <c r="VMC87" s="35"/>
      <c r="VMD87" s="59"/>
      <c r="VME87" s="37"/>
      <c r="VMF87" s="46"/>
      <c r="VMG87" s="35"/>
      <c r="VMH87" s="59"/>
      <c r="VMI87" s="37"/>
      <c r="VMJ87" s="46"/>
      <c r="VMK87" s="35"/>
      <c r="VML87" s="59"/>
      <c r="VMM87" s="37"/>
      <c r="VMN87" s="46"/>
      <c r="VMO87" s="35"/>
      <c r="VMP87" s="59"/>
      <c r="VMQ87" s="37"/>
      <c r="VMR87" s="46"/>
      <c r="VMS87" s="35"/>
      <c r="VMT87" s="59"/>
      <c r="VMU87" s="37"/>
      <c r="VMV87" s="46"/>
      <c r="VMW87" s="35"/>
      <c r="VMX87" s="59"/>
      <c r="VMY87" s="37"/>
      <c r="VMZ87" s="46"/>
      <c r="VNA87" s="35"/>
      <c r="VNB87" s="59"/>
      <c r="VNC87" s="37"/>
      <c r="VND87" s="46"/>
      <c r="VNE87" s="35"/>
      <c r="VNF87" s="59"/>
      <c r="VNG87" s="37"/>
      <c r="VNH87" s="46"/>
      <c r="VNI87" s="35"/>
      <c r="VNJ87" s="59"/>
      <c r="VNK87" s="37"/>
      <c r="VNL87" s="46"/>
      <c r="VNM87" s="35"/>
      <c r="VNN87" s="59"/>
      <c r="VNO87" s="37"/>
      <c r="VNP87" s="46"/>
      <c r="VNQ87" s="35"/>
      <c r="VNR87" s="59"/>
      <c r="VNS87" s="37"/>
      <c r="VNT87" s="46"/>
      <c r="VNU87" s="35"/>
      <c r="VNV87" s="59"/>
      <c r="VNW87" s="37"/>
      <c r="VNX87" s="46"/>
      <c r="VNY87" s="35"/>
      <c r="VNZ87" s="59"/>
      <c r="VOA87" s="37"/>
      <c r="VOB87" s="46"/>
      <c r="VOC87" s="35"/>
      <c r="VOD87" s="59"/>
      <c r="VOE87" s="37"/>
      <c r="VOF87" s="46"/>
      <c r="VOG87" s="35"/>
      <c r="VOH87" s="59"/>
      <c r="VOI87" s="37"/>
      <c r="VOJ87" s="46"/>
      <c r="VOK87" s="35"/>
      <c r="VOL87" s="59"/>
      <c r="VOM87" s="37"/>
      <c r="VON87" s="46"/>
      <c r="VOO87" s="35"/>
      <c r="VOP87" s="59"/>
      <c r="VOQ87" s="37"/>
      <c r="VOR87" s="46"/>
      <c r="VOS87" s="35"/>
      <c r="VOT87" s="59"/>
      <c r="VOU87" s="37"/>
      <c r="VOV87" s="46"/>
      <c r="VOW87" s="35"/>
      <c r="VOX87" s="59"/>
      <c r="VOY87" s="37"/>
      <c r="VOZ87" s="46"/>
      <c r="VPA87" s="35"/>
      <c r="VPB87" s="59"/>
      <c r="VPC87" s="37"/>
      <c r="VPD87" s="46"/>
      <c r="VPE87" s="35"/>
      <c r="VPF87" s="59"/>
      <c r="VPG87" s="37"/>
      <c r="VPH87" s="46"/>
      <c r="VPI87" s="35"/>
      <c r="VPJ87" s="59"/>
      <c r="VPK87" s="37"/>
      <c r="VPL87" s="46"/>
      <c r="VPM87" s="35"/>
      <c r="VPN87" s="59"/>
      <c r="VPO87" s="37"/>
      <c r="VPP87" s="46"/>
      <c r="VPQ87" s="35"/>
      <c r="VPR87" s="59"/>
      <c r="VPS87" s="37"/>
      <c r="VPT87" s="46"/>
      <c r="VPU87" s="35"/>
      <c r="VPV87" s="59"/>
      <c r="VPW87" s="37"/>
      <c r="VPX87" s="46"/>
      <c r="VPY87" s="35"/>
      <c r="VPZ87" s="59"/>
      <c r="VQA87" s="37"/>
      <c r="VQB87" s="46"/>
      <c r="VQC87" s="35"/>
      <c r="VQD87" s="59"/>
      <c r="VQE87" s="37"/>
      <c r="VQF87" s="46"/>
      <c r="VQG87" s="35"/>
      <c r="VQH87" s="59"/>
      <c r="VQI87" s="37"/>
      <c r="VQJ87" s="46"/>
      <c r="VQK87" s="35"/>
      <c r="VQL87" s="59"/>
      <c r="VQM87" s="37"/>
      <c r="VQN87" s="46"/>
      <c r="VQO87" s="35"/>
      <c r="VQP87" s="59"/>
      <c r="VQQ87" s="37"/>
      <c r="VQR87" s="46"/>
      <c r="VQS87" s="35"/>
      <c r="VQT87" s="59"/>
      <c r="VQU87" s="37"/>
      <c r="VQV87" s="46"/>
      <c r="VQW87" s="35"/>
      <c r="VQX87" s="59"/>
      <c r="VQY87" s="37"/>
      <c r="VQZ87" s="46"/>
      <c r="VRA87" s="35"/>
      <c r="VRB87" s="59"/>
      <c r="VRC87" s="37"/>
      <c r="VRD87" s="46"/>
      <c r="VRE87" s="35"/>
      <c r="VRF87" s="59"/>
      <c r="VRG87" s="37"/>
      <c r="VRH87" s="46"/>
      <c r="VRI87" s="35"/>
      <c r="VRJ87" s="59"/>
      <c r="VRK87" s="37"/>
      <c r="VRL87" s="46"/>
      <c r="VRM87" s="35"/>
      <c r="VRN87" s="59"/>
      <c r="VRO87" s="37"/>
      <c r="VRP87" s="46"/>
      <c r="VRQ87" s="35"/>
      <c r="VRR87" s="59"/>
      <c r="VRS87" s="37"/>
      <c r="VRT87" s="46"/>
      <c r="VRU87" s="35"/>
      <c r="VRV87" s="59"/>
      <c r="VRW87" s="37"/>
      <c r="VRX87" s="46"/>
      <c r="VRY87" s="35"/>
      <c r="VRZ87" s="59"/>
      <c r="VSA87" s="37"/>
      <c r="VSB87" s="46"/>
      <c r="VSC87" s="35"/>
      <c r="VSD87" s="59"/>
      <c r="VSE87" s="37"/>
      <c r="VSF87" s="46"/>
      <c r="VSG87" s="35"/>
      <c r="VSH87" s="59"/>
      <c r="VSI87" s="37"/>
      <c r="VSJ87" s="46"/>
      <c r="VSK87" s="35"/>
      <c r="VSL87" s="59"/>
      <c r="VSM87" s="37"/>
      <c r="VSN87" s="46"/>
      <c r="VSO87" s="35"/>
      <c r="VSP87" s="59"/>
      <c r="VSQ87" s="37"/>
      <c r="VSR87" s="46"/>
      <c r="VSS87" s="35"/>
      <c r="VST87" s="59"/>
      <c r="VSU87" s="37"/>
      <c r="VSV87" s="46"/>
      <c r="VSW87" s="35"/>
      <c r="VSX87" s="59"/>
      <c r="VSY87" s="37"/>
      <c r="VSZ87" s="46"/>
      <c r="VTA87" s="35"/>
      <c r="VTB87" s="59"/>
      <c r="VTC87" s="37"/>
      <c r="VTD87" s="46"/>
      <c r="VTE87" s="35"/>
      <c r="VTF87" s="59"/>
      <c r="VTG87" s="37"/>
      <c r="VTH87" s="46"/>
      <c r="VTI87" s="35"/>
      <c r="VTJ87" s="59"/>
      <c r="VTK87" s="37"/>
      <c r="VTL87" s="46"/>
      <c r="VTM87" s="35"/>
      <c r="VTN87" s="59"/>
      <c r="VTO87" s="37"/>
      <c r="VTP87" s="46"/>
      <c r="VTQ87" s="35"/>
      <c r="VTR87" s="59"/>
      <c r="VTS87" s="37"/>
      <c r="VTT87" s="46"/>
      <c r="VTU87" s="35"/>
      <c r="VTV87" s="59"/>
      <c r="VTW87" s="37"/>
      <c r="VTX87" s="46"/>
      <c r="VTY87" s="35"/>
      <c r="VTZ87" s="59"/>
      <c r="VUA87" s="37"/>
      <c r="VUB87" s="46"/>
      <c r="VUC87" s="35"/>
      <c r="VUD87" s="59"/>
      <c r="VUE87" s="37"/>
      <c r="VUF87" s="46"/>
      <c r="VUG87" s="35"/>
      <c r="VUH87" s="59"/>
      <c r="VUI87" s="37"/>
      <c r="VUJ87" s="46"/>
      <c r="VUK87" s="35"/>
      <c r="VUL87" s="59"/>
      <c r="VUM87" s="37"/>
      <c r="VUN87" s="46"/>
      <c r="VUO87" s="35"/>
      <c r="VUP87" s="59"/>
      <c r="VUQ87" s="37"/>
      <c r="VUR87" s="46"/>
      <c r="VUS87" s="35"/>
      <c r="VUT87" s="59"/>
      <c r="VUU87" s="37"/>
      <c r="VUV87" s="46"/>
      <c r="VUW87" s="35"/>
      <c r="VUX87" s="59"/>
      <c r="VUY87" s="37"/>
      <c r="VUZ87" s="46"/>
      <c r="VVA87" s="35"/>
      <c r="VVB87" s="59"/>
      <c r="VVC87" s="37"/>
      <c r="VVD87" s="46"/>
      <c r="VVE87" s="35"/>
      <c r="VVF87" s="59"/>
      <c r="VVG87" s="37"/>
      <c r="VVH87" s="46"/>
      <c r="VVI87" s="35"/>
      <c r="VVJ87" s="59"/>
      <c r="VVK87" s="37"/>
      <c r="VVL87" s="46"/>
      <c r="VVM87" s="35"/>
      <c r="VVN87" s="59"/>
      <c r="VVO87" s="37"/>
      <c r="VVP87" s="46"/>
      <c r="VVQ87" s="35"/>
      <c r="VVR87" s="59"/>
      <c r="VVS87" s="37"/>
      <c r="VVT87" s="46"/>
      <c r="VVU87" s="35"/>
      <c r="VVV87" s="59"/>
      <c r="VVW87" s="37"/>
      <c r="VVX87" s="46"/>
      <c r="VVY87" s="35"/>
      <c r="VVZ87" s="59"/>
      <c r="VWA87" s="37"/>
      <c r="VWB87" s="46"/>
      <c r="VWC87" s="35"/>
      <c r="VWD87" s="59"/>
      <c r="VWE87" s="37"/>
      <c r="VWF87" s="46"/>
      <c r="VWG87" s="35"/>
      <c r="VWH87" s="59"/>
      <c r="VWI87" s="37"/>
      <c r="VWJ87" s="46"/>
      <c r="VWK87" s="35"/>
      <c r="VWL87" s="59"/>
      <c r="VWM87" s="37"/>
      <c r="VWN87" s="46"/>
      <c r="VWO87" s="35"/>
      <c r="VWP87" s="59"/>
      <c r="VWQ87" s="37"/>
      <c r="VWR87" s="46"/>
      <c r="VWS87" s="35"/>
      <c r="VWT87" s="59"/>
      <c r="VWU87" s="37"/>
      <c r="VWV87" s="46"/>
      <c r="VWW87" s="35"/>
      <c r="VWX87" s="59"/>
      <c r="VWY87" s="37"/>
      <c r="VWZ87" s="46"/>
      <c r="VXA87" s="35"/>
      <c r="VXB87" s="59"/>
      <c r="VXC87" s="37"/>
      <c r="VXD87" s="46"/>
      <c r="VXE87" s="35"/>
      <c r="VXF87" s="59"/>
      <c r="VXG87" s="37"/>
      <c r="VXH87" s="46"/>
      <c r="VXI87" s="35"/>
      <c r="VXJ87" s="59"/>
      <c r="VXK87" s="37"/>
      <c r="VXL87" s="46"/>
      <c r="VXM87" s="35"/>
      <c r="VXN87" s="59"/>
      <c r="VXO87" s="37"/>
      <c r="VXP87" s="46"/>
      <c r="VXQ87" s="35"/>
      <c r="VXR87" s="59"/>
      <c r="VXS87" s="37"/>
      <c r="VXT87" s="46"/>
      <c r="VXU87" s="35"/>
      <c r="VXV87" s="59"/>
      <c r="VXW87" s="37"/>
      <c r="VXX87" s="46"/>
      <c r="VXY87" s="35"/>
      <c r="VXZ87" s="59"/>
      <c r="VYA87" s="37"/>
      <c r="VYB87" s="46"/>
      <c r="VYC87" s="35"/>
      <c r="VYD87" s="59"/>
      <c r="VYE87" s="37"/>
      <c r="VYF87" s="46"/>
      <c r="VYG87" s="35"/>
      <c r="VYH87" s="59"/>
      <c r="VYI87" s="37"/>
      <c r="VYJ87" s="46"/>
      <c r="VYK87" s="35"/>
      <c r="VYL87" s="59"/>
      <c r="VYM87" s="37"/>
      <c r="VYN87" s="46"/>
      <c r="VYO87" s="35"/>
      <c r="VYP87" s="59"/>
      <c r="VYQ87" s="37"/>
      <c r="VYR87" s="46"/>
      <c r="VYS87" s="35"/>
      <c r="VYT87" s="59"/>
      <c r="VYU87" s="37"/>
      <c r="VYV87" s="46"/>
      <c r="VYW87" s="35"/>
      <c r="VYX87" s="59"/>
      <c r="VYY87" s="37"/>
      <c r="VYZ87" s="46"/>
      <c r="VZA87" s="35"/>
      <c r="VZB87" s="59"/>
      <c r="VZC87" s="37"/>
      <c r="VZD87" s="46"/>
      <c r="VZE87" s="35"/>
      <c r="VZF87" s="59"/>
      <c r="VZG87" s="37"/>
      <c r="VZH87" s="46"/>
      <c r="VZI87" s="35"/>
      <c r="VZJ87" s="59"/>
      <c r="VZK87" s="37"/>
      <c r="VZL87" s="46"/>
      <c r="VZM87" s="35"/>
      <c r="VZN87" s="59"/>
      <c r="VZO87" s="37"/>
      <c r="VZP87" s="46"/>
      <c r="VZQ87" s="35"/>
      <c r="VZR87" s="59"/>
      <c r="VZS87" s="37"/>
      <c r="VZT87" s="46"/>
      <c r="VZU87" s="35"/>
      <c r="VZV87" s="59"/>
      <c r="VZW87" s="37"/>
      <c r="VZX87" s="46"/>
      <c r="VZY87" s="35"/>
      <c r="VZZ87" s="59"/>
      <c r="WAA87" s="37"/>
      <c r="WAB87" s="46"/>
      <c r="WAC87" s="35"/>
      <c r="WAD87" s="59"/>
      <c r="WAE87" s="37"/>
      <c r="WAF87" s="46"/>
      <c r="WAG87" s="35"/>
      <c r="WAH87" s="59"/>
      <c r="WAI87" s="37"/>
      <c r="WAJ87" s="46"/>
      <c r="WAK87" s="35"/>
      <c r="WAL87" s="59"/>
      <c r="WAM87" s="37"/>
      <c r="WAN87" s="46"/>
      <c r="WAO87" s="35"/>
      <c r="WAP87" s="59"/>
      <c r="WAQ87" s="37"/>
      <c r="WAR87" s="46"/>
      <c r="WAS87" s="35"/>
      <c r="WAT87" s="59"/>
      <c r="WAU87" s="37"/>
      <c r="WAV87" s="46"/>
      <c r="WAW87" s="35"/>
      <c r="WAX87" s="59"/>
      <c r="WAY87" s="37"/>
      <c r="WAZ87" s="46"/>
      <c r="WBA87" s="35"/>
      <c r="WBB87" s="59"/>
      <c r="WBC87" s="37"/>
      <c r="WBD87" s="46"/>
      <c r="WBE87" s="35"/>
      <c r="WBF87" s="59"/>
      <c r="WBG87" s="37"/>
      <c r="WBH87" s="46"/>
      <c r="WBI87" s="35"/>
      <c r="WBJ87" s="59"/>
      <c r="WBK87" s="37"/>
      <c r="WBL87" s="46"/>
      <c r="WBM87" s="35"/>
      <c r="WBN87" s="59"/>
      <c r="WBO87" s="37"/>
      <c r="WBP87" s="46"/>
      <c r="WBQ87" s="35"/>
      <c r="WBR87" s="59"/>
      <c r="WBS87" s="37"/>
      <c r="WBT87" s="46"/>
      <c r="WBU87" s="35"/>
      <c r="WBV87" s="59"/>
      <c r="WBW87" s="37"/>
      <c r="WBX87" s="46"/>
      <c r="WBY87" s="35"/>
      <c r="WBZ87" s="59"/>
      <c r="WCA87" s="37"/>
      <c r="WCB87" s="46"/>
      <c r="WCC87" s="35"/>
      <c r="WCD87" s="59"/>
      <c r="WCE87" s="37"/>
      <c r="WCF87" s="46"/>
      <c r="WCG87" s="35"/>
      <c r="WCH87" s="59"/>
      <c r="WCI87" s="37"/>
      <c r="WCJ87" s="46"/>
      <c r="WCK87" s="35"/>
      <c r="WCL87" s="59"/>
      <c r="WCM87" s="37"/>
      <c r="WCN87" s="46"/>
      <c r="WCO87" s="35"/>
      <c r="WCP87" s="59"/>
      <c r="WCQ87" s="37"/>
      <c r="WCR87" s="46"/>
      <c r="WCS87" s="35"/>
      <c r="WCT87" s="59"/>
      <c r="WCU87" s="37"/>
      <c r="WCV87" s="46"/>
      <c r="WCW87" s="35"/>
      <c r="WCX87" s="59"/>
      <c r="WCY87" s="37"/>
      <c r="WCZ87" s="46"/>
      <c r="WDA87" s="35"/>
      <c r="WDB87" s="59"/>
      <c r="WDC87" s="37"/>
      <c r="WDD87" s="46"/>
      <c r="WDE87" s="35"/>
      <c r="WDF87" s="59"/>
      <c r="WDG87" s="37"/>
      <c r="WDH87" s="46"/>
      <c r="WDI87" s="35"/>
      <c r="WDJ87" s="59"/>
      <c r="WDK87" s="37"/>
      <c r="WDL87" s="46"/>
      <c r="WDM87" s="35"/>
      <c r="WDN87" s="59"/>
      <c r="WDO87" s="37"/>
      <c r="WDP87" s="46"/>
      <c r="WDQ87" s="35"/>
      <c r="WDR87" s="59"/>
      <c r="WDS87" s="37"/>
      <c r="WDT87" s="46"/>
      <c r="WDU87" s="35"/>
      <c r="WDV87" s="59"/>
      <c r="WDW87" s="37"/>
      <c r="WDX87" s="46"/>
      <c r="WDY87" s="35"/>
      <c r="WDZ87" s="59"/>
      <c r="WEA87" s="37"/>
      <c r="WEB87" s="46"/>
      <c r="WEC87" s="35"/>
      <c r="WED87" s="59"/>
      <c r="WEE87" s="37"/>
      <c r="WEF87" s="46"/>
      <c r="WEG87" s="35"/>
      <c r="WEH87" s="59"/>
      <c r="WEI87" s="37"/>
      <c r="WEJ87" s="46"/>
      <c r="WEK87" s="35"/>
      <c r="WEL87" s="59"/>
      <c r="WEM87" s="37"/>
      <c r="WEN87" s="46"/>
      <c r="WEO87" s="35"/>
      <c r="WEP87" s="59"/>
      <c r="WEQ87" s="37"/>
      <c r="WER87" s="46"/>
      <c r="WES87" s="35"/>
      <c r="WET87" s="59"/>
      <c r="WEU87" s="37"/>
      <c r="WEV87" s="46"/>
      <c r="WEW87" s="35"/>
      <c r="WEX87" s="59"/>
      <c r="WEY87" s="37"/>
      <c r="WEZ87" s="46"/>
      <c r="WFA87" s="35"/>
      <c r="WFB87" s="59"/>
      <c r="WFC87" s="37"/>
      <c r="WFD87" s="46"/>
      <c r="WFE87" s="35"/>
      <c r="WFF87" s="59"/>
      <c r="WFG87" s="37"/>
      <c r="WFH87" s="46"/>
      <c r="WFI87" s="35"/>
      <c r="WFJ87" s="59"/>
      <c r="WFK87" s="37"/>
      <c r="WFL87" s="46"/>
      <c r="WFM87" s="35"/>
      <c r="WFN87" s="59"/>
      <c r="WFO87" s="37"/>
      <c r="WFP87" s="46"/>
      <c r="WFQ87" s="35"/>
      <c r="WFR87" s="59"/>
      <c r="WFS87" s="37"/>
      <c r="WFT87" s="46"/>
      <c r="WFU87" s="35"/>
      <c r="WFV87" s="59"/>
      <c r="WFW87" s="37"/>
      <c r="WFX87" s="46"/>
      <c r="WFY87" s="35"/>
      <c r="WFZ87" s="59"/>
      <c r="WGA87" s="37"/>
      <c r="WGB87" s="46"/>
      <c r="WGC87" s="35"/>
      <c r="WGD87" s="59"/>
      <c r="WGE87" s="37"/>
      <c r="WGF87" s="46"/>
      <c r="WGG87" s="35"/>
      <c r="WGH87" s="59"/>
      <c r="WGI87" s="37"/>
      <c r="WGJ87" s="46"/>
      <c r="WGK87" s="35"/>
      <c r="WGL87" s="59"/>
      <c r="WGM87" s="37"/>
      <c r="WGN87" s="46"/>
      <c r="WGO87" s="35"/>
      <c r="WGP87" s="59"/>
      <c r="WGQ87" s="37"/>
      <c r="WGR87" s="46"/>
      <c r="WGS87" s="35"/>
      <c r="WGT87" s="59"/>
      <c r="WGU87" s="37"/>
      <c r="WGV87" s="46"/>
      <c r="WGW87" s="35"/>
      <c r="WGX87" s="59"/>
      <c r="WGY87" s="37"/>
      <c r="WGZ87" s="46"/>
      <c r="WHA87" s="35"/>
      <c r="WHB87" s="59"/>
      <c r="WHC87" s="37"/>
      <c r="WHD87" s="46"/>
      <c r="WHE87" s="35"/>
      <c r="WHF87" s="59"/>
      <c r="WHG87" s="37"/>
      <c r="WHH87" s="46"/>
      <c r="WHI87" s="35"/>
      <c r="WHJ87" s="59"/>
      <c r="WHK87" s="37"/>
      <c r="WHL87" s="46"/>
      <c r="WHM87" s="35"/>
      <c r="WHN87" s="59"/>
      <c r="WHO87" s="37"/>
      <c r="WHP87" s="46"/>
      <c r="WHQ87" s="35"/>
      <c r="WHR87" s="59"/>
      <c r="WHS87" s="37"/>
      <c r="WHT87" s="46"/>
      <c r="WHU87" s="35"/>
      <c r="WHV87" s="59"/>
      <c r="WHW87" s="37"/>
      <c r="WHX87" s="46"/>
      <c r="WHY87" s="35"/>
      <c r="WHZ87" s="59"/>
      <c r="WIA87" s="37"/>
      <c r="WIB87" s="46"/>
      <c r="WIC87" s="35"/>
      <c r="WID87" s="59"/>
      <c r="WIE87" s="37"/>
      <c r="WIF87" s="46"/>
      <c r="WIG87" s="35"/>
      <c r="WIH87" s="59"/>
      <c r="WII87" s="37"/>
      <c r="WIJ87" s="46"/>
      <c r="WIK87" s="35"/>
      <c r="WIL87" s="59"/>
      <c r="WIM87" s="37"/>
      <c r="WIN87" s="46"/>
      <c r="WIO87" s="35"/>
      <c r="WIP87" s="59"/>
      <c r="WIQ87" s="37"/>
      <c r="WIR87" s="46"/>
      <c r="WIS87" s="35"/>
      <c r="WIT87" s="59"/>
      <c r="WIU87" s="37"/>
      <c r="WIV87" s="46"/>
      <c r="WIW87" s="35"/>
      <c r="WIX87" s="59"/>
      <c r="WIY87" s="37"/>
      <c r="WIZ87" s="46"/>
      <c r="WJA87" s="35"/>
      <c r="WJB87" s="59"/>
      <c r="WJC87" s="37"/>
      <c r="WJD87" s="46"/>
      <c r="WJE87" s="35"/>
      <c r="WJF87" s="59"/>
      <c r="WJG87" s="37"/>
      <c r="WJH87" s="46"/>
      <c r="WJI87" s="35"/>
      <c r="WJJ87" s="59"/>
      <c r="WJK87" s="37"/>
      <c r="WJL87" s="46"/>
      <c r="WJM87" s="35"/>
      <c r="WJN87" s="59"/>
      <c r="WJO87" s="37"/>
      <c r="WJP87" s="46"/>
      <c r="WJQ87" s="35"/>
      <c r="WJR87" s="59"/>
      <c r="WJS87" s="37"/>
      <c r="WJT87" s="46"/>
      <c r="WJU87" s="35"/>
      <c r="WJV87" s="59"/>
      <c r="WJW87" s="37"/>
      <c r="WJX87" s="46"/>
      <c r="WJY87" s="35"/>
      <c r="WJZ87" s="59"/>
      <c r="WKA87" s="37"/>
      <c r="WKB87" s="46"/>
      <c r="WKC87" s="35"/>
      <c r="WKD87" s="59"/>
      <c r="WKE87" s="37"/>
      <c r="WKF87" s="46"/>
      <c r="WKG87" s="35"/>
      <c r="WKH87" s="59"/>
      <c r="WKI87" s="37"/>
      <c r="WKJ87" s="46"/>
      <c r="WKK87" s="35"/>
      <c r="WKL87" s="59"/>
      <c r="WKM87" s="37"/>
      <c r="WKN87" s="46"/>
      <c r="WKO87" s="35"/>
      <c r="WKP87" s="59"/>
      <c r="WKQ87" s="37"/>
      <c r="WKR87" s="46"/>
      <c r="WKS87" s="35"/>
      <c r="WKT87" s="59"/>
      <c r="WKU87" s="37"/>
      <c r="WKV87" s="46"/>
      <c r="WKW87" s="35"/>
      <c r="WKX87" s="59"/>
      <c r="WKY87" s="37"/>
      <c r="WKZ87" s="46"/>
      <c r="WLA87" s="35"/>
      <c r="WLB87" s="59"/>
      <c r="WLC87" s="37"/>
      <c r="WLD87" s="46"/>
      <c r="WLE87" s="35"/>
      <c r="WLF87" s="59"/>
      <c r="WLG87" s="37"/>
      <c r="WLH87" s="46"/>
      <c r="WLI87" s="35"/>
      <c r="WLJ87" s="59"/>
      <c r="WLK87" s="37"/>
      <c r="WLL87" s="46"/>
      <c r="WLM87" s="35"/>
      <c r="WLN87" s="59"/>
      <c r="WLO87" s="37"/>
      <c r="WLP87" s="46"/>
      <c r="WLQ87" s="35"/>
      <c r="WLR87" s="59"/>
      <c r="WLS87" s="37"/>
      <c r="WLT87" s="46"/>
      <c r="WLU87" s="35"/>
      <c r="WLV87" s="59"/>
      <c r="WLW87" s="37"/>
      <c r="WLX87" s="46"/>
      <c r="WLY87" s="35"/>
      <c r="WLZ87" s="59"/>
      <c r="WMA87" s="37"/>
      <c r="WMB87" s="46"/>
      <c r="WMC87" s="35"/>
      <c r="WMD87" s="59"/>
      <c r="WME87" s="37"/>
      <c r="WMF87" s="46"/>
      <c r="WMG87" s="35"/>
      <c r="WMH87" s="59"/>
      <c r="WMI87" s="37"/>
      <c r="WMJ87" s="46"/>
      <c r="WMK87" s="35"/>
      <c r="WML87" s="59"/>
      <c r="WMM87" s="37"/>
      <c r="WMN87" s="46"/>
      <c r="WMO87" s="35"/>
      <c r="WMP87" s="59"/>
      <c r="WMQ87" s="37"/>
      <c r="WMR87" s="46"/>
      <c r="WMS87" s="35"/>
      <c r="WMT87" s="59"/>
      <c r="WMU87" s="37"/>
      <c r="WMV87" s="46"/>
      <c r="WMW87" s="35"/>
      <c r="WMX87" s="59"/>
      <c r="WMY87" s="37"/>
      <c r="WMZ87" s="46"/>
      <c r="WNA87" s="35"/>
      <c r="WNB87" s="59"/>
      <c r="WNC87" s="37"/>
      <c r="WND87" s="46"/>
      <c r="WNE87" s="35"/>
      <c r="WNF87" s="59"/>
      <c r="WNG87" s="37"/>
      <c r="WNH87" s="46"/>
      <c r="WNI87" s="35"/>
      <c r="WNJ87" s="59"/>
      <c r="WNK87" s="37"/>
      <c r="WNL87" s="46"/>
      <c r="WNM87" s="35"/>
      <c r="WNN87" s="59"/>
      <c r="WNO87" s="37"/>
      <c r="WNP87" s="46"/>
      <c r="WNQ87" s="35"/>
      <c r="WNR87" s="59"/>
      <c r="WNS87" s="37"/>
      <c r="WNT87" s="46"/>
      <c r="WNU87" s="35"/>
      <c r="WNV87" s="59"/>
      <c r="WNW87" s="37"/>
      <c r="WNX87" s="46"/>
      <c r="WNY87" s="35"/>
      <c r="WNZ87" s="59"/>
      <c r="WOA87" s="37"/>
      <c r="WOB87" s="46"/>
      <c r="WOC87" s="35"/>
      <c r="WOD87" s="59"/>
      <c r="WOE87" s="37"/>
      <c r="WOF87" s="46"/>
      <c r="WOG87" s="35"/>
      <c r="WOH87" s="59"/>
      <c r="WOI87" s="37"/>
      <c r="WOJ87" s="46"/>
      <c r="WOK87" s="35"/>
      <c r="WOL87" s="59"/>
      <c r="WOM87" s="37"/>
      <c r="WON87" s="46"/>
      <c r="WOO87" s="35"/>
      <c r="WOP87" s="59"/>
      <c r="WOQ87" s="37"/>
      <c r="WOR87" s="46"/>
      <c r="WOS87" s="35"/>
      <c r="WOT87" s="59"/>
      <c r="WOU87" s="37"/>
      <c r="WOV87" s="46"/>
      <c r="WOW87" s="35"/>
      <c r="WOX87" s="59"/>
      <c r="WOY87" s="37"/>
      <c r="WOZ87" s="46"/>
      <c r="WPA87" s="35"/>
      <c r="WPB87" s="59"/>
      <c r="WPC87" s="37"/>
      <c r="WPD87" s="46"/>
      <c r="WPE87" s="35"/>
      <c r="WPF87" s="59"/>
      <c r="WPG87" s="37"/>
      <c r="WPH87" s="46"/>
      <c r="WPI87" s="35"/>
      <c r="WPJ87" s="59"/>
      <c r="WPK87" s="37"/>
      <c r="WPL87" s="46"/>
      <c r="WPM87" s="35"/>
      <c r="WPN87" s="59"/>
      <c r="WPO87" s="37"/>
      <c r="WPP87" s="46"/>
      <c r="WPQ87" s="35"/>
      <c r="WPR87" s="59"/>
      <c r="WPS87" s="37"/>
      <c r="WPT87" s="46"/>
      <c r="WPU87" s="35"/>
      <c r="WPV87" s="59"/>
      <c r="WPW87" s="37"/>
      <c r="WPX87" s="46"/>
      <c r="WPY87" s="35"/>
      <c r="WPZ87" s="59"/>
      <c r="WQA87" s="37"/>
      <c r="WQB87" s="46"/>
      <c r="WQC87" s="35"/>
      <c r="WQD87" s="59"/>
      <c r="WQE87" s="37"/>
      <c r="WQF87" s="46"/>
      <c r="WQG87" s="35"/>
      <c r="WQH87" s="59"/>
      <c r="WQI87" s="37"/>
      <c r="WQJ87" s="46"/>
      <c r="WQK87" s="35"/>
      <c r="WQL87" s="59"/>
      <c r="WQM87" s="37"/>
      <c r="WQN87" s="46"/>
      <c r="WQO87" s="35"/>
      <c r="WQP87" s="59"/>
      <c r="WQQ87" s="37"/>
      <c r="WQR87" s="46"/>
      <c r="WQS87" s="35"/>
      <c r="WQT87" s="59"/>
      <c r="WQU87" s="37"/>
      <c r="WQV87" s="46"/>
      <c r="WQW87" s="35"/>
      <c r="WQX87" s="59"/>
      <c r="WQY87" s="37"/>
      <c r="WQZ87" s="46"/>
      <c r="WRA87" s="35"/>
      <c r="WRB87" s="59"/>
      <c r="WRC87" s="37"/>
      <c r="WRD87" s="46"/>
      <c r="WRE87" s="35"/>
      <c r="WRF87" s="59"/>
      <c r="WRG87" s="37"/>
      <c r="WRH87" s="46"/>
      <c r="WRI87" s="35"/>
      <c r="WRJ87" s="59"/>
      <c r="WRK87" s="37"/>
      <c r="WRL87" s="46"/>
      <c r="WRM87" s="35"/>
      <c r="WRN87" s="59"/>
      <c r="WRO87" s="37"/>
      <c r="WRP87" s="46"/>
      <c r="WRQ87" s="35"/>
      <c r="WRR87" s="59"/>
      <c r="WRS87" s="37"/>
      <c r="WRT87" s="46"/>
      <c r="WRU87" s="35"/>
      <c r="WRV87" s="59"/>
      <c r="WRW87" s="37"/>
      <c r="WRX87" s="46"/>
      <c r="WRY87" s="35"/>
      <c r="WRZ87" s="59"/>
      <c r="WSA87" s="37"/>
      <c r="WSB87" s="46"/>
      <c r="WSC87" s="35"/>
      <c r="WSD87" s="59"/>
      <c r="WSE87" s="37"/>
      <c r="WSF87" s="46"/>
      <c r="WSG87" s="35"/>
      <c r="WSH87" s="59"/>
      <c r="WSI87" s="37"/>
      <c r="WSJ87" s="46"/>
      <c r="WSK87" s="35"/>
      <c r="WSL87" s="59"/>
      <c r="WSM87" s="37"/>
      <c r="WSN87" s="46"/>
      <c r="WSO87" s="35"/>
      <c r="WSP87" s="59"/>
      <c r="WSQ87" s="37"/>
      <c r="WSR87" s="46"/>
      <c r="WSS87" s="35"/>
      <c r="WST87" s="59"/>
      <c r="WSU87" s="37"/>
      <c r="WSV87" s="46"/>
      <c r="WSW87" s="35"/>
      <c r="WSX87" s="59"/>
      <c r="WSY87" s="37"/>
      <c r="WSZ87" s="46"/>
      <c r="WTA87" s="35"/>
      <c r="WTB87" s="59"/>
      <c r="WTC87" s="37"/>
      <c r="WTD87" s="46"/>
      <c r="WTE87" s="35"/>
      <c r="WTF87" s="59"/>
      <c r="WTG87" s="37"/>
      <c r="WTH87" s="46"/>
      <c r="WTI87" s="35"/>
      <c r="WTJ87" s="59"/>
      <c r="WTK87" s="37"/>
      <c r="WTL87" s="46"/>
      <c r="WTM87" s="35"/>
      <c r="WTN87" s="59"/>
      <c r="WTO87" s="37"/>
      <c r="WTP87" s="46"/>
      <c r="WTQ87" s="35"/>
      <c r="WTR87" s="59"/>
      <c r="WTS87" s="37"/>
      <c r="WTT87" s="46"/>
      <c r="WTU87" s="35"/>
      <c r="WTV87" s="59"/>
      <c r="WTW87" s="37"/>
      <c r="WTX87" s="46"/>
      <c r="WTY87" s="35"/>
      <c r="WTZ87" s="59"/>
      <c r="WUA87" s="37"/>
      <c r="WUB87" s="46"/>
      <c r="WUC87" s="35"/>
      <c r="WUD87" s="59"/>
      <c r="WUE87" s="37"/>
      <c r="WUF87" s="46"/>
      <c r="WUG87" s="35"/>
      <c r="WUH87" s="59"/>
      <c r="WUI87" s="37"/>
      <c r="WUJ87" s="46"/>
      <c r="WUK87" s="35"/>
      <c r="WUL87" s="59"/>
      <c r="WUM87" s="37"/>
      <c r="WUN87" s="46"/>
      <c r="WUO87" s="35"/>
      <c r="WUP87" s="59"/>
      <c r="WUQ87" s="37"/>
      <c r="WUR87" s="46"/>
      <c r="WUS87" s="35"/>
      <c r="WUT87" s="59"/>
      <c r="WUU87" s="37"/>
      <c r="WUV87" s="46"/>
      <c r="WUW87" s="35"/>
      <c r="WUX87" s="59"/>
      <c r="WUY87" s="37"/>
      <c r="WUZ87" s="46"/>
      <c r="WVA87" s="35"/>
      <c r="WVB87" s="59"/>
      <c r="WVC87" s="37"/>
      <c r="WVD87" s="46"/>
      <c r="WVE87" s="35"/>
      <c r="WVF87" s="59"/>
      <c r="WVG87" s="37"/>
      <c r="WVH87" s="46"/>
      <c r="WVI87" s="35"/>
      <c r="WVJ87" s="59"/>
      <c r="WVK87" s="37"/>
      <c r="WVL87" s="46"/>
      <c r="WVM87" s="35"/>
      <c r="WVN87" s="59"/>
      <c r="WVO87" s="37"/>
      <c r="WVP87" s="46"/>
      <c r="WVQ87" s="35"/>
      <c r="WVR87" s="59"/>
      <c r="WVS87" s="37"/>
      <c r="WVT87" s="46"/>
      <c r="WVU87" s="35"/>
      <c r="WVV87" s="59"/>
      <c r="WVW87" s="37"/>
      <c r="WVX87" s="46"/>
      <c r="WVY87" s="35"/>
      <c r="WVZ87" s="59"/>
      <c r="WWA87" s="37"/>
      <c r="WWB87" s="46"/>
      <c r="WWC87" s="35"/>
      <c r="WWD87" s="59"/>
      <c r="WWE87" s="37"/>
      <c r="WWF87" s="46"/>
      <c r="WWG87" s="35"/>
      <c r="WWH87" s="59"/>
      <c r="WWI87" s="37"/>
      <c r="WWJ87" s="46"/>
      <c r="WWK87" s="35"/>
      <c r="WWL87" s="59"/>
      <c r="WWM87" s="37"/>
      <c r="WWN87" s="46"/>
      <c r="WWO87" s="35"/>
      <c r="WWP87" s="59"/>
      <c r="WWQ87" s="37"/>
      <c r="WWR87" s="46"/>
      <c r="WWS87" s="35"/>
      <c r="WWT87" s="59"/>
      <c r="WWU87" s="37"/>
      <c r="WWV87" s="46"/>
      <c r="WWW87" s="35"/>
      <c r="WWX87" s="59"/>
      <c r="WWY87" s="37"/>
      <c r="WWZ87" s="46"/>
      <c r="WXA87" s="35"/>
      <c r="WXB87" s="59"/>
      <c r="WXC87" s="37"/>
      <c r="WXD87" s="46"/>
      <c r="WXE87" s="35"/>
      <c r="WXF87" s="59"/>
      <c r="WXG87" s="37"/>
      <c r="WXH87" s="46"/>
      <c r="WXI87" s="35"/>
      <c r="WXJ87" s="59"/>
      <c r="WXK87" s="37"/>
      <c r="WXL87" s="46"/>
      <c r="WXM87" s="35"/>
      <c r="WXN87" s="59"/>
      <c r="WXO87" s="37"/>
      <c r="WXP87" s="46"/>
      <c r="WXQ87" s="35"/>
      <c r="WXR87" s="59"/>
      <c r="WXS87" s="37"/>
      <c r="WXT87" s="46"/>
      <c r="WXU87" s="35"/>
      <c r="WXV87" s="59"/>
      <c r="WXW87" s="37"/>
      <c r="WXX87" s="46"/>
      <c r="WXY87" s="35"/>
      <c r="WXZ87" s="59"/>
      <c r="WYA87" s="37"/>
      <c r="WYB87" s="46"/>
      <c r="WYC87" s="35"/>
      <c r="WYD87" s="59"/>
      <c r="WYE87" s="37"/>
      <c r="WYF87" s="46"/>
      <c r="WYG87" s="35"/>
      <c r="WYH87" s="59"/>
      <c r="WYI87" s="37"/>
      <c r="WYJ87" s="46"/>
      <c r="WYK87" s="35"/>
      <c r="WYL87" s="59"/>
      <c r="WYM87" s="37"/>
      <c r="WYN87" s="46"/>
      <c r="WYO87" s="35"/>
      <c r="WYP87" s="59"/>
      <c r="WYQ87" s="37"/>
      <c r="WYR87" s="46"/>
      <c r="WYS87" s="35"/>
      <c r="WYT87" s="59"/>
      <c r="WYU87" s="37"/>
      <c r="WYV87" s="46"/>
      <c r="WYW87" s="35"/>
      <c r="WYX87" s="59"/>
      <c r="WYY87" s="37"/>
      <c r="WYZ87" s="46"/>
      <c r="WZA87" s="35"/>
      <c r="WZB87" s="59"/>
      <c r="WZC87" s="37"/>
      <c r="WZD87" s="46"/>
      <c r="WZE87" s="35"/>
      <c r="WZF87" s="59"/>
      <c r="WZG87" s="37"/>
      <c r="WZH87" s="46"/>
      <c r="WZI87" s="35"/>
      <c r="WZJ87" s="59"/>
      <c r="WZK87" s="37"/>
      <c r="WZL87" s="46"/>
      <c r="WZM87" s="35"/>
      <c r="WZN87" s="59"/>
      <c r="WZO87" s="37"/>
      <c r="WZP87" s="46"/>
      <c r="WZQ87" s="35"/>
      <c r="WZR87" s="59"/>
      <c r="WZS87" s="37"/>
      <c r="WZT87" s="46"/>
      <c r="WZU87" s="35"/>
      <c r="WZV87" s="59"/>
      <c r="WZW87" s="37"/>
      <c r="WZX87" s="46"/>
      <c r="WZY87" s="35"/>
      <c r="WZZ87" s="59"/>
      <c r="XAA87" s="37"/>
      <c r="XAB87" s="46"/>
      <c r="XAC87" s="35"/>
      <c r="XAD87" s="59"/>
      <c r="XAE87" s="37"/>
      <c r="XAF87" s="46"/>
      <c r="XAG87" s="35"/>
      <c r="XAH87" s="59"/>
      <c r="XAI87" s="37"/>
      <c r="XAJ87" s="46"/>
      <c r="XAK87" s="35"/>
      <c r="XAL87" s="59"/>
      <c r="XAM87" s="37"/>
      <c r="XAN87" s="46"/>
      <c r="XAO87" s="35"/>
      <c r="XAP87" s="59"/>
      <c r="XAQ87" s="37"/>
      <c r="XAR87" s="46"/>
      <c r="XAS87" s="35"/>
      <c r="XAT87" s="59"/>
      <c r="XAU87" s="37"/>
      <c r="XAV87" s="46"/>
      <c r="XAW87" s="35"/>
      <c r="XAX87" s="59"/>
      <c r="XAY87" s="37"/>
      <c r="XAZ87" s="46"/>
      <c r="XBA87" s="35"/>
      <c r="XBB87" s="59"/>
      <c r="XBC87" s="37"/>
      <c r="XBD87" s="46"/>
      <c r="XBE87" s="35"/>
      <c r="XBF87" s="59"/>
      <c r="XBG87" s="37"/>
      <c r="XBH87" s="46"/>
      <c r="XBI87" s="35"/>
      <c r="XBJ87" s="59"/>
      <c r="XBK87" s="37"/>
      <c r="XBL87" s="46"/>
      <c r="XBM87" s="35"/>
      <c r="XBN87" s="59"/>
      <c r="XBO87" s="37"/>
      <c r="XBP87" s="46"/>
      <c r="XBQ87" s="35"/>
      <c r="XBR87" s="59"/>
      <c r="XBS87" s="37"/>
      <c r="XBT87" s="46"/>
      <c r="XBU87" s="35"/>
      <c r="XBV87" s="59"/>
      <c r="XBW87" s="37"/>
      <c r="XBX87" s="46"/>
      <c r="XBY87" s="35"/>
      <c r="XBZ87" s="59"/>
      <c r="XCA87" s="37"/>
      <c r="XCB87" s="46"/>
      <c r="XCC87" s="35"/>
      <c r="XCD87" s="59"/>
      <c r="XCE87" s="37"/>
      <c r="XCF87" s="46"/>
      <c r="XCG87" s="35"/>
      <c r="XCH87" s="59"/>
      <c r="XCI87" s="37"/>
      <c r="XCJ87" s="46"/>
      <c r="XCK87" s="35"/>
      <c r="XCL87" s="59"/>
      <c r="XCM87" s="37"/>
      <c r="XCN87" s="46"/>
      <c r="XCO87" s="35"/>
      <c r="XCP87" s="59"/>
      <c r="XCQ87" s="37"/>
      <c r="XCR87" s="46"/>
      <c r="XCS87" s="35"/>
      <c r="XCT87" s="59"/>
      <c r="XCU87" s="37"/>
      <c r="XCV87" s="46"/>
      <c r="XCW87" s="35"/>
      <c r="XCX87" s="59"/>
      <c r="XCY87" s="37"/>
      <c r="XCZ87" s="46"/>
      <c r="XDA87" s="35"/>
      <c r="XDB87" s="59"/>
      <c r="XDC87" s="37"/>
      <c r="XDD87" s="46"/>
      <c r="XDE87" s="35"/>
      <c r="XDF87" s="59"/>
      <c r="XDG87" s="37"/>
      <c r="XDH87" s="46"/>
      <c r="XDI87" s="35"/>
      <c r="XDJ87" s="59"/>
      <c r="XDK87" s="37"/>
      <c r="XDL87" s="46"/>
      <c r="XDM87" s="35"/>
      <c r="XDN87" s="59"/>
      <c r="XDO87" s="37"/>
      <c r="XDP87" s="46"/>
      <c r="XDQ87" s="35"/>
      <c r="XDR87" s="59"/>
      <c r="XDS87" s="37"/>
      <c r="XDT87" s="46"/>
      <c r="XDU87" s="35"/>
      <c r="XDV87" s="59"/>
      <c r="XDW87" s="37"/>
      <c r="XDX87" s="46"/>
      <c r="XDY87" s="35"/>
      <c r="XDZ87" s="59"/>
      <c r="XEA87" s="37"/>
      <c r="XEB87" s="46"/>
      <c r="XEC87" s="35"/>
      <c r="XED87" s="59"/>
      <c r="XEE87" s="37"/>
      <c r="XEF87" s="46"/>
      <c r="XEG87" s="35"/>
      <c r="XEH87" s="59"/>
      <c r="XEI87" s="37"/>
      <c r="XEJ87" s="46"/>
      <c r="XEK87" s="35"/>
      <c r="XEL87" s="59"/>
      <c r="XEM87" s="37"/>
      <c r="XEN87" s="46"/>
      <c r="XEO87" s="35"/>
      <c r="XEP87" s="59"/>
      <c r="XEQ87" s="37"/>
      <c r="XER87" s="46"/>
      <c r="XES87" s="35"/>
      <c r="XET87" s="59"/>
      <c r="XEU87" s="37"/>
      <c r="XEV87" s="46"/>
      <c r="XEW87" s="35"/>
      <c r="XEX87" s="59"/>
      <c r="XEY87" s="37"/>
      <c r="XEZ87" s="46"/>
      <c r="XFA87" s="35"/>
      <c r="XFB87" s="59"/>
      <c r="XFC87" s="37"/>
      <c r="XFD87" s="46"/>
    </row>
    <row r="88" spans="1:16384" s="70" customFormat="1" ht="26.4">
      <c r="A88" s="35"/>
      <c r="B88" s="157" t="s">
        <v>1006</v>
      </c>
      <c r="C88" s="37"/>
      <c r="D88" s="46"/>
      <c r="E88" s="162" t="s">
        <v>1296</v>
      </c>
      <c r="F88" s="59"/>
      <c r="G88" s="37"/>
      <c r="H88" s="46"/>
      <c r="I88" s="35"/>
      <c r="J88" s="59"/>
      <c r="K88" s="37"/>
      <c r="L88" s="46"/>
      <c r="M88" s="35"/>
      <c r="N88" s="59"/>
      <c r="O88" s="37"/>
      <c r="P88" s="46"/>
      <c r="Q88" s="35"/>
      <c r="R88" s="59"/>
      <c r="S88" s="37"/>
      <c r="T88" s="46"/>
      <c r="U88" s="35"/>
      <c r="V88" s="59"/>
      <c r="W88" s="37"/>
      <c r="X88" s="46"/>
      <c r="Y88" s="35"/>
      <c r="Z88" s="59"/>
      <c r="AA88" s="37"/>
      <c r="AB88" s="46"/>
      <c r="AC88" s="35"/>
      <c r="AD88" s="59"/>
      <c r="AE88" s="37"/>
      <c r="AF88" s="46"/>
      <c r="AG88" s="35"/>
      <c r="AH88" s="59"/>
      <c r="AI88" s="37"/>
      <c r="AJ88" s="46"/>
      <c r="AK88" s="35"/>
      <c r="AL88" s="59"/>
      <c r="AM88" s="37"/>
      <c r="AN88" s="46"/>
      <c r="AO88" s="35"/>
      <c r="AP88" s="59"/>
      <c r="AQ88" s="37"/>
      <c r="AR88" s="46"/>
      <c r="AS88" s="35"/>
      <c r="AT88" s="59"/>
      <c r="AU88" s="37"/>
      <c r="AV88" s="46"/>
      <c r="AW88" s="35"/>
      <c r="AX88" s="59"/>
      <c r="AY88" s="37"/>
      <c r="AZ88" s="46"/>
      <c r="BA88" s="35"/>
      <c r="BB88" s="59"/>
      <c r="BC88" s="37"/>
      <c r="BD88" s="46"/>
      <c r="BE88" s="35"/>
      <c r="BF88" s="59"/>
      <c r="BG88" s="37"/>
      <c r="BH88" s="46"/>
      <c r="BI88" s="35"/>
      <c r="BJ88" s="59"/>
      <c r="BK88" s="37"/>
      <c r="BL88" s="46"/>
      <c r="BM88" s="35"/>
      <c r="BN88" s="59"/>
      <c r="BO88" s="37"/>
      <c r="BP88" s="46"/>
      <c r="BQ88" s="35"/>
      <c r="BR88" s="59"/>
      <c r="BS88" s="37"/>
      <c r="BT88" s="46"/>
      <c r="BU88" s="35"/>
      <c r="BV88" s="59"/>
      <c r="BW88" s="37"/>
      <c r="BX88" s="46"/>
      <c r="BY88" s="35"/>
      <c r="BZ88" s="59"/>
      <c r="CA88" s="37"/>
      <c r="CB88" s="46"/>
      <c r="CC88" s="35"/>
      <c r="CD88" s="59"/>
      <c r="CE88" s="37"/>
      <c r="CF88" s="46"/>
      <c r="CG88" s="35"/>
      <c r="CH88" s="59"/>
      <c r="CI88" s="37"/>
      <c r="CJ88" s="46"/>
      <c r="CK88" s="35"/>
      <c r="CL88" s="59"/>
      <c r="CM88" s="37"/>
      <c r="CN88" s="46"/>
      <c r="CO88" s="35"/>
      <c r="CP88" s="59"/>
      <c r="CQ88" s="37"/>
      <c r="CR88" s="46"/>
      <c r="CS88" s="35"/>
      <c r="CT88" s="59"/>
      <c r="CU88" s="37"/>
      <c r="CV88" s="46"/>
      <c r="CW88" s="35"/>
      <c r="CX88" s="59"/>
      <c r="CY88" s="37"/>
      <c r="CZ88" s="46"/>
      <c r="DA88" s="35"/>
      <c r="DB88" s="59"/>
      <c r="DC88" s="37"/>
      <c r="DD88" s="46"/>
      <c r="DE88" s="35"/>
      <c r="DF88" s="59"/>
      <c r="DG88" s="37"/>
      <c r="DH88" s="46"/>
      <c r="DI88" s="35"/>
      <c r="DJ88" s="59"/>
      <c r="DK88" s="37"/>
      <c r="DL88" s="46"/>
      <c r="DM88" s="35"/>
      <c r="DN88" s="59"/>
      <c r="DO88" s="37"/>
      <c r="DP88" s="46"/>
      <c r="DQ88" s="35"/>
      <c r="DR88" s="59"/>
      <c r="DS88" s="37"/>
      <c r="DT88" s="46"/>
      <c r="DU88" s="35"/>
      <c r="DV88" s="59"/>
      <c r="DW88" s="37"/>
      <c r="DX88" s="46"/>
      <c r="DY88" s="35"/>
      <c r="DZ88" s="59"/>
      <c r="EA88" s="37"/>
      <c r="EB88" s="46"/>
      <c r="EC88" s="35"/>
      <c r="ED88" s="59"/>
      <c r="EE88" s="37"/>
      <c r="EF88" s="46"/>
      <c r="EG88" s="35"/>
      <c r="EH88" s="59"/>
      <c r="EI88" s="37"/>
      <c r="EJ88" s="46"/>
      <c r="EK88" s="35"/>
      <c r="EL88" s="59"/>
      <c r="EM88" s="37"/>
      <c r="EN88" s="46"/>
      <c r="EO88" s="35"/>
      <c r="EP88" s="59"/>
      <c r="EQ88" s="37"/>
      <c r="ER88" s="46"/>
      <c r="ES88" s="35"/>
      <c r="ET88" s="59"/>
      <c r="EU88" s="37"/>
      <c r="EV88" s="46"/>
      <c r="EW88" s="35"/>
      <c r="EX88" s="59"/>
      <c r="EY88" s="37"/>
      <c r="EZ88" s="46"/>
      <c r="FA88" s="35"/>
      <c r="FB88" s="59"/>
      <c r="FC88" s="37"/>
      <c r="FD88" s="46"/>
      <c r="FE88" s="35"/>
      <c r="FF88" s="59"/>
      <c r="FG88" s="37"/>
      <c r="FH88" s="46"/>
      <c r="FI88" s="35"/>
      <c r="FJ88" s="59"/>
      <c r="FK88" s="37"/>
      <c r="FL88" s="46"/>
      <c r="FM88" s="35"/>
      <c r="FN88" s="59"/>
      <c r="FO88" s="37"/>
      <c r="FP88" s="46"/>
      <c r="FQ88" s="35"/>
      <c r="FR88" s="59"/>
      <c r="FS88" s="37"/>
      <c r="FT88" s="46"/>
      <c r="FU88" s="35"/>
      <c r="FV88" s="59"/>
      <c r="FW88" s="37"/>
      <c r="FX88" s="46"/>
      <c r="FY88" s="35"/>
      <c r="FZ88" s="59"/>
      <c r="GA88" s="37"/>
      <c r="GB88" s="46"/>
      <c r="GC88" s="35"/>
      <c r="GD88" s="59"/>
      <c r="GE88" s="37"/>
      <c r="GF88" s="46"/>
      <c r="GG88" s="35"/>
      <c r="GH88" s="59"/>
      <c r="GI88" s="37"/>
      <c r="GJ88" s="46"/>
      <c r="GK88" s="35"/>
      <c r="GL88" s="59"/>
      <c r="GM88" s="37"/>
      <c r="GN88" s="46"/>
      <c r="GO88" s="35"/>
      <c r="GP88" s="59"/>
      <c r="GQ88" s="37"/>
      <c r="GR88" s="46"/>
      <c r="GS88" s="35"/>
      <c r="GT88" s="59"/>
      <c r="GU88" s="37"/>
      <c r="GV88" s="46"/>
      <c r="GW88" s="35"/>
      <c r="GX88" s="59"/>
      <c r="GY88" s="37"/>
      <c r="GZ88" s="46"/>
      <c r="HA88" s="35"/>
      <c r="HB88" s="59"/>
      <c r="HC88" s="37"/>
      <c r="HD88" s="46"/>
      <c r="HE88" s="35"/>
      <c r="HF88" s="59"/>
      <c r="HG88" s="37"/>
      <c r="HH88" s="46"/>
      <c r="HI88" s="35"/>
      <c r="HJ88" s="59"/>
      <c r="HK88" s="37"/>
      <c r="HL88" s="46"/>
      <c r="HM88" s="35"/>
      <c r="HN88" s="59"/>
      <c r="HO88" s="37"/>
      <c r="HP88" s="46"/>
      <c r="HQ88" s="35"/>
      <c r="HR88" s="59"/>
      <c r="HS88" s="37"/>
      <c r="HT88" s="46"/>
      <c r="HU88" s="35"/>
      <c r="HV88" s="59"/>
      <c r="HW88" s="37"/>
      <c r="HX88" s="46"/>
      <c r="HY88" s="35"/>
      <c r="HZ88" s="59"/>
      <c r="IA88" s="37"/>
      <c r="IB88" s="46"/>
      <c r="IC88" s="35"/>
      <c r="ID88" s="59"/>
      <c r="IE88" s="37"/>
      <c r="IF88" s="46"/>
      <c r="IG88" s="35"/>
      <c r="IH88" s="59"/>
      <c r="II88" s="37"/>
      <c r="IJ88" s="46"/>
      <c r="IK88" s="35"/>
      <c r="IL88" s="59"/>
      <c r="IM88" s="37"/>
      <c r="IN88" s="46"/>
      <c r="IO88" s="35"/>
      <c r="IP88" s="59"/>
      <c r="IQ88" s="37"/>
      <c r="IR88" s="46"/>
      <c r="IS88" s="35"/>
      <c r="IT88" s="59"/>
      <c r="IU88" s="37"/>
      <c r="IV88" s="46"/>
      <c r="IW88" s="35"/>
      <c r="IX88" s="59"/>
      <c r="IY88" s="37"/>
      <c r="IZ88" s="46"/>
      <c r="JA88" s="35"/>
      <c r="JB88" s="59"/>
      <c r="JC88" s="37"/>
      <c r="JD88" s="46"/>
      <c r="JE88" s="35"/>
      <c r="JF88" s="59"/>
      <c r="JG88" s="37"/>
      <c r="JH88" s="46"/>
      <c r="JI88" s="35"/>
      <c r="JJ88" s="59"/>
      <c r="JK88" s="37"/>
      <c r="JL88" s="46"/>
      <c r="JM88" s="35"/>
      <c r="JN88" s="59"/>
      <c r="JO88" s="37"/>
      <c r="JP88" s="46"/>
      <c r="JQ88" s="35"/>
      <c r="JR88" s="59"/>
      <c r="JS88" s="37"/>
      <c r="JT88" s="46"/>
      <c r="JU88" s="35"/>
      <c r="JV88" s="59"/>
      <c r="JW88" s="37"/>
      <c r="JX88" s="46"/>
      <c r="JY88" s="35"/>
      <c r="JZ88" s="59"/>
      <c r="KA88" s="37"/>
      <c r="KB88" s="46"/>
      <c r="KC88" s="35"/>
      <c r="KD88" s="59"/>
      <c r="KE88" s="37"/>
      <c r="KF88" s="46"/>
      <c r="KG88" s="35"/>
      <c r="KH88" s="59"/>
      <c r="KI88" s="37"/>
      <c r="KJ88" s="46"/>
      <c r="KK88" s="35"/>
      <c r="KL88" s="59"/>
      <c r="KM88" s="37"/>
      <c r="KN88" s="46"/>
      <c r="KO88" s="35"/>
      <c r="KP88" s="59"/>
      <c r="KQ88" s="37"/>
      <c r="KR88" s="46"/>
      <c r="KS88" s="35"/>
      <c r="KT88" s="59"/>
      <c r="KU88" s="37"/>
      <c r="KV88" s="46"/>
      <c r="KW88" s="35"/>
      <c r="KX88" s="59"/>
      <c r="KY88" s="37"/>
      <c r="KZ88" s="46"/>
      <c r="LA88" s="35"/>
      <c r="LB88" s="59"/>
      <c r="LC88" s="37"/>
      <c r="LD88" s="46"/>
      <c r="LE88" s="35"/>
      <c r="LF88" s="59"/>
      <c r="LG88" s="37"/>
      <c r="LH88" s="46"/>
      <c r="LI88" s="35"/>
      <c r="LJ88" s="59"/>
      <c r="LK88" s="37"/>
      <c r="LL88" s="46"/>
      <c r="LM88" s="35"/>
      <c r="LN88" s="59"/>
      <c r="LO88" s="37"/>
      <c r="LP88" s="46"/>
      <c r="LQ88" s="35"/>
      <c r="LR88" s="59"/>
      <c r="LS88" s="37"/>
      <c r="LT88" s="46"/>
      <c r="LU88" s="35"/>
      <c r="LV88" s="59"/>
      <c r="LW88" s="37"/>
      <c r="LX88" s="46"/>
      <c r="LY88" s="35"/>
      <c r="LZ88" s="59"/>
      <c r="MA88" s="37"/>
      <c r="MB88" s="46"/>
      <c r="MC88" s="35"/>
      <c r="MD88" s="59"/>
      <c r="ME88" s="37"/>
      <c r="MF88" s="46"/>
      <c r="MG88" s="35"/>
      <c r="MH88" s="59"/>
      <c r="MI88" s="37"/>
      <c r="MJ88" s="46"/>
      <c r="MK88" s="35"/>
      <c r="ML88" s="59"/>
      <c r="MM88" s="37"/>
      <c r="MN88" s="46"/>
      <c r="MO88" s="35"/>
      <c r="MP88" s="59"/>
      <c r="MQ88" s="37"/>
      <c r="MR88" s="46"/>
      <c r="MS88" s="35"/>
      <c r="MT88" s="59"/>
      <c r="MU88" s="37"/>
      <c r="MV88" s="46"/>
      <c r="MW88" s="35"/>
      <c r="MX88" s="59"/>
      <c r="MY88" s="37"/>
      <c r="MZ88" s="46"/>
      <c r="NA88" s="35"/>
      <c r="NB88" s="59"/>
      <c r="NC88" s="37"/>
      <c r="ND88" s="46"/>
      <c r="NE88" s="35"/>
      <c r="NF88" s="59"/>
      <c r="NG88" s="37"/>
      <c r="NH88" s="46"/>
      <c r="NI88" s="35"/>
      <c r="NJ88" s="59"/>
      <c r="NK88" s="37"/>
      <c r="NL88" s="46"/>
      <c r="NM88" s="35"/>
      <c r="NN88" s="59"/>
      <c r="NO88" s="37"/>
      <c r="NP88" s="46"/>
      <c r="NQ88" s="35"/>
      <c r="NR88" s="59"/>
      <c r="NS88" s="37"/>
      <c r="NT88" s="46"/>
      <c r="NU88" s="35"/>
      <c r="NV88" s="59"/>
      <c r="NW88" s="37"/>
      <c r="NX88" s="46"/>
      <c r="NY88" s="35"/>
      <c r="NZ88" s="59"/>
      <c r="OA88" s="37"/>
      <c r="OB88" s="46"/>
      <c r="OC88" s="35"/>
      <c r="OD88" s="59"/>
      <c r="OE88" s="37"/>
      <c r="OF88" s="46"/>
      <c r="OG88" s="35"/>
      <c r="OH88" s="59"/>
      <c r="OI88" s="37"/>
      <c r="OJ88" s="46"/>
      <c r="OK88" s="35"/>
      <c r="OL88" s="59"/>
      <c r="OM88" s="37"/>
      <c r="ON88" s="46"/>
      <c r="OO88" s="35"/>
      <c r="OP88" s="59"/>
      <c r="OQ88" s="37"/>
      <c r="OR88" s="46"/>
      <c r="OS88" s="35"/>
      <c r="OT88" s="59"/>
      <c r="OU88" s="37"/>
      <c r="OV88" s="46"/>
      <c r="OW88" s="35"/>
      <c r="OX88" s="59"/>
      <c r="OY88" s="37"/>
      <c r="OZ88" s="46"/>
      <c r="PA88" s="35"/>
      <c r="PB88" s="59"/>
      <c r="PC88" s="37"/>
      <c r="PD88" s="46"/>
      <c r="PE88" s="35"/>
      <c r="PF88" s="59"/>
      <c r="PG88" s="37"/>
      <c r="PH88" s="46"/>
      <c r="PI88" s="35"/>
      <c r="PJ88" s="59"/>
      <c r="PK88" s="37"/>
      <c r="PL88" s="46"/>
      <c r="PM88" s="35"/>
      <c r="PN88" s="59"/>
      <c r="PO88" s="37"/>
      <c r="PP88" s="46"/>
      <c r="PQ88" s="35"/>
      <c r="PR88" s="59"/>
      <c r="PS88" s="37"/>
      <c r="PT88" s="46"/>
      <c r="PU88" s="35"/>
      <c r="PV88" s="59"/>
      <c r="PW88" s="37"/>
      <c r="PX88" s="46"/>
      <c r="PY88" s="35"/>
      <c r="PZ88" s="59"/>
      <c r="QA88" s="37"/>
      <c r="QB88" s="46"/>
      <c r="QC88" s="35"/>
      <c r="QD88" s="59"/>
      <c r="QE88" s="37"/>
      <c r="QF88" s="46"/>
      <c r="QG88" s="35"/>
      <c r="QH88" s="59"/>
      <c r="QI88" s="37"/>
      <c r="QJ88" s="46"/>
      <c r="QK88" s="35"/>
      <c r="QL88" s="59"/>
      <c r="QM88" s="37"/>
      <c r="QN88" s="46"/>
      <c r="QO88" s="35"/>
      <c r="QP88" s="59"/>
      <c r="QQ88" s="37"/>
      <c r="QR88" s="46"/>
      <c r="QS88" s="35"/>
      <c r="QT88" s="59"/>
      <c r="QU88" s="37"/>
      <c r="QV88" s="46"/>
      <c r="QW88" s="35"/>
      <c r="QX88" s="59"/>
      <c r="QY88" s="37"/>
      <c r="QZ88" s="46"/>
      <c r="RA88" s="35"/>
      <c r="RB88" s="59"/>
      <c r="RC88" s="37"/>
      <c r="RD88" s="46"/>
      <c r="RE88" s="35"/>
      <c r="RF88" s="59"/>
      <c r="RG88" s="37"/>
      <c r="RH88" s="46"/>
      <c r="RI88" s="35"/>
      <c r="RJ88" s="59"/>
      <c r="RK88" s="37"/>
      <c r="RL88" s="46"/>
      <c r="RM88" s="35"/>
      <c r="RN88" s="59"/>
      <c r="RO88" s="37"/>
      <c r="RP88" s="46"/>
      <c r="RQ88" s="35"/>
      <c r="RR88" s="59"/>
      <c r="RS88" s="37"/>
      <c r="RT88" s="46"/>
      <c r="RU88" s="35"/>
      <c r="RV88" s="59"/>
      <c r="RW88" s="37"/>
      <c r="RX88" s="46"/>
      <c r="RY88" s="35"/>
      <c r="RZ88" s="59"/>
      <c r="SA88" s="37"/>
      <c r="SB88" s="46"/>
      <c r="SC88" s="35"/>
      <c r="SD88" s="59"/>
      <c r="SE88" s="37"/>
      <c r="SF88" s="46"/>
      <c r="SG88" s="35"/>
      <c r="SH88" s="59"/>
      <c r="SI88" s="37"/>
      <c r="SJ88" s="46"/>
      <c r="SK88" s="35"/>
      <c r="SL88" s="59"/>
      <c r="SM88" s="37"/>
      <c r="SN88" s="46"/>
      <c r="SO88" s="35"/>
      <c r="SP88" s="59"/>
      <c r="SQ88" s="37"/>
      <c r="SR88" s="46"/>
      <c r="SS88" s="35"/>
      <c r="ST88" s="59"/>
      <c r="SU88" s="37"/>
      <c r="SV88" s="46"/>
      <c r="SW88" s="35"/>
      <c r="SX88" s="59"/>
      <c r="SY88" s="37"/>
      <c r="SZ88" s="46"/>
      <c r="TA88" s="35"/>
      <c r="TB88" s="59"/>
      <c r="TC88" s="37"/>
      <c r="TD88" s="46"/>
      <c r="TE88" s="35"/>
      <c r="TF88" s="59"/>
      <c r="TG88" s="37"/>
      <c r="TH88" s="46"/>
      <c r="TI88" s="35"/>
      <c r="TJ88" s="59"/>
      <c r="TK88" s="37"/>
      <c r="TL88" s="46"/>
      <c r="TM88" s="35"/>
      <c r="TN88" s="59"/>
      <c r="TO88" s="37"/>
      <c r="TP88" s="46"/>
      <c r="TQ88" s="35"/>
      <c r="TR88" s="59"/>
      <c r="TS88" s="37"/>
      <c r="TT88" s="46"/>
      <c r="TU88" s="35"/>
      <c r="TV88" s="59"/>
      <c r="TW88" s="37"/>
      <c r="TX88" s="46"/>
      <c r="TY88" s="35"/>
      <c r="TZ88" s="59"/>
      <c r="UA88" s="37"/>
      <c r="UB88" s="46"/>
      <c r="UC88" s="35"/>
      <c r="UD88" s="59"/>
      <c r="UE88" s="37"/>
      <c r="UF88" s="46"/>
      <c r="UG88" s="35"/>
      <c r="UH88" s="59"/>
      <c r="UI88" s="37"/>
      <c r="UJ88" s="46"/>
      <c r="UK88" s="35"/>
      <c r="UL88" s="59"/>
      <c r="UM88" s="37"/>
      <c r="UN88" s="46"/>
      <c r="UO88" s="35"/>
      <c r="UP88" s="59"/>
      <c r="UQ88" s="37"/>
      <c r="UR88" s="46"/>
      <c r="US88" s="35"/>
      <c r="UT88" s="59"/>
      <c r="UU88" s="37"/>
      <c r="UV88" s="46"/>
      <c r="UW88" s="35"/>
      <c r="UX88" s="59"/>
      <c r="UY88" s="37"/>
      <c r="UZ88" s="46"/>
      <c r="VA88" s="35"/>
      <c r="VB88" s="59"/>
      <c r="VC88" s="37"/>
      <c r="VD88" s="46"/>
      <c r="VE88" s="35"/>
      <c r="VF88" s="59"/>
      <c r="VG88" s="37"/>
      <c r="VH88" s="46"/>
      <c r="VI88" s="35"/>
      <c r="VJ88" s="59"/>
      <c r="VK88" s="37"/>
      <c r="VL88" s="46"/>
      <c r="VM88" s="35"/>
      <c r="VN88" s="59"/>
      <c r="VO88" s="37"/>
      <c r="VP88" s="46"/>
      <c r="VQ88" s="35"/>
      <c r="VR88" s="59"/>
      <c r="VS88" s="37"/>
      <c r="VT88" s="46"/>
      <c r="VU88" s="35"/>
      <c r="VV88" s="59"/>
      <c r="VW88" s="37"/>
      <c r="VX88" s="46"/>
      <c r="VY88" s="35"/>
      <c r="VZ88" s="59"/>
      <c r="WA88" s="37"/>
      <c r="WB88" s="46"/>
      <c r="WC88" s="35"/>
      <c r="WD88" s="59"/>
      <c r="WE88" s="37"/>
      <c r="WF88" s="46"/>
      <c r="WG88" s="35"/>
      <c r="WH88" s="59"/>
      <c r="WI88" s="37"/>
      <c r="WJ88" s="46"/>
      <c r="WK88" s="35"/>
      <c r="WL88" s="59"/>
      <c r="WM88" s="37"/>
      <c r="WN88" s="46"/>
      <c r="WO88" s="35"/>
      <c r="WP88" s="59"/>
      <c r="WQ88" s="37"/>
      <c r="WR88" s="46"/>
      <c r="WS88" s="35"/>
      <c r="WT88" s="59"/>
      <c r="WU88" s="37"/>
      <c r="WV88" s="46"/>
      <c r="WW88" s="35"/>
      <c r="WX88" s="59"/>
      <c r="WY88" s="37"/>
      <c r="WZ88" s="46"/>
      <c r="XA88" s="35"/>
      <c r="XB88" s="59"/>
      <c r="XC88" s="37"/>
      <c r="XD88" s="46"/>
      <c r="XE88" s="35"/>
      <c r="XF88" s="59"/>
      <c r="XG88" s="37"/>
      <c r="XH88" s="46"/>
      <c r="XI88" s="35"/>
      <c r="XJ88" s="59"/>
      <c r="XK88" s="37"/>
      <c r="XL88" s="46"/>
      <c r="XM88" s="35"/>
      <c r="XN88" s="59"/>
      <c r="XO88" s="37"/>
      <c r="XP88" s="46"/>
      <c r="XQ88" s="35"/>
      <c r="XR88" s="59"/>
      <c r="XS88" s="37"/>
      <c r="XT88" s="46"/>
      <c r="XU88" s="35"/>
      <c r="XV88" s="59"/>
      <c r="XW88" s="37"/>
      <c r="XX88" s="46"/>
      <c r="XY88" s="35"/>
      <c r="XZ88" s="59"/>
      <c r="YA88" s="37"/>
      <c r="YB88" s="46"/>
      <c r="YC88" s="35"/>
      <c r="YD88" s="59"/>
      <c r="YE88" s="37"/>
      <c r="YF88" s="46"/>
      <c r="YG88" s="35"/>
      <c r="YH88" s="59"/>
      <c r="YI88" s="37"/>
      <c r="YJ88" s="46"/>
      <c r="YK88" s="35"/>
      <c r="YL88" s="59"/>
      <c r="YM88" s="37"/>
      <c r="YN88" s="46"/>
      <c r="YO88" s="35"/>
      <c r="YP88" s="59"/>
      <c r="YQ88" s="37"/>
      <c r="YR88" s="46"/>
      <c r="YS88" s="35"/>
      <c r="YT88" s="59"/>
      <c r="YU88" s="37"/>
      <c r="YV88" s="46"/>
      <c r="YW88" s="35"/>
      <c r="YX88" s="59"/>
      <c r="YY88" s="37"/>
      <c r="YZ88" s="46"/>
      <c r="ZA88" s="35"/>
      <c r="ZB88" s="59"/>
      <c r="ZC88" s="37"/>
      <c r="ZD88" s="46"/>
      <c r="ZE88" s="35"/>
      <c r="ZF88" s="59"/>
      <c r="ZG88" s="37"/>
      <c r="ZH88" s="46"/>
      <c r="ZI88" s="35"/>
      <c r="ZJ88" s="59"/>
      <c r="ZK88" s="37"/>
      <c r="ZL88" s="46"/>
      <c r="ZM88" s="35"/>
      <c r="ZN88" s="59"/>
      <c r="ZO88" s="37"/>
      <c r="ZP88" s="46"/>
      <c r="ZQ88" s="35"/>
      <c r="ZR88" s="59"/>
      <c r="ZS88" s="37"/>
      <c r="ZT88" s="46"/>
      <c r="ZU88" s="35"/>
      <c r="ZV88" s="59"/>
      <c r="ZW88" s="37"/>
      <c r="ZX88" s="46"/>
      <c r="ZY88" s="35"/>
      <c r="ZZ88" s="59"/>
      <c r="AAA88" s="37"/>
      <c r="AAB88" s="46"/>
      <c r="AAC88" s="35"/>
      <c r="AAD88" s="59"/>
      <c r="AAE88" s="37"/>
      <c r="AAF88" s="46"/>
      <c r="AAG88" s="35"/>
      <c r="AAH88" s="59"/>
      <c r="AAI88" s="37"/>
      <c r="AAJ88" s="46"/>
      <c r="AAK88" s="35"/>
      <c r="AAL88" s="59"/>
      <c r="AAM88" s="37"/>
      <c r="AAN88" s="46"/>
      <c r="AAO88" s="35"/>
      <c r="AAP88" s="59"/>
      <c r="AAQ88" s="37"/>
      <c r="AAR88" s="46"/>
      <c r="AAS88" s="35"/>
      <c r="AAT88" s="59"/>
      <c r="AAU88" s="37"/>
      <c r="AAV88" s="46"/>
      <c r="AAW88" s="35"/>
      <c r="AAX88" s="59"/>
      <c r="AAY88" s="37"/>
      <c r="AAZ88" s="46"/>
      <c r="ABA88" s="35"/>
      <c r="ABB88" s="59"/>
      <c r="ABC88" s="37"/>
      <c r="ABD88" s="46"/>
      <c r="ABE88" s="35"/>
      <c r="ABF88" s="59"/>
      <c r="ABG88" s="37"/>
      <c r="ABH88" s="46"/>
      <c r="ABI88" s="35"/>
      <c r="ABJ88" s="59"/>
      <c r="ABK88" s="37"/>
      <c r="ABL88" s="46"/>
      <c r="ABM88" s="35"/>
      <c r="ABN88" s="59"/>
      <c r="ABO88" s="37"/>
      <c r="ABP88" s="46"/>
      <c r="ABQ88" s="35"/>
      <c r="ABR88" s="59"/>
      <c r="ABS88" s="37"/>
      <c r="ABT88" s="46"/>
      <c r="ABU88" s="35"/>
      <c r="ABV88" s="59"/>
      <c r="ABW88" s="37"/>
      <c r="ABX88" s="46"/>
      <c r="ABY88" s="35"/>
      <c r="ABZ88" s="59"/>
      <c r="ACA88" s="37"/>
      <c r="ACB88" s="46"/>
      <c r="ACC88" s="35"/>
      <c r="ACD88" s="59"/>
      <c r="ACE88" s="37"/>
      <c r="ACF88" s="46"/>
      <c r="ACG88" s="35"/>
      <c r="ACH88" s="59"/>
      <c r="ACI88" s="37"/>
      <c r="ACJ88" s="46"/>
      <c r="ACK88" s="35"/>
      <c r="ACL88" s="59"/>
      <c r="ACM88" s="37"/>
      <c r="ACN88" s="46"/>
      <c r="ACO88" s="35"/>
      <c r="ACP88" s="59"/>
      <c r="ACQ88" s="37"/>
      <c r="ACR88" s="46"/>
      <c r="ACS88" s="35"/>
      <c r="ACT88" s="59"/>
      <c r="ACU88" s="37"/>
      <c r="ACV88" s="46"/>
      <c r="ACW88" s="35"/>
      <c r="ACX88" s="59"/>
      <c r="ACY88" s="37"/>
      <c r="ACZ88" s="46"/>
      <c r="ADA88" s="35"/>
      <c r="ADB88" s="59"/>
      <c r="ADC88" s="37"/>
      <c r="ADD88" s="46"/>
      <c r="ADE88" s="35"/>
      <c r="ADF88" s="59"/>
      <c r="ADG88" s="37"/>
      <c r="ADH88" s="46"/>
      <c r="ADI88" s="35"/>
      <c r="ADJ88" s="59"/>
      <c r="ADK88" s="37"/>
      <c r="ADL88" s="46"/>
      <c r="ADM88" s="35"/>
      <c r="ADN88" s="59"/>
      <c r="ADO88" s="37"/>
      <c r="ADP88" s="46"/>
      <c r="ADQ88" s="35"/>
      <c r="ADR88" s="59"/>
      <c r="ADS88" s="37"/>
      <c r="ADT88" s="46"/>
      <c r="ADU88" s="35"/>
      <c r="ADV88" s="59"/>
      <c r="ADW88" s="37"/>
      <c r="ADX88" s="46"/>
      <c r="ADY88" s="35"/>
      <c r="ADZ88" s="59"/>
      <c r="AEA88" s="37"/>
      <c r="AEB88" s="46"/>
      <c r="AEC88" s="35"/>
      <c r="AED88" s="59"/>
      <c r="AEE88" s="37"/>
      <c r="AEF88" s="46"/>
      <c r="AEG88" s="35"/>
      <c r="AEH88" s="59"/>
      <c r="AEI88" s="37"/>
      <c r="AEJ88" s="46"/>
      <c r="AEK88" s="35"/>
      <c r="AEL88" s="59"/>
      <c r="AEM88" s="37"/>
      <c r="AEN88" s="46"/>
      <c r="AEO88" s="35"/>
      <c r="AEP88" s="59"/>
      <c r="AEQ88" s="37"/>
      <c r="AER88" s="46"/>
      <c r="AES88" s="35"/>
      <c r="AET88" s="59"/>
      <c r="AEU88" s="37"/>
      <c r="AEV88" s="46"/>
      <c r="AEW88" s="35"/>
      <c r="AEX88" s="59"/>
      <c r="AEY88" s="37"/>
      <c r="AEZ88" s="46"/>
      <c r="AFA88" s="35"/>
      <c r="AFB88" s="59"/>
      <c r="AFC88" s="37"/>
      <c r="AFD88" s="46"/>
      <c r="AFE88" s="35"/>
      <c r="AFF88" s="59"/>
      <c r="AFG88" s="37"/>
      <c r="AFH88" s="46"/>
      <c r="AFI88" s="35"/>
      <c r="AFJ88" s="59"/>
      <c r="AFK88" s="37"/>
      <c r="AFL88" s="46"/>
      <c r="AFM88" s="35"/>
      <c r="AFN88" s="59"/>
      <c r="AFO88" s="37"/>
      <c r="AFP88" s="46"/>
      <c r="AFQ88" s="35"/>
      <c r="AFR88" s="59"/>
      <c r="AFS88" s="37"/>
      <c r="AFT88" s="46"/>
      <c r="AFU88" s="35"/>
      <c r="AFV88" s="59"/>
      <c r="AFW88" s="37"/>
      <c r="AFX88" s="46"/>
      <c r="AFY88" s="35"/>
      <c r="AFZ88" s="59"/>
      <c r="AGA88" s="37"/>
      <c r="AGB88" s="46"/>
      <c r="AGC88" s="35"/>
      <c r="AGD88" s="59"/>
      <c r="AGE88" s="37"/>
      <c r="AGF88" s="46"/>
      <c r="AGG88" s="35"/>
      <c r="AGH88" s="59"/>
      <c r="AGI88" s="37"/>
      <c r="AGJ88" s="46"/>
      <c r="AGK88" s="35"/>
      <c r="AGL88" s="59"/>
      <c r="AGM88" s="37"/>
      <c r="AGN88" s="46"/>
      <c r="AGO88" s="35"/>
      <c r="AGP88" s="59"/>
      <c r="AGQ88" s="37"/>
      <c r="AGR88" s="46"/>
      <c r="AGS88" s="35"/>
      <c r="AGT88" s="59"/>
      <c r="AGU88" s="37"/>
      <c r="AGV88" s="46"/>
      <c r="AGW88" s="35"/>
      <c r="AGX88" s="59"/>
      <c r="AGY88" s="37"/>
      <c r="AGZ88" s="46"/>
      <c r="AHA88" s="35"/>
      <c r="AHB88" s="59"/>
      <c r="AHC88" s="37"/>
      <c r="AHD88" s="46"/>
      <c r="AHE88" s="35"/>
      <c r="AHF88" s="59"/>
      <c r="AHG88" s="37"/>
      <c r="AHH88" s="46"/>
      <c r="AHI88" s="35"/>
      <c r="AHJ88" s="59"/>
      <c r="AHK88" s="37"/>
      <c r="AHL88" s="46"/>
      <c r="AHM88" s="35"/>
      <c r="AHN88" s="59"/>
      <c r="AHO88" s="37"/>
      <c r="AHP88" s="46"/>
      <c r="AHQ88" s="35"/>
      <c r="AHR88" s="59"/>
      <c r="AHS88" s="37"/>
      <c r="AHT88" s="46"/>
      <c r="AHU88" s="35"/>
      <c r="AHV88" s="59"/>
      <c r="AHW88" s="37"/>
      <c r="AHX88" s="46"/>
      <c r="AHY88" s="35"/>
      <c r="AHZ88" s="59"/>
      <c r="AIA88" s="37"/>
      <c r="AIB88" s="46"/>
      <c r="AIC88" s="35"/>
      <c r="AID88" s="59"/>
      <c r="AIE88" s="37"/>
      <c r="AIF88" s="46"/>
      <c r="AIG88" s="35"/>
      <c r="AIH88" s="59"/>
      <c r="AII88" s="37"/>
      <c r="AIJ88" s="46"/>
      <c r="AIK88" s="35"/>
      <c r="AIL88" s="59"/>
      <c r="AIM88" s="37"/>
      <c r="AIN88" s="46"/>
      <c r="AIO88" s="35"/>
      <c r="AIP88" s="59"/>
      <c r="AIQ88" s="37"/>
      <c r="AIR88" s="46"/>
      <c r="AIS88" s="35"/>
      <c r="AIT88" s="59"/>
      <c r="AIU88" s="37"/>
      <c r="AIV88" s="46"/>
      <c r="AIW88" s="35"/>
      <c r="AIX88" s="59"/>
      <c r="AIY88" s="37"/>
      <c r="AIZ88" s="46"/>
      <c r="AJA88" s="35"/>
      <c r="AJB88" s="59"/>
      <c r="AJC88" s="37"/>
      <c r="AJD88" s="46"/>
      <c r="AJE88" s="35"/>
      <c r="AJF88" s="59"/>
      <c r="AJG88" s="37"/>
      <c r="AJH88" s="46"/>
      <c r="AJI88" s="35"/>
      <c r="AJJ88" s="59"/>
      <c r="AJK88" s="37"/>
      <c r="AJL88" s="46"/>
      <c r="AJM88" s="35"/>
      <c r="AJN88" s="59"/>
      <c r="AJO88" s="37"/>
      <c r="AJP88" s="46"/>
      <c r="AJQ88" s="35"/>
      <c r="AJR88" s="59"/>
      <c r="AJS88" s="37"/>
      <c r="AJT88" s="46"/>
      <c r="AJU88" s="35"/>
      <c r="AJV88" s="59"/>
      <c r="AJW88" s="37"/>
      <c r="AJX88" s="46"/>
      <c r="AJY88" s="35"/>
      <c r="AJZ88" s="59"/>
      <c r="AKA88" s="37"/>
      <c r="AKB88" s="46"/>
      <c r="AKC88" s="35"/>
      <c r="AKD88" s="59"/>
      <c r="AKE88" s="37"/>
      <c r="AKF88" s="46"/>
      <c r="AKG88" s="35"/>
      <c r="AKH88" s="59"/>
      <c r="AKI88" s="37"/>
      <c r="AKJ88" s="46"/>
      <c r="AKK88" s="35"/>
      <c r="AKL88" s="59"/>
      <c r="AKM88" s="37"/>
      <c r="AKN88" s="46"/>
      <c r="AKO88" s="35"/>
      <c r="AKP88" s="59"/>
      <c r="AKQ88" s="37"/>
      <c r="AKR88" s="46"/>
      <c r="AKS88" s="35"/>
      <c r="AKT88" s="59"/>
      <c r="AKU88" s="37"/>
      <c r="AKV88" s="46"/>
      <c r="AKW88" s="35"/>
      <c r="AKX88" s="59"/>
      <c r="AKY88" s="37"/>
      <c r="AKZ88" s="46"/>
      <c r="ALA88" s="35"/>
      <c r="ALB88" s="59"/>
      <c r="ALC88" s="37"/>
      <c r="ALD88" s="46"/>
      <c r="ALE88" s="35"/>
      <c r="ALF88" s="59"/>
      <c r="ALG88" s="37"/>
      <c r="ALH88" s="46"/>
      <c r="ALI88" s="35"/>
      <c r="ALJ88" s="59"/>
      <c r="ALK88" s="37"/>
      <c r="ALL88" s="46"/>
      <c r="ALM88" s="35"/>
      <c r="ALN88" s="59"/>
      <c r="ALO88" s="37"/>
      <c r="ALP88" s="46"/>
      <c r="ALQ88" s="35"/>
      <c r="ALR88" s="59"/>
      <c r="ALS88" s="37"/>
      <c r="ALT88" s="46"/>
      <c r="ALU88" s="35"/>
      <c r="ALV88" s="59"/>
      <c r="ALW88" s="37"/>
      <c r="ALX88" s="46"/>
      <c r="ALY88" s="35"/>
      <c r="ALZ88" s="59"/>
      <c r="AMA88" s="37"/>
      <c r="AMB88" s="46"/>
      <c r="AMC88" s="35"/>
      <c r="AMD88" s="59"/>
      <c r="AME88" s="37"/>
      <c r="AMF88" s="46"/>
      <c r="AMG88" s="35"/>
      <c r="AMH88" s="59"/>
      <c r="AMI88" s="37"/>
      <c r="AMJ88" s="46"/>
      <c r="AMK88" s="35"/>
      <c r="AML88" s="59"/>
      <c r="AMM88" s="37"/>
      <c r="AMN88" s="46"/>
      <c r="AMO88" s="35"/>
      <c r="AMP88" s="59"/>
      <c r="AMQ88" s="37"/>
      <c r="AMR88" s="46"/>
      <c r="AMS88" s="35"/>
      <c r="AMT88" s="59"/>
      <c r="AMU88" s="37"/>
      <c r="AMV88" s="46"/>
      <c r="AMW88" s="35"/>
      <c r="AMX88" s="59"/>
      <c r="AMY88" s="37"/>
      <c r="AMZ88" s="46"/>
      <c r="ANA88" s="35"/>
      <c r="ANB88" s="59"/>
      <c r="ANC88" s="37"/>
      <c r="AND88" s="46"/>
      <c r="ANE88" s="35"/>
      <c r="ANF88" s="59"/>
      <c r="ANG88" s="37"/>
      <c r="ANH88" s="46"/>
      <c r="ANI88" s="35"/>
      <c r="ANJ88" s="59"/>
      <c r="ANK88" s="37"/>
      <c r="ANL88" s="46"/>
      <c r="ANM88" s="35"/>
      <c r="ANN88" s="59"/>
      <c r="ANO88" s="37"/>
      <c r="ANP88" s="46"/>
      <c r="ANQ88" s="35"/>
      <c r="ANR88" s="59"/>
      <c r="ANS88" s="37"/>
      <c r="ANT88" s="46"/>
      <c r="ANU88" s="35"/>
      <c r="ANV88" s="59"/>
      <c r="ANW88" s="37"/>
      <c r="ANX88" s="46"/>
      <c r="ANY88" s="35"/>
      <c r="ANZ88" s="59"/>
      <c r="AOA88" s="37"/>
      <c r="AOB88" s="46"/>
      <c r="AOC88" s="35"/>
      <c r="AOD88" s="59"/>
      <c r="AOE88" s="37"/>
      <c r="AOF88" s="46"/>
      <c r="AOG88" s="35"/>
      <c r="AOH88" s="59"/>
      <c r="AOI88" s="37"/>
      <c r="AOJ88" s="46"/>
      <c r="AOK88" s="35"/>
      <c r="AOL88" s="59"/>
      <c r="AOM88" s="37"/>
      <c r="AON88" s="46"/>
      <c r="AOO88" s="35"/>
      <c r="AOP88" s="59"/>
      <c r="AOQ88" s="37"/>
      <c r="AOR88" s="46"/>
      <c r="AOS88" s="35"/>
      <c r="AOT88" s="59"/>
      <c r="AOU88" s="37"/>
      <c r="AOV88" s="46"/>
      <c r="AOW88" s="35"/>
      <c r="AOX88" s="59"/>
      <c r="AOY88" s="37"/>
      <c r="AOZ88" s="46"/>
      <c r="APA88" s="35"/>
      <c r="APB88" s="59"/>
      <c r="APC88" s="37"/>
      <c r="APD88" s="46"/>
      <c r="APE88" s="35"/>
      <c r="APF88" s="59"/>
      <c r="APG88" s="37"/>
      <c r="APH88" s="46"/>
      <c r="API88" s="35"/>
      <c r="APJ88" s="59"/>
      <c r="APK88" s="37"/>
      <c r="APL88" s="46"/>
      <c r="APM88" s="35"/>
      <c r="APN88" s="59"/>
      <c r="APO88" s="37"/>
      <c r="APP88" s="46"/>
      <c r="APQ88" s="35"/>
      <c r="APR88" s="59"/>
      <c r="APS88" s="37"/>
      <c r="APT88" s="46"/>
      <c r="APU88" s="35"/>
      <c r="APV88" s="59"/>
      <c r="APW88" s="37"/>
      <c r="APX88" s="46"/>
      <c r="APY88" s="35"/>
      <c r="APZ88" s="59"/>
      <c r="AQA88" s="37"/>
      <c r="AQB88" s="46"/>
      <c r="AQC88" s="35"/>
      <c r="AQD88" s="59"/>
      <c r="AQE88" s="37"/>
      <c r="AQF88" s="46"/>
      <c r="AQG88" s="35"/>
      <c r="AQH88" s="59"/>
      <c r="AQI88" s="37"/>
      <c r="AQJ88" s="46"/>
      <c r="AQK88" s="35"/>
      <c r="AQL88" s="59"/>
      <c r="AQM88" s="37"/>
      <c r="AQN88" s="46"/>
      <c r="AQO88" s="35"/>
      <c r="AQP88" s="59"/>
      <c r="AQQ88" s="37"/>
      <c r="AQR88" s="46"/>
      <c r="AQS88" s="35"/>
      <c r="AQT88" s="59"/>
      <c r="AQU88" s="37"/>
      <c r="AQV88" s="46"/>
      <c r="AQW88" s="35"/>
      <c r="AQX88" s="59"/>
      <c r="AQY88" s="37"/>
      <c r="AQZ88" s="46"/>
      <c r="ARA88" s="35"/>
      <c r="ARB88" s="59"/>
      <c r="ARC88" s="37"/>
      <c r="ARD88" s="46"/>
      <c r="ARE88" s="35"/>
      <c r="ARF88" s="59"/>
      <c r="ARG88" s="37"/>
      <c r="ARH88" s="46"/>
      <c r="ARI88" s="35"/>
      <c r="ARJ88" s="59"/>
      <c r="ARK88" s="37"/>
      <c r="ARL88" s="46"/>
      <c r="ARM88" s="35"/>
      <c r="ARN88" s="59"/>
      <c r="ARO88" s="37"/>
      <c r="ARP88" s="46"/>
      <c r="ARQ88" s="35"/>
      <c r="ARR88" s="59"/>
      <c r="ARS88" s="37"/>
      <c r="ART88" s="46"/>
      <c r="ARU88" s="35"/>
      <c r="ARV88" s="59"/>
      <c r="ARW88" s="37"/>
      <c r="ARX88" s="46"/>
      <c r="ARY88" s="35"/>
      <c r="ARZ88" s="59"/>
      <c r="ASA88" s="37"/>
      <c r="ASB88" s="46"/>
      <c r="ASC88" s="35"/>
      <c r="ASD88" s="59"/>
      <c r="ASE88" s="37"/>
      <c r="ASF88" s="46"/>
      <c r="ASG88" s="35"/>
      <c r="ASH88" s="59"/>
      <c r="ASI88" s="37"/>
      <c r="ASJ88" s="46"/>
      <c r="ASK88" s="35"/>
      <c r="ASL88" s="59"/>
      <c r="ASM88" s="37"/>
      <c r="ASN88" s="46"/>
      <c r="ASO88" s="35"/>
      <c r="ASP88" s="59"/>
      <c r="ASQ88" s="37"/>
      <c r="ASR88" s="46"/>
      <c r="ASS88" s="35"/>
      <c r="AST88" s="59"/>
      <c r="ASU88" s="37"/>
      <c r="ASV88" s="46"/>
      <c r="ASW88" s="35"/>
      <c r="ASX88" s="59"/>
      <c r="ASY88" s="37"/>
      <c r="ASZ88" s="46"/>
      <c r="ATA88" s="35"/>
      <c r="ATB88" s="59"/>
      <c r="ATC88" s="37"/>
      <c r="ATD88" s="46"/>
      <c r="ATE88" s="35"/>
      <c r="ATF88" s="59"/>
      <c r="ATG88" s="37"/>
      <c r="ATH88" s="46"/>
      <c r="ATI88" s="35"/>
      <c r="ATJ88" s="59"/>
      <c r="ATK88" s="37"/>
      <c r="ATL88" s="46"/>
      <c r="ATM88" s="35"/>
      <c r="ATN88" s="59"/>
      <c r="ATO88" s="37"/>
      <c r="ATP88" s="46"/>
      <c r="ATQ88" s="35"/>
      <c r="ATR88" s="59"/>
      <c r="ATS88" s="37"/>
      <c r="ATT88" s="46"/>
      <c r="ATU88" s="35"/>
      <c r="ATV88" s="59"/>
      <c r="ATW88" s="37"/>
      <c r="ATX88" s="46"/>
      <c r="ATY88" s="35"/>
      <c r="ATZ88" s="59"/>
      <c r="AUA88" s="37"/>
      <c r="AUB88" s="46"/>
      <c r="AUC88" s="35"/>
      <c r="AUD88" s="59"/>
      <c r="AUE88" s="37"/>
      <c r="AUF88" s="46"/>
      <c r="AUG88" s="35"/>
      <c r="AUH88" s="59"/>
      <c r="AUI88" s="37"/>
      <c r="AUJ88" s="46"/>
      <c r="AUK88" s="35"/>
      <c r="AUL88" s="59"/>
      <c r="AUM88" s="37"/>
      <c r="AUN88" s="46"/>
      <c r="AUO88" s="35"/>
      <c r="AUP88" s="59"/>
      <c r="AUQ88" s="37"/>
      <c r="AUR88" s="46"/>
      <c r="AUS88" s="35"/>
      <c r="AUT88" s="59"/>
      <c r="AUU88" s="37"/>
      <c r="AUV88" s="46"/>
      <c r="AUW88" s="35"/>
      <c r="AUX88" s="59"/>
      <c r="AUY88" s="37"/>
      <c r="AUZ88" s="46"/>
      <c r="AVA88" s="35"/>
      <c r="AVB88" s="59"/>
      <c r="AVC88" s="37"/>
      <c r="AVD88" s="46"/>
      <c r="AVE88" s="35"/>
      <c r="AVF88" s="59"/>
      <c r="AVG88" s="37"/>
      <c r="AVH88" s="46"/>
      <c r="AVI88" s="35"/>
      <c r="AVJ88" s="59"/>
      <c r="AVK88" s="37"/>
      <c r="AVL88" s="46"/>
      <c r="AVM88" s="35"/>
      <c r="AVN88" s="59"/>
      <c r="AVO88" s="37"/>
      <c r="AVP88" s="46"/>
      <c r="AVQ88" s="35"/>
      <c r="AVR88" s="59"/>
      <c r="AVS88" s="37"/>
      <c r="AVT88" s="46"/>
      <c r="AVU88" s="35"/>
      <c r="AVV88" s="59"/>
      <c r="AVW88" s="37"/>
      <c r="AVX88" s="46"/>
      <c r="AVY88" s="35"/>
      <c r="AVZ88" s="59"/>
      <c r="AWA88" s="37"/>
      <c r="AWB88" s="46"/>
      <c r="AWC88" s="35"/>
      <c r="AWD88" s="59"/>
      <c r="AWE88" s="37"/>
      <c r="AWF88" s="46"/>
      <c r="AWG88" s="35"/>
      <c r="AWH88" s="59"/>
      <c r="AWI88" s="37"/>
      <c r="AWJ88" s="46"/>
      <c r="AWK88" s="35"/>
      <c r="AWL88" s="59"/>
      <c r="AWM88" s="37"/>
      <c r="AWN88" s="46"/>
      <c r="AWO88" s="35"/>
      <c r="AWP88" s="59"/>
      <c r="AWQ88" s="37"/>
      <c r="AWR88" s="46"/>
      <c r="AWS88" s="35"/>
      <c r="AWT88" s="59"/>
      <c r="AWU88" s="37"/>
      <c r="AWV88" s="46"/>
      <c r="AWW88" s="35"/>
      <c r="AWX88" s="59"/>
      <c r="AWY88" s="37"/>
      <c r="AWZ88" s="46"/>
      <c r="AXA88" s="35"/>
      <c r="AXB88" s="59"/>
      <c r="AXC88" s="37"/>
      <c r="AXD88" s="46"/>
      <c r="AXE88" s="35"/>
      <c r="AXF88" s="59"/>
      <c r="AXG88" s="37"/>
      <c r="AXH88" s="46"/>
      <c r="AXI88" s="35"/>
      <c r="AXJ88" s="59"/>
      <c r="AXK88" s="37"/>
      <c r="AXL88" s="46"/>
      <c r="AXM88" s="35"/>
      <c r="AXN88" s="59"/>
      <c r="AXO88" s="37"/>
      <c r="AXP88" s="46"/>
      <c r="AXQ88" s="35"/>
      <c r="AXR88" s="59"/>
      <c r="AXS88" s="37"/>
      <c r="AXT88" s="46"/>
      <c r="AXU88" s="35"/>
      <c r="AXV88" s="59"/>
      <c r="AXW88" s="37"/>
      <c r="AXX88" s="46"/>
      <c r="AXY88" s="35"/>
      <c r="AXZ88" s="59"/>
      <c r="AYA88" s="37"/>
      <c r="AYB88" s="46"/>
      <c r="AYC88" s="35"/>
      <c r="AYD88" s="59"/>
      <c r="AYE88" s="37"/>
      <c r="AYF88" s="46"/>
      <c r="AYG88" s="35"/>
      <c r="AYH88" s="59"/>
      <c r="AYI88" s="37"/>
      <c r="AYJ88" s="46"/>
      <c r="AYK88" s="35"/>
      <c r="AYL88" s="59"/>
      <c r="AYM88" s="37"/>
      <c r="AYN88" s="46"/>
      <c r="AYO88" s="35"/>
      <c r="AYP88" s="59"/>
      <c r="AYQ88" s="37"/>
      <c r="AYR88" s="46"/>
      <c r="AYS88" s="35"/>
      <c r="AYT88" s="59"/>
      <c r="AYU88" s="37"/>
      <c r="AYV88" s="46"/>
      <c r="AYW88" s="35"/>
      <c r="AYX88" s="59"/>
      <c r="AYY88" s="37"/>
      <c r="AYZ88" s="46"/>
      <c r="AZA88" s="35"/>
      <c r="AZB88" s="59"/>
      <c r="AZC88" s="37"/>
      <c r="AZD88" s="46"/>
      <c r="AZE88" s="35"/>
      <c r="AZF88" s="59"/>
      <c r="AZG88" s="37"/>
      <c r="AZH88" s="46"/>
      <c r="AZI88" s="35"/>
      <c r="AZJ88" s="59"/>
      <c r="AZK88" s="37"/>
      <c r="AZL88" s="46"/>
      <c r="AZM88" s="35"/>
      <c r="AZN88" s="59"/>
      <c r="AZO88" s="37"/>
      <c r="AZP88" s="46"/>
      <c r="AZQ88" s="35"/>
      <c r="AZR88" s="59"/>
      <c r="AZS88" s="37"/>
      <c r="AZT88" s="46"/>
      <c r="AZU88" s="35"/>
      <c r="AZV88" s="59"/>
      <c r="AZW88" s="37"/>
      <c r="AZX88" s="46"/>
      <c r="AZY88" s="35"/>
      <c r="AZZ88" s="59"/>
      <c r="BAA88" s="37"/>
      <c r="BAB88" s="46"/>
      <c r="BAC88" s="35"/>
      <c r="BAD88" s="59"/>
      <c r="BAE88" s="37"/>
      <c r="BAF88" s="46"/>
      <c r="BAG88" s="35"/>
      <c r="BAH88" s="59"/>
      <c r="BAI88" s="37"/>
      <c r="BAJ88" s="46"/>
      <c r="BAK88" s="35"/>
      <c r="BAL88" s="59"/>
      <c r="BAM88" s="37"/>
      <c r="BAN88" s="46"/>
      <c r="BAO88" s="35"/>
      <c r="BAP88" s="59"/>
      <c r="BAQ88" s="37"/>
      <c r="BAR88" s="46"/>
      <c r="BAS88" s="35"/>
      <c r="BAT88" s="59"/>
      <c r="BAU88" s="37"/>
      <c r="BAV88" s="46"/>
      <c r="BAW88" s="35"/>
      <c r="BAX88" s="59"/>
      <c r="BAY88" s="37"/>
      <c r="BAZ88" s="46"/>
      <c r="BBA88" s="35"/>
      <c r="BBB88" s="59"/>
      <c r="BBC88" s="37"/>
      <c r="BBD88" s="46"/>
      <c r="BBE88" s="35"/>
      <c r="BBF88" s="59"/>
      <c r="BBG88" s="37"/>
      <c r="BBH88" s="46"/>
      <c r="BBI88" s="35"/>
      <c r="BBJ88" s="59"/>
      <c r="BBK88" s="37"/>
      <c r="BBL88" s="46"/>
      <c r="BBM88" s="35"/>
      <c r="BBN88" s="59"/>
      <c r="BBO88" s="37"/>
      <c r="BBP88" s="46"/>
      <c r="BBQ88" s="35"/>
      <c r="BBR88" s="59"/>
      <c r="BBS88" s="37"/>
      <c r="BBT88" s="46"/>
      <c r="BBU88" s="35"/>
      <c r="BBV88" s="59"/>
      <c r="BBW88" s="37"/>
      <c r="BBX88" s="46"/>
      <c r="BBY88" s="35"/>
      <c r="BBZ88" s="59"/>
      <c r="BCA88" s="37"/>
      <c r="BCB88" s="46"/>
      <c r="BCC88" s="35"/>
      <c r="BCD88" s="59"/>
      <c r="BCE88" s="37"/>
      <c r="BCF88" s="46"/>
      <c r="BCG88" s="35"/>
      <c r="BCH88" s="59"/>
      <c r="BCI88" s="37"/>
      <c r="BCJ88" s="46"/>
      <c r="BCK88" s="35"/>
      <c r="BCL88" s="59"/>
      <c r="BCM88" s="37"/>
      <c r="BCN88" s="46"/>
      <c r="BCO88" s="35"/>
      <c r="BCP88" s="59"/>
      <c r="BCQ88" s="37"/>
      <c r="BCR88" s="46"/>
      <c r="BCS88" s="35"/>
      <c r="BCT88" s="59"/>
      <c r="BCU88" s="37"/>
      <c r="BCV88" s="46"/>
      <c r="BCW88" s="35"/>
      <c r="BCX88" s="59"/>
      <c r="BCY88" s="37"/>
      <c r="BCZ88" s="46"/>
      <c r="BDA88" s="35"/>
      <c r="BDB88" s="59"/>
      <c r="BDC88" s="37"/>
      <c r="BDD88" s="46"/>
      <c r="BDE88" s="35"/>
      <c r="BDF88" s="59"/>
      <c r="BDG88" s="37"/>
      <c r="BDH88" s="46"/>
      <c r="BDI88" s="35"/>
      <c r="BDJ88" s="59"/>
      <c r="BDK88" s="37"/>
      <c r="BDL88" s="46"/>
      <c r="BDM88" s="35"/>
      <c r="BDN88" s="59"/>
      <c r="BDO88" s="37"/>
      <c r="BDP88" s="46"/>
      <c r="BDQ88" s="35"/>
      <c r="BDR88" s="59"/>
      <c r="BDS88" s="37"/>
      <c r="BDT88" s="46"/>
      <c r="BDU88" s="35"/>
      <c r="BDV88" s="59"/>
      <c r="BDW88" s="37"/>
      <c r="BDX88" s="46"/>
      <c r="BDY88" s="35"/>
      <c r="BDZ88" s="59"/>
      <c r="BEA88" s="37"/>
      <c r="BEB88" s="46"/>
      <c r="BEC88" s="35"/>
      <c r="BED88" s="59"/>
      <c r="BEE88" s="37"/>
      <c r="BEF88" s="46"/>
      <c r="BEG88" s="35"/>
      <c r="BEH88" s="59"/>
      <c r="BEI88" s="37"/>
      <c r="BEJ88" s="46"/>
      <c r="BEK88" s="35"/>
      <c r="BEL88" s="59"/>
      <c r="BEM88" s="37"/>
      <c r="BEN88" s="46"/>
      <c r="BEO88" s="35"/>
      <c r="BEP88" s="59"/>
      <c r="BEQ88" s="37"/>
      <c r="BER88" s="46"/>
      <c r="BES88" s="35"/>
      <c r="BET88" s="59"/>
      <c r="BEU88" s="37"/>
      <c r="BEV88" s="46"/>
      <c r="BEW88" s="35"/>
      <c r="BEX88" s="59"/>
      <c r="BEY88" s="37"/>
      <c r="BEZ88" s="46"/>
      <c r="BFA88" s="35"/>
      <c r="BFB88" s="59"/>
      <c r="BFC88" s="37"/>
      <c r="BFD88" s="46"/>
      <c r="BFE88" s="35"/>
      <c r="BFF88" s="59"/>
      <c r="BFG88" s="37"/>
      <c r="BFH88" s="46"/>
      <c r="BFI88" s="35"/>
      <c r="BFJ88" s="59"/>
      <c r="BFK88" s="37"/>
      <c r="BFL88" s="46"/>
      <c r="BFM88" s="35"/>
      <c r="BFN88" s="59"/>
      <c r="BFO88" s="37"/>
      <c r="BFP88" s="46"/>
      <c r="BFQ88" s="35"/>
      <c r="BFR88" s="59"/>
      <c r="BFS88" s="37"/>
      <c r="BFT88" s="46"/>
      <c r="BFU88" s="35"/>
      <c r="BFV88" s="59"/>
      <c r="BFW88" s="37"/>
      <c r="BFX88" s="46"/>
      <c r="BFY88" s="35"/>
      <c r="BFZ88" s="59"/>
      <c r="BGA88" s="37"/>
      <c r="BGB88" s="46"/>
      <c r="BGC88" s="35"/>
      <c r="BGD88" s="59"/>
      <c r="BGE88" s="37"/>
      <c r="BGF88" s="46"/>
      <c r="BGG88" s="35"/>
      <c r="BGH88" s="59"/>
      <c r="BGI88" s="37"/>
      <c r="BGJ88" s="46"/>
      <c r="BGK88" s="35"/>
      <c r="BGL88" s="59"/>
      <c r="BGM88" s="37"/>
      <c r="BGN88" s="46"/>
      <c r="BGO88" s="35"/>
      <c r="BGP88" s="59"/>
      <c r="BGQ88" s="37"/>
      <c r="BGR88" s="46"/>
      <c r="BGS88" s="35"/>
      <c r="BGT88" s="59"/>
      <c r="BGU88" s="37"/>
      <c r="BGV88" s="46"/>
      <c r="BGW88" s="35"/>
      <c r="BGX88" s="59"/>
      <c r="BGY88" s="37"/>
      <c r="BGZ88" s="46"/>
      <c r="BHA88" s="35"/>
      <c r="BHB88" s="59"/>
      <c r="BHC88" s="37"/>
      <c r="BHD88" s="46"/>
      <c r="BHE88" s="35"/>
      <c r="BHF88" s="59"/>
      <c r="BHG88" s="37"/>
      <c r="BHH88" s="46"/>
      <c r="BHI88" s="35"/>
      <c r="BHJ88" s="59"/>
      <c r="BHK88" s="37"/>
      <c r="BHL88" s="46"/>
      <c r="BHM88" s="35"/>
      <c r="BHN88" s="59"/>
      <c r="BHO88" s="37"/>
      <c r="BHP88" s="46"/>
      <c r="BHQ88" s="35"/>
      <c r="BHR88" s="59"/>
      <c r="BHS88" s="37"/>
      <c r="BHT88" s="46"/>
      <c r="BHU88" s="35"/>
      <c r="BHV88" s="59"/>
      <c r="BHW88" s="37"/>
      <c r="BHX88" s="46"/>
      <c r="BHY88" s="35"/>
      <c r="BHZ88" s="59"/>
      <c r="BIA88" s="37"/>
      <c r="BIB88" s="46"/>
      <c r="BIC88" s="35"/>
      <c r="BID88" s="59"/>
      <c r="BIE88" s="37"/>
      <c r="BIF88" s="46"/>
      <c r="BIG88" s="35"/>
      <c r="BIH88" s="59"/>
      <c r="BII88" s="37"/>
      <c r="BIJ88" s="46"/>
      <c r="BIK88" s="35"/>
      <c r="BIL88" s="59"/>
      <c r="BIM88" s="37"/>
      <c r="BIN88" s="46"/>
      <c r="BIO88" s="35"/>
      <c r="BIP88" s="59"/>
      <c r="BIQ88" s="37"/>
      <c r="BIR88" s="46"/>
      <c r="BIS88" s="35"/>
      <c r="BIT88" s="59"/>
      <c r="BIU88" s="37"/>
      <c r="BIV88" s="46"/>
      <c r="BIW88" s="35"/>
      <c r="BIX88" s="59"/>
      <c r="BIY88" s="37"/>
      <c r="BIZ88" s="46"/>
      <c r="BJA88" s="35"/>
      <c r="BJB88" s="59"/>
      <c r="BJC88" s="37"/>
      <c r="BJD88" s="46"/>
      <c r="BJE88" s="35"/>
      <c r="BJF88" s="59"/>
      <c r="BJG88" s="37"/>
      <c r="BJH88" s="46"/>
      <c r="BJI88" s="35"/>
      <c r="BJJ88" s="59"/>
      <c r="BJK88" s="37"/>
      <c r="BJL88" s="46"/>
      <c r="BJM88" s="35"/>
      <c r="BJN88" s="59"/>
      <c r="BJO88" s="37"/>
      <c r="BJP88" s="46"/>
      <c r="BJQ88" s="35"/>
      <c r="BJR88" s="59"/>
      <c r="BJS88" s="37"/>
      <c r="BJT88" s="46"/>
      <c r="BJU88" s="35"/>
      <c r="BJV88" s="59"/>
      <c r="BJW88" s="37"/>
      <c r="BJX88" s="46"/>
      <c r="BJY88" s="35"/>
      <c r="BJZ88" s="59"/>
      <c r="BKA88" s="37"/>
      <c r="BKB88" s="46"/>
      <c r="BKC88" s="35"/>
      <c r="BKD88" s="59"/>
      <c r="BKE88" s="37"/>
      <c r="BKF88" s="46"/>
      <c r="BKG88" s="35"/>
      <c r="BKH88" s="59"/>
      <c r="BKI88" s="37"/>
      <c r="BKJ88" s="46"/>
      <c r="BKK88" s="35"/>
      <c r="BKL88" s="59"/>
      <c r="BKM88" s="37"/>
      <c r="BKN88" s="46"/>
      <c r="BKO88" s="35"/>
      <c r="BKP88" s="59"/>
      <c r="BKQ88" s="37"/>
      <c r="BKR88" s="46"/>
      <c r="BKS88" s="35"/>
      <c r="BKT88" s="59"/>
      <c r="BKU88" s="37"/>
      <c r="BKV88" s="46"/>
      <c r="BKW88" s="35"/>
      <c r="BKX88" s="59"/>
      <c r="BKY88" s="37"/>
      <c r="BKZ88" s="46"/>
      <c r="BLA88" s="35"/>
      <c r="BLB88" s="59"/>
      <c r="BLC88" s="37"/>
      <c r="BLD88" s="46"/>
      <c r="BLE88" s="35"/>
      <c r="BLF88" s="59"/>
      <c r="BLG88" s="37"/>
      <c r="BLH88" s="46"/>
      <c r="BLI88" s="35"/>
      <c r="BLJ88" s="59"/>
      <c r="BLK88" s="37"/>
      <c r="BLL88" s="46"/>
      <c r="BLM88" s="35"/>
      <c r="BLN88" s="59"/>
      <c r="BLO88" s="37"/>
      <c r="BLP88" s="46"/>
      <c r="BLQ88" s="35"/>
      <c r="BLR88" s="59"/>
      <c r="BLS88" s="37"/>
      <c r="BLT88" s="46"/>
      <c r="BLU88" s="35"/>
      <c r="BLV88" s="59"/>
      <c r="BLW88" s="37"/>
      <c r="BLX88" s="46"/>
      <c r="BLY88" s="35"/>
      <c r="BLZ88" s="59"/>
      <c r="BMA88" s="37"/>
      <c r="BMB88" s="46"/>
      <c r="BMC88" s="35"/>
      <c r="BMD88" s="59"/>
      <c r="BME88" s="37"/>
      <c r="BMF88" s="46"/>
      <c r="BMG88" s="35"/>
      <c r="BMH88" s="59"/>
      <c r="BMI88" s="37"/>
      <c r="BMJ88" s="46"/>
      <c r="BMK88" s="35"/>
      <c r="BML88" s="59"/>
      <c r="BMM88" s="37"/>
      <c r="BMN88" s="46"/>
      <c r="BMO88" s="35"/>
      <c r="BMP88" s="59"/>
      <c r="BMQ88" s="37"/>
      <c r="BMR88" s="46"/>
      <c r="BMS88" s="35"/>
      <c r="BMT88" s="59"/>
      <c r="BMU88" s="37"/>
      <c r="BMV88" s="46"/>
      <c r="BMW88" s="35"/>
      <c r="BMX88" s="59"/>
      <c r="BMY88" s="37"/>
      <c r="BMZ88" s="46"/>
      <c r="BNA88" s="35"/>
      <c r="BNB88" s="59"/>
      <c r="BNC88" s="37"/>
      <c r="BND88" s="46"/>
      <c r="BNE88" s="35"/>
      <c r="BNF88" s="59"/>
      <c r="BNG88" s="37"/>
      <c r="BNH88" s="46"/>
      <c r="BNI88" s="35"/>
      <c r="BNJ88" s="59"/>
      <c r="BNK88" s="37"/>
      <c r="BNL88" s="46"/>
      <c r="BNM88" s="35"/>
      <c r="BNN88" s="59"/>
      <c r="BNO88" s="37"/>
      <c r="BNP88" s="46"/>
      <c r="BNQ88" s="35"/>
      <c r="BNR88" s="59"/>
      <c r="BNS88" s="37"/>
      <c r="BNT88" s="46"/>
      <c r="BNU88" s="35"/>
      <c r="BNV88" s="59"/>
      <c r="BNW88" s="37"/>
      <c r="BNX88" s="46"/>
      <c r="BNY88" s="35"/>
      <c r="BNZ88" s="59"/>
      <c r="BOA88" s="37"/>
      <c r="BOB88" s="46"/>
      <c r="BOC88" s="35"/>
      <c r="BOD88" s="59"/>
      <c r="BOE88" s="37"/>
      <c r="BOF88" s="46"/>
      <c r="BOG88" s="35"/>
      <c r="BOH88" s="59"/>
      <c r="BOI88" s="37"/>
      <c r="BOJ88" s="46"/>
      <c r="BOK88" s="35"/>
      <c r="BOL88" s="59"/>
      <c r="BOM88" s="37"/>
      <c r="BON88" s="46"/>
      <c r="BOO88" s="35"/>
      <c r="BOP88" s="59"/>
      <c r="BOQ88" s="37"/>
      <c r="BOR88" s="46"/>
      <c r="BOS88" s="35"/>
      <c r="BOT88" s="59"/>
      <c r="BOU88" s="37"/>
      <c r="BOV88" s="46"/>
      <c r="BOW88" s="35"/>
      <c r="BOX88" s="59"/>
      <c r="BOY88" s="37"/>
      <c r="BOZ88" s="46"/>
      <c r="BPA88" s="35"/>
      <c r="BPB88" s="59"/>
      <c r="BPC88" s="37"/>
      <c r="BPD88" s="46"/>
      <c r="BPE88" s="35"/>
      <c r="BPF88" s="59"/>
      <c r="BPG88" s="37"/>
      <c r="BPH88" s="46"/>
      <c r="BPI88" s="35"/>
      <c r="BPJ88" s="59"/>
      <c r="BPK88" s="37"/>
      <c r="BPL88" s="46"/>
      <c r="BPM88" s="35"/>
      <c r="BPN88" s="59"/>
      <c r="BPO88" s="37"/>
      <c r="BPP88" s="46"/>
      <c r="BPQ88" s="35"/>
      <c r="BPR88" s="59"/>
      <c r="BPS88" s="37"/>
      <c r="BPT88" s="46"/>
      <c r="BPU88" s="35"/>
      <c r="BPV88" s="59"/>
      <c r="BPW88" s="37"/>
      <c r="BPX88" s="46"/>
      <c r="BPY88" s="35"/>
      <c r="BPZ88" s="59"/>
      <c r="BQA88" s="37"/>
      <c r="BQB88" s="46"/>
      <c r="BQC88" s="35"/>
      <c r="BQD88" s="59"/>
      <c r="BQE88" s="37"/>
      <c r="BQF88" s="46"/>
      <c r="BQG88" s="35"/>
      <c r="BQH88" s="59"/>
      <c r="BQI88" s="37"/>
      <c r="BQJ88" s="46"/>
      <c r="BQK88" s="35"/>
      <c r="BQL88" s="59"/>
      <c r="BQM88" s="37"/>
      <c r="BQN88" s="46"/>
      <c r="BQO88" s="35"/>
      <c r="BQP88" s="59"/>
      <c r="BQQ88" s="37"/>
      <c r="BQR88" s="46"/>
      <c r="BQS88" s="35"/>
      <c r="BQT88" s="59"/>
      <c r="BQU88" s="37"/>
      <c r="BQV88" s="46"/>
      <c r="BQW88" s="35"/>
      <c r="BQX88" s="59"/>
      <c r="BQY88" s="37"/>
      <c r="BQZ88" s="46"/>
      <c r="BRA88" s="35"/>
      <c r="BRB88" s="59"/>
      <c r="BRC88" s="37"/>
      <c r="BRD88" s="46"/>
      <c r="BRE88" s="35"/>
      <c r="BRF88" s="59"/>
      <c r="BRG88" s="37"/>
      <c r="BRH88" s="46"/>
      <c r="BRI88" s="35"/>
      <c r="BRJ88" s="59"/>
      <c r="BRK88" s="37"/>
      <c r="BRL88" s="46"/>
      <c r="BRM88" s="35"/>
      <c r="BRN88" s="59"/>
      <c r="BRO88" s="37"/>
      <c r="BRP88" s="46"/>
      <c r="BRQ88" s="35"/>
      <c r="BRR88" s="59"/>
      <c r="BRS88" s="37"/>
      <c r="BRT88" s="46"/>
      <c r="BRU88" s="35"/>
      <c r="BRV88" s="59"/>
      <c r="BRW88" s="37"/>
      <c r="BRX88" s="46"/>
      <c r="BRY88" s="35"/>
      <c r="BRZ88" s="59"/>
      <c r="BSA88" s="37"/>
      <c r="BSB88" s="46"/>
      <c r="BSC88" s="35"/>
      <c r="BSD88" s="59"/>
      <c r="BSE88" s="37"/>
      <c r="BSF88" s="46"/>
      <c r="BSG88" s="35"/>
      <c r="BSH88" s="59"/>
      <c r="BSI88" s="37"/>
      <c r="BSJ88" s="46"/>
      <c r="BSK88" s="35"/>
      <c r="BSL88" s="59"/>
      <c r="BSM88" s="37"/>
      <c r="BSN88" s="46"/>
      <c r="BSO88" s="35"/>
      <c r="BSP88" s="59"/>
      <c r="BSQ88" s="37"/>
      <c r="BSR88" s="46"/>
      <c r="BSS88" s="35"/>
      <c r="BST88" s="59"/>
      <c r="BSU88" s="37"/>
      <c r="BSV88" s="46"/>
      <c r="BSW88" s="35"/>
      <c r="BSX88" s="59"/>
      <c r="BSY88" s="37"/>
      <c r="BSZ88" s="46"/>
      <c r="BTA88" s="35"/>
      <c r="BTB88" s="59"/>
      <c r="BTC88" s="37"/>
      <c r="BTD88" s="46"/>
      <c r="BTE88" s="35"/>
      <c r="BTF88" s="59"/>
      <c r="BTG88" s="37"/>
      <c r="BTH88" s="46"/>
      <c r="BTI88" s="35"/>
      <c r="BTJ88" s="59"/>
      <c r="BTK88" s="37"/>
      <c r="BTL88" s="46"/>
      <c r="BTM88" s="35"/>
      <c r="BTN88" s="59"/>
      <c r="BTO88" s="37"/>
      <c r="BTP88" s="46"/>
      <c r="BTQ88" s="35"/>
      <c r="BTR88" s="59"/>
      <c r="BTS88" s="37"/>
      <c r="BTT88" s="46"/>
      <c r="BTU88" s="35"/>
      <c r="BTV88" s="59"/>
      <c r="BTW88" s="37"/>
      <c r="BTX88" s="46"/>
      <c r="BTY88" s="35"/>
      <c r="BTZ88" s="59"/>
      <c r="BUA88" s="37"/>
      <c r="BUB88" s="46"/>
      <c r="BUC88" s="35"/>
      <c r="BUD88" s="59"/>
      <c r="BUE88" s="37"/>
      <c r="BUF88" s="46"/>
      <c r="BUG88" s="35"/>
      <c r="BUH88" s="59"/>
      <c r="BUI88" s="37"/>
      <c r="BUJ88" s="46"/>
      <c r="BUK88" s="35"/>
      <c r="BUL88" s="59"/>
      <c r="BUM88" s="37"/>
      <c r="BUN88" s="46"/>
      <c r="BUO88" s="35"/>
      <c r="BUP88" s="59"/>
      <c r="BUQ88" s="37"/>
      <c r="BUR88" s="46"/>
      <c r="BUS88" s="35"/>
      <c r="BUT88" s="59"/>
      <c r="BUU88" s="37"/>
      <c r="BUV88" s="46"/>
      <c r="BUW88" s="35"/>
      <c r="BUX88" s="59"/>
      <c r="BUY88" s="37"/>
      <c r="BUZ88" s="46"/>
      <c r="BVA88" s="35"/>
      <c r="BVB88" s="59"/>
      <c r="BVC88" s="37"/>
      <c r="BVD88" s="46"/>
      <c r="BVE88" s="35"/>
      <c r="BVF88" s="59"/>
      <c r="BVG88" s="37"/>
      <c r="BVH88" s="46"/>
      <c r="BVI88" s="35"/>
      <c r="BVJ88" s="59"/>
      <c r="BVK88" s="37"/>
      <c r="BVL88" s="46"/>
      <c r="BVM88" s="35"/>
      <c r="BVN88" s="59"/>
      <c r="BVO88" s="37"/>
      <c r="BVP88" s="46"/>
      <c r="BVQ88" s="35"/>
      <c r="BVR88" s="59"/>
      <c r="BVS88" s="37"/>
      <c r="BVT88" s="46"/>
      <c r="BVU88" s="35"/>
      <c r="BVV88" s="59"/>
      <c r="BVW88" s="37"/>
      <c r="BVX88" s="46"/>
      <c r="BVY88" s="35"/>
      <c r="BVZ88" s="59"/>
      <c r="BWA88" s="37"/>
      <c r="BWB88" s="46"/>
      <c r="BWC88" s="35"/>
      <c r="BWD88" s="59"/>
      <c r="BWE88" s="37"/>
      <c r="BWF88" s="46"/>
      <c r="BWG88" s="35"/>
      <c r="BWH88" s="59"/>
      <c r="BWI88" s="37"/>
      <c r="BWJ88" s="46"/>
      <c r="BWK88" s="35"/>
      <c r="BWL88" s="59"/>
      <c r="BWM88" s="37"/>
      <c r="BWN88" s="46"/>
      <c r="BWO88" s="35"/>
      <c r="BWP88" s="59"/>
      <c r="BWQ88" s="37"/>
      <c r="BWR88" s="46"/>
      <c r="BWS88" s="35"/>
      <c r="BWT88" s="59"/>
      <c r="BWU88" s="37"/>
      <c r="BWV88" s="46"/>
      <c r="BWW88" s="35"/>
      <c r="BWX88" s="59"/>
      <c r="BWY88" s="37"/>
      <c r="BWZ88" s="46"/>
      <c r="BXA88" s="35"/>
      <c r="BXB88" s="59"/>
      <c r="BXC88" s="37"/>
      <c r="BXD88" s="46"/>
      <c r="BXE88" s="35"/>
      <c r="BXF88" s="59"/>
      <c r="BXG88" s="37"/>
      <c r="BXH88" s="46"/>
      <c r="BXI88" s="35"/>
      <c r="BXJ88" s="59"/>
      <c r="BXK88" s="37"/>
      <c r="BXL88" s="46"/>
      <c r="BXM88" s="35"/>
      <c r="BXN88" s="59"/>
      <c r="BXO88" s="37"/>
      <c r="BXP88" s="46"/>
      <c r="BXQ88" s="35"/>
      <c r="BXR88" s="59"/>
      <c r="BXS88" s="37"/>
      <c r="BXT88" s="46"/>
      <c r="BXU88" s="35"/>
      <c r="BXV88" s="59"/>
      <c r="BXW88" s="37"/>
      <c r="BXX88" s="46"/>
      <c r="BXY88" s="35"/>
      <c r="BXZ88" s="59"/>
      <c r="BYA88" s="37"/>
      <c r="BYB88" s="46"/>
      <c r="BYC88" s="35"/>
      <c r="BYD88" s="59"/>
      <c r="BYE88" s="37"/>
      <c r="BYF88" s="46"/>
      <c r="BYG88" s="35"/>
      <c r="BYH88" s="59"/>
      <c r="BYI88" s="37"/>
      <c r="BYJ88" s="46"/>
      <c r="BYK88" s="35"/>
      <c r="BYL88" s="59"/>
      <c r="BYM88" s="37"/>
      <c r="BYN88" s="46"/>
      <c r="BYO88" s="35"/>
      <c r="BYP88" s="59"/>
      <c r="BYQ88" s="37"/>
      <c r="BYR88" s="46"/>
      <c r="BYS88" s="35"/>
      <c r="BYT88" s="59"/>
      <c r="BYU88" s="37"/>
      <c r="BYV88" s="46"/>
      <c r="BYW88" s="35"/>
      <c r="BYX88" s="59"/>
      <c r="BYY88" s="37"/>
      <c r="BYZ88" s="46"/>
      <c r="BZA88" s="35"/>
      <c r="BZB88" s="59"/>
      <c r="BZC88" s="37"/>
      <c r="BZD88" s="46"/>
      <c r="BZE88" s="35"/>
      <c r="BZF88" s="59"/>
      <c r="BZG88" s="37"/>
      <c r="BZH88" s="46"/>
      <c r="BZI88" s="35"/>
      <c r="BZJ88" s="59"/>
      <c r="BZK88" s="37"/>
      <c r="BZL88" s="46"/>
      <c r="BZM88" s="35"/>
      <c r="BZN88" s="59"/>
      <c r="BZO88" s="37"/>
      <c r="BZP88" s="46"/>
      <c r="BZQ88" s="35"/>
      <c r="BZR88" s="59"/>
      <c r="BZS88" s="37"/>
      <c r="BZT88" s="46"/>
      <c r="BZU88" s="35"/>
      <c r="BZV88" s="59"/>
      <c r="BZW88" s="37"/>
      <c r="BZX88" s="46"/>
      <c r="BZY88" s="35"/>
      <c r="BZZ88" s="59"/>
      <c r="CAA88" s="37"/>
      <c r="CAB88" s="46"/>
      <c r="CAC88" s="35"/>
      <c r="CAD88" s="59"/>
      <c r="CAE88" s="37"/>
      <c r="CAF88" s="46"/>
      <c r="CAG88" s="35"/>
      <c r="CAH88" s="59"/>
      <c r="CAI88" s="37"/>
      <c r="CAJ88" s="46"/>
      <c r="CAK88" s="35"/>
      <c r="CAL88" s="59"/>
      <c r="CAM88" s="37"/>
      <c r="CAN88" s="46"/>
      <c r="CAO88" s="35"/>
      <c r="CAP88" s="59"/>
      <c r="CAQ88" s="37"/>
      <c r="CAR88" s="46"/>
      <c r="CAS88" s="35"/>
      <c r="CAT88" s="59"/>
      <c r="CAU88" s="37"/>
      <c r="CAV88" s="46"/>
      <c r="CAW88" s="35"/>
      <c r="CAX88" s="59"/>
      <c r="CAY88" s="37"/>
      <c r="CAZ88" s="46"/>
      <c r="CBA88" s="35"/>
      <c r="CBB88" s="59"/>
      <c r="CBC88" s="37"/>
      <c r="CBD88" s="46"/>
      <c r="CBE88" s="35"/>
      <c r="CBF88" s="59"/>
      <c r="CBG88" s="37"/>
      <c r="CBH88" s="46"/>
      <c r="CBI88" s="35"/>
      <c r="CBJ88" s="59"/>
      <c r="CBK88" s="37"/>
      <c r="CBL88" s="46"/>
      <c r="CBM88" s="35"/>
      <c r="CBN88" s="59"/>
      <c r="CBO88" s="37"/>
      <c r="CBP88" s="46"/>
      <c r="CBQ88" s="35"/>
      <c r="CBR88" s="59"/>
      <c r="CBS88" s="37"/>
      <c r="CBT88" s="46"/>
      <c r="CBU88" s="35"/>
      <c r="CBV88" s="59"/>
      <c r="CBW88" s="37"/>
      <c r="CBX88" s="46"/>
      <c r="CBY88" s="35"/>
      <c r="CBZ88" s="59"/>
      <c r="CCA88" s="37"/>
      <c r="CCB88" s="46"/>
      <c r="CCC88" s="35"/>
      <c r="CCD88" s="59"/>
      <c r="CCE88" s="37"/>
      <c r="CCF88" s="46"/>
      <c r="CCG88" s="35"/>
      <c r="CCH88" s="59"/>
      <c r="CCI88" s="37"/>
      <c r="CCJ88" s="46"/>
      <c r="CCK88" s="35"/>
      <c r="CCL88" s="59"/>
      <c r="CCM88" s="37"/>
      <c r="CCN88" s="46"/>
      <c r="CCO88" s="35"/>
      <c r="CCP88" s="59"/>
      <c r="CCQ88" s="37"/>
      <c r="CCR88" s="46"/>
      <c r="CCS88" s="35"/>
      <c r="CCT88" s="59"/>
      <c r="CCU88" s="37"/>
      <c r="CCV88" s="46"/>
      <c r="CCW88" s="35"/>
      <c r="CCX88" s="59"/>
      <c r="CCY88" s="37"/>
      <c r="CCZ88" s="46"/>
      <c r="CDA88" s="35"/>
      <c r="CDB88" s="59"/>
      <c r="CDC88" s="37"/>
      <c r="CDD88" s="46"/>
      <c r="CDE88" s="35"/>
      <c r="CDF88" s="59"/>
      <c r="CDG88" s="37"/>
      <c r="CDH88" s="46"/>
      <c r="CDI88" s="35"/>
      <c r="CDJ88" s="59"/>
      <c r="CDK88" s="37"/>
      <c r="CDL88" s="46"/>
      <c r="CDM88" s="35"/>
      <c r="CDN88" s="59"/>
      <c r="CDO88" s="37"/>
      <c r="CDP88" s="46"/>
      <c r="CDQ88" s="35"/>
      <c r="CDR88" s="59"/>
      <c r="CDS88" s="37"/>
      <c r="CDT88" s="46"/>
      <c r="CDU88" s="35"/>
      <c r="CDV88" s="59"/>
      <c r="CDW88" s="37"/>
      <c r="CDX88" s="46"/>
      <c r="CDY88" s="35"/>
      <c r="CDZ88" s="59"/>
      <c r="CEA88" s="37"/>
      <c r="CEB88" s="46"/>
      <c r="CEC88" s="35"/>
      <c r="CED88" s="59"/>
      <c r="CEE88" s="37"/>
      <c r="CEF88" s="46"/>
      <c r="CEG88" s="35"/>
      <c r="CEH88" s="59"/>
      <c r="CEI88" s="37"/>
      <c r="CEJ88" s="46"/>
      <c r="CEK88" s="35"/>
      <c r="CEL88" s="59"/>
      <c r="CEM88" s="37"/>
      <c r="CEN88" s="46"/>
      <c r="CEO88" s="35"/>
      <c r="CEP88" s="59"/>
      <c r="CEQ88" s="37"/>
      <c r="CER88" s="46"/>
      <c r="CES88" s="35"/>
      <c r="CET88" s="59"/>
      <c r="CEU88" s="37"/>
      <c r="CEV88" s="46"/>
      <c r="CEW88" s="35"/>
      <c r="CEX88" s="59"/>
      <c r="CEY88" s="37"/>
      <c r="CEZ88" s="46"/>
      <c r="CFA88" s="35"/>
      <c r="CFB88" s="59"/>
      <c r="CFC88" s="37"/>
      <c r="CFD88" s="46"/>
      <c r="CFE88" s="35"/>
      <c r="CFF88" s="59"/>
      <c r="CFG88" s="37"/>
      <c r="CFH88" s="46"/>
      <c r="CFI88" s="35"/>
      <c r="CFJ88" s="59"/>
      <c r="CFK88" s="37"/>
      <c r="CFL88" s="46"/>
      <c r="CFM88" s="35"/>
      <c r="CFN88" s="59"/>
      <c r="CFO88" s="37"/>
      <c r="CFP88" s="46"/>
      <c r="CFQ88" s="35"/>
      <c r="CFR88" s="59"/>
      <c r="CFS88" s="37"/>
      <c r="CFT88" s="46"/>
      <c r="CFU88" s="35"/>
      <c r="CFV88" s="59"/>
      <c r="CFW88" s="37"/>
      <c r="CFX88" s="46"/>
      <c r="CFY88" s="35"/>
      <c r="CFZ88" s="59"/>
      <c r="CGA88" s="37"/>
      <c r="CGB88" s="46"/>
      <c r="CGC88" s="35"/>
      <c r="CGD88" s="59"/>
      <c r="CGE88" s="37"/>
      <c r="CGF88" s="46"/>
      <c r="CGG88" s="35"/>
      <c r="CGH88" s="59"/>
      <c r="CGI88" s="37"/>
      <c r="CGJ88" s="46"/>
      <c r="CGK88" s="35"/>
      <c r="CGL88" s="59"/>
      <c r="CGM88" s="37"/>
      <c r="CGN88" s="46"/>
      <c r="CGO88" s="35"/>
      <c r="CGP88" s="59"/>
      <c r="CGQ88" s="37"/>
      <c r="CGR88" s="46"/>
      <c r="CGS88" s="35"/>
      <c r="CGT88" s="59"/>
      <c r="CGU88" s="37"/>
      <c r="CGV88" s="46"/>
      <c r="CGW88" s="35"/>
      <c r="CGX88" s="59"/>
      <c r="CGY88" s="37"/>
      <c r="CGZ88" s="46"/>
      <c r="CHA88" s="35"/>
      <c r="CHB88" s="59"/>
      <c r="CHC88" s="37"/>
      <c r="CHD88" s="46"/>
      <c r="CHE88" s="35"/>
      <c r="CHF88" s="59"/>
      <c r="CHG88" s="37"/>
      <c r="CHH88" s="46"/>
      <c r="CHI88" s="35"/>
      <c r="CHJ88" s="59"/>
      <c r="CHK88" s="37"/>
      <c r="CHL88" s="46"/>
      <c r="CHM88" s="35"/>
      <c r="CHN88" s="59"/>
      <c r="CHO88" s="37"/>
      <c r="CHP88" s="46"/>
      <c r="CHQ88" s="35"/>
      <c r="CHR88" s="59"/>
      <c r="CHS88" s="37"/>
      <c r="CHT88" s="46"/>
      <c r="CHU88" s="35"/>
      <c r="CHV88" s="59"/>
      <c r="CHW88" s="37"/>
      <c r="CHX88" s="46"/>
      <c r="CHY88" s="35"/>
      <c r="CHZ88" s="59"/>
      <c r="CIA88" s="37"/>
      <c r="CIB88" s="46"/>
      <c r="CIC88" s="35"/>
      <c r="CID88" s="59"/>
      <c r="CIE88" s="37"/>
      <c r="CIF88" s="46"/>
      <c r="CIG88" s="35"/>
      <c r="CIH88" s="59"/>
      <c r="CII88" s="37"/>
      <c r="CIJ88" s="46"/>
      <c r="CIK88" s="35"/>
      <c r="CIL88" s="59"/>
      <c r="CIM88" s="37"/>
      <c r="CIN88" s="46"/>
      <c r="CIO88" s="35"/>
      <c r="CIP88" s="59"/>
      <c r="CIQ88" s="37"/>
      <c r="CIR88" s="46"/>
      <c r="CIS88" s="35"/>
      <c r="CIT88" s="59"/>
      <c r="CIU88" s="37"/>
      <c r="CIV88" s="46"/>
      <c r="CIW88" s="35"/>
      <c r="CIX88" s="59"/>
      <c r="CIY88" s="37"/>
      <c r="CIZ88" s="46"/>
      <c r="CJA88" s="35"/>
      <c r="CJB88" s="59"/>
      <c r="CJC88" s="37"/>
      <c r="CJD88" s="46"/>
      <c r="CJE88" s="35"/>
      <c r="CJF88" s="59"/>
      <c r="CJG88" s="37"/>
      <c r="CJH88" s="46"/>
      <c r="CJI88" s="35"/>
      <c r="CJJ88" s="59"/>
      <c r="CJK88" s="37"/>
      <c r="CJL88" s="46"/>
      <c r="CJM88" s="35"/>
      <c r="CJN88" s="59"/>
      <c r="CJO88" s="37"/>
      <c r="CJP88" s="46"/>
      <c r="CJQ88" s="35"/>
      <c r="CJR88" s="59"/>
      <c r="CJS88" s="37"/>
      <c r="CJT88" s="46"/>
      <c r="CJU88" s="35"/>
      <c r="CJV88" s="59"/>
      <c r="CJW88" s="37"/>
      <c r="CJX88" s="46"/>
      <c r="CJY88" s="35"/>
      <c r="CJZ88" s="59"/>
      <c r="CKA88" s="37"/>
      <c r="CKB88" s="46"/>
      <c r="CKC88" s="35"/>
      <c r="CKD88" s="59"/>
      <c r="CKE88" s="37"/>
      <c r="CKF88" s="46"/>
      <c r="CKG88" s="35"/>
      <c r="CKH88" s="59"/>
      <c r="CKI88" s="37"/>
      <c r="CKJ88" s="46"/>
      <c r="CKK88" s="35"/>
      <c r="CKL88" s="59"/>
      <c r="CKM88" s="37"/>
      <c r="CKN88" s="46"/>
      <c r="CKO88" s="35"/>
      <c r="CKP88" s="59"/>
      <c r="CKQ88" s="37"/>
      <c r="CKR88" s="46"/>
      <c r="CKS88" s="35"/>
      <c r="CKT88" s="59"/>
      <c r="CKU88" s="37"/>
      <c r="CKV88" s="46"/>
      <c r="CKW88" s="35"/>
      <c r="CKX88" s="59"/>
      <c r="CKY88" s="37"/>
      <c r="CKZ88" s="46"/>
      <c r="CLA88" s="35"/>
      <c r="CLB88" s="59"/>
      <c r="CLC88" s="37"/>
      <c r="CLD88" s="46"/>
      <c r="CLE88" s="35"/>
      <c r="CLF88" s="59"/>
      <c r="CLG88" s="37"/>
      <c r="CLH88" s="46"/>
      <c r="CLI88" s="35"/>
      <c r="CLJ88" s="59"/>
      <c r="CLK88" s="37"/>
      <c r="CLL88" s="46"/>
      <c r="CLM88" s="35"/>
      <c r="CLN88" s="59"/>
      <c r="CLO88" s="37"/>
      <c r="CLP88" s="46"/>
      <c r="CLQ88" s="35"/>
      <c r="CLR88" s="59"/>
      <c r="CLS88" s="37"/>
      <c r="CLT88" s="46"/>
      <c r="CLU88" s="35"/>
      <c r="CLV88" s="59"/>
      <c r="CLW88" s="37"/>
      <c r="CLX88" s="46"/>
      <c r="CLY88" s="35"/>
      <c r="CLZ88" s="59"/>
      <c r="CMA88" s="37"/>
      <c r="CMB88" s="46"/>
      <c r="CMC88" s="35"/>
      <c r="CMD88" s="59"/>
      <c r="CME88" s="37"/>
      <c r="CMF88" s="46"/>
      <c r="CMG88" s="35"/>
      <c r="CMH88" s="59"/>
      <c r="CMI88" s="37"/>
      <c r="CMJ88" s="46"/>
      <c r="CMK88" s="35"/>
      <c r="CML88" s="59"/>
      <c r="CMM88" s="37"/>
      <c r="CMN88" s="46"/>
      <c r="CMO88" s="35"/>
      <c r="CMP88" s="59"/>
      <c r="CMQ88" s="37"/>
      <c r="CMR88" s="46"/>
      <c r="CMS88" s="35"/>
      <c r="CMT88" s="59"/>
      <c r="CMU88" s="37"/>
      <c r="CMV88" s="46"/>
      <c r="CMW88" s="35"/>
      <c r="CMX88" s="59"/>
      <c r="CMY88" s="37"/>
      <c r="CMZ88" s="46"/>
      <c r="CNA88" s="35"/>
      <c r="CNB88" s="59"/>
      <c r="CNC88" s="37"/>
      <c r="CND88" s="46"/>
      <c r="CNE88" s="35"/>
      <c r="CNF88" s="59"/>
      <c r="CNG88" s="37"/>
      <c r="CNH88" s="46"/>
      <c r="CNI88" s="35"/>
      <c r="CNJ88" s="59"/>
      <c r="CNK88" s="37"/>
      <c r="CNL88" s="46"/>
      <c r="CNM88" s="35"/>
      <c r="CNN88" s="59"/>
      <c r="CNO88" s="37"/>
      <c r="CNP88" s="46"/>
      <c r="CNQ88" s="35"/>
      <c r="CNR88" s="59"/>
      <c r="CNS88" s="37"/>
      <c r="CNT88" s="46"/>
      <c r="CNU88" s="35"/>
      <c r="CNV88" s="59"/>
      <c r="CNW88" s="37"/>
      <c r="CNX88" s="46"/>
      <c r="CNY88" s="35"/>
      <c r="CNZ88" s="59"/>
      <c r="COA88" s="37"/>
      <c r="COB88" s="46"/>
      <c r="COC88" s="35"/>
      <c r="COD88" s="59"/>
      <c r="COE88" s="37"/>
      <c r="COF88" s="46"/>
      <c r="COG88" s="35"/>
      <c r="COH88" s="59"/>
      <c r="COI88" s="37"/>
      <c r="COJ88" s="46"/>
      <c r="COK88" s="35"/>
      <c r="COL88" s="59"/>
      <c r="COM88" s="37"/>
      <c r="CON88" s="46"/>
      <c r="COO88" s="35"/>
      <c r="COP88" s="59"/>
      <c r="COQ88" s="37"/>
      <c r="COR88" s="46"/>
      <c r="COS88" s="35"/>
      <c r="COT88" s="59"/>
      <c r="COU88" s="37"/>
      <c r="COV88" s="46"/>
      <c r="COW88" s="35"/>
      <c r="COX88" s="59"/>
      <c r="COY88" s="37"/>
      <c r="COZ88" s="46"/>
      <c r="CPA88" s="35"/>
      <c r="CPB88" s="59"/>
      <c r="CPC88" s="37"/>
      <c r="CPD88" s="46"/>
      <c r="CPE88" s="35"/>
      <c r="CPF88" s="59"/>
      <c r="CPG88" s="37"/>
      <c r="CPH88" s="46"/>
      <c r="CPI88" s="35"/>
      <c r="CPJ88" s="59"/>
      <c r="CPK88" s="37"/>
      <c r="CPL88" s="46"/>
      <c r="CPM88" s="35"/>
      <c r="CPN88" s="59"/>
      <c r="CPO88" s="37"/>
      <c r="CPP88" s="46"/>
      <c r="CPQ88" s="35"/>
      <c r="CPR88" s="59"/>
      <c r="CPS88" s="37"/>
      <c r="CPT88" s="46"/>
      <c r="CPU88" s="35"/>
      <c r="CPV88" s="59"/>
      <c r="CPW88" s="37"/>
      <c r="CPX88" s="46"/>
      <c r="CPY88" s="35"/>
      <c r="CPZ88" s="59"/>
      <c r="CQA88" s="37"/>
      <c r="CQB88" s="46"/>
      <c r="CQC88" s="35"/>
      <c r="CQD88" s="59"/>
      <c r="CQE88" s="37"/>
      <c r="CQF88" s="46"/>
      <c r="CQG88" s="35"/>
      <c r="CQH88" s="59"/>
      <c r="CQI88" s="37"/>
      <c r="CQJ88" s="46"/>
      <c r="CQK88" s="35"/>
      <c r="CQL88" s="59"/>
      <c r="CQM88" s="37"/>
      <c r="CQN88" s="46"/>
      <c r="CQO88" s="35"/>
      <c r="CQP88" s="59"/>
      <c r="CQQ88" s="37"/>
      <c r="CQR88" s="46"/>
      <c r="CQS88" s="35"/>
      <c r="CQT88" s="59"/>
      <c r="CQU88" s="37"/>
      <c r="CQV88" s="46"/>
      <c r="CQW88" s="35"/>
      <c r="CQX88" s="59"/>
      <c r="CQY88" s="37"/>
      <c r="CQZ88" s="46"/>
      <c r="CRA88" s="35"/>
      <c r="CRB88" s="59"/>
      <c r="CRC88" s="37"/>
      <c r="CRD88" s="46"/>
      <c r="CRE88" s="35"/>
      <c r="CRF88" s="59"/>
      <c r="CRG88" s="37"/>
      <c r="CRH88" s="46"/>
      <c r="CRI88" s="35"/>
      <c r="CRJ88" s="59"/>
      <c r="CRK88" s="37"/>
      <c r="CRL88" s="46"/>
      <c r="CRM88" s="35"/>
      <c r="CRN88" s="59"/>
      <c r="CRO88" s="37"/>
      <c r="CRP88" s="46"/>
      <c r="CRQ88" s="35"/>
      <c r="CRR88" s="59"/>
      <c r="CRS88" s="37"/>
      <c r="CRT88" s="46"/>
      <c r="CRU88" s="35"/>
      <c r="CRV88" s="59"/>
      <c r="CRW88" s="37"/>
      <c r="CRX88" s="46"/>
      <c r="CRY88" s="35"/>
      <c r="CRZ88" s="59"/>
      <c r="CSA88" s="37"/>
      <c r="CSB88" s="46"/>
      <c r="CSC88" s="35"/>
      <c r="CSD88" s="59"/>
      <c r="CSE88" s="37"/>
      <c r="CSF88" s="46"/>
      <c r="CSG88" s="35"/>
      <c r="CSH88" s="59"/>
      <c r="CSI88" s="37"/>
      <c r="CSJ88" s="46"/>
      <c r="CSK88" s="35"/>
      <c r="CSL88" s="59"/>
      <c r="CSM88" s="37"/>
      <c r="CSN88" s="46"/>
      <c r="CSO88" s="35"/>
      <c r="CSP88" s="59"/>
      <c r="CSQ88" s="37"/>
      <c r="CSR88" s="46"/>
      <c r="CSS88" s="35"/>
      <c r="CST88" s="59"/>
      <c r="CSU88" s="37"/>
      <c r="CSV88" s="46"/>
      <c r="CSW88" s="35"/>
      <c r="CSX88" s="59"/>
      <c r="CSY88" s="37"/>
      <c r="CSZ88" s="46"/>
      <c r="CTA88" s="35"/>
      <c r="CTB88" s="59"/>
      <c r="CTC88" s="37"/>
      <c r="CTD88" s="46"/>
      <c r="CTE88" s="35"/>
      <c r="CTF88" s="59"/>
      <c r="CTG88" s="37"/>
      <c r="CTH88" s="46"/>
      <c r="CTI88" s="35"/>
      <c r="CTJ88" s="59"/>
      <c r="CTK88" s="37"/>
      <c r="CTL88" s="46"/>
      <c r="CTM88" s="35"/>
      <c r="CTN88" s="59"/>
      <c r="CTO88" s="37"/>
      <c r="CTP88" s="46"/>
      <c r="CTQ88" s="35"/>
      <c r="CTR88" s="59"/>
      <c r="CTS88" s="37"/>
      <c r="CTT88" s="46"/>
      <c r="CTU88" s="35"/>
      <c r="CTV88" s="59"/>
      <c r="CTW88" s="37"/>
      <c r="CTX88" s="46"/>
      <c r="CTY88" s="35"/>
      <c r="CTZ88" s="59"/>
      <c r="CUA88" s="37"/>
      <c r="CUB88" s="46"/>
      <c r="CUC88" s="35"/>
      <c r="CUD88" s="59"/>
      <c r="CUE88" s="37"/>
      <c r="CUF88" s="46"/>
      <c r="CUG88" s="35"/>
      <c r="CUH88" s="59"/>
      <c r="CUI88" s="37"/>
      <c r="CUJ88" s="46"/>
      <c r="CUK88" s="35"/>
      <c r="CUL88" s="59"/>
      <c r="CUM88" s="37"/>
      <c r="CUN88" s="46"/>
      <c r="CUO88" s="35"/>
      <c r="CUP88" s="59"/>
      <c r="CUQ88" s="37"/>
      <c r="CUR88" s="46"/>
      <c r="CUS88" s="35"/>
      <c r="CUT88" s="59"/>
      <c r="CUU88" s="37"/>
      <c r="CUV88" s="46"/>
      <c r="CUW88" s="35"/>
      <c r="CUX88" s="59"/>
      <c r="CUY88" s="37"/>
      <c r="CUZ88" s="46"/>
      <c r="CVA88" s="35"/>
      <c r="CVB88" s="59"/>
      <c r="CVC88" s="37"/>
      <c r="CVD88" s="46"/>
      <c r="CVE88" s="35"/>
      <c r="CVF88" s="59"/>
      <c r="CVG88" s="37"/>
      <c r="CVH88" s="46"/>
      <c r="CVI88" s="35"/>
      <c r="CVJ88" s="59"/>
      <c r="CVK88" s="37"/>
      <c r="CVL88" s="46"/>
      <c r="CVM88" s="35"/>
      <c r="CVN88" s="59"/>
      <c r="CVO88" s="37"/>
      <c r="CVP88" s="46"/>
      <c r="CVQ88" s="35"/>
      <c r="CVR88" s="59"/>
      <c r="CVS88" s="37"/>
      <c r="CVT88" s="46"/>
      <c r="CVU88" s="35"/>
      <c r="CVV88" s="59"/>
      <c r="CVW88" s="37"/>
      <c r="CVX88" s="46"/>
      <c r="CVY88" s="35"/>
      <c r="CVZ88" s="59"/>
      <c r="CWA88" s="37"/>
      <c r="CWB88" s="46"/>
      <c r="CWC88" s="35"/>
      <c r="CWD88" s="59"/>
      <c r="CWE88" s="37"/>
      <c r="CWF88" s="46"/>
      <c r="CWG88" s="35"/>
      <c r="CWH88" s="59"/>
      <c r="CWI88" s="37"/>
      <c r="CWJ88" s="46"/>
      <c r="CWK88" s="35"/>
      <c r="CWL88" s="59"/>
      <c r="CWM88" s="37"/>
      <c r="CWN88" s="46"/>
      <c r="CWO88" s="35"/>
      <c r="CWP88" s="59"/>
      <c r="CWQ88" s="37"/>
      <c r="CWR88" s="46"/>
      <c r="CWS88" s="35"/>
      <c r="CWT88" s="59"/>
      <c r="CWU88" s="37"/>
      <c r="CWV88" s="46"/>
      <c r="CWW88" s="35"/>
      <c r="CWX88" s="59"/>
      <c r="CWY88" s="37"/>
      <c r="CWZ88" s="46"/>
      <c r="CXA88" s="35"/>
      <c r="CXB88" s="59"/>
      <c r="CXC88" s="37"/>
      <c r="CXD88" s="46"/>
      <c r="CXE88" s="35"/>
      <c r="CXF88" s="59"/>
      <c r="CXG88" s="37"/>
      <c r="CXH88" s="46"/>
      <c r="CXI88" s="35"/>
      <c r="CXJ88" s="59"/>
      <c r="CXK88" s="37"/>
      <c r="CXL88" s="46"/>
      <c r="CXM88" s="35"/>
      <c r="CXN88" s="59"/>
      <c r="CXO88" s="37"/>
      <c r="CXP88" s="46"/>
      <c r="CXQ88" s="35"/>
      <c r="CXR88" s="59"/>
      <c r="CXS88" s="37"/>
      <c r="CXT88" s="46"/>
      <c r="CXU88" s="35"/>
      <c r="CXV88" s="59"/>
      <c r="CXW88" s="37"/>
      <c r="CXX88" s="46"/>
      <c r="CXY88" s="35"/>
      <c r="CXZ88" s="59"/>
      <c r="CYA88" s="37"/>
      <c r="CYB88" s="46"/>
      <c r="CYC88" s="35"/>
      <c r="CYD88" s="59"/>
      <c r="CYE88" s="37"/>
      <c r="CYF88" s="46"/>
      <c r="CYG88" s="35"/>
      <c r="CYH88" s="59"/>
      <c r="CYI88" s="37"/>
      <c r="CYJ88" s="46"/>
      <c r="CYK88" s="35"/>
      <c r="CYL88" s="59"/>
      <c r="CYM88" s="37"/>
      <c r="CYN88" s="46"/>
      <c r="CYO88" s="35"/>
      <c r="CYP88" s="59"/>
      <c r="CYQ88" s="37"/>
      <c r="CYR88" s="46"/>
      <c r="CYS88" s="35"/>
      <c r="CYT88" s="59"/>
      <c r="CYU88" s="37"/>
      <c r="CYV88" s="46"/>
      <c r="CYW88" s="35"/>
      <c r="CYX88" s="59"/>
      <c r="CYY88" s="37"/>
      <c r="CYZ88" s="46"/>
      <c r="CZA88" s="35"/>
      <c r="CZB88" s="59"/>
      <c r="CZC88" s="37"/>
      <c r="CZD88" s="46"/>
      <c r="CZE88" s="35"/>
      <c r="CZF88" s="59"/>
      <c r="CZG88" s="37"/>
      <c r="CZH88" s="46"/>
      <c r="CZI88" s="35"/>
      <c r="CZJ88" s="59"/>
      <c r="CZK88" s="37"/>
      <c r="CZL88" s="46"/>
      <c r="CZM88" s="35"/>
      <c r="CZN88" s="59"/>
      <c r="CZO88" s="37"/>
      <c r="CZP88" s="46"/>
      <c r="CZQ88" s="35"/>
      <c r="CZR88" s="59"/>
      <c r="CZS88" s="37"/>
      <c r="CZT88" s="46"/>
      <c r="CZU88" s="35"/>
      <c r="CZV88" s="59"/>
      <c r="CZW88" s="37"/>
      <c r="CZX88" s="46"/>
      <c r="CZY88" s="35"/>
      <c r="CZZ88" s="59"/>
      <c r="DAA88" s="37"/>
      <c r="DAB88" s="46"/>
      <c r="DAC88" s="35"/>
      <c r="DAD88" s="59"/>
      <c r="DAE88" s="37"/>
      <c r="DAF88" s="46"/>
      <c r="DAG88" s="35"/>
      <c r="DAH88" s="59"/>
      <c r="DAI88" s="37"/>
      <c r="DAJ88" s="46"/>
      <c r="DAK88" s="35"/>
      <c r="DAL88" s="59"/>
      <c r="DAM88" s="37"/>
      <c r="DAN88" s="46"/>
      <c r="DAO88" s="35"/>
      <c r="DAP88" s="59"/>
      <c r="DAQ88" s="37"/>
      <c r="DAR88" s="46"/>
      <c r="DAS88" s="35"/>
      <c r="DAT88" s="59"/>
      <c r="DAU88" s="37"/>
      <c r="DAV88" s="46"/>
      <c r="DAW88" s="35"/>
      <c r="DAX88" s="59"/>
      <c r="DAY88" s="37"/>
      <c r="DAZ88" s="46"/>
      <c r="DBA88" s="35"/>
      <c r="DBB88" s="59"/>
      <c r="DBC88" s="37"/>
      <c r="DBD88" s="46"/>
      <c r="DBE88" s="35"/>
      <c r="DBF88" s="59"/>
      <c r="DBG88" s="37"/>
      <c r="DBH88" s="46"/>
      <c r="DBI88" s="35"/>
      <c r="DBJ88" s="59"/>
      <c r="DBK88" s="37"/>
      <c r="DBL88" s="46"/>
      <c r="DBM88" s="35"/>
      <c r="DBN88" s="59"/>
      <c r="DBO88" s="37"/>
      <c r="DBP88" s="46"/>
      <c r="DBQ88" s="35"/>
      <c r="DBR88" s="59"/>
      <c r="DBS88" s="37"/>
      <c r="DBT88" s="46"/>
      <c r="DBU88" s="35"/>
      <c r="DBV88" s="59"/>
      <c r="DBW88" s="37"/>
      <c r="DBX88" s="46"/>
      <c r="DBY88" s="35"/>
      <c r="DBZ88" s="59"/>
      <c r="DCA88" s="37"/>
      <c r="DCB88" s="46"/>
      <c r="DCC88" s="35"/>
      <c r="DCD88" s="59"/>
      <c r="DCE88" s="37"/>
      <c r="DCF88" s="46"/>
      <c r="DCG88" s="35"/>
      <c r="DCH88" s="59"/>
      <c r="DCI88" s="37"/>
      <c r="DCJ88" s="46"/>
      <c r="DCK88" s="35"/>
      <c r="DCL88" s="59"/>
      <c r="DCM88" s="37"/>
      <c r="DCN88" s="46"/>
      <c r="DCO88" s="35"/>
      <c r="DCP88" s="59"/>
      <c r="DCQ88" s="37"/>
      <c r="DCR88" s="46"/>
      <c r="DCS88" s="35"/>
      <c r="DCT88" s="59"/>
      <c r="DCU88" s="37"/>
      <c r="DCV88" s="46"/>
      <c r="DCW88" s="35"/>
      <c r="DCX88" s="59"/>
      <c r="DCY88" s="37"/>
      <c r="DCZ88" s="46"/>
      <c r="DDA88" s="35"/>
      <c r="DDB88" s="59"/>
      <c r="DDC88" s="37"/>
      <c r="DDD88" s="46"/>
      <c r="DDE88" s="35"/>
      <c r="DDF88" s="59"/>
      <c r="DDG88" s="37"/>
      <c r="DDH88" s="46"/>
      <c r="DDI88" s="35"/>
      <c r="DDJ88" s="59"/>
      <c r="DDK88" s="37"/>
      <c r="DDL88" s="46"/>
      <c r="DDM88" s="35"/>
      <c r="DDN88" s="59"/>
      <c r="DDO88" s="37"/>
      <c r="DDP88" s="46"/>
      <c r="DDQ88" s="35"/>
      <c r="DDR88" s="59"/>
      <c r="DDS88" s="37"/>
      <c r="DDT88" s="46"/>
      <c r="DDU88" s="35"/>
      <c r="DDV88" s="59"/>
      <c r="DDW88" s="37"/>
      <c r="DDX88" s="46"/>
      <c r="DDY88" s="35"/>
      <c r="DDZ88" s="59"/>
      <c r="DEA88" s="37"/>
      <c r="DEB88" s="46"/>
      <c r="DEC88" s="35"/>
      <c r="DED88" s="59"/>
      <c r="DEE88" s="37"/>
      <c r="DEF88" s="46"/>
      <c r="DEG88" s="35"/>
      <c r="DEH88" s="59"/>
      <c r="DEI88" s="37"/>
      <c r="DEJ88" s="46"/>
      <c r="DEK88" s="35"/>
      <c r="DEL88" s="59"/>
      <c r="DEM88" s="37"/>
      <c r="DEN88" s="46"/>
      <c r="DEO88" s="35"/>
      <c r="DEP88" s="59"/>
      <c r="DEQ88" s="37"/>
      <c r="DER88" s="46"/>
      <c r="DES88" s="35"/>
      <c r="DET88" s="59"/>
      <c r="DEU88" s="37"/>
      <c r="DEV88" s="46"/>
      <c r="DEW88" s="35"/>
      <c r="DEX88" s="59"/>
      <c r="DEY88" s="37"/>
      <c r="DEZ88" s="46"/>
      <c r="DFA88" s="35"/>
      <c r="DFB88" s="59"/>
      <c r="DFC88" s="37"/>
      <c r="DFD88" s="46"/>
      <c r="DFE88" s="35"/>
      <c r="DFF88" s="59"/>
      <c r="DFG88" s="37"/>
      <c r="DFH88" s="46"/>
      <c r="DFI88" s="35"/>
      <c r="DFJ88" s="59"/>
      <c r="DFK88" s="37"/>
      <c r="DFL88" s="46"/>
      <c r="DFM88" s="35"/>
      <c r="DFN88" s="59"/>
      <c r="DFO88" s="37"/>
      <c r="DFP88" s="46"/>
      <c r="DFQ88" s="35"/>
      <c r="DFR88" s="59"/>
      <c r="DFS88" s="37"/>
      <c r="DFT88" s="46"/>
      <c r="DFU88" s="35"/>
      <c r="DFV88" s="59"/>
      <c r="DFW88" s="37"/>
      <c r="DFX88" s="46"/>
      <c r="DFY88" s="35"/>
      <c r="DFZ88" s="59"/>
      <c r="DGA88" s="37"/>
      <c r="DGB88" s="46"/>
      <c r="DGC88" s="35"/>
      <c r="DGD88" s="59"/>
      <c r="DGE88" s="37"/>
      <c r="DGF88" s="46"/>
      <c r="DGG88" s="35"/>
      <c r="DGH88" s="59"/>
      <c r="DGI88" s="37"/>
      <c r="DGJ88" s="46"/>
      <c r="DGK88" s="35"/>
      <c r="DGL88" s="59"/>
      <c r="DGM88" s="37"/>
      <c r="DGN88" s="46"/>
      <c r="DGO88" s="35"/>
      <c r="DGP88" s="59"/>
      <c r="DGQ88" s="37"/>
      <c r="DGR88" s="46"/>
      <c r="DGS88" s="35"/>
      <c r="DGT88" s="59"/>
      <c r="DGU88" s="37"/>
      <c r="DGV88" s="46"/>
      <c r="DGW88" s="35"/>
      <c r="DGX88" s="59"/>
      <c r="DGY88" s="37"/>
      <c r="DGZ88" s="46"/>
      <c r="DHA88" s="35"/>
      <c r="DHB88" s="59"/>
      <c r="DHC88" s="37"/>
      <c r="DHD88" s="46"/>
      <c r="DHE88" s="35"/>
      <c r="DHF88" s="59"/>
      <c r="DHG88" s="37"/>
      <c r="DHH88" s="46"/>
      <c r="DHI88" s="35"/>
      <c r="DHJ88" s="59"/>
      <c r="DHK88" s="37"/>
      <c r="DHL88" s="46"/>
      <c r="DHM88" s="35"/>
      <c r="DHN88" s="59"/>
      <c r="DHO88" s="37"/>
      <c r="DHP88" s="46"/>
      <c r="DHQ88" s="35"/>
      <c r="DHR88" s="59"/>
      <c r="DHS88" s="37"/>
      <c r="DHT88" s="46"/>
      <c r="DHU88" s="35"/>
      <c r="DHV88" s="59"/>
      <c r="DHW88" s="37"/>
      <c r="DHX88" s="46"/>
      <c r="DHY88" s="35"/>
      <c r="DHZ88" s="59"/>
      <c r="DIA88" s="37"/>
      <c r="DIB88" s="46"/>
      <c r="DIC88" s="35"/>
      <c r="DID88" s="59"/>
      <c r="DIE88" s="37"/>
      <c r="DIF88" s="46"/>
      <c r="DIG88" s="35"/>
      <c r="DIH88" s="59"/>
      <c r="DII88" s="37"/>
      <c r="DIJ88" s="46"/>
      <c r="DIK88" s="35"/>
      <c r="DIL88" s="59"/>
      <c r="DIM88" s="37"/>
      <c r="DIN88" s="46"/>
      <c r="DIO88" s="35"/>
      <c r="DIP88" s="59"/>
      <c r="DIQ88" s="37"/>
      <c r="DIR88" s="46"/>
      <c r="DIS88" s="35"/>
      <c r="DIT88" s="59"/>
      <c r="DIU88" s="37"/>
      <c r="DIV88" s="46"/>
      <c r="DIW88" s="35"/>
      <c r="DIX88" s="59"/>
      <c r="DIY88" s="37"/>
      <c r="DIZ88" s="46"/>
      <c r="DJA88" s="35"/>
      <c r="DJB88" s="59"/>
      <c r="DJC88" s="37"/>
      <c r="DJD88" s="46"/>
      <c r="DJE88" s="35"/>
      <c r="DJF88" s="59"/>
      <c r="DJG88" s="37"/>
      <c r="DJH88" s="46"/>
      <c r="DJI88" s="35"/>
      <c r="DJJ88" s="59"/>
      <c r="DJK88" s="37"/>
      <c r="DJL88" s="46"/>
      <c r="DJM88" s="35"/>
      <c r="DJN88" s="59"/>
      <c r="DJO88" s="37"/>
      <c r="DJP88" s="46"/>
      <c r="DJQ88" s="35"/>
      <c r="DJR88" s="59"/>
      <c r="DJS88" s="37"/>
      <c r="DJT88" s="46"/>
      <c r="DJU88" s="35"/>
      <c r="DJV88" s="59"/>
      <c r="DJW88" s="37"/>
      <c r="DJX88" s="46"/>
      <c r="DJY88" s="35"/>
      <c r="DJZ88" s="59"/>
      <c r="DKA88" s="37"/>
      <c r="DKB88" s="46"/>
      <c r="DKC88" s="35"/>
      <c r="DKD88" s="59"/>
      <c r="DKE88" s="37"/>
      <c r="DKF88" s="46"/>
      <c r="DKG88" s="35"/>
      <c r="DKH88" s="59"/>
      <c r="DKI88" s="37"/>
      <c r="DKJ88" s="46"/>
      <c r="DKK88" s="35"/>
      <c r="DKL88" s="59"/>
      <c r="DKM88" s="37"/>
      <c r="DKN88" s="46"/>
      <c r="DKO88" s="35"/>
      <c r="DKP88" s="59"/>
      <c r="DKQ88" s="37"/>
      <c r="DKR88" s="46"/>
      <c r="DKS88" s="35"/>
      <c r="DKT88" s="59"/>
      <c r="DKU88" s="37"/>
      <c r="DKV88" s="46"/>
      <c r="DKW88" s="35"/>
      <c r="DKX88" s="59"/>
      <c r="DKY88" s="37"/>
      <c r="DKZ88" s="46"/>
      <c r="DLA88" s="35"/>
      <c r="DLB88" s="59"/>
      <c r="DLC88" s="37"/>
      <c r="DLD88" s="46"/>
      <c r="DLE88" s="35"/>
      <c r="DLF88" s="59"/>
      <c r="DLG88" s="37"/>
      <c r="DLH88" s="46"/>
      <c r="DLI88" s="35"/>
      <c r="DLJ88" s="59"/>
      <c r="DLK88" s="37"/>
      <c r="DLL88" s="46"/>
      <c r="DLM88" s="35"/>
      <c r="DLN88" s="59"/>
      <c r="DLO88" s="37"/>
      <c r="DLP88" s="46"/>
      <c r="DLQ88" s="35"/>
      <c r="DLR88" s="59"/>
      <c r="DLS88" s="37"/>
      <c r="DLT88" s="46"/>
      <c r="DLU88" s="35"/>
      <c r="DLV88" s="59"/>
      <c r="DLW88" s="37"/>
      <c r="DLX88" s="46"/>
      <c r="DLY88" s="35"/>
      <c r="DLZ88" s="59"/>
      <c r="DMA88" s="37"/>
      <c r="DMB88" s="46"/>
      <c r="DMC88" s="35"/>
      <c r="DMD88" s="59"/>
      <c r="DME88" s="37"/>
      <c r="DMF88" s="46"/>
      <c r="DMG88" s="35"/>
      <c r="DMH88" s="59"/>
      <c r="DMI88" s="37"/>
      <c r="DMJ88" s="46"/>
      <c r="DMK88" s="35"/>
      <c r="DML88" s="59"/>
      <c r="DMM88" s="37"/>
      <c r="DMN88" s="46"/>
      <c r="DMO88" s="35"/>
      <c r="DMP88" s="59"/>
      <c r="DMQ88" s="37"/>
      <c r="DMR88" s="46"/>
      <c r="DMS88" s="35"/>
      <c r="DMT88" s="59"/>
      <c r="DMU88" s="37"/>
      <c r="DMV88" s="46"/>
      <c r="DMW88" s="35"/>
      <c r="DMX88" s="59"/>
      <c r="DMY88" s="37"/>
      <c r="DMZ88" s="46"/>
      <c r="DNA88" s="35"/>
      <c r="DNB88" s="59"/>
      <c r="DNC88" s="37"/>
      <c r="DND88" s="46"/>
      <c r="DNE88" s="35"/>
      <c r="DNF88" s="59"/>
      <c r="DNG88" s="37"/>
      <c r="DNH88" s="46"/>
      <c r="DNI88" s="35"/>
      <c r="DNJ88" s="59"/>
      <c r="DNK88" s="37"/>
      <c r="DNL88" s="46"/>
      <c r="DNM88" s="35"/>
      <c r="DNN88" s="59"/>
      <c r="DNO88" s="37"/>
      <c r="DNP88" s="46"/>
      <c r="DNQ88" s="35"/>
      <c r="DNR88" s="59"/>
      <c r="DNS88" s="37"/>
      <c r="DNT88" s="46"/>
      <c r="DNU88" s="35"/>
      <c r="DNV88" s="59"/>
      <c r="DNW88" s="37"/>
      <c r="DNX88" s="46"/>
      <c r="DNY88" s="35"/>
      <c r="DNZ88" s="59"/>
      <c r="DOA88" s="37"/>
      <c r="DOB88" s="46"/>
      <c r="DOC88" s="35"/>
      <c r="DOD88" s="59"/>
      <c r="DOE88" s="37"/>
      <c r="DOF88" s="46"/>
      <c r="DOG88" s="35"/>
      <c r="DOH88" s="59"/>
      <c r="DOI88" s="37"/>
      <c r="DOJ88" s="46"/>
      <c r="DOK88" s="35"/>
      <c r="DOL88" s="59"/>
      <c r="DOM88" s="37"/>
      <c r="DON88" s="46"/>
      <c r="DOO88" s="35"/>
      <c r="DOP88" s="59"/>
      <c r="DOQ88" s="37"/>
      <c r="DOR88" s="46"/>
      <c r="DOS88" s="35"/>
      <c r="DOT88" s="59"/>
      <c r="DOU88" s="37"/>
      <c r="DOV88" s="46"/>
      <c r="DOW88" s="35"/>
      <c r="DOX88" s="59"/>
      <c r="DOY88" s="37"/>
      <c r="DOZ88" s="46"/>
      <c r="DPA88" s="35"/>
      <c r="DPB88" s="59"/>
      <c r="DPC88" s="37"/>
      <c r="DPD88" s="46"/>
      <c r="DPE88" s="35"/>
      <c r="DPF88" s="59"/>
      <c r="DPG88" s="37"/>
      <c r="DPH88" s="46"/>
      <c r="DPI88" s="35"/>
      <c r="DPJ88" s="59"/>
      <c r="DPK88" s="37"/>
      <c r="DPL88" s="46"/>
      <c r="DPM88" s="35"/>
      <c r="DPN88" s="59"/>
      <c r="DPO88" s="37"/>
      <c r="DPP88" s="46"/>
      <c r="DPQ88" s="35"/>
      <c r="DPR88" s="59"/>
      <c r="DPS88" s="37"/>
      <c r="DPT88" s="46"/>
      <c r="DPU88" s="35"/>
      <c r="DPV88" s="59"/>
      <c r="DPW88" s="37"/>
      <c r="DPX88" s="46"/>
      <c r="DPY88" s="35"/>
      <c r="DPZ88" s="59"/>
      <c r="DQA88" s="37"/>
      <c r="DQB88" s="46"/>
      <c r="DQC88" s="35"/>
      <c r="DQD88" s="59"/>
      <c r="DQE88" s="37"/>
      <c r="DQF88" s="46"/>
      <c r="DQG88" s="35"/>
      <c r="DQH88" s="59"/>
      <c r="DQI88" s="37"/>
      <c r="DQJ88" s="46"/>
      <c r="DQK88" s="35"/>
      <c r="DQL88" s="59"/>
      <c r="DQM88" s="37"/>
      <c r="DQN88" s="46"/>
      <c r="DQO88" s="35"/>
      <c r="DQP88" s="59"/>
      <c r="DQQ88" s="37"/>
      <c r="DQR88" s="46"/>
      <c r="DQS88" s="35"/>
      <c r="DQT88" s="59"/>
      <c r="DQU88" s="37"/>
      <c r="DQV88" s="46"/>
      <c r="DQW88" s="35"/>
      <c r="DQX88" s="59"/>
      <c r="DQY88" s="37"/>
      <c r="DQZ88" s="46"/>
      <c r="DRA88" s="35"/>
      <c r="DRB88" s="59"/>
      <c r="DRC88" s="37"/>
      <c r="DRD88" s="46"/>
      <c r="DRE88" s="35"/>
      <c r="DRF88" s="59"/>
      <c r="DRG88" s="37"/>
      <c r="DRH88" s="46"/>
      <c r="DRI88" s="35"/>
      <c r="DRJ88" s="59"/>
      <c r="DRK88" s="37"/>
      <c r="DRL88" s="46"/>
      <c r="DRM88" s="35"/>
      <c r="DRN88" s="59"/>
      <c r="DRO88" s="37"/>
      <c r="DRP88" s="46"/>
      <c r="DRQ88" s="35"/>
      <c r="DRR88" s="59"/>
      <c r="DRS88" s="37"/>
      <c r="DRT88" s="46"/>
      <c r="DRU88" s="35"/>
      <c r="DRV88" s="59"/>
      <c r="DRW88" s="37"/>
      <c r="DRX88" s="46"/>
      <c r="DRY88" s="35"/>
      <c r="DRZ88" s="59"/>
      <c r="DSA88" s="37"/>
      <c r="DSB88" s="46"/>
      <c r="DSC88" s="35"/>
      <c r="DSD88" s="59"/>
      <c r="DSE88" s="37"/>
      <c r="DSF88" s="46"/>
      <c r="DSG88" s="35"/>
      <c r="DSH88" s="59"/>
      <c r="DSI88" s="37"/>
      <c r="DSJ88" s="46"/>
      <c r="DSK88" s="35"/>
      <c r="DSL88" s="59"/>
      <c r="DSM88" s="37"/>
      <c r="DSN88" s="46"/>
      <c r="DSO88" s="35"/>
      <c r="DSP88" s="59"/>
      <c r="DSQ88" s="37"/>
      <c r="DSR88" s="46"/>
      <c r="DSS88" s="35"/>
      <c r="DST88" s="59"/>
      <c r="DSU88" s="37"/>
      <c r="DSV88" s="46"/>
      <c r="DSW88" s="35"/>
      <c r="DSX88" s="59"/>
      <c r="DSY88" s="37"/>
      <c r="DSZ88" s="46"/>
      <c r="DTA88" s="35"/>
      <c r="DTB88" s="59"/>
      <c r="DTC88" s="37"/>
      <c r="DTD88" s="46"/>
      <c r="DTE88" s="35"/>
      <c r="DTF88" s="59"/>
      <c r="DTG88" s="37"/>
      <c r="DTH88" s="46"/>
      <c r="DTI88" s="35"/>
      <c r="DTJ88" s="59"/>
      <c r="DTK88" s="37"/>
      <c r="DTL88" s="46"/>
      <c r="DTM88" s="35"/>
      <c r="DTN88" s="59"/>
      <c r="DTO88" s="37"/>
      <c r="DTP88" s="46"/>
      <c r="DTQ88" s="35"/>
      <c r="DTR88" s="59"/>
      <c r="DTS88" s="37"/>
      <c r="DTT88" s="46"/>
      <c r="DTU88" s="35"/>
      <c r="DTV88" s="59"/>
      <c r="DTW88" s="37"/>
      <c r="DTX88" s="46"/>
      <c r="DTY88" s="35"/>
      <c r="DTZ88" s="59"/>
      <c r="DUA88" s="37"/>
      <c r="DUB88" s="46"/>
      <c r="DUC88" s="35"/>
      <c r="DUD88" s="59"/>
      <c r="DUE88" s="37"/>
      <c r="DUF88" s="46"/>
      <c r="DUG88" s="35"/>
      <c r="DUH88" s="59"/>
      <c r="DUI88" s="37"/>
      <c r="DUJ88" s="46"/>
      <c r="DUK88" s="35"/>
      <c r="DUL88" s="59"/>
      <c r="DUM88" s="37"/>
      <c r="DUN88" s="46"/>
      <c r="DUO88" s="35"/>
      <c r="DUP88" s="59"/>
      <c r="DUQ88" s="37"/>
      <c r="DUR88" s="46"/>
      <c r="DUS88" s="35"/>
      <c r="DUT88" s="59"/>
      <c r="DUU88" s="37"/>
      <c r="DUV88" s="46"/>
      <c r="DUW88" s="35"/>
      <c r="DUX88" s="59"/>
      <c r="DUY88" s="37"/>
      <c r="DUZ88" s="46"/>
      <c r="DVA88" s="35"/>
      <c r="DVB88" s="59"/>
      <c r="DVC88" s="37"/>
      <c r="DVD88" s="46"/>
      <c r="DVE88" s="35"/>
      <c r="DVF88" s="59"/>
      <c r="DVG88" s="37"/>
      <c r="DVH88" s="46"/>
      <c r="DVI88" s="35"/>
      <c r="DVJ88" s="59"/>
      <c r="DVK88" s="37"/>
      <c r="DVL88" s="46"/>
      <c r="DVM88" s="35"/>
      <c r="DVN88" s="59"/>
      <c r="DVO88" s="37"/>
      <c r="DVP88" s="46"/>
      <c r="DVQ88" s="35"/>
      <c r="DVR88" s="59"/>
      <c r="DVS88" s="37"/>
      <c r="DVT88" s="46"/>
      <c r="DVU88" s="35"/>
      <c r="DVV88" s="59"/>
      <c r="DVW88" s="37"/>
      <c r="DVX88" s="46"/>
      <c r="DVY88" s="35"/>
      <c r="DVZ88" s="59"/>
      <c r="DWA88" s="37"/>
      <c r="DWB88" s="46"/>
      <c r="DWC88" s="35"/>
      <c r="DWD88" s="59"/>
      <c r="DWE88" s="37"/>
      <c r="DWF88" s="46"/>
      <c r="DWG88" s="35"/>
      <c r="DWH88" s="59"/>
      <c r="DWI88" s="37"/>
      <c r="DWJ88" s="46"/>
      <c r="DWK88" s="35"/>
      <c r="DWL88" s="59"/>
      <c r="DWM88" s="37"/>
      <c r="DWN88" s="46"/>
      <c r="DWO88" s="35"/>
      <c r="DWP88" s="59"/>
      <c r="DWQ88" s="37"/>
      <c r="DWR88" s="46"/>
      <c r="DWS88" s="35"/>
      <c r="DWT88" s="59"/>
      <c r="DWU88" s="37"/>
      <c r="DWV88" s="46"/>
      <c r="DWW88" s="35"/>
      <c r="DWX88" s="59"/>
      <c r="DWY88" s="37"/>
      <c r="DWZ88" s="46"/>
      <c r="DXA88" s="35"/>
      <c r="DXB88" s="59"/>
      <c r="DXC88" s="37"/>
      <c r="DXD88" s="46"/>
      <c r="DXE88" s="35"/>
      <c r="DXF88" s="59"/>
      <c r="DXG88" s="37"/>
      <c r="DXH88" s="46"/>
      <c r="DXI88" s="35"/>
      <c r="DXJ88" s="59"/>
      <c r="DXK88" s="37"/>
      <c r="DXL88" s="46"/>
      <c r="DXM88" s="35"/>
      <c r="DXN88" s="59"/>
      <c r="DXO88" s="37"/>
      <c r="DXP88" s="46"/>
      <c r="DXQ88" s="35"/>
      <c r="DXR88" s="59"/>
      <c r="DXS88" s="37"/>
      <c r="DXT88" s="46"/>
      <c r="DXU88" s="35"/>
      <c r="DXV88" s="59"/>
      <c r="DXW88" s="37"/>
      <c r="DXX88" s="46"/>
      <c r="DXY88" s="35"/>
      <c r="DXZ88" s="59"/>
      <c r="DYA88" s="37"/>
      <c r="DYB88" s="46"/>
      <c r="DYC88" s="35"/>
      <c r="DYD88" s="59"/>
      <c r="DYE88" s="37"/>
      <c r="DYF88" s="46"/>
      <c r="DYG88" s="35"/>
      <c r="DYH88" s="59"/>
      <c r="DYI88" s="37"/>
      <c r="DYJ88" s="46"/>
      <c r="DYK88" s="35"/>
      <c r="DYL88" s="59"/>
      <c r="DYM88" s="37"/>
      <c r="DYN88" s="46"/>
      <c r="DYO88" s="35"/>
      <c r="DYP88" s="59"/>
      <c r="DYQ88" s="37"/>
      <c r="DYR88" s="46"/>
      <c r="DYS88" s="35"/>
      <c r="DYT88" s="59"/>
      <c r="DYU88" s="37"/>
      <c r="DYV88" s="46"/>
      <c r="DYW88" s="35"/>
      <c r="DYX88" s="59"/>
      <c r="DYY88" s="37"/>
      <c r="DYZ88" s="46"/>
      <c r="DZA88" s="35"/>
      <c r="DZB88" s="59"/>
      <c r="DZC88" s="37"/>
      <c r="DZD88" s="46"/>
      <c r="DZE88" s="35"/>
      <c r="DZF88" s="59"/>
      <c r="DZG88" s="37"/>
      <c r="DZH88" s="46"/>
      <c r="DZI88" s="35"/>
      <c r="DZJ88" s="59"/>
      <c r="DZK88" s="37"/>
      <c r="DZL88" s="46"/>
      <c r="DZM88" s="35"/>
      <c r="DZN88" s="59"/>
      <c r="DZO88" s="37"/>
      <c r="DZP88" s="46"/>
      <c r="DZQ88" s="35"/>
      <c r="DZR88" s="59"/>
      <c r="DZS88" s="37"/>
      <c r="DZT88" s="46"/>
      <c r="DZU88" s="35"/>
      <c r="DZV88" s="59"/>
      <c r="DZW88" s="37"/>
      <c r="DZX88" s="46"/>
      <c r="DZY88" s="35"/>
      <c r="DZZ88" s="59"/>
      <c r="EAA88" s="37"/>
      <c r="EAB88" s="46"/>
      <c r="EAC88" s="35"/>
      <c r="EAD88" s="59"/>
      <c r="EAE88" s="37"/>
      <c r="EAF88" s="46"/>
      <c r="EAG88" s="35"/>
      <c r="EAH88" s="59"/>
      <c r="EAI88" s="37"/>
      <c r="EAJ88" s="46"/>
      <c r="EAK88" s="35"/>
      <c r="EAL88" s="59"/>
      <c r="EAM88" s="37"/>
      <c r="EAN88" s="46"/>
      <c r="EAO88" s="35"/>
      <c r="EAP88" s="59"/>
      <c r="EAQ88" s="37"/>
      <c r="EAR88" s="46"/>
      <c r="EAS88" s="35"/>
      <c r="EAT88" s="59"/>
      <c r="EAU88" s="37"/>
      <c r="EAV88" s="46"/>
      <c r="EAW88" s="35"/>
      <c r="EAX88" s="59"/>
      <c r="EAY88" s="37"/>
      <c r="EAZ88" s="46"/>
      <c r="EBA88" s="35"/>
      <c r="EBB88" s="59"/>
      <c r="EBC88" s="37"/>
      <c r="EBD88" s="46"/>
      <c r="EBE88" s="35"/>
      <c r="EBF88" s="59"/>
      <c r="EBG88" s="37"/>
      <c r="EBH88" s="46"/>
      <c r="EBI88" s="35"/>
      <c r="EBJ88" s="59"/>
      <c r="EBK88" s="37"/>
      <c r="EBL88" s="46"/>
      <c r="EBM88" s="35"/>
      <c r="EBN88" s="59"/>
      <c r="EBO88" s="37"/>
      <c r="EBP88" s="46"/>
      <c r="EBQ88" s="35"/>
      <c r="EBR88" s="59"/>
      <c r="EBS88" s="37"/>
      <c r="EBT88" s="46"/>
      <c r="EBU88" s="35"/>
      <c r="EBV88" s="59"/>
      <c r="EBW88" s="37"/>
      <c r="EBX88" s="46"/>
      <c r="EBY88" s="35"/>
      <c r="EBZ88" s="59"/>
      <c r="ECA88" s="37"/>
      <c r="ECB88" s="46"/>
      <c r="ECC88" s="35"/>
      <c r="ECD88" s="59"/>
      <c r="ECE88" s="37"/>
      <c r="ECF88" s="46"/>
      <c r="ECG88" s="35"/>
      <c r="ECH88" s="59"/>
      <c r="ECI88" s="37"/>
      <c r="ECJ88" s="46"/>
      <c r="ECK88" s="35"/>
      <c r="ECL88" s="59"/>
      <c r="ECM88" s="37"/>
      <c r="ECN88" s="46"/>
      <c r="ECO88" s="35"/>
      <c r="ECP88" s="59"/>
      <c r="ECQ88" s="37"/>
      <c r="ECR88" s="46"/>
      <c r="ECS88" s="35"/>
      <c r="ECT88" s="59"/>
      <c r="ECU88" s="37"/>
      <c r="ECV88" s="46"/>
      <c r="ECW88" s="35"/>
      <c r="ECX88" s="59"/>
      <c r="ECY88" s="37"/>
      <c r="ECZ88" s="46"/>
      <c r="EDA88" s="35"/>
      <c r="EDB88" s="59"/>
      <c r="EDC88" s="37"/>
      <c r="EDD88" s="46"/>
      <c r="EDE88" s="35"/>
      <c r="EDF88" s="59"/>
      <c r="EDG88" s="37"/>
      <c r="EDH88" s="46"/>
      <c r="EDI88" s="35"/>
      <c r="EDJ88" s="59"/>
      <c r="EDK88" s="37"/>
      <c r="EDL88" s="46"/>
      <c r="EDM88" s="35"/>
      <c r="EDN88" s="59"/>
      <c r="EDO88" s="37"/>
      <c r="EDP88" s="46"/>
      <c r="EDQ88" s="35"/>
      <c r="EDR88" s="59"/>
      <c r="EDS88" s="37"/>
      <c r="EDT88" s="46"/>
      <c r="EDU88" s="35"/>
      <c r="EDV88" s="59"/>
      <c r="EDW88" s="37"/>
      <c r="EDX88" s="46"/>
      <c r="EDY88" s="35"/>
      <c r="EDZ88" s="59"/>
      <c r="EEA88" s="37"/>
      <c r="EEB88" s="46"/>
      <c r="EEC88" s="35"/>
      <c r="EED88" s="59"/>
      <c r="EEE88" s="37"/>
      <c r="EEF88" s="46"/>
      <c r="EEG88" s="35"/>
      <c r="EEH88" s="59"/>
      <c r="EEI88" s="37"/>
      <c r="EEJ88" s="46"/>
      <c r="EEK88" s="35"/>
      <c r="EEL88" s="59"/>
      <c r="EEM88" s="37"/>
      <c r="EEN88" s="46"/>
      <c r="EEO88" s="35"/>
      <c r="EEP88" s="59"/>
      <c r="EEQ88" s="37"/>
      <c r="EER88" s="46"/>
      <c r="EES88" s="35"/>
      <c r="EET88" s="59"/>
      <c r="EEU88" s="37"/>
      <c r="EEV88" s="46"/>
      <c r="EEW88" s="35"/>
      <c r="EEX88" s="59"/>
      <c r="EEY88" s="37"/>
      <c r="EEZ88" s="46"/>
      <c r="EFA88" s="35"/>
      <c r="EFB88" s="59"/>
      <c r="EFC88" s="37"/>
      <c r="EFD88" s="46"/>
      <c r="EFE88" s="35"/>
      <c r="EFF88" s="59"/>
      <c r="EFG88" s="37"/>
      <c r="EFH88" s="46"/>
      <c r="EFI88" s="35"/>
      <c r="EFJ88" s="59"/>
      <c r="EFK88" s="37"/>
      <c r="EFL88" s="46"/>
      <c r="EFM88" s="35"/>
      <c r="EFN88" s="59"/>
      <c r="EFO88" s="37"/>
      <c r="EFP88" s="46"/>
      <c r="EFQ88" s="35"/>
      <c r="EFR88" s="59"/>
      <c r="EFS88" s="37"/>
      <c r="EFT88" s="46"/>
      <c r="EFU88" s="35"/>
      <c r="EFV88" s="59"/>
      <c r="EFW88" s="37"/>
      <c r="EFX88" s="46"/>
      <c r="EFY88" s="35"/>
      <c r="EFZ88" s="59"/>
      <c r="EGA88" s="37"/>
      <c r="EGB88" s="46"/>
      <c r="EGC88" s="35"/>
      <c r="EGD88" s="59"/>
      <c r="EGE88" s="37"/>
      <c r="EGF88" s="46"/>
      <c r="EGG88" s="35"/>
      <c r="EGH88" s="59"/>
      <c r="EGI88" s="37"/>
      <c r="EGJ88" s="46"/>
      <c r="EGK88" s="35"/>
      <c r="EGL88" s="59"/>
      <c r="EGM88" s="37"/>
      <c r="EGN88" s="46"/>
      <c r="EGO88" s="35"/>
      <c r="EGP88" s="59"/>
      <c r="EGQ88" s="37"/>
      <c r="EGR88" s="46"/>
      <c r="EGS88" s="35"/>
      <c r="EGT88" s="59"/>
      <c r="EGU88" s="37"/>
      <c r="EGV88" s="46"/>
      <c r="EGW88" s="35"/>
      <c r="EGX88" s="59"/>
      <c r="EGY88" s="37"/>
      <c r="EGZ88" s="46"/>
      <c r="EHA88" s="35"/>
      <c r="EHB88" s="59"/>
      <c r="EHC88" s="37"/>
      <c r="EHD88" s="46"/>
      <c r="EHE88" s="35"/>
      <c r="EHF88" s="59"/>
      <c r="EHG88" s="37"/>
      <c r="EHH88" s="46"/>
      <c r="EHI88" s="35"/>
      <c r="EHJ88" s="59"/>
      <c r="EHK88" s="37"/>
      <c r="EHL88" s="46"/>
      <c r="EHM88" s="35"/>
      <c r="EHN88" s="59"/>
      <c r="EHO88" s="37"/>
      <c r="EHP88" s="46"/>
      <c r="EHQ88" s="35"/>
      <c r="EHR88" s="59"/>
      <c r="EHS88" s="37"/>
      <c r="EHT88" s="46"/>
      <c r="EHU88" s="35"/>
      <c r="EHV88" s="59"/>
      <c r="EHW88" s="37"/>
      <c r="EHX88" s="46"/>
      <c r="EHY88" s="35"/>
      <c r="EHZ88" s="59"/>
      <c r="EIA88" s="37"/>
      <c r="EIB88" s="46"/>
      <c r="EIC88" s="35"/>
      <c r="EID88" s="59"/>
      <c r="EIE88" s="37"/>
      <c r="EIF88" s="46"/>
      <c r="EIG88" s="35"/>
      <c r="EIH88" s="59"/>
      <c r="EII88" s="37"/>
      <c r="EIJ88" s="46"/>
      <c r="EIK88" s="35"/>
      <c r="EIL88" s="59"/>
      <c r="EIM88" s="37"/>
      <c r="EIN88" s="46"/>
      <c r="EIO88" s="35"/>
      <c r="EIP88" s="59"/>
      <c r="EIQ88" s="37"/>
      <c r="EIR88" s="46"/>
      <c r="EIS88" s="35"/>
      <c r="EIT88" s="59"/>
      <c r="EIU88" s="37"/>
      <c r="EIV88" s="46"/>
      <c r="EIW88" s="35"/>
      <c r="EIX88" s="59"/>
      <c r="EIY88" s="37"/>
      <c r="EIZ88" s="46"/>
      <c r="EJA88" s="35"/>
      <c r="EJB88" s="59"/>
      <c r="EJC88" s="37"/>
      <c r="EJD88" s="46"/>
      <c r="EJE88" s="35"/>
      <c r="EJF88" s="59"/>
      <c r="EJG88" s="37"/>
      <c r="EJH88" s="46"/>
      <c r="EJI88" s="35"/>
      <c r="EJJ88" s="59"/>
      <c r="EJK88" s="37"/>
      <c r="EJL88" s="46"/>
      <c r="EJM88" s="35"/>
      <c r="EJN88" s="59"/>
      <c r="EJO88" s="37"/>
      <c r="EJP88" s="46"/>
      <c r="EJQ88" s="35"/>
      <c r="EJR88" s="59"/>
      <c r="EJS88" s="37"/>
      <c r="EJT88" s="46"/>
      <c r="EJU88" s="35"/>
      <c r="EJV88" s="59"/>
      <c r="EJW88" s="37"/>
      <c r="EJX88" s="46"/>
      <c r="EJY88" s="35"/>
      <c r="EJZ88" s="59"/>
      <c r="EKA88" s="37"/>
      <c r="EKB88" s="46"/>
      <c r="EKC88" s="35"/>
      <c r="EKD88" s="59"/>
      <c r="EKE88" s="37"/>
      <c r="EKF88" s="46"/>
      <c r="EKG88" s="35"/>
      <c r="EKH88" s="59"/>
      <c r="EKI88" s="37"/>
      <c r="EKJ88" s="46"/>
      <c r="EKK88" s="35"/>
      <c r="EKL88" s="59"/>
      <c r="EKM88" s="37"/>
      <c r="EKN88" s="46"/>
      <c r="EKO88" s="35"/>
      <c r="EKP88" s="59"/>
      <c r="EKQ88" s="37"/>
      <c r="EKR88" s="46"/>
      <c r="EKS88" s="35"/>
      <c r="EKT88" s="59"/>
      <c r="EKU88" s="37"/>
      <c r="EKV88" s="46"/>
      <c r="EKW88" s="35"/>
      <c r="EKX88" s="59"/>
      <c r="EKY88" s="37"/>
      <c r="EKZ88" s="46"/>
      <c r="ELA88" s="35"/>
      <c r="ELB88" s="59"/>
      <c r="ELC88" s="37"/>
      <c r="ELD88" s="46"/>
      <c r="ELE88" s="35"/>
      <c r="ELF88" s="59"/>
      <c r="ELG88" s="37"/>
      <c r="ELH88" s="46"/>
      <c r="ELI88" s="35"/>
      <c r="ELJ88" s="59"/>
      <c r="ELK88" s="37"/>
      <c r="ELL88" s="46"/>
      <c r="ELM88" s="35"/>
      <c r="ELN88" s="59"/>
      <c r="ELO88" s="37"/>
      <c r="ELP88" s="46"/>
      <c r="ELQ88" s="35"/>
      <c r="ELR88" s="59"/>
      <c r="ELS88" s="37"/>
      <c r="ELT88" s="46"/>
      <c r="ELU88" s="35"/>
      <c r="ELV88" s="59"/>
      <c r="ELW88" s="37"/>
      <c r="ELX88" s="46"/>
      <c r="ELY88" s="35"/>
      <c r="ELZ88" s="59"/>
      <c r="EMA88" s="37"/>
      <c r="EMB88" s="46"/>
      <c r="EMC88" s="35"/>
      <c r="EMD88" s="59"/>
      <c r="EME88" s="37"/>
      <c r="EMF88" s="46"/>
      <c r="EMG88" s="35"/>
      <c r="EMH88" s="59"/>
      <c r="EMI88" s="37"/>
      <c r="EMJ88" s="46"/>
      <c r="EMK88" s="35"/>
      <c r="EML88" s="59"/>
      <c r="EMM88" s="37"/>
      <c r="EMN88" s="46"/>
      <c r="EMO88" s="35"/>
      <c r="EMP88" s="59"/>
      <c r="EMQ88" s="37"/>
      <c r="EMR88" s="46"/>
      <c r="EMS88" s="35"/>
      <c r="EMT88" s="59"/>
      <c r="EMU88" s="37"/>
      <c r="EMV88" s="46"/>
      <c r="EMW88" s="35"/>
      <c r="EMX88" s="59"/>
      <c r="EMY88" s="37"/>
      <c r="EMZ88" s="46"/>
      <c r="ENA88" s="35"/>
      <c r="ENB88" s="59"/>
      <c r="ENC88" s="37"/>
      <c r="END88" s="46"/>
      <c r="ENE88" s="35"/>
      <c r="ENF88" s="59"/>
      <c r="ENG88" s="37"/>
      <c r="ENH88" s="46"/>
      <c r="ENI88" s="35"/>
      <c r="ENJ88" s="59"/>
      <c r="ENK88" s="37"/>
      <c r="ENL88" s="46"/>
      <c r="ENM88" s="35"/>
      <c r="ENN88" s="59"/>
      <c r="ENO88" s="37"/>
      <c r="ENP88" s="46"/>
      <c r="ENQ88" s="35"/>
      <c r="ENR88" s="59"/>
      <c r="ENS88" s="37"/>
      <c r="ENT88" s="46"/>
      <c r="ENU88" s="35"/>
      <c r="ENV88" s="59"/>
      <c r="ENW88" s="37"/>
      <c r="ENX88" s="46"/>
      <c r="ENY88" s="35"/>
      <c r="ENZ88" s="59"/>
      <c r="EOA88" s="37"/>
      <c r="EOB88" s="46"/>
      <c r="EOC88" s="35"/>
      <c r="EOD88" s="59"/>
      <c r="EOE88" s="37"/>
      <c r="EOF88" s="46"/>
      <c r="EOG88" s="35"/>
      <c r="EOH88" s="59"/>
      <c r="EOI88" s="37"/>
      <c r="EOJ88" s="46"/>
      <c r="EOK88" s="35"/>
      <c r="EOL88" s="59"/>
      <c r="EOM88" s="37"/>
      <c r="EON88" s="46"/>
      <c r="EOO88" s="35"/>
      <c r="EOP88" s="59"/>
      <c r="EOQ88" s="37"/>
      <c r="EOR88" s="46"/>
      <c r="EOS88" s="35"/>
      <c r="EOT88" s="59"/>
      <c r="EOU88" s="37"/>
      <c r="EOV88" s="46"/>
      <c r="EOW88" s="35"/>
      <c r="EOX88" s="59"/>
      <c r="EOY88" s="37"/>
      <c r="EOZ88" s="46"/>
      <c r="EPA88" s="35"/>
      <c r="EPB88" s="59"/>
      <c r="EPC88" s="37"/>
      <c r="EPD88" s="46"/>
      <c r="EPE88" s="35"/>
      <c r="EPF88" s="59"/>
      <c r="EPG88" s="37"/>
      <c r="EPH88" s="46"/>
      <c r="EPI88" s="35"/>
      <c r="EPJ88" s="59"/>
      <c r="EPK88" s="37"/>
      <c r="EPL88" s="46"/>
      <c r="EPM88" s="35"/>
      <c r="EPN88" s="59"/>
      <c r="EPO88" s="37"/>
      <c r="EPP88" s="46"/>
      <c r="EPQ88" s="35"/>
      <c r="EPR88" s="59"/>
      <c r="EPS88" s="37"/>
      <c r="EPT88" s="46"/>
      <c r="EPU88" s="35"/>
      <c r="EPV88" s="59"/>
      <c r="EPW88" s="37"/>
      <c r="EPX88" s="46"/>
      <c r="EPY88" s="35"/>
      <c r="EPZ88" s="59"/>
      <c r="EQA88" s="37"/>
      <c r="EQB88" s="46"/>
      <c r="EQC88" s="35"/>
      <c r="EQD88" s="59"/>
      <c r="EQE88" s="37"/>
      <c r="EQF88" s="46"/>
      <c r="EQG88" s="35"/>
      <c r="EQH88" s="59"/>
      <c r="EQI88" s="37"/>
      <c r="EQJ88" s="46"/>
      <c r="EQK88" s="35"/>
      <c r="EQL88" s="59"/>
      <c r="EQM88" s="37"/>
      <c r="EQN88" s="46"/>
      <c r="EQO88" s="35"/>
      <c r="EQP88" s="59"/>
      <c r="EQQ88" s="37"/>
      <c r="EQR88" s="46"/>
      <c r="EQS88" s="35"/>
      <c r="EQT88" s="59"/>
      <c r="EQU88" s="37"/>
      <c r="EQV88" s="46"/>
      <c r="EQW88" s="35"/>
      <c r="EQX88" s="59"/>
      <c r="EQY88" s="37"/>
      <c r="EQZ88" s="46"/>
      <c r="ERA88" s="35"/>
      <c r="ERB88" s="59"/>
      <c r="ERC88" s="37"/>
      <c r="ERD88" s="46"/>
      <c r="ERE88" s="35"/>
      <c r="ERF88" s="59"/>
      <c r="ERG88" s="37"/>
      <c r="ERH88" s="46"/>
      <c r="ERI88" s="35"/>
      <c r="ERJ88" s="59"/>
      <c r="ERK88" s="37"/>
      <c r="ERL88" s="46"/>
      <c r="ERM88" s="35"/>
      <c r="ERN88" s="59"/>
      <c r="ERO88" s="37"/>
      <c r="ERP88" s="46"/>
      <c r="ERQ88" s="35"/>
      <c r="ERR88" s="59"/>
      <c r="ERS88" s="37"/>
      <c r="ERT88" s="46"/>
      <c r="ERU88" s="35"/>
      <c r="ERV88" s="59"/>
      <c r="ERW88" s="37"/>
      <c r="ERX88" s="46"/>
      <c r="ERY88" s="35"/>
      <c r="ERZ88" s="59"/>
      <c r="ESA88" s="37"/>
      <c r="ESB88" s="46"/>
      <c r="ESC88" s="35"/>
      <c r="ESD88" s="59"/>
      <c r="ESE88" s="37"/>
      <c r="ESF88" s="46"/>
      <c r="ESG88" s="35"/>
      <c r="ESH88" s="59"/>
      <c r="ESI88" s="37"/>
      <c r="ESJ88" s="46"/>
      <c r="ESK88" s="35"/>
      <c r="ESL88" s="59"/>
      <c r="ESM88" s="37"/>
      <c r="ESN88" s="46"/>
      <c r="ESO88" s="35"/>
      <c r="ESP88" s="59"/>
      <c r="ESQ88" s="37"/>
      <c r="ESR88" s="46"/>
      <c r="ESS88" s="35"/>
      <c r="EST88" s="59"/>
      <c r="ESU88" s="37"/>
      <c r="ESV88" s="46"/>
      <c r="ESW88" s="35"/>
      <c r="ESX88" s="59"/>
      <c r="ESY88" s="37"/>
      <c r="ESZ88" s="46"/>
      <c r="ETA88" s="35"/>
      <c r="ETB88" s="59"/>
      <c r="ETC88" s="37"/>
      <c r="ETD88" s="46"/>
      <c r="ETE88" s="35"/>
      <c r="ETF88" s="59"/>
      <c r="ETG88" s="37"/>
      <c r="ETH88" s="46"/>
      <c r="ETI88" s="35"/>
      <c r="ETJ88" s="59"/>
      <c r="ETK88" s="37"/>
      <c r="ETL88" s="46"/>
      <c r="ETM88" s="35"/>
      <c r="ETN88" s="59"/>
      <c r="ETO88" s="37"/>
      <c r="ETP88" s="46"/>
      <c r="ETQ88" s="35"/>
      <c r="ETR88" s="59"/>
      <c r="ETS88" s="37"/>
      <c r="ETT88" s="46"/>
      <c r="ETU88" s="35"/>
      <c r="ETV88" s="59"/>
      <c r="ETW88" s="37"/>
      <c r="ETX88" s="46"/>
      <c r="ETY88" s="35"/>
      <c r="ETZ88" s="59"/>
      <c r="EUA88" s="37"/>
      <c r="EUB88" s="46"/>
      <c r="EUC88" s="35"/>
      <c r="EUD88" s="59"/>
      <c r="EUE88" s="37"/>
      <c r="EUF88" s="46"/>
      <c r="EUG88" s="35"/>
      <c r="EUH88" s="59"/>
      <c r="EUI88" s="37"/>
      <c r="EUJ88" s="46"/>
      <c r="EUK88" s="35"/>
      <c r="EUL88" s="59"/>
      <c r="EUM88" s="37"/>
      <c r="EUN88" s="46"/>
      <c r="EUO88" s="35"/>
      <c r="EUP88" s="59"/>
      <c r="EUQ88" s="37"/>
      <c r="EUR88" s="46"/>
      <c r="EUS88" s="35"/>
      <c r="EUT88" s="59"/>
      <c r="EUU88" s="37"/>
      <c r="EUV88" s="46"/>
      <c r="EUW88" s="35"/>
      <c r="EUX88" s="59"/>
      <c r="EUY88" s="37"/>
      <c r="EUZ88" s="46"/>
      <c r="EVA88" s="35"/>
      <c r="EVB88" s="59"/>
      <c r="EVC88" s="37"/>
      <c r="EVD88" s="46"/>
      <c r="EVE88" s="35"/>
      <c r="EVF88" s="59"/>
      <c r="EVG88" s="37"/>
      <c r="EVH88" s="46"/>
      <c r="EVI88" s="35"/>
      <c r="EVJ88" s="59"/>
      <c r="EVK88" s="37"/>
      <c r="EVL88" s="46"/>
      <c r="EVM88" s="35"/>
      <c r="EVN88" s="59"/>
      <c r="EVO88" s="37"/>
      <c r="EVP88" s="46"/>
      <c r="EVQ88" s="35"/>
      <c r="EVR88" s="59"/>
      <c r="EVS88" s="37"/>
      <c r="EVT88" s="46"/>
      <c r="EVU88" s="35"/>
      <c r="EVV88" s="59"/>
      <c r="EVW88" s="37"/>
      <c r="EVX88" s="46"/>
      <c r="EVY88" s="35"/>
      <c r="EVZ88" s="59"/>
      <c r="EWA88" s="37"/>
      <c r="EWB88" s="46"/>
      <c r="EWC88" s="35"/>
      <c r="EWD88" s="59"/>
      <c r="EWE88" s="37"/>
      <c r="EWF88" s="46"/>
      <c r="EWG88" s="35"/>
      <c r="EWH88" s="59"/>
      <c r="EWI88" s="37"/>
      <c r="EWJ88" s="46"/>
      <c r="EWK88" s="35"/>
      <c r="EWL88" s="59"/>
      <c r="EWM88" s="37"/>
      <c r="EWN88" s="46"/>
      <c r="EWO88" s="35"/>
      <c r="EWP88" s="59"/>
      <c r="EWQ88" s="37"/>
      <c r="EWR88" s="46"/>
      <c r="EWS88" s="35"/>
      <c r="EWT88" s="59"/>
      <c r="EWU88" s="37"/>
      <c r="EWV88" s="46"/>
      <c r="EWW88" s="35"/>
      <c r="EWX88" s="59"/>
      <c r="EWY88" s="37"/>
      <c r="EWZ88" s="46"/>
      <c r="EXA88" s="35"/>
      <c r="EXB88" s="59"/>
      <c r="EXC88" s="37"/>
      <c r="EXD88" s="46"/>
      <c r="EXE88" s="35"/>
      <c r="EXF88" s="59"/>
      <c r="EXG88" s="37"/>
      <c r="EXH88" s="46"/>
      <c r="EXI88" s="35"/>
      <c r="EXJ88" s="59"/>
      <c r="EXK88" s="37"/>
      <c r="EXL88" s="46"/>
      <c r="EXM88" s="35"/>
      <c r="EXN88" s="59"/>
      <c r="EXO88" s="37"/>
      <c r="EXP88" s="46"/>
      <c r="EXQ88" s="35"/>
      <c r="EXR88" s="59"/>
      <c r="EXS88" s="37"/>
      <c r="EXT88" s="46"/>
      <c r="EXU88" s="35"/>
      <c r="EXV88" s="59"/>
      <c r="EXW88" s="37"/>
      <c r="EXX88" s="46"/>
      <c r="EXY88" s="35"/>
      <c r="EXZ88" s="59"/>
      <c r="EYA88" s="37"/>
      <c r="EYB88" s="46"/>
      <c r="EYC88" s="35"/>
      <c r="EYD88" s="59"/>
      <c r="EYE88" s="37"/>
      <c r="EYF88" s="46"/>
      <c r="EYG88" s="35"/>
      <c r="EYH88" s="59"/>
      <c r="EYI88" s="37"/>
      <c r="EYJ88" s="46"/>
      <c r="EYK88" s="35"/>
      <c r="EYL88" s="59"/>
      <c r="EYM88" s="37"/>
      <c r="EYN88" s="46"/>
      <c r="EYO88" s="35"/>
      <c r="EYP88" s="59"/>
      <c r="EYQ88" s="37"/>
      <c r="EYR88" s="46"/>
      <c r="EYS88" s="35"/>
      <c r="EYT88" s="59"/>
      <c r="EYU88" s="37"/>
      <c r="EYV88" s="46"/>
      <c r="EYW88" s="35"/>
      <c r="EYX88" s="59"/>
      <c r="EYY88" s="37"/>
      <c r="EYZ88" s="46"/>
      <c r="EZA88" s="35"/>
      <c r="EZB88" s="59"/>
      <c r="EZC88" s="37"/>
      <c r="EZD88" s="46"/>
      <c r="EZE88" s="35"/>
      <c r="EZF88" s="59"/>
      <c r="EZG88" s="37"/>
      <c r="EZH88" s="46"/>
      <c r="EZI88" s="35"/>
      <c r="EZJ88" s="59"/>
      <c r="EZK88" s="37"/>
      <c r="EZL88" s="46"/>
      <c r="EZM88" s="35"/>
      <c r="EZN88" s="59"/>
      <c r="EZO88" s="37"/>
      <c r="EZP88" s="46"/>
      <c r="EZQ88" s="35"/>
      <c r="EZR88" s="59"/>
      <c r="EZS88" s="37"/>
      <c r="EZT88" s="46"/>
      <c r="EZU88" s="35"/>
      <c r="EZV88" s="59"/>
      <c r="EZW88" s="37"/>
      <c r="EZX88" s="46"/>
      <c r="EZY88" s="35"/>
      <c r="EZZ88" s="59"/>
      <c r="FAA88" s="37"/>
      <c r="FAB88" s="46"/>
      <c r="FAC88" s="35"/>
      <c r="FAD88" s="59"/>
      <c r="FAE88" s="37"/>
      <c r="FAF88" s="46"/>
      <c r="FAG88" s="35"/>
      <c r="FAH88" s="59"/>
      <c r="FAI88" s="37"/>
      <c r="FAJ88" s="46"/>
      <c r="FAK88" s="35"/>
      <c r="FAL88" s="59"/>
      <c r="FAM88" s="37"/>
      <c r="FAN88" s="46"/>
      <c r="FAO88" s="35"/>
      <c r="FAP88" s="59"/>
      <c r="FAQ88" s="37"/>
      <c r="FAR88" s="46"/>
      <c r="FAS88" s="35"/>
      <c r="FAT88" s="59"/>
      <c r="FAU88" s="37"/>
      <c r="FAV88" s="46"/>
      <c r="FAW88" s="35"/>
      <c r="FAX88" s="59"/>
      <c r="FAY88" s="37"/>
      <c r="FAZ88" s="46"/>
      <c r="FBA88" s="35"/>
      <c r="FBB88" s="59"/>
      <c r="FBC88" s="37"/>
      <c r="FBD88" s="46"/>
      <c r="FBE88" s="35"/>
      <c r="FBF88" s="59"/>
      <c r="FBG88" s="37"/>
      <c r="FBH88" s="46"/>
      <c r="FBI88" s="35"/>
      <c r="FBJ88" s="59"/>
      <c r="FBK88" s="37"/>
      <c r="FBL88" s="46"/>
      <c r="FBM88" s="35"/>
      <c r="FBN88" s="59"/>
      <c r="FBO88" s="37"/>
      <c r="FBP88" s="46"/>
      <c r="FBQ88" s="35"/>
      <c r="FBR88" s="59"/>
      <c r="FBS88" s="37"/>
      <c r="FBT88" s="46"/>
      <c r="FBU88" s="35"/>
      <c r="FBV88" s="59"/>
      <c r="FBW88" s="37"/>
      <c r="FBX88" s="46"/>
      <c r="FBY88" s="35"/>
      <c r="FBZ88" s="59"/>
      <c r="FCA88" s="37"/>
      <c r="FCB88" s="46"/>
      <c r="FCC88" s="35"/>
      <c r="FCD88" s="59"/>
      <c r="FCE88" s="37"/>
      <c r="FCF88" s="46"/>
      <c r="FCG88" s="35"/>
      <c r="FCH88" s="59"/>
      <c r="FCI88" s="37"/>
      <c r="FCJ88" s="46"/>
      <c r="FCK88" s="35"/>
      <c r="FCL88" s="59"/>
      <c r="FCM88" s="37"/>
      <c r="FCN88" s="46"/>
      <c r="FCO88" s="35"/>
      <c r="FCP88" s="59"/>
      <c r="FCQ88" s="37"/>
      <c r="FCR88" s="46"/>
      <c r="FCS88" s="35"/>
      <c r="FCT88" s="59"/>
      <c r="FCU88" s="37"/>
      <c r="FCV88" s="46"/>
      <c r="FCW88" s="35"/>
      <c r="FCX88" s="59"/>
      <c r="FCY88" s="37"/>
      <c r="FCZ88" s="46"/>
      <c r="FDA88" s="35"/>
      <c r="FDB88" s="59"/>
      <c r="FDC88" s="37"/>
      <c r="FDD88" s="46"/>
      <c r="FDE88" s="35"/>
      <c r="FDF88" s="59"/>
      <c r="FDG88" s="37"/>
      <c r="FDH88" s="46"/>
      <c r="FDI88" s="35"/>
      <c r="FDJ88" s="59"/>
      <c r="FDK88" s="37"/>
      <c r="FDL88" s="46"/>
      <c r="FDM88" s="35"/>
      <c r="FDN88" s="59"/>
      <c r="FDO88" s="37"/>
      <c r="FDP88" s="46"/>
      <c r="FDQ88" s="35"/>
      <c r="FDR88" s="59"/>
      <c r="FDS88" s="37"/>
      <c r="FDT88" s="46"/>
      <c r="FDU88" s="35"/>
      <c r="FDV88" s="59"/>
      <c r="FDW88" s="37"/>
      <c r="FDX88" s="46"/>
      <c r="FDY88" s="35"/>
      <c r="FDZ88" s="59"/>
      <c r="FEA88" s="37"/>
      <c r="FEB88" s="46"/>
      <c r="FEC88" s="35"/>
      <c r="FED88" s="59"/>
      <c r="FEE88" s="37"/>
      <c r="FEF88" s="46"/>
      <c r="FEG88" s="35"/>
      <c r="FEH88" s="59"/>
      <c r="FEI88" s="37"/>
      <c r="FEJ88" s="46"/>
      <c r="FEK88" s="35"/>
      <c r="FEL88" s="59"/>
      <c r="FEM88" s="37"/>
      <c r="FEN88" s="46"/>
      <c r="FEO88" s="35"/>
      <c r="FEP88" s="59"/>
      <c r="FEQ88" s="37"/>
      <c r="FER88" s="46"/>
      <c r="FES88" s="35"/>
      <c r="FET88" s="59"/>
      <c r="FEU88" s="37"/>
      <c r="FEV88" s="46"/>
      <c r="FEW88" s="35"/>
      <c r="FEX88" s="59"/>
      <c r="FEY88" s="37"/>
      <c r="FEZ88" s="46"/>
      <c r="FFA88" s="35"/>
      <c r="FFB88" s="59"/>
      <c r="FFC88" s="37"/>
      <c r="FFD88" s="46"/>
      <c r="FFE88" s="35"/>
      <c r="FFF88" s="59"/>
      <c r="FFG88" s="37"/>
      <c r="FFH88" s="46"/>
      <c r="FFI88" s="35"/>
      <c r="FFJ88" s="59"/>
      <c r="FFK88" s="37"/>
      <c r="FFL88" s="46"/>
      <c r="FFM88" s="35"/>
      <c r="FFN88" s="59"/>
      <c r="FFO88" s="37"/>
      <c r="FFP88" s="46"/>
      <c r="FFQ88" s="35"/>
      <c r="FFR88" s="59"/>
      <c r="FFS88" s="37"/>
      <c r="FFT88" s="46"/>
      <c r="FFU88" s="35"/>
      <c r="FFV88" s="59"/>
      <c r="FFW88" s="37"/>
      <c r="FFX88" s="46"/>
      <c r="FFY88" s="35"/>
      <c r="FFZ88" s="59"/>
      <c r="FGA88" s="37"/>
      <c r="FGB88" s="46"/>
      <c r="FGC88" s="35"/>
      <c r="FGD88" s="59"/>
      <c r="FGE88" s="37"/>
      <c r="FGF88" s="46"/>
      <c r="FGG88" s="35"/>
      <c r="FGH88" s="59"/>
      <c r="FGI88" s="37"/>
      <c r="FGJ88" s="46"/>
      <c r="FGK88" s="35"/>
      <c r="FGL88" s="59"/>
      <c r="FGM88" s="37"/>
      <c r="FGN88" s="46"/>
      <c r="FGO88" s="35"/>
      <c r="FGP88" s="59"/>
      <c r="FGQ88" s="37"/>
      <c r="FGR88" s="46"/>
      <c r="FGS88" s="35"/>
      <c r="FGT88" s="59"/>
      <c r="FGU88" s="37"/>
      <c r="FGV88" s="46"/>
      <c r="FGW88" s="35"/>
      <c r="FGX88" s="59"/>
      <c r="FGY88" s="37"/>
      <c r="FGZ88" s="46"/>
      <c r="FHA88" s="35"/>
      <c r="FHB88" s="59"/>
      <c r="FHC88" s="37"/>
      <c r="FHD88" s="46"/>
      <c r="FHE88" s="35"/>
      <c r="FHF88" s="59"/>
      <c r="FHG88" s="37"/>
      <c r="FHH88" s="46"/>
      <c r="FHI88" s="35"/>
      <c r="FHJ88" s="59"/>
      <c r="FHK88" s="37"/>
      <c r="FHL88" s="46"/>
      <c r="FHM88" s="35"/>
      <c r="FHN88" s="59"/>
      <c r="FHO88" s="37"/>
      <c r="FHP88" s="46"/>
      <c r="FHQ88" s="35"/>
      <c r="FHR88" s="59"/>
      <c r="FHS88" s="37"/>
      <c r="FHT88" s="46"/>
      <c r="FHU88" s="35"/>
      <c r="FHV88" s="59"/>
      <c r="FHW88" s="37"/>
      <c r="FHX88" s="46"/>
      <c r="FHY88" s="35"/>
      <c r="FHZ88" s="59"/>
      <c r="FIA88" s="37"/>
      <c r="FIB88" s="46"/>
      <c r="FIC88" s="35"/>
      <c r="FID88" s="59"/>
      <c r="FIE88" s="37"/>
      <c r="FIF88" s="46"/>
      <c r="FIG88" s="35"/>
      <c r="FIH88" s="59"/>
      <c r="FII88" s="37"/>
      <c r="FIJ88" s="46"/>
      <c r="FIK88" s="35"/>
      <c r="FIL88" s="59"/>
      <c r="FIM88" s="37"/>
      <c r="FIN88" s="46"/>
      <c r="FIO88" s="35"/>
      <c r="FIP88" s="59"/>
      <c r="FIQ88" s="37"/>
      <c r="FIR88" s="46"/>
      <c r="FIS88" s="35"/>
      <c r="FIT88" s="59"/>
      <c r="FIU88" s="37"/>
      <c r="FIV88" s="46"/>
      <c r="FIW88" s="35"/>
      <c r="FIX88" s="59"/>
      <c r="FIY88" s="37"/>
      <c r="FIZ88" s="46"/>
      <c r="FJA88" s="35"/>
      <c r="FJB88" s="59"/>
      <c r="FJC88" s="37"/>
      <c r="FJD88" s="46"/>
      <c r="FJE88" s="35"/>
      <c r="FJF88" s="59"/>
      <c r="FJG88" s="37"/>
      <c r="FJH88" s="46"/>
      <c r="FJI88" s="35"/>
      <c r="FJJ88" s="59"/>
      <c r="FJK88" s="37"/>
      <c r="FJL88" s="46"/>
      <c r="FJM88" s="35"/>
      <c r="FJN88" s="59"/>
      <c r="FJO88" s="37"/>
      <c r="FJP88" s="46"/>
      <c r="FJQ88" s="35"/>
      <c r="FJR88" s="59"/>
      <c r="FJS88" s="37"/>
      <c r="FJT88" s="46"/>
      <c r="FJU88" s="35"/>
      <c r="FJV88" s="59"/>
      <c r="FJW88" s="37"/>
      <c r="FJX88" s="46"/>
      <c r="FJY88" s="35"/>
      <c r="FJZ88" s="59"/>
      <c r="FKA88" s="37"/>
      <c r="FKB88" s="46"/>
      <c r="FKC88" s="35"/>
      <c r="FKD88" s="59"/>
      <c r="FKE88" s="37"/>
      <c r="FKF88" s="46"/>
      <c r="FKG88" s="35"/>
      <c r="FKH88" s="59"/>
      <c r="FKI88" s="37"/>
      <c r="FKJ88" s="46"/>
      <c r="FKK88" s="35"/>
      <c r="FKL88" s="59"/>
      <c r="FKM88" s="37"/>
      <c r="FKN88" s="46"/>
      <c r="FKO88" s="35"/>
      <c r="FKP88" s="59"/>
      <c r="FKQ88" s="37"/>
      <c r="FKR88" s="46"/>
      <c r="FKS88" s="35"/>
      <c r="FKT88" s="59"/>
      <c r="FKU88" s="37"/>
      <c r="FKV88" s="46"/>
      <c r="FKW88" s="35"/>
      <c r="FKX88" s="59"/>
      <c r="FKY88" s="37"/>
      <c r="FKZ88" s="46"/>
      <c r="FLA88" s="35"/>
      <c r="FLB88" s="59"/>
      <c r="FLC88" s="37"/>
      <c r="FLD88" s="46"/>
      <c r="FLE88" s="35"/>
      <c r="FLF88" s="59"/>
      <c r="FLG88" s="37"/>
      <c r="FLH88" s="46"/>
      <c r="FLI88" s="35"/>
      <c r="FLJ88" s="59"/>
      <c r="FLK88" s="37"/>
      <c r="FLL88" s="46"/>
      <c r="FLM88" s="35"/>
      <c r="FLN88" s="59"/>
      <c r="FLO88" s="37"/>
      <c r="FLP88" s="46"/>
      <c r="FLQ88" s="35"/>
      <c r="FLR88" s="59"/>
      <c r="FLS88" s="37"/>
      <c r="FLT88" s="46"/>
      <c r="FLU88" s="35"/>
      <c r="FLV88" s="59"/>
      <c r="FLW88" s="37"/>
      <c r="FLX88" s="46"/>
      <c r="FLY88" s="35"/>
      <c r="FLZ88" s="59"/>
      <c r="FMA88" s="37"/>
      <c r="FMB88" s="46"/>
      <c r="FMC88" s="35"/>
      <c r="FMD88" s="59"/>
      <c r="FME88" s="37"/>
      <c r="FMF88" s="46"/>
      <c r="FMG88" s="35"/>
      <c r="FMH88" s="59"/>
      <c r="FMI88" s="37"/>
      <c r="FMJ88" s="46"/>
      <c r="FMK88" s="35"/>
      <c r="FML88" s="59"/>
      <c r="FMM88" s="37"/>
      <c r="FMN88" s="46"/>
      <c r="FMO88" s="35"/>
      <c r="FMP88" s="59"/>
      <c r="FMQ88" s="37"/>
      <c r="FMR88" s="46"/>
      <c r="FMS88" s="35"/>
      <c r="FMT88" s="59"/>
      <c r="FMU88" s="37"/>
      <c r="FMV88" s="46"/>
      <c r="FMW88" s="35"/>
      <c r="FMX88" s="59"/>
      <c r="FMY88" s="37"/>
      <c r="FMZ88" s="46"/>
      <c r="FNA88" s="35"/>
      <c r="FNB88" s="59"/>
      <c r="FNC88" s="37"/>
      <c r="FND88" s="46"/>
      <c r="FNE88" s="35"/>
      <c r="FNF88" s="59"/>
      <c r="FNG88" s="37"/>
      <c r="FNH88" s="46"/>
      <c r="FNI88" s="35"/>
      <c r="FNJ88" s="59"/>
      <c r="FNK88" s="37"/>
      <c r="FNL88" s="46"/>
      <c r="FNM88" s="35"/>
      <c r="FNN88" s="59"/>
      <c r="FNO88" s="37"/>
      <c r="FNP88" s="46"/>
      <c r="FNQ88" s="35"/>
      <c r="FNR88" s="59"/>
      <c r="FNS88" s="37"/>
      <c r="FNT88" s="46"/>
      <c r="FNU88" s="35"/>
      <c r="FNV88" s="59"/>
      <c r="FNW88" s="37"/>
      <c r="FNX88" s="46"/>
      <c r="FNY88" s="35"/>
      <c r="FNZ88" s="59"/>
      <c r="FOA88" s="37"/>
      <c r="FOB88" s="46"/>
      <c r="FOC88" s="35"/>
      <c r="FOD88" s="59"/>
      <c r="FOE88" s="37"/>
      <c r="FOF88" s="46"/>
      <c r="FOG88" s="35"/>
      <c r="FOH88" s="59"/>
      <c r="FOI88" s="37"/>
      <c r="FOJ88" s="46"/>
      <c r="FOK88" s="35"/>
      <c r="FOL88" s="59"/>
      <c r="FOM88" s="37"/>
      <c r="FON88" s="46"/>
      <c r="FOO88" s="35"/>
      <c r="FOP88" s="59"/>
      <c r="FOQ88" s="37"/>
      <c r="FOR88" s="46"/>
      <c r="FOS88" s="35"/>
      <c r="FOT88" s="59"/>
      <c r="FOU88" s="37"/>
      <c r="FOV88" s="46"/>
      <c r="FOW88" s="35"/>
      <c r="FOX88" s="59"/>
      <c r="FOY88" s="37"/>
      <c r="FOZ88" s="46"/>
      <c r="FPA88" s="35"/>
      <c r="FPB88" s="59"/>
      <c r="FPC88" s="37"/>
      <c r="FPD88" s="46"/>
      <c r="FPE88" s="35"/>
      <c r="FPF88" s="59"/>
      <c r="FPG88" s="37"/>
      <c r="FPH88" s="46"/>
      <c r="FPI88" s="35"/>
      <c r="FPJ88" s="59"/>
      <c r="FPK88" s="37"/>
      <c r="FPL88" s="46"/>
      <c r="FPM88" s="35"/>
      <c r="FPN88" s="59"/>
      <c r="FPO88" s="37"/>
      <c r="FPP88" s="46"/>
      <c r="FPQ88" s="35"/>
      <c r="FPR88" s="59"/>
      <c r="FPS88" s="37"/>
      <c r="FPT88" s="46"/>
      <c r="FPU88" s="35"/>
      <c r="FPV88" s="59"/>
      <c r="FPW88" s="37"/>
      <c r="FPX88" s="46"/>
      <c r="FPY88" s="35"/>
      <c r="FPZ88" s="59"/>
      <c r="FQA88" s="37"/>
      <c r="FQB88" s="46"/>
      <c r="FQC88" s="35"/>
      <c r="FQD88" s="59"/>
      <c r="FQE88" s="37"/>
      <c r="FQF88" s="46"/>
      <c r="FQG88" s="35"/>
      <c r="FQH88" s="59"/>
      <c r="FQI88" s="37"/>
      <c r="FQJ88" s="46"/>
      <c r="FQK88" s="35"/>
      <c r="FQL88" s="59"/>
      <c r="FQM88" s="37"/>
      <c r="FQN88" s="46"/>
      <c r="FQO88" s="35"/>
      <c r="FQP88" s="59"/>
      <c r="FQQ88" s="37"/>
      <c r="FQR88" s="46"/>
      <c r="FQS88" s="35"/>
      <c r="FQT88" s="59"/>
      <c r="FQU88" s="37"/>
      <c r="FQV88" s="46"/>
      <c r="FQW88" s="35"/>
      <c r="FQX88" s="59"/>
      <c r="FQY88" s="37"/>
      <c r="FQZ88" s="46"/>
      <c r="FRA88" s="35"/>
      <c r="FRB88" s="59"/>
      <c r="FRC88" s="37"/>
      <c r="FRD88" s="46"/>
      <c r="FRE88" s="35"/>
      <c r="FRF88" s="59"/>
      <c r="FRG88" s="37"/>
      <c r="FRH88" s="46"/>
      <c r="FRI88" s="35"/>
      <c r="FRJ88" s="59"/>
      <c r="FRK88" s="37"/>
      <c r="FRL88" s="46"/>
      <c r="FRM88" s="35"/>
      <c r="FRN88" s="59"/>
      <c r="FRO88" s="37"/>
      <c r="FRP88" s="46"/>
      <c r="FRQ88" s="35"/>
      <c r="FRR88" s="59"/>
      <c r="FRS88" s="37"/>
      <c r="FRT88" s="46"/>
      <c r="FRU88" s="35"/>
      <c r="FRV88" s="59"/>
      <c r="FRW88" s="37"/>
      <c r="FRX88" s="46"/>
      <c r="FRY88" s="35"/>
      <c r="FRZ88" s="59"/>
      <c r="FSA88" s="37"/>
      <c r="FSB88" s="46"/>
      <c r="FSC88" s="35"/>
      <c r="FSD88" s="59"/>
      <c r="FSE88" s="37"/>
      <c r="FSF88" s="46"/>
      <c r="FSG88" s="35"/>
      <c r="FSH88" s="59"/>
      <c r="FSI88" s="37"/>
      <c r="FSJ88" s="46"/>
      <c r="FSK88" s="35"/>
      <c r="FSL88" s="59"/>
      <c r="FSM88" s="37"/>
      <c r="FSN88" s="46"/>
      <c r="FSO88" s="35"/>
      <c r="FSP88" s="59"/>
      <c r="FSQ88" s="37"/>
      <c r="FSR88" s="46"/>
      <c r="FSS88" s="35"/>
      <c r="FST88" s="59"/>
      <c r="FSU88" s="37"/>
      <c r="FSV88" s="46"/>
      <c r="FSW88" s="35"/>
      <c r="FSX88" s="59"/>
      <c r="FSY88" s="37"/>
      <c r="FSZ88" s="46"/>
      <c r="FTA88" s="35"/>
      <c r="FTB88" s="59"/>
      <c r="FTC88" s="37"/>
      <c r="FTD88" s="46"/>
      <c r="FTE88" s="35"/>
      <c r="FTF88" s="59"/>
      <c r="FTG88" s="37"/>
      <c r="FTH88" s="46"/>
      <c r="FTI88" s="35"/>
      <c r="FTJ88" s="59"/>
      <c r="FTK88" s="37"/>
      <c r="FTL88" s="46"/>
      <c r="FTM88" s="35"/>
      <c r="FTN88" s="59"/>
      <c r="FTO88" s="37"/>
      <c r="FTP88" s="46"/>
      <c r="FTQ88" s="35"/>
      <c r="FTR88" s="59"/>
      <c r="FTS88" s="37"/>
      <c r="FTT88" s="46"/>
      <c r="FTU88" s="35"/>
      <c r="FTV88" s="59"/>
      <c r="FTW88" s="37"/>
      <c r="FTX88" s="46"/>
      <c r="FTY88" s="35"/>
      <c r="FTZ88" s="59"/>
      <c r="FUA88" s="37"/>
      <c r="FUB88" s="46"/>
      <c r="FUC88" s="35"/>
      <c r="FUD88" s="59"/>
      <c r="FUE88" s="37"/>
      <c r="FUF88" s="46"/>
      <c r="FUG88" s="35"/>
      <c r="FUH88" s="59"/>
      <c r="FUI88" s="37"/>
      <c r="FUJ88" s="46"/>
      <c r="FUK88" s="35"/>
      <c r="FUL88" s="59"/>
      <c r="FUM88" s="37"/>
      <c r="FUN88" s="46"/>
      <c r="FUO88" s="35"/>
      <c r="FUP88" s="59"/>
      <c r="FUQ88" s="37"/>
      <c r="FUR88" s="46"/>
      <c r="FUS88" s="35"/>
      <c r="FUT88" s="59"/>
      <c r="FUU88" s="37"/>
      <c r="FUV88" s="46"/>
      <c r="FUW88" s="35"/>
      <c r="FUX88" s="59"/>
      <c r="FUY88" s="37"/>
      <c r="FUZ88" s="46"/>
      <c r="FVA88" s="35"/>
      <c r="FVB88" s="59"/>
      <c r="FVC88" s="37"/>
      <c r="FVD88" s="46"/>
      <c r="FVE88" s="35"/>
      <c r="FVF88" s="59"/>
      <c r="FVG88" s="37"/>
      <c r="FVH88" s="46"/>
      <c r="FVI88" s="35"/>
      <c r="FVJ88" s="59"/>
      <c r="FVK88" s="37"/>
      <c r="FVL88" s="46"/>
      <c r="FVM88" s="35"/>
      <c r="FVN88" s="59"/>
      <c r="FVO88" s="37"/>
      <c r="FVP88" s="46"/>
      <c r="FVQ88" s="35"/>
      <c r="FVR88" s="59"/>
      <c r="FVS88" s="37"/>
      <c r="FVT88" s="46"/>
      <c r="FVU88" s="35"/>
      <c r="FVV88" s="59"/>
      <c r="FVW88" s="37"/>
      <c r="FVX88" s="46"/>
      <c r="FVY88" s="35"/>
      <c r="FVZ88" s="59"/>
      <c r="FWA88" s="37"/>
      <c r="FWB88" s="46"/>
      <c r="FWC88" s="35"/>
      <c r="FWD88" s="59"/>
      <c r="FWE88" s="37"/>
      <c r="FWF88" s="46"/>
      <c r="FWG88" s="35"/>
      <c r="FWH88" s="59"/>
      <c r="FWI88" s="37"/>
      <c r="FWJ88" s="46"/>
      <c r="FWK88" s="35"/>
      <c r="FWL88" s="59"/>
      <c r="FWM88" s="37"/>
      <c r="FWN88" s="46"/>
      <c r="FWO88" s="35"/>
      <c r="FWP88" s="59"/>
      <c r="FWQ88" s="37"/>
      <c r="FWR88" s="46"/>
      <c r="FWS88" s="35"/>
      <c r="FWT88" s="59"/>
      <c r="FWU88" s="37"/>
      <c r="FWV88" s="46"/>
      <c r="FWW88" s="35"/>
      <c r="FWX88" s="59"/>
      <c r="FWY88" s="37"/>
      <c r="FWZ88" s="46"/>
      <c r="FXA88" s="35"/>
      <c r="FXB88" s="59"/>
      <c r="FXC88" s="37"/>
      <c r="FXD88" s="46"/>
      <c r="FXE88" s="35"/>
      <c r="FXF88" s="59"/>
      <c r="FXG88" s="37"/>
      <c r="FXH88" s="46"/>
      <c r="FXI88" s="35"/>
      <c r="FXJ88" s="59"/>
      <c r="FXK88" s="37"/>
      <c r="FXL88" s="46"/>
      <c r="FXM88" s="35"/>
      <c r="FXN88" s="59"/>
      <c r="FXO88" s="37"/>
      <c r="FXP88" s="46"/>
      <c r="FXQ88" s="35"/>
      <c r="FXR88" s="59"/>
      <c r="FXS88" s="37"/>
      <c r="FXT88" s="46"/>
      <c r="FXU88" s="35"/>
      <c r="FXV88" s="59"/>
      <c r="FXW88" s="37"/>
      <c r="FXX88" s="46"/>
      <c r="FXY88" s="35"/>
      <c r="FXZ88" s="59"/>
      <c r="FYA88" s="37"/>
      <c r="FYB88" s="46"/>
      <c r="FYC88" s="35"/>
      <c r="FYD88" s="59"/>
      <c r="FYE88" s="37"/>
      <c r="FYF88" s="46"/>
      <c r="FYG88" s="35"/>
      <c r="FYH88" s="59"/>
      <c r="FYI88" s="37"/>
      <c r="FYJ88" s="46"/>
      <c r="FYK88" s="35"/>
      <c r="FYL88" s="59"/>
      <c r="FYM88" s="37"/>
      <c r="FYN88" s="46"/>
      <c r="FYO88" s="35"/>
      <c r="FYP88" s="59"/>
      <c r="FYQ88" s="37"/>
      <c r="FYR88" s="46"/>
      <c r="FYS88" s="35"/>
      <c r="FYT88" s="59"/>
      <c r="FYU88" s="37"/>
      <c r="FYV88" s="46"/>
      <c r="FYW88" s="35"/>
      <c r="FYX88" s="59"/>
      <c r="FYY88" s="37"/>
      <c r="FYZ88" s="46"/>
      <c r="FZA88" s="35"/>
      <c r="FZB88" s="59"/>
      <c r="FZC88" s="37"/>
      <c r="FZD88" s="46"/>
      <c r="FZE88" s="35"/>
      <c r="FZF88" s="59"/>
      <c r="FZG88" s="37"/>
      <c r="FZH88" s="46"/>
      <c r="FZI88" s="35"/>
      <c r="FZJ88" s="59"/>
      <c r="FZK88" s="37"/>
      <c r="FZL88" s="46"/>
      <c r="FZM88" s="35"/>
      <c r="FZN88" s="59"/>
      <c r="FZO88" s="37"/>
      <c r="FZP88" s="46"/>
      <c r="FZQ88" s="35"/>
      <c r="FZR88" s="59"/>
      <c r="FZS88" s="37"/>
      <c r="FZT88" s="46"/>
      <c r="FZU88" s="35"/>
      <c r="FZV88" s="59"/>
      <c r="FZW88" s="37"/>
      <c r="FZX88" s="46"/>
      <c r="FZY88" s="35"/>
      <c r="FZZ88" s="59"/>
      <c r="GAA88" s="37"/>
      <c r="GAB88" s="46"/>
      <c r="GAC88" s="35"/>
      <c r="GAD88" s="59"/>
      <c r="GAE88" s="37"/>
      <c r="GAF88" s="46"/>
      <c r="GAG88" s="35"/>
      <c r="GAH88" s="59"/>
      <c r="GAI88" s="37"/>
      <c r="GAJ88" s="46"/>
      <c r="GAK88" s="35"/>
      <c r="GAL88" s="59"/>
      <c r="GAM88" s="37"/>
      <c r="GAN88" s="46"/>
      <c r="GAO88" s="35"/>
      <c r="GAP88" s="59"/>
      <c r="GAQ88" s="37"/>
      <c r="GAR88" s="46"/>
      <c r="GAS88" s="35"/>
      <c r="GAT88" s="59"/>
      <c r="GAU88" s="37"/>
      <c r="GAV88" s="46"/>
      <c r="GAW88" s="35"/>
      <c r="GAX88" s="59"/>
      <c r="GAY88" s="37"/>
      <c r="GAZ88" s="46"/>
      <c r="GBA88" s="35"/>
      <c r="GBB88" s="59"/>
      <c r="GBC88" s="37"/>
      <c r="GBD88" s="46"/>
      <c r="GBE88" s="35"/>
      <c r="GBF88" s="59"/>
      <c r="GBG88" s="37"/>
      <c r="GBH88" s="46"/>
      <c r="GBI88" s="35"/>
      <c r="GBJ88" s="59"/>
      <c r="GBK88" s="37"/>
      <c r="GBL88" s="46"/>
      <c r="GBM88" s="35"/>
      <c r="GBN88" s="59"/>
      <c r="GBO88" s="37"/>
      <c r="GBP88" s="46"/>
      <c r="GBQ88" s="35"/>
      <c r="GBR88" s="59"/>
      <c r="GBS88" s="37"/>
      <c r="GBT88" s="46"/>
      <c r="GBU88" s="35"/>
      <c r="GBV88" s="59"/>
      <c r="GBW88" s="37"/>
      <c r="GBX88" s="46"/>
      <c r="GBY88" s="35"/>
      <c r="GBZ88" s="59"/>
      <c r="GCA88" s="37"/>
      <c r="GCB88" s="46"/>
      <c r="GCC88" s="35"/>
      <c r="GCD88" s="59"/>
      <c r="GCE88" s="37"/>
      <c r="GCF88" s="46"/>
      <c r="GCG88" s="35"/>
      <c r="GCH88" s="59"/>
      <c r="GCI88" s="37"/>
      <c r="GCJ88" s="46"/>
      <c r="GCK88" s="35"/>
      <c r="GCL88" s="59"/>
      <c r="GCM88" s="37"/>
      <c r="GCN88" s="46"/>
      <c r="GCO88" s="35"/>
      <c r="GCP88" s="59"/>
      <c r="GCQ88" s="37"/>
      <c r="GCR88" s="46"/>
      <c r="GCS88" s="35"/>
      <c r="GCT88" s="59"/>
      <c r="GCU88" s="37"/>
      <c r="GCV88" s="46"/>
      <c r="GCW88" s="35"/>
      <c r="GCX88" s="59"/>
      <c r="GCY88" s="37"/>
      <c r="GCZ88" s="46"/>
      <c r="GDA88" s="35"/>
      <c r="GDB88" s="59"/>
      <c r="GDC88" s="37"/>
      <c r="GDD88" s="46"/>
      <c r="GDE88" s="35"/>
      <c r="GDF88" s="59"/>
      <c r="GDG88" s="37"/>
      <c r="GDH88" s="46"/>
      <c r="GDI88" s="35"/>
      <c r="GDJ88" s="59"/>
      <c r="GDK88" s="37"/>
      <c r="GDL88" s="46"/>
      <c r="GDM88" s="35"/>
      <c r="GDN88" s="59"/>
      <c r="GDO88" s="37"/>
      <c r="GDP88" s="46"/>
      <c r="GDQ88" s="35"/>
      <c r="GDR88" s="59"/>
      <c r="GDS88" s="37"/>
      <c r="GDT88" s="46"/>
      <c r="GDU88" s="35"/>
      <c r="GDV88" s="59"/>
      <c r="GDW88" s="37"/>
      <c r="GDX88" s="46"/>
      <c r="GDY88" s="35"/>
      <c r="GDZ88" s="59"/>
      <c r="GEA88" s="37"/>
      <c r="GEB88" s="46"/>
      <c r="GEC88" s="35"/>
      <c r="GED88" s="59"/>
      <c r="GEE88" s="37"/>
      <c r="GEF88" s="46"/>
      <c r="GEG88" s="35"/>
      <c r="GEH88" s="59"/>
      <c r="GEI88" s="37"/>
      <c r="GEJ88" s="46"/>
      <c r="GEK88" s="35"/>
      <c r="GEL88" s="59"/>
      <c r="GEM88" s="37"/>
      <c r="GEN88" s="46"/>
      <c r="GEO88" s="35"/>
      <c r="GEP88" s="59"/>
      <c r="GEQ88" s="37"/>
      <c r="GER88" s="46"/>
      <c r="GES88" s="35"/>
      <c r="GET88" s="59"/>
      <c r="GEU88" s="37"/>
      <c r="GEV88" s="46"/>
      <c r="GEW88" s="35"/>
      <c r="GEX88" s="59"/>
      <c r="GEY88" s="37"/>
      <c r="GEZ88" s="46"/>
      <c r="GFA88" s="35"/>
      <c r="GFB88" s="59"/>
      <c r="GFC88" s="37"/>
      <c r="GFD88" s="46"/>
      <c r="GFE88" s="35"/>
      <c r="GFF88" s="59"/>
      <c r="GFG88" s="37"/>
      <c r="GFH88" s="46"/>
      <c r="GFI88" s="35"/>
      <c r="GFJ88" s="59"/>
      <c r="GFK88" s="37"/>
      <c r="GFL88" s="46"/>
      <c r="GFM88" s="35"/>
      <c r="GFN88" s="59"/>
      <c r="GFO88" s="37"/>
      <c r="GFP88" s="46"/>
      <c r="GFQ88" s="35"/>
      <c r="GFR88" s="59"/>
      <c r="GFS88" s="37"/>
      <c r="GFT88" s="46"/>
      <c r="GFU88" s="35"/>
      <c r="GFV88" s="59"/>
      <c r="GFW88" s="37"/>
      <c r="GFX88" s="46"/>
      <c r="GFY88" s="35"/>
      <c r="GFZ88" s="59"/>
      <c r="GGA88" s="37"/>
      <c r="GGB88" s="46"/>
      <c r="GGC88" s="35"/>
      <c r="GGD88" s="59"/>
      <c r="GGE88" s="37"/>
      <c r="GGF88" s="46"/>
      <c r="GGG88" s="35"/>
      <c r="GGH88" s="59"/>
      <c r="GGI88" s="37"/>
      <c r="GGJ88" s="46"/>
      <c r="GGK88" s="35"/>
      <c r="GGL88" s="59"/>
      <c r="GGM88" s="37"/>
      <c r="GGN88" s="46"/>
      <c r="GGO88" s="35"/>
      <c r="GGP88" s="59"/>
      <c r="GGQ88" s="37"/>
      <c r="GGR88" s="46"/>
      <c r="GGS88" s="35"/>
      <c r="GGT88" s="59"/>
      <c r="GGU88" s="37"/>
      <c r="GGV88" s="46"/>
      <c r="GGW88" s="35"/>
      <c r="GGX88" s="59"/>
      <c r="GGY88" s="37"/>
      <c r="GGZ88" s="46"/>
      <c r="GHA88" s="35"/>
      <c r="GHB88" s="59"/>
      <c r="GHC88" s="37"/>
      <c r="GHD88" s="46"/>
      <c r="GHE88" s="35"/>
      <c r="GHF88" s="59"/>
      <c r="GHG88" s="37"/>
      <c r="GHH88" s="46"/>
      <c r="GHI88" s="35"/>
      <c r="GHJ88" s="59"/>
      <c r="GHK88" s="37"/>
      <c r="GHL88" s="46"/>
      <c r="GHM88" s="35"/>
      <c r="GHN88" s="59"/>
      <c r="GHO88" s="37"/>
      <c r="GHP88" s="46"/>
      <c r="GHQ88" s="35"/>
      <c r="GHR88" s="59"/>
      <c r="GHS88" s="37"/>
      <c r="GHT88" s="46"/>
      <c r="GHU88" s="35"/>
      <c r="GHV88" s="59"/>
      <c r="GHW88" s="37"/>
      <c r="GHX88" s="46"/>
      <c r="GHY88" s="35"/>
      <c r="GHZ88" s="59"/>
      <c r="GIA88" s="37"/>
      <c r="GIB88" s="46"/>
      <c r="GIC88" s="35"/>
      <c r="GID88" s="59"/>
      <c r="GIE88" s="37"/>
      <c r="GIF88" s="46"/>
      <c r="GIG88" s="35"/>
      <c r="GIH88" s="59"/>
      <c r="GII88" s="37"/>
      <c r="GIJ88" s="46"/>
      <c r="GIK88" s="35"/>
      <c r="GIL88" s="59"/>
      <c r="GIM88" s="37"/>
      <c r="GIN88" s="46"/>
      <c r="GIO88" s="35"/>
      <c r="GIP88" s="59"/>
      <c r="GIQ88" s="37"/>
      <c r="GIR88" s="46"/>
      <c r="GIS88" s="35"/>
      <c r="GIT88" s="59"/>
      <c r="GIU88" s="37"/>
      <c r="GIV88" s="46"/>
      <c r="GIW88" s="35"/>
      <c r="GIX88" s="59"/>
      <c r="GIY88" s="37"/>
      <c r="GIZ88" s="46"/>
      <c r="GJA88" s="35"/>
      <c r="GJB88" s="59"/>
      <c r="GJC88" s="37"/>
      <c r="GJD88" s="46"/>
      <c r="GJE88" s="35"/>
      <c r="GJF88" s="59"/>
      <c r="GJG88" s="37"/>
      <c r="GJH88" s="46"/>
      <c r="GJI88" s="35"/>
      <c r="GJJ88" s="59"/>
      <c r="GJK88" s="37"/>
      <c r="GJL88" s="46"/>
      <c r="GJM88" s="35"/>
      <c r="GJN88" s="59"/>
      <c r="GJO88" s="37"/>
      <c r="GJP88" s="46"/>
      <c r="GJQ88" s="35"/>
      <c r="GJR88" s="59"/>
      <c r="GJS88" s="37"/>
      <c r="GJT88" s="46"/>
      <c r="GJU88" s="35"/>
      <c r="GJV88" s="59"/>
      <c r="GJW88" s="37"/>
      <c r="GJX88" s="46"/>
      <c r="GJY88" s="35"/>
      <c r="GJZ88" s="59"/>
      <c r="GKA88" s="37"/>
      <c r="GKB88" s="46"/>
      <c r="GKC88" s="35"/>
      <c r="GKD88" s="59"/>
      <c r="GKE88" s="37"/>
      <c r="GKF88" s="46"/>
      <c r="GKG88" s="35"/>
      <c r="GKH88" s="59"/>
      <c r="GKI88" s="37"/>
      <c r="GKJ88" s="46"/>
      <c r="GKK88" s="35"/>
      <c r="GKL88" s="59"/>
      <c r="GKM88" s="37"/>
      <c r="GKN88" s="46"/>
      <c r="GKO88" s="35"/>
      <c r="GKP88" s="59"/>
      <c r="GKQ88" s="37"/>
      <c r="GKR88" s="46"/>
      <c r="GKS88" s="35"/>
      <c r="GKT88" s="59"/>
      <c r="GKU88" s="37"/>
      <c r="GKV88" s="46"/>
      <c r="GKW88" s="35"/>
      <c r="GKX88" s="59"/>
      <c r="GKY88" s="37"/>
      <c r="GKZ88" s="46"/>
      <c r="GLA88" s="35"/>
      <c r="GLB88" s="59"/>
      <c r="GLC88" s="37"/>
      <c r="GLD88" s="46"/>
      <c r="GLE88" s="35"/>
      <c r="GLF88" s="59"/>
      <c r="GLG88" s="37"/>
      <c r="GLH88" s="46"/>
      <c r="GLI88" s="35"/>
      <c r="GLJ88" s="59"/>
      <c r="GLK88" s="37"/>
      <c r="GLL88" s="46"/>
      <c r="GLM88" s="35"/>
      <c r="GLN88" s="59"/>
      <c r="GLO88" s="37"/>
      <c r="GLP88" s="46"/>
      <c r="GLQ88" s="35"/>
      <c r="GLR88" s="59"/>
      <c r="GLS88" s="37"/>
      <c r="GLT88" s="46"/>
      <c r="GLU88" s="35"/>
      <c r="GLV88" s="59"/>
      <c r="GLW88" s="37"/>
      <c r="GLX88" s="46"/>
      <c r="GLY88" s="35"/>
      <c r="GLZ88" s="59"/>
      <c r="GMA88" s="37"/>
      <c r="GMB88" s="46"/>
      <c r="GMC88" s="35"/>
      <c r="GMD88" s="59"/>
      <c r="GME88" s="37"/>
      <c r="GMF88" s="46"/>
      <c r="GMG88" s="35"/>
      <c r="GMH88" s="59"/>
      <c r="GMI88" s="37"/>
      <c r="GMJ88" s="46"/>
      <c r="GMK88" s="35"/>
      <c r="GML88" s="59"/>
      <c r="GMM88" s="37"/>
      <c r="GMN88" s="46"/>
      <c r="GMO88" s="35"/>
      <c r="GMP88" s="59"/>
      <c r="GMQ88" s="37"/>
      <c r="GMR88" s="46"/>
      <c r="GMS88" s="35"/>
      <c r="GMT88" s="59"/>
      <c r="GMU88" s="37"/>
      <c r="GMV88" s="46"/>
      <c r="GMW88" s="35"/>
      <c r="GMX88" s="59"/>
      <c r="GMY88" s="37"/>
      <c r="GMZ88" s="46"/>
      <c r="GNA88" s="35"/>
      <c r="GNB88" s="59"/>
      <c r="GNC88" s="37"/>
      <c r="GND88" s="46"/>
      <c r="GNE88" s="35"/>
      <c r="GNF88" s="59"/>
      <c r="GNG88" s="37"/>
      <c r="GNH88" s="46"/>
      <c r="GNI88" s="35"/>
      <c r="GNJ88" s="59"/>
      <c r="GNK88" s="37"/>
      <c r="GNL88" s="46"/>
      <c r="GNM88" s="35"/>
      <c r="GNN88" s="59"/>
      <c r="GNO88" s="37"/>
      <c r="GNP88" s="46"/>
      <c r="GNQ88" s="35"/>
      <c r="GNR88" s="59"/>
      <c r="GNS88" s="37"/>
      <c r="GNT88" s="46"/>
      <c r="GNU88" s="35"/>
      <c r="GNV88" s="59"/>
      <c r="GNW88" s="37"/>
      <c r="GNX88" s="46"/>
      <c r="GNY88" s="35"/>
      <c r="GNZ88" s="59"/>
      <c r="GOA88" s="37"/>
      <c r="GOB88" s="46"/>
      <c r="GOC88" s="35"/>
      <c r="GOD88" s="59"/>
      <c r="GOE88" s="37"/>
      <c r="GOF88" s="46"/>
      <c r="GOG88" s="35"/>
      <c r="GOH88" s="59"/>
      <c r="GOI88" s="37"/>
      <c r="GOJ88" s="46"/>
      <c r="GOK88" s="35"/>
      <c r="GOL88" s="59"/>
      <c r="GOM88" s="37"/>
      <c r="GON88" s="46"/>
      <c r="GOO88" s="35"/>
      <c r="GOP88" s="59"/>
      <c r="GOQ88" s="37"/>
      <c r="GOR88" s="46"/>
      <c r="GOS88" s="35"/>
      <c r="GOT88" s="59"/>
      <c r="GOU88" s="37"/>
      <c r="GOV88" s="46"/>
      <c r="GOW88" s="35"/>
      <c r="GOX88" s="59"/>
      <c r="GOY88" s="37"/>
      <c r="GOZ88" s="46"/>
      <c r="GPA88" s="35"/>
      <c r="GPB88" s="59"/>
      <c r="GPC88" s="37"/>
      <c r="GPD88" s="46"/>
      <c r="GPE88" s="35"/>
      <c r="GPF88" s="59"/>
      <c r="GPG88" s="37"/>
      <c r="GPH88" s="46"/>
      <c r="GPI88" s="35"/>
      <c r="GPJ88" s="59"/>
      <c r="GPK88" s="37"/>
      <c r="GPL88" s="46"/>
      <c r="GPM88" s="35"/>
      <c r="GPN88" s="59"/>
      <c r="GPO88" s="37"/>
      <c r="GPP88" s="46"/>
      <c r="GPQ88" s="35"/>
      <c r="GPR88" s="59"/>
      <c r="GPS88" s="37"/>
      <c r="GPT88" s="46"/>
      <c r="GPU88" s="35"/>
      <c r="GPV88" s="59"/>
      <c r="GPW88" s="37"/>
      <c r="GPX88" s="46"/>
      <c r="GPY88" s="35"/>
      <c r="GPZ88" s="59"/>
      <c r="GQA88" s="37"/>
      <c r="GQB88" s="46"/>
      <c r="GQC88" s="35"/>
      <c r="GQD88" s="59"/>
      <c r="GQE88" s="37"/>
      <c r="GQF88" s="46"/>
      <c r="GQG88" s="35"/>
      <c r="GQH88" s="59"/>
      <c r="GQI88" s="37"/>
      <c r="GQJ88" s="46"/>
      <c r="GQK88" s="35"/>
      <c r="GQL88" s="59"/>
      <c r="GQM88" s="37"/>
      <c r="GQN88" s="46"/>
      <c r="GQO88" s="35"/>
      <c r="GQP88" s="59"/>
      <c r="GQQ88" s="37"/>
      <c r="GQR88" s="46"/>
      <c r="GQS88" s="35"/>
      <c r="GQT88" s="59"/>
      <c r="GQU88" s="37"/>
      <c r="GQV88" s="46"/>
      <c r="GQW88" s="35"/>
      <c r="GQX88" s="59"/>
      <c r="GQY88" s="37"/>
      <c r="GQZ88" s="46"/>
      <c r="GRA88" s="35"/>
      <c r="GRB88" s="59"/>
      <c r="GRC88" s="37"/>
      <c r="GRD88" s="46"/>
      <c r="GRE88" s="35"/>
      <c r="GRF88" s="59"/>
      <c r="GRG88" s="37"/>
      <c r="GRH88" s="46"/>
      <c r="GRI88" s="35"/>
      <c r="GRJ88" s="59"/>
      <c r="GRK88" s="37"/>
      <c r="GRL88" s="46"/>
      <c r="GRM88" s="35"/>
      <c r="GRN88" s="59"/>
      <c r="GRO88" s="37"/>
      <c r="GRP88" s="46"/>
      <c r="GRQ88" s="35"/>
      <c r="GRR88" s="59"/>
      <c r="GRS88" s="37"/>
      <c r="GRT88" s="46"/>
      <c r="GRU88" s="35"/>
      <c r="GRV88" s="59"/>
      <c r="GRW88" s="37"/>
      <c r="GRX88" s="46"/>
      <c r="GRY88" s="35"/>
      <c r="GRZ88" s="59"/>
      <c r="GSA88" s="37"/>
      <c r="GSB88" s="46"/>
      <c r="GSC88" s="35"/>
      <c r="GSD88" s="59"/>
      <c r="GSE88" s="37"/>
      <c r="GSF88" s="46"/>
      <c r="GSG88" s="35"/>
      <c r="GSH88" s="59"/>
      <c r="GSI88" s="37"/>
      <c r="GSJ88" s="46"/>
      <c r="GSK88" s="35"/>
      <c r="GSL88" s="59"/>
      <c r="GSM88" s="37"/>
      <c r="GSN88" s="46"/>
      <c r="GSO88" s="35"/>
      <c r="GSP88" s="59"/>
      <c r="GSQ88" s="37"/>
      <c r="GSR88" s="46"/>
      <c r="GSS88" s="35"/>
      <c r="GST88" s="59"/>
      <c r="GSU88" s="37"/>
      <c r="GSV88" s="46"/>
      <c r="GSW88" s="35"/>
      <c r="GSX88" s="59"/>
      <c r="GSY88" s="37"/>
      <c r="GSZ88" s="46"/>
      <c r="GTA88" s="35"/>
      <c r="GTB88" s="59"/>
      <c r="GTC88" s="37"/>
      <c r="GTD88" s="46"/>
      <c r="GTE88" s="35"/>
      <c r="GTF88" s="59"/>
      <c r="GTG88" s="37"/>
      <c r="GTH88" s="46"/>
      <c r="GTI88" s="35"/>
      <c r="GTJ88" s="59"/>
      <c r="GTK88" s="37"/>
      <c r="GTL88" s="46"/>
      <c r="GTM88" s="35"/>
      <c r="GTN88" s="59"/>
      <c r="GTO88" s="37"/>
      <c r="GTP88" s="46"/>
      <c r="GTQ88" s="35"/>
      <c r="GTR88" s="59"/>
      <c r="GTS88" s="37"/>
      <c r="GTT88" s="46"/>
      <c r="GTU88" s="35"/>
      <c r="GTV88" s="59"/>
      <c r="GTW88" s="37"/>
      <c r="GTX88" s="46"/>
      <c r="GTY88" s="35"/>
      <c r="GTZ88" s="59"/>
      <c r="GUA88" s="37"/>
      <c r="GUB88" s="46"/>
      <c r="GUC88" s="35"/>
      <c r="GUD88" s="59"/>
      <c r="GUE88" s="37"/>
      <c r="GUF88" s="46"/>
      <c r="GUG88" s="35"/>
      <c r="GUH88" s="59"/>
      <c r="GUI88" s="37"/>
      <c r="GUJ88" s="46"/>
      <c r="GUK88" s="35"/>
      <c r="GUL88" s="59"/>
      <c r="GUM88" s="37"/>
      <c r="GUN88" s="46"/>
      <c r="GUO88" s="35"/>
      <c r="GUP88" s="59"/>
      <c r="GUQ88" s="37"/>
      <c r="GUR88" s="46"/>
      <c r="GUS88" s="35"/>
      <c r="GUT88" s="59"/>
      <c r="GUU88" s="37"/>
      <c r="GUV88" s="46"/>
      <c r="GUW88" s="35"/>
      <c r="GUX88" s="59"/>
      <c r="GUY88" s="37"/>
      <c r="GUZ88" s="46"/>
      <c r="GVA88" s="35"/>
      <c r="GVB88" s="59"/>
      <c r="GVC88" s="37"/>
      <c r="GVD88" s="46"/>
      <c r="GVE88" s="35"/>
      <c r="GVF88" s="59"/>
      <c r="GVG88" s="37"/>
      <c r="GVH88" s="46"/>
      <c r="GVI88" s="35"/>
      <c r="GVJ88" s="59"/>
      <c r="GVK88" s="37"/>
      <c r="GVL88" s="46"/>
      <c r="GVM88" s="35"/>
      <c r="GVN88" s="59"/>
      <c r="GVO88" s="37"/>
      <c r="GVP88" s="46"/>
      <c r="GVQ88" s="35"/>
      <c r="GVR88" s="59"/>
      <c r="GVS88" s="37"/>
      <c r="GVT88" s="46"/>
      <c r="GVU88" s="35"/>
      <c r="GVV88" s="59"/>
      <c r="GVW88" s="37"/>
      <c r="GVX88" s="46"/>
      <c r="GVY88" s="35"/>
      <c r="GVZ88" s="59"/>
      <c r="GWA88" s="37"/>
      <c r="GWB88" s="46"/>
      <c r="GWC88" s="35"/>
      <c r="GWD88" s="59"/>
      <c r="GWE88" s="37"/>
      <c r="GWF88" s="46"/>
      <c r="GWG88" s="35"/>
      <c r="GWH88" s="59"/>
      <c r="GWI88" s="37"/>
      <c r="GWJ88" s="46"/>
      <c r="GWK88" s="35"/>
      <c r="GWL88" s="59"/>
      <c r="GWM88" s="37"/>
      <c r="GWN88" s="46"/>
      <c r="GWO88" s="35"/>
      <c r="GWP88" s="59"/>
      <c r="GWQ88" s="37"/>
      <c r="GWR88" s="46"/>
      <c r="GWS88" s="35"/>
      <c r="GWT88" s="59"/>
      <c r="GWU88" s="37"/>
      <c r="GWV88" s="46"/>
      <c r="GWW88" s="35"/>
      <c r="GWX88" s="59"/>
      <c r="GWY88" s="37"/>
      <c r="GWZ88" s="46"/>
      <c r="GXA88" s="35"/>
      <c r="GXB88" s="59"/>
      <c r="GXC88" s="37"/>
      <c r="GXD88" s="46"/>
      <c r="GXE88" s="35"/>
      <c r="GXF88" s="59"/>
      <c r="GXG88" s="37"/>
      <c r="GXH88" s="46"/>
      <c r="GXI88" s="35"/>
      <c r="GXJ88" s="59"/>
      <c r="GXK88" s="37"/>
      <c r="GXL88" s="46"/>
      <c r="GXM88" s="35"/>
      <c r="GXN88" s="59"/>
      <c r="GXO88" s="37"/>
      <c r="GXP88" s="46"/>
      <c r="GXQ88" s="35"/>
      <c r="GXR88" s="59"/>
      <c r="GXS88" s="37"/>
      <c r="GXT88" s="46"/>
      <c r="GXU88" s="35"/>
      <c r="GXV88" s="59"/>
      <c r="GXW88" s="37"/>
      <c r="GXX88" s="46"/>
      <c r="GXY88" s="35"/>
      <c r="GXZ88" s="59"/>
      <c r="GYA88" s="37"/>
      <c r="GYB88" s="46"/>
      <c r="GYC88" s="35"/>
      <c r="GYD88" s="59"/>
      <c r="GYE88" s="37"/>
      <c r="GYF88" s="46"/>
      <c r="GYG88" s="35"/>
      <c r="GYH88" s="59"/>
      <c r="GYI88" s="37"/>
      <c r="GYJ88" s="46"/>
      <c r="GYK88" s="35"/>
      <c r="GYL88" s="59"/>
      <c r="GYM88" s="37"/>
      <c r="GYN88" s="46"/>
      <c r="GYO88" s="35"/>
      <c r="GYP88" s="59"/>
      <c r="GYQ88" s="37"/>
      <c r="GYR88" s="46"/>
      <c r="GYS88" s="35"/>
      <c r="GYT88" s="59"/>
      <c r="GYU88" s="37"/>
      <c r="GYV88" s="46"/>
      <c r="GYW88" s="35"/>
      <c r="GYX88" s="59"/>
      <c r="GYY88" s="37"/>
      <c r="GYZ88" s="46"/>
      <c r="GZA88" s="35"/>
      <c r="GZB88" s="59"/>
      <c r="GZC88" s="37"/>
      <c r="GZD88" s="46"/>
      <c r="GZE88" s="35"/>
      <c r="GZF88" s="59"/>
      <c r="GZG88" s="37"/>
      <c r="GZH88" s="46"/>
      <c r="GZI88" s="35"/>
      <c r="GZJ88" s="59"/>
      <c r="GZK88" s="37"/>
      <c r="GZL88" s="46"/>
      <c r="GZM88" s="35"/>
      <c r="GZN88" s="59"/>
      <c r="GZO88" s="37"/>
      <c r="GZP88" s="46"/>
      <c r="GZQ88" s="35"/>
      <c r="GZR88" s="59"/>
      <c r="GZS88" s="37"/>
      <c r="GZT88" s="46"/>
      <c r="GZU88" s="35"/>
      <c r="GZV88" s="59"/>
      <c r="GZW88" s="37"/>
      <c r="GZX88" s="46"/>
      <c r="GZY88" s="35"/>
      <c r="GZZ88" s="59"/>
      <c r="HAA88" s="37"/>
      <c r="HAB88" s="46"/>
      <c r="HAC88" s="35"/>
      <c r="HAD88" s="59"/>
      <c r="HAE88" s="37"/>
      <c r="HAF88" s="46"/>
      <c r="HAG88" s="35"/>
      <c r="HAH88" s="59"/>
      <c r="HAI88" s="37"/>
      <c r="HAJ88" s="46"/>
      <c r="HAK88" s="35"/>
      <c r="HAL88" s="59"/>
      <c r="HAM88" s="37"/>
      <c r="HAN88" s="46"/>
      <c r="HAO88" s="35"/>
      <c r="HAP88" s="59"/>
      <c r="HAQ88" s="37"/>
      <c r="HAR88" s="46"/>
      <c r="HAS88" s="35"/>
      <c r="HAT88" s="59"/>
      <c r="HAU88" s="37"/>
      <c r="HAV88" s="46"/>
      <c r="HAW88" s="35"/>
      <c r="HAX88" s="59"/>
      <c r="HAY88" s="37"/>
      <c r="HAZ88" s="46"/>
      <c r="HBA88" s="35"/>
      <c r="HBB88" s="59"/>
      <c r="HBC88" s="37"/>
      <c r="HBD88" s="46"/>
      <c r="HBE88" s="35"/>
      <c r="HBF88" s="59"/>
      <c r="HBG88" s="37"/>
      <c r="HBH88" s="46"/>
      <c r="HBI88" s="35"/>
      <c r="HBJ88" s="59"/>
      <c r="HBK88" s="37"/>
      <c r="HBL88" s="46"/>
      <c r="HBM88" s="35"/>
      <c r="HBN88" s="59"/>
      <c r="HBO88" s="37"/>
      <c r="HBP88" s="46"/>
      <c r="HBQ88" s="35"/>
      <c r="HBR88" s="59"/>
      <c r="HBS88" s="37"/>
      <c r="HBT88" s="46"/>
      <c r="HBU88" s="35"/>
      <c r="HBV88" s="59"/>
      <c r="HBW88" s="37"/>
      <c r="HBX88" s="46"/>
      <c r="HBY88" s="35"/>
      <c r="HBZ88" s="59"/>
      <c r="HCA88" s="37"/>
      <c r="HCB88" s="46"/>
      <c r="HCC88" s="35"/>
      <c r="HCD88" s="59"/>
      <c r="HCE88" s="37"/>
      <c r="HCF88" s="46"/>
      <c r="HCG88" s="35"/>
      <c r="HCH88" s="59"/>
      <c r="HCI88" s="37"/>
      <c r="HCJ88" s="46"/>
      <c r="HCK88" s="35"/>
      <c r="HCL88" s="59"/>
      <c r="HCM88" s="37"/>
      <c r="HCN88" s="46"/>
      <c r="HCO88" s="35"/>
      <c r="HCP88" s="59"/>
      <c r="HCQ88" s="37"/>
      <c r="HCR88" s="46"/>
      <c r="HCS88" s="35"/>
      <c r="HCT88" s="59"/>
      <c r="HCU88" s="37"/>
      <c r="HCV88" s="46"/>
      <c r="HCW88" s="35"/>
      <c r="HCX88" s="59"/>
      <c r="HCY88" s="37"/>
      <c r="HCZ88" s="46"/>
      <c r="HDA88" s="35"/>
      <c r="HDB88" s="59"/>
      <c r="HDC88" s="37"/>
      <c r="HDD88" s="46"/>
      <c r="HDE88" s="35"/>
      <c r="HDF88" s="59"/>
      <c r="HDG88" s="37"/>
      <c r="HDH88" s="46"/>
      <c r="HDI88" s="35"/>
      <c r="HDJ88" s="59"/>
      <c r="HDK88" s="37"/>
      <c r="HDL88" s="46"/>
      <c r="HDM88" s="35"/>
      <c r="HDN88" s="59"/>
      <c r="HDO88" s="37"/>
      <c r="HDP88" s="46"/>
      <c r="HDQ88" s="35"/>
      <c r="HDR88" s="59"/>
      <c r="HDS88" s="37"/>
      <c r="HDT88" s="46"/>
      <c r="HDU88" s="35"/>
      <c r="HDV88" s="59"/>
      <c r="HDW88" s="37"/>
      <c r="HDX88" s="46"/>
      <c r="HDY88" s="35"/>
      <c r="HDZ88" s="59"/>
      <c r="HEA88" s="37"/>
      <c r="HEB88" s="46"/>
      <c r="HEC88" s="35"/>
      <c r="HED88" s="59"/>
      <c r="HEE88" s="37"/>
      <c r="HEF88" s="46"/>
      <c r="HEG88" s="35"/>
      <c r="HEH88" s="59"/>
      <c r="HEI88" s="37"/>
      <c r="HEJ88" s="46"/>
      <c r="HEK88" s="35"/>
      <c r="HEL88" s="59"/>
      <c r="HEM88" s="37"/>
      <c r="HEN88" s="46"/>
      <c r="HEO88" s="35"/>
      <c r="HEP88" s="59"/>
      <c r="HEQ88" s="37"/>
      <c r="HER88" s="46"/>
      <c r="HES88" s="35"/>
      <c r="HET88" s="59"/>
      <c r="HEU88" s="37"/>
      <c r="HEV88" s="46"/>
      <c r="HEW88" s="35"/>
      <c r="HEX88" s="59"/>
      <c r="HEY88" s="37"/>
      <c r="HEZ88" s="46"/>
      <c r="HFA88" s="35"/>
      <c r="HFB88" s="59"/>
      <c r="HFC88" s="37"/>
      <c r="HFD88" s="46"/>
      <c r="HFE88" s="35"/>
      <c r="HFF88" s="59"/>
      <c r="HFG88" s="37"/>
      <c r="HFH88" s="46"/>
      <c r="HFI88" s="35"/>
      <c r="HFJ88" s="59"/>
      <c r="HFK88" s="37"/>
      <c r="HFL88" s="46"/>
      <c r="HFM88" s="35"/>
      <c r="HFN88" s="59"/>
      <c r="HFO88" s="37"/>
      <c r="HFP88" s="46"/>
      <c r="HFQ88" s="35"/>
      <c r="HFR88" s="59"/>
      <c r="HFS88" s="37"/>
      <c r="HFT88" s="46"/>
      <c r="HFU88" s="35"/>
      <c r="HFV88" s="59"/>
      <c r="HFW88" s="37"/>
      <c r="HFX88" s="46"/>
      <c r="HFY88" s="35"/>
      <c r="HFZ88" s="59"/>
      <c r="HGA88" s="37"/>
      <c r="HGB88" s="46"/>
      <c r="HGC88" s="35"/>
      <c r="HGD88" s="59"/>
      <c r="HGE88" s="37"/>
      <c r="HGF88" s="46"/>
      <c r="HGG88" s="35"/>
      <c r="HGH88" s="59"/>
      <c r="HGI88" s="37"/>
      <c r="HGJ88" s="46"/>
      <c r="HGK88" s="35"/>
      <c r="HGL88" s="59"/>
      <c r="HGM88" s="37"/>
      <c r="HGN88" s="46"/>
      <c r="HGO88" s="35"/>
      <c r="HGP88" s="59"/>
      <c r="HGQ88" s="37"/>
      <c r="HGR88" s="46"/>
      <c r="HGS88" s="35"/>
      <c r="HGT88" s="59"/>
      <c r="HGU88" s="37"/>
      <c r="HGV88" s="46"/>
      <c r="HGW88" s="35"/>
      <c r="HGX88" s="59"/>
      <c r="HGY88" s="37"/>
      <c r="HGZ88" s="46"/>
      <c r="HHA88" s="35"/>
      <c r="HHB88" s="59"/>
      <c r="HHC88" s="37"/>
      <c r="HHD88" s="46"/>
      <c r="HHE88" s="35"/>
      <c r="HHF88" s="59"/>
      <c r="HHG88" s="37"/>
      <c r="HHH88" s="46"/>
      <c r="HHI88" s="35"/>
      <c r="HHJ88" s="59"/>
      <c r="HHK88" s="37"/>
      <c r="HHL88" s="46"/>
      <c r="HHM88" s="35"/>
      <c r="HHN88" s="59"/>
      <c r="HHO88" s="37"/>
      <c r="HHP88" s="46"/>
      <c r="HHQ88" s="35"/>
      <c r="HHR88" s="59"/>
      <c r="HHS88" s="37"/>
      <c r="HHT88" s="46"/>
      <c r="HHU88" s="35"/>
      <c r="HHV88" s="59"/>
      <c r="HHW88" s="37"/>
      <c r="HHX88" s="46"/>
      <c r="HHY88" s="35"/>
      <c r="HHZ88" s="59"/>
      <c r="HIA88" s="37"/>
      <c r="HIB88" s="46"/>
      <c r="HIC88" s="35"/>
      <c r="HID88" s="59"/>
      <c r="HIE88" s="37"/>
      <c r="HIF88" s="46"/>
      <c r="HIG88" s="35"/>
      <c r="HIH88" s="59"/>
      <c r="HII88" s="37"/>
      <c r="HIJ88" s="46"/>
      <c r="HIK88" s="35"/>
      <c r="HIL88" s="59"/>
      <c r="HIM88" s="37"/>
      <c r="HIN88" s="46"/>
      <c r="HIO88" s="35"/>
      <c r="HIP88" s="59"/>
      <c r="HIQ88" s="37"/>
      <c r="HIR88" s="46"/>
      <c r="HIS88" s="35"/>
      <c r="HIT88" s="59"/>
      <c r="HIU88" s="37"/>
      <c r="HIV88" s="46"/>
      <c r="HIW88" s="35"/>
      <c r="HIX88" s="59"/>
      <c r="HIY88" s="37"/>
      <c r="HIZ88" s="46"/>
      <c r="HJA88" s="35"/>
      <c r="HJB88" s="59"/>
      <c r="HJC88" s="37"/>
      <c r="HJD88" s="46"/>
      <c r="HJE88" s="35"/>
      <c r="HJF88" s="59"/>
      <c r="HJG88" s="37"/>
      <c r="HJH88" s="46"/>
      <c r="HJI88" s="35"/>
      <c r="HJJ88" s="59"/>
      <c r="HJK88" s="37"/>
      <c r="HJL88" s="46"/>
      <c r="HJM88" s="35"/>
      <c r="HJN88" s="59"/>
      <c r="HJO88" s="37"/>
      <c r="HJP88" s="46"/>
      <c r="HJQ88" s="35"/>
      <c r="HJR88" s="59"/>
      <c r="HJS88" s="37"/>
      <c r="HJT88" s="46"/>
      <c r="HJU88" s="35"/>
      <c r="HJV88" s="59"/>
      <c r="HJW88" s="37"/>
      <c r="HJX88" s="46"/>
      <c r="HJY88" s="35"/>
      <c r="HJZ88" s="59"/>
      <c r="HKA88" s="37"/>
      <c r="HKB88" s="46"/>
      <c r="HKC88" s="35"/>
      <c r="HKD88" s="59"/>
      <c r="HKE88" s="37"/>
      <c r="HKF88" s="46"/>
      <c r="HKG88" s="35"/>
      <c r="HKH88" s="59"/>
      <c r="HKI88" s="37"/>
      <c r="HKJ88" s="46"/>
      <c r="HKK88" s="35"/>
      <c r="HKL88" s="59"/>
      <c r="HKM88" s="37"/>
      <c r="HKN88" s="46"/>
      <c r="HKO88" s="35"/>
      <c r="HKP88" s="59"/>
      <c r="HKQ88" s="37"/>
      <c r="HKR88" s="46"/>
      <c r="HKS88" s="35"/>
      <c r="HKT88" s="59"/>
      <c r="HKU88" s="37"/>
      <c r="HKV88" s="46"/>
      <c r="HKW88" s="35"/>
      <c r="HKX88" s="59"/>
      <c r="HKY88" s="37"/>
      <c r="HKZ88" s="46"/>
      <c r="HLA88" s="35"/>
      <c r="HLB88" s="59"/>
      <c r="HLC88" s="37"/>
      <c r="HLD88" s="46"/>
      <c r="HLE88" s="35"/>
      <c r="HLF88" s="59"/>
      <c r="HLG88" s="37"/>
      <c r="HLH88" s="46"/>
      <c r="HLI88" s="35"/>
      <c r="HLJ88" s="59"/>
      <c r="HLK88" s="37"/>
      <c r="HLL88" s="46"/>
      <c r="HLM88" s="35"/>
      <c r="HLN88" s="59"/>
      <c r="HLO88" s="37"/>
      <c r="HLP88" s="46"/>
      <c r="HLQ88" s="35"/>
      <c r="HLR88" s="59"/>
      <c r="HLS88" s="37"/>
      <c r="HLT88" s="46"/>
      <c r="HLU88" s="35"/>
      <c r="HLV88" s="59"/>
      <c r="HLW88" s="37"/>
      <c r="HLX88" s="46"/>
      <c r="HLY88" s="35"/>
      <c r="HLZ88" s="59"/>
      <c r="HMA88" s="37"/>
      <c r="HMB88" s="46"/>
      <c r="HMC88" s="35"/>
      <c r="HMD88" s="59"/>
      <c r="HME88" s="37"/>
      <c r="HMF88" s="46"/>
      <c r="HMG88" s="35"/>
      <c r="HMH88" s="59"/>
      <c r="HMI88" s="37"/>
      <c r="HMJ88" s="46"/>
      <c r="HMK88" s="35"/>
      <c r="HML88" s="59"/>
      <c r="HMM88" s="37"/>
      <c r="HMN88" s="46"/>
      <c r="HMO88" s="35"/>
      <c r="HMP88" s="59"/>
      <c r="HMQ88" s="37"/>
      <c r="HMR88" s="46"/>
      <c r="HMS88" s="35"/>
      <c r="HMT88" s="59"/>
      <c r="HMU88" s="37"/>
      <c r="HMV88" s="46"/>
      <c r="HMW88" s="35"/>
      <c r="HMX88" s="59"/>
      <c r="HMY88" s="37"/>
      <c r="HMZ88" s="46"/>
      <c r="HNA88" s="35"/>
      <c r="HNB88" s="59"/>
      <c r="HNC88" s="37"/>
      <c r="HND88" s="46"/>
      <c r="HNE88" s="35"/>
      <c r="HNF88" s="59"/>
      <c r="HNG88" s="37"/>
      <c r="HNH88" s="46"/>
      <c r="HNI88" s="35"/>
      <c r="HNJ88" s="59"/>
      <c r="HNK88" s="37"/>
      <c r="HNL88" s="46"/>
      <c r="HNM88" s="35"/>
      <c r="HNN88" s="59"/>
      <c r="HNO88" s="37"/>
      <c r="HNP88" s="46"/>
      <c r="HNQ88" s="35"/>
      <c r="HNR88" s="59"/>
      <c r="HNS88" s="37"/>
      <c r="HNT88" s="46"/>
      <c r="HNU88" s="35"/>
      <c r="HNV88" s="59"/>
      <c r="HNW88" s="37"/>
      <c r="HNX88" s="46"/>
      <c r="HNY88" s="35"/>
      <c r="HNZ88" s="59"/>
      <c r="HOA88" s="37"/>
      <c r="HOB88" s="46"/>
      <c r="HOC88" s="35"/>
      <c r="HOD88" s="59"/>
      <c r="HOE88" s="37"/>
      <c r="HOF88" s="46"/>
      <c r="HOG88" s="35"/>
      <c r="HOH88" s="59"/>
      <c r="HOI88" s="37"/>
      <c r="HOJ88" s="46"/>
      <c r="HOK88" s="35"/>
      <c r="HOL88" s="59"/>
      <c r="HOM88" s="37"/>
      <c r="HON88" s="46"/>
      <c r="HOO88" s="35"/>
      <c r="HOP88" s="59"/>
      <c r="HOQ88" s="37"/>
      <c r="HOR88" s="46"/>
      <c r="HOS88" s="35"/>
      <c r="HOT88" s="59"/>
      <c r="HOU88" s="37"/>
      <c r="HOV88" s="46"/>
      <c r="HOW88" s="35"/>
      <c r="HOX88" s="59"/>
      <c r="HOY88" s="37"/>
      <c r="HOZ88" s="46"/>
      <c r="HPA88" s="35"/>
      <c r="HPB88" s="59"/>
      <c r="HPC88" s="37"/>
      <c r="HPD88" s="46"/>
      <c r="HPE88" s="35"/>
      <c r="HPF88" s="59"/>
      <c r="HPG88" s="37"/>
      <c r="HPH88" s="46"/>
      <c r="HPI88" s="35"/>
      <c r="HPJ88" s="59"/>
      <c r="HPK88" s="37"/>
      <c r="HPL88" s="46"/>
      <c r="HPM88" s="35"/>
      <c r="HPN88" s="59"/>
      <c r="HPO88" s="37"/>
      <c r="HPP88" s="46"/>
      <c r="HPQ88" s="35"/>
      <c r="HPR88" s="59"/>
      <c r="HPS88" s="37"/>
      <c r="HPT88" s="46"/>
      <c r="HPU88" s="35"/>
      <c r="HPV88" s="59"/>
      <c r="HPW88" s="37"/>
      <c r="HPX88" s="46"/>
      <c r="HPY88" s="35"/>
      <c r="HPZ88" s="59"/>
      <c r="HQA88" s="37"/>
      <c r="HQB88" s="46"/>
      <c r="HQC88" s="35"/>
      <c r="HQD88" s="59"/>
      <c r="HQE88" s="37"/>
      <c r="HQF88" s="46"/>
      <c r="HQG88" s="35"/>
      <c r="HQH88" s="59"/>
      <c r="HQI88" s="37"/>
      <c r="HQJ88" s="46"/>
      <c r="HQK88" s="35"/>
      <c r="HQL88" s="59"/>
      <c r="HQM88" s="37"/>
      <c r="HQN88" s="46"/>
      <c r="HQO88" s="35"/>
      <c r="HQP88" s="59"/>
      <c r="HQQ88" s="37"/>
      <c r="HQR88" s="46"/>
      <c r="HQS88" s="35"/>
      <c r="HQT88" s="59"/>
      <c r="HQU88" s="37"/>
      <c r="HQV88" s="46"/>
      <c r="HQW88" s="35"/>
      <c r="HQX88" s="59"/>
      <c r="HQY88" s="37"/>
      <c r="HQZ88" s="46"/>
      <c r="HRA88" s="35"/>
      <c r="HRB88" s="59"/>
      <c r="HRC88" s="37"/>
      <c r="HRD88" s="46"/>
      <c r="HRE88" s="35"/>
      <c r="HRF88" s="59"/>
      <c r="HRG88" s="37"/>
      <c r="HRH88" s="46"/>
      <c r="HRI88" s="35"/>
      <c r="HRJ88" s="59"/>
      <c r="HRK88" s="37"/>
      <c r="HRL88" s="46"/>
      <c r="HRM88" s="35"/>
      <c r="HRN88" s="59"/>
      <c r="HRO88" s="37"/>
      <c r="HRP88" s="46"/>
      <c r="HRQ88" s="35"/>
      <c r="HRR88" s="59"/>
      <c r="HRS88" s="37"/>
      <c r="HRT88" s="46"/>
      <c r="HRU88" s="35"/>
      <c r="HRV88" s="59"/>
      <c r="HRW88" s="37"/>
      <c r="HRX88" s="46"/>
      <c r="HRY88" s="35"/>
      <c r="HRZ88" s="59"/>
      <c r="HSA88" s="37"/>
      <c r="HSB88" s="46"/>
      <c r="HSC88" s="35"/>
      <c r="HSD88" s="59"/>
      <c r="HSE88" s="37"/>
      <c r="HSF88" s="46"/>
      <c r="HSG88" s="35"/>
      <c r="HSH88" s="59"/>
      <c r="HSI88" s="37"/>
      <c r="HSJ88" s="46"/>
      <c r="HSK88" s="35"/>
      <c r="HSL88" s="59"/>
      <c r="HSM88" s="37"/>
      <c r="HSN88" s="46"/>
      <c r="HSO88" s="35"/>
      <c r="HSP88" s="59"/>
      <c r="HSQ88" s="37"/>
      <c r="HSR88" s="46"/>
      <c r="HSS88" s="35"/>
      <c r="HST88" s="59"/>
      <c r="HSU88" s="37"/>
      <c r="HSV88" s="46"/>
      <c r="HSW88" s="35"/>
      <c r="HSX88" s="59"/>
      <c r="HSY88" s="37"/>
      <c r="HSZ88" s="46"/>
      <c r="HTA88" s="35"/>
      <c r="HTB88" s="59"/>
      <c r="HTC88" s="37"/>
      <c r="HTD88" s="46"/>
      <c r="HTE88" s="35"/>
      <c r="HTF88" s="59"/>
      <c r="HTG88" s="37"/>
      <c r="HTH88" s="46"/>
      <c r="HTI88" s="35"/>
      <c r="HTJ88" s="59"/>
      <c r="HTK88" s="37"/>
      <c r="HTL88" s="46"/>
      <c r="HTM88" s="35"/>
      <c r="HTN88" s="59"/>
      <c r="HTO88" s="37"/>
      <c r="HTP88" s="46"/>
      <c r="HTQ88" s="35"/>
      <c r="HTR88" s="59"/>
      <c r="HTS88" s="37"/>
      <c r="HTT88" s="46"/>
      <c r="HTU88" s="35"/>
      <c r="HTV88" s="59"/>
      <c r="HTW88" s="37"/>
      <c r="HTX88" s="46"/>
      <c r="HTY88" s="35"/>
      <c r="HTZ88" s="59"/>
      <c r="HUA88" s="37"/>
      <c r="HUB88" s="46"/>
      <c r="HUC88" s="35"/>
      <c r="HUD88" s="59"/>
      <c r="HUE88" s="37"/>
      <c r="HUF88" s="46"/>
      <c r="HUG88" s="35"/>
      <c r="HUH88" s="59"/>
      <c r="HUI88" s="37"/>
      <c r="HUJ88" s="46"/>
      <c r="HUK88" s="35"/>
      <c r="HUL88" s="59"/>
      <c r="HUM88" s="37"/>
      <c r="HUN88" s="46"/>
      <c r="HUO88" s="35"/>
      <c r="HUP88" s="59"/>
      <c r="HUQ88" s="37"/>
      <c r="HUR88" s="46"/>
      <c r="HUS88" s="35"/>
      <c r="HUT88" s="59"/>
      <c r="HUU88" s="37"/>
      <c r="HUV88" s="46"/>
      <c r="HUW88" s="35"/>
      <c r="HUX88" s="59"/>
      <c r="HUY88" s="37"/>
      <c r="HUZ88" s="46"/>
      <c r="HVA88" s="35"/>
      <c r="HVB88" s="59"/>
      <c r="HVC88" s="37"/>
      <c r="HVD88" s="46"/>
      <c r="HVE88" s="35"/>
      <c r="HVF88" s="59"/>
      <c r="HVG88" s="37"/>
      <c r="HVH88" s="46"/>
      <c r="HVI88" s="35"/>
      <c r="HVJ88" s="59"/>
      <c r="HVK88" s="37"/>
      <c r="HVL88" s="46"/>
      <c r="HVM88" s="35"/>
      <c r="HVN88" s="59"/>
      <c r="HVO88" s="37"/>
      <c r="HVP88" s="46"/>
      <c r="HVQ88" s="35"/>
      <c r="HVR88" s="59"/>
      <c r="HVS88" s="37"/>
      <c r="HVT88" s="46"/>
      <c r="HVU88" s="35"/>
      <c r="HVV88" s="59"/>
      <c r="HVW88" s="37"/>
      <c r="HVX88" s="46"/>
      <c r="HVY88" s="35"/>
      <c r="HVZ88" s="59"/>
      <c r="HWA88" s="37"/>
      <c r="HWB88" s="46"/>
      <c r="HWC88" s="35"/>
      <c r="HWD88" s="59"/>
      <c r="HWE88" s="37"/>
      <c r="HWF88" s="46"/>
      <c r="HWG88" s="35"/>
      <c r="HWH88" s="59"/>
      <c r="HWI88" s="37"/>
      <c r="HWJ88" s="46"/>
      <c r="HWK88" s="35"/>
      <c r="HWL88" s="59"/>
      <c r="HWM88" s="37"/>
      <c r="HWN88" s="46"/>
      <c r="HWO88" s="35"/>
      <c r="HWP88" s="59"/>
      <c r="HWQ88" s="37"/>
      <c r="HWR88" s="46"/>
      <c r="HWS88" s="35"/>
      <c r="HWT88" s="59"/>
      <c r="HWU88" s="37"/>
      <c r="HWV88" s="46"/>
      <c r="HWW88" s="35"/>
      <c r="HWX88" s="59"/>
      <c r="HWY88" s="37"/>
      <c r="HWZ88" s="46"/>
      <c r="HXA88" s="35"/>
      <c r="HXB88" s="59"/>
      <c r="HXC88" s="37"/>
      <c r="HXD88" s="46"/>
      <c r="HXE88" s="35"/>
      <c r="HXF88" s="59"/>
      <c r="HXG88" s="37"/>
      <c r="HXH88" s="46"/>
      <c r="HXI88" s="35"/>
      <c r="HXJ88" s="59"/>
      <c r="HXK88" s="37"/>
      <c r="HXL88" s="46"/>
      <c r="HXM88" s="35"/>
      <c r="HXN88" s="59"/>
      <c r="HXO88" s="37"/>
      <c r="HXP88" s="46"/>
      <c r="HXQ88" s="35"/>
      <c r="HXR88" s="59"/>
      <c r="HXS88" s="37"/>
      <c r="HXT88" s="46"/>
      <c r="HXU88" s="35"/>
      <c r="HXV88" s="59"/>
      <c r="HXW88" s="37"/>
      <c r="HXX88" s="46"/>
      <c r="HXY88" s="35"/>
      <c r="HXZ88" s="59"/>
      <c r="HYA88" s="37"/>
      <c r="HYB88" s="46"/>
      <c r="HYC88" s="35"/>
      <c r="HYD88" s="59"/>
      <c r="HYE88" s="37"/>
      <c r="HYF88" s="46"/>
      <c r="HYG88" s="35"/>
      <c r="HYH88" s="59"/>
      <c r="HYI88" s="37"/>
      <c r="HYJ88" s="46"/>
      <c r="HYK88" s="35"/>
      <c r="HYL88" s="59"/>
      <c r="HYM88" s="37"/>
      <c r="HYN88" s="46"/>
      <c r="HYO88" s="35"/>
      <c r="HYP88" s="59"/>
      <c r="HYQ88" s="37"/>
      <c r="HYR88" s="46"/>
      <c r="HYS88" s="35"/>
      <c r="HYT88" s="59"/>
      <c r="HYU88" s="37"/>
      <c r="HYV88" s="46"/>
      <c r="HYW88" s="35"/>
      <c r="HYX88" s="59"/>
      <c r="HYY88" s="37"/>
      <c r="HYZ88" s="46"/>
      <c r="HZA88" s="35"/>
      <c r="HZB88" s="59"/>
      <c r="HZC88" s="37"/>
      <c r="HZD88" s="46"/>
      <c r="HZE88" s="35"/>
      <c r="HZF88" s="59"/>
      <c r="HZG88" s="37"/>
      <c r="HZH88" s="46"/>
      <c r="HZI88" s="35"/>
      <c r="HZJ88" s="59"/>
      <c r="HZK88" s="37"/>
      <c r="HZL88" s="46"/>
      <c r="HZM88" s="35"/>
      <c r="HZN88" s="59"/>
      <c r="HZO88" s="37"/>
      <c r="HZP88" s="46"/>
      <c r="HZQ88" s="35"/>
      <c r="HZR88" s="59"/>
      <c r="HZS88" s="37"/>
      <c r="HZT88" s="46"/>
      <c r="HZU88" s="35"/>
      <c r="HZV88" s="59"/>
      <c r="HZW88" s="37"/>
      <c r="HZX88" s="46"/>
      <c r="HZY88" s="35"/>
      <c r="HZZ88" s="59"/>
      <c r="IAA88" s="37"/>
      <c r="IAB88" s="46"/>
      <c r="IAC88" s="35"/>
      <c r="IAD88" s="59"/>
      <c r="IAE88" s="37"/>
      <c r="IAF88" s="46"/>
      <c r="IAG88" s="35"/>
      <c r="IAH88" s="59"/>
      <c r="IAI88" s="37"/>
      <c r="IAJ88" s="46"/>
      <c r="IAK88" s="35"/>
      <c r="IAL88" s="59"/>
      <c r="IAM88" s="37"/>
      <c r="IAN88" s="46"/>
      <c r="IAO88" s="35"/>
      <c r="IAP88" s="59"/>
      <c r="IAQ88" s="37"/>
      <c r="IAR88" s="46"/>
      <c r="IAS88" s="35"/>
      <c r="IAT88" s="59"/>
      <c r="IAU88" s="37"/>
      <c r="IAV88" s="46"/>
      <c r="IAW88" s="35"/>
      <c r="IAX88" s="59"/>
      <c r="IAY88" s="37"/>
      <c r="IAZ88" s="46"/>
      <c r="IBA88" s="35"/>
      <c r="IBB88" s="59"/>
      <c r="IBC88" s="37"/>
      <c r="IBD88" s="46"/>
      <c r="IBE88" s="35"/>
      <c r="IBF88" s="59"/>
      <c r="IBG88" s="37"/>
      <c r="IBH88" s="46"/>
      <c r="IBI88" s="35"/>
      <c r="IBJ88" s="59"/>
      <c r="IBK88" s="37"/>
      <c r="IBL88" s="46"/>
      <c r="IBM88" s="35"/>
      <c r="IBN88" s="59"/>
      <c r="IBO88" s="37"/>
      <c r="IBP88" s="46"/>
      <c r="IBQ88" s="35"/>
      <c r="IBR88" s="59"/>
      <c r="IBS88" s="37"/>
      <c r="IBT88" s="46"/>
      <c r="IBU88" s="35"/>
      <c r="IBV88" s="59"/>
      <c r="IBW88" s="37"/>
      <c r="IBX88" s="46"/>
      <c r="IBY88" s="35"/>
      <c r="IBZ88" s="59"/>
      <c r="ICA88" s="37"/>
      <c r="ICB88" s="46"/>
      <c r="ICC88" s="35"/>
      <c r="ICD88" s="59"/>
      <c r="ICE88" s="37"/>
      <c r="ICF88" s="46"/>
      <c r="ICG88" s="35"/>
      <c r="ICH88" s="59"/>
      <c r="ICI88" s="37"/>
      <c r="ICJ88" s="46"/>
      <c r="ICK88" s="35"/>
      <c r="ICL88" s="59"/>
      <c r="ICM88" s="37"/>
      <c r="ICN88" s="46"/>
      <c r="ICO88" s="35"/>
      <c r="ICP88" s="59"/>
      <c r="ICQ88" s="37"/>
      <c r="ICR88" s="46"/>
      <c r="ICS88" s="35"/>
      <c r="ICT88" s="59"/>
      <c r="ICU88" s="37"/>
      <c r="ICV88" s="46"/>
      <c r="ICW88" s="35"/>
      <c r="ICX88" s="59"/>
      <c r="ICY88" s="37"/>
      <c r="ICZ88" s="46"/>
      <c r="IDA88" s="35"/>
      <c r="IDB88" s="59"/>
      <c r="IDC88" s="37"/>
      <c r="IDD88" s="46"/>
      <c r="IDE88" s="35"/>
      <c r="IDF88" s="59"/>
      <c r="IDG88" s="37"/>
      <c r="IDH88" s="46"/>
      <c r="IDI88" s="35"/>
      <c r="IDJ88" s="59"/>
      <c r="IDK88" s="37"/>
      <c r="IDL88" s="46"/>
      <c r="IDM88" s="35"/>
      <c r="IDN88" s="59"/>
      <c r="IDO88" s="37"/>
      <c r="IDP88" s="46"/>
      <c r="IDQ88" s="35"/>
      <c r="IDR88" s="59"/>
      <c r="IDS88" s="37"/>
      <c r="IDT88" s="46"/>
      <c r="IDU88" s="35"/>
      <c r="IDV88" s="59"/>
      <c r="IDW88" s="37"/>
      <c r="IDX88" s="46"/>
      <c r="IDY88" s="35"/>
      <c r="IDZ88" s="59"/>
      <c r="IEA88" s="37"/>
      <c r="IEB88" s="46"/>
      <c r="IEC88" s="35"/>
      <c r="IED88" s="59"/>
      <c r="IEE88" s="37"/>
      <c r="IEF88" s="46"/>
      <c r="IEG88" s="35"/>
      <c r="IEH88" s="59"/>
      <c r="IEI88" s="37"/>
      <c r="IEJ88" s="46"/>
      <c r="IEK88" s="35"/>
      <c r="IEL88" s="59"/>
      <c r="IEM88" s="37"/>
      <c r="IEN88" s="46"/>
      <c r="IEO88" s="35"/>
      <c r="IEP88" s="59"/>
      <c r="IEQ88" s="37"/>
      <c r="IER88" s="46"/>
      <c r="IES88" s="35"/>
      <c r="IET88" s="59"/>
      <c r="IEU88" s="37"/>
      <c r="IEV88" s="46"/>
      <c r="IEW88" s="35"/>
      <c r="IEX88" s="59"/>
      <c r="IEY88" s="37"/>
      <c r="IEZ88" s="46"/>
      <c r="IFA88" s="35"/>
      <c r="IFB88" s="59"/>
      <c r="IFC88" s="37"/>
      <c r="IFD88" s="46"/>
      <c r="IFE88" s="35"/>
      <c r="IFF88" s="59"/>
      <c r="IFG88" s="37"/>
      <c r="IFH88" s="46"/>
      <c r="IFI88" s="35"/>
      <c r="IFJ88" s="59"/>
      <c r="IFK88" s="37"/>
      <c r="IFL88" s="46"/>
      <c r="IFM88" s="35"/>
      <c r="IFN88" s="59"/>
      <c r="IFO88" s="37"/>
      <c r="IFP88" s="46"/>
      <c r="IFQ88" s="35"/>
      <c r="IFR88" s="59"/>
      <c r="IFS88" s="37"/>
      <c r="IFT88" s="46"/>
      <c r="IFU88" s="35"/>
      <c r="IFV88" s="59"/>
      <c r="IFW88" s="37"/>
      <c r="IFX88" s="46"/>
      <c r="IFY88" s="35"/>
      <c r="IFZ88" s="59"/>
      <c r="IGA88" s="37"/>
      <c r="IGB88" s="46"/>
      <c r="IGC88" s="35"/>
      <c r="IGD88" s="59"/>
      <c r="IGE88" s="37"/>
      <c r="IGF88" s="46"/>
      <c r="IGG88" s="35"/>
      <c r="IGH88" s="59"/>
      <c r="IGI88" s="37"/>
      <c r="IGJ88" s="46"/>
      <c r="IGK88" s="35"/>
      <c r="IGL88" s="59"/>
      <c r="IGM88" s="37"/>
      <c r="IGN88" s="46"/>
      <c r="IGO88" s="35"/>
      <c r="IGP88" s="59"/>
      <c r="IGQ88" s="37"/>
      <c r="IGR88" s="46"/>
      <c r="IGS88" s="35"/>
      <c r="IGT88" s="59"/>
      <c r="IGU88" s="37"/>
      <c r="IGV88" s="46"/>
      <c r="IGW88" s="35"/>
      <c r="IGX88" s="59"/>
      <c r="IGY88" s="37"/>
      <c r="IGZ88" s="46"/>
      <c r="IHA88" s="35"/>
      <c r="IHB88" s="59"/>
      <c r="IHC88" s="37"/>
      <c r="IHD88" s="46"/>
      <c r="IHE88" s="35"/>
      <c r="IHF88" s="59"/>
      <c r="IHG88" s="37"/>
      <c r="IHH88" s="46"/>
      <c r="IHI88" s="35"/>
      <c r="IHJ88" s="59"/>
      <c r="IHK88" s="37"/>
      <c r="IHL88" s="46"/>
      <c r="IHM88" s="35"/>
      <c r="IHN88" s="59"/>
      <c r="IHO88" s="37"/>
      <c r="IHP88" s="46"/>
      <c r="IHQ88" s="35"/>
      <c r="IHR88" s="59"/>
      <c r="IHS88" s="37"/>
      <c r="IHT88" s="46"/>
      <c r="IHU88" s="35"/>
      <c r="IHV88" s="59"/>
      <c r="IHW88" s="37"/>
      <c r="IHX88" s="46"/>
      <c r="IHY88" s="35"/>
      <c r="IHZ88" s="59"/>
      <c r="IIA88" s="37"/>
      <c r="IIB88" s="46"/>
      <c r="IIC88" s="35"/>
      <c r="IID88" s="59"/>
      <c r="IIE88" s="37"/>
      <c r="IIF88" s="46"/>
      <c r="IIG88" s="35"/>
      <c r="IIH88" s="59"/>
      <c r="III88" s="37"/>
      <c r="IIJ88" s="46"/>
      <c r="IIK88" s="35"/>
      <c r="IIL88" s="59"/>
      <c r="IIM88" s="37"/>
      <c r="IIN88" s="46"/>
      <c r="IIO88" s="35"/>
      <c r="IIP88" s="59"/>
      <c r="IIQ88" s="37"/>
      <c r="IIR88" s="46"/>
      <c r="IIS88" s="35"/>
      <c r="IIT88" s="59"/>
      <c r="IIU88" s="37"/>
      <c r="IIV88" s="46"/>
      <c r="IIW88" s="35"/>
      <c r="IIX88" s="59"/>
      <c r="IIY88" s="37"/>
      <c r="IIZ88" s="46"/>
      <c r="IJA88" s="35"/>
      <c r="IJB88" s="59"/>
      <c r="IJC88" s="37"/>
      <c r="IJD88" s="46"/>
      <c r="IJE88" s="35"/>
      <c r="IJF88" s="59"/>
      <c r="IJG88" s="37"/>
      <c r="IJH88" s="46"/>
      <c r="IJI88" s="35"/>
      <c r="IJJ88" s="59"/>
      <c r="IJK88" s="37"/>
      <c r="IJL88" s="46"/>
      <c r="IJM88" s="35"/>
      <c r="IJN88" s="59"/>
      <c r="IJO88" s="37"/>
      <c r="IJP88" s="46"/>
      <c r="IJQ88" s="35"/>
      <c r="IJR88" s="59"/>
      <c r="IJS88" s="37"/>
      <c r="IJT88" s="46"/>
      <c r="IJU88" s="35"/>
      <c r="IJV88" s="59"/>
      <c r="IJW88" s="37"/>
      <c r="IJX88" s="46"/>
      <c r="IJY88" s="35"/>
      <c r="IJZ88" s="59"/>
      <c r="IKA88" s="37"/>
      <c r="IKB88" s="46"/>
      <c r="IKC88" s="35"/>
      <c r="IKD88" s="59"/>
      <c r="IKE88" s="37"/>
      <c r="IKF88" s="46"/>
      <c r="IKG88" s="35"/>
      <c r="IKH88" s="59"/>
      <c r="IKI88" s="37"/>
      <c r="IKJ88" s="46"/>
      <c r="IKK88" s="35"/>
      <c r="IKL88" s="59"/>
      <c r="IKM88" s="37"/>
      <c r="IKN88" s="46"/>
      <c r="IKO88" s="35"/>
      <c r="IKP88" s="59"/>
      <c r="IKQ88" s="37"/>
      <c r="IKR88" s="46"/>
      <c r="IKS88" s="35"/>
      <c r="IKT88" s="59"/>
      <c r="IKU88" s="37"/>
      <c r="IKV88" s="46"/>
      <c r="IKW88" s="35"/>
      <c r="IKX88" s="59"/>
      <c r="IKY88" s="37"/>
      <c r="IKZ88" s="46"/>
      <c r="ILA88" s="35"/>
      <c r="ILB88" s="59"/>
      <c r="ILC88" s="37"/>
      <c r="ILD88" s="46"/>
      <c r="ILE88" s="35"/>
      <c r="ILF88" s="59"/>
      <c r="ILG88" s="37"/>
      <c r="ILH88" s="46"/>
      <c r="ILI88" s="35"/>
      <c r="ILJ88" s="59"/>
      <c r="ILK88" s="37"/>
      <c r="ILL88" s="46"/>
      <c r="ILM88" s="35"/>
      <c r="ILN88" s="59"/>
      <c r="ILO88" s="37"/>
      <c r="ILP88" s="46"/>
      <c r="ILQ88" s="35"/>
      <c r="ILR88" s="59"/>
      <c r="ILS88" s="37"/>
      <c r="ILT88" s="46"/>
      <c r="ILU88" s="35"/>
      <c r="ILV88" s="59"/>
      <c r="ILW88" s="37"/>
      <c r="ILX88" s="46"/>
      <c r="ILY88" s="35"/>
      <c r="ILZ88" s="59"/>
      <c r="IMA88" s="37"/>
      <c r="IMB88" s="46"/>
      <c r="IMC88" s="35"/>
      <c r="IMD88" s="59"/>
      <c r="IME88" s="37"/>
      <c r="IMF88" s="46"/>
      <c r="IMG88" s="35"/>
      <c r="IMH88" s="59"/>
      <c r="IMI88" s="37"/>
      <c r="IMJ88" s="46"/>
      <c r="IMK88" s="35"/>
      <c r="IML88" s="59"/>
      <c r="IMM88" s="37"/>
      <c r="IMN88" s="46"/>
      <c r="IMO88" s="35"/>
      <c r="IMP88" s="59"/>
      <c r="IMQ88" s="37"/>
      <c r="IMR88" s="46"/>
      <c r="IMS88" s="35"/>
      <c r="IMT88" s="59"/>
      <c r="IMU88" s="37"/>
      <c r="IMV88" s="46"/>
      <c r="IMW88" s="35"/>
      <c r="IMX88" s="59"/>
      <c r="IMY88" s="37"/>
      <c r="IMZ88" s="46"/>
      <c r="INA88" s="35"/>
      <c r="INB88" s="59"/>
      <c r="INC88" s="37"/>
      <c r="IND88" s="46"/>
      <c r="INE88" s="35"/>
      <c r="INF88" s="59"/>
      <c r="ING88" s="37"/>
      <c r="INH88" s="46"/>
      <c r="INI88" s="35"/>
      <c r="INJ88" s="59"/>
      <c r="INK88" s="37"/>
      <c r="INL88" s="46"/>
      <c r="INM88" s="35"/>
      <c r="INN88" s="59"/>
      <c r="INO88" s="37"/>
      <c r="INP88" s="46"/>
      <c r="INQ88" s="35"/>
      <c r="INR88" s="59"/>
      <c r="INS88" s="37"/>
      <c r="INT88" s="46"/>
      <c r="INU88" s="35"/>
      <c r="INV88" s="59"/>
      <c r="INW88" s="37"/>
      <c r="INX88" s="46"/>
      <c r="INY88" s="35"/>
      <c r="INZ88" s="59"/>
      <c r="IOA88" s="37"/>
      <c r="IOB88" s="46"/>
      <c r="IOC88" s="35"/>
      <c r="IOD88" s="59"/>
      <c r="IOE88" s="37"/>
      <c r="IOF88" s="46"/>
      <c r="IOG88" s="35"/>
      <c r="IOH88" s="59"/>
      <c r="IOI88" s="37"/>
      <c r="IOJ88" s="46"/>
      <c r="IOK88" s="35"/>
      <c r="IOL88" s="59"/>
      <c r="IOM88" s="37"/>
      <c r="ION88" s="46"/>
      <c r="IOO88" s="35"/>
      <c r="IOP88" s="59"/>
      <c r="IOQ88" s="37"/>
      <c r="IOR88" s="46"/>
      <c r="IOS88" s="35"/>
      <c r="IOT88" s="59"/>
      <c r="IOU88" s="37"/>
      <c r="IOV88" s="46"/>
      <c r="IOW88" s="35"/>
      <c r="IOX88" s="59"/>
      <c r="IOY88" s="37"/>
      <c r="IOZ88" s="46"/>
      <c r="IPA88" s="35"/>
      <c r="IPB88" s="59"/>
      <c r="IPC88" s="37"/>
      <c r="IPD88" s="46"/>
      <c r="IPE88" s="35"/>
      <c r="IPF88" s="59"/>
      <c r="IPG88" s="37"/>
      <c r="IPH88" s="46"/>
      <c r="IPI88" s="35"/>
      <c r="IPJ88" s="59"/>
      <c r="IPK88" s="37"/>
      <c r="IPL88" s="46"/>
      <c r="IPM88" s="35"/>
      <c r="IPN88" s="59"/>
      <c r="IPO88" s="37"/>
      <c r="IPP88" s="46"/>
      <c r="IPQ88" s="35"/>
      <c r="IPR88" s="59"/>
      <c r="IPS88" s="37"/>
      <c r="IPT88" s="46"/>
      <c r="IPU88" s="35"/>
      <c r="IPV88" s="59"/>
      <c r="IPW88" s="37"/>
      <c r="IPX88" s="46"/>
      <c r="IPY88" s="35"/>
      <c r="IPZ88" s="59"/>
      <c r="IQA88" s="37"/>
      <c r="IQB88" s="46"/>
      <c r="IQC88" s="35"/>
      <c r="IQD88" s="59"/>
      <c r="IQE88" s="37"/>
      <c r="IQF88" s="46"/>
      <c r="IQG88" s="35"/>
      <c r="IQH88" s="59"/>
      <c r="IQI88" s="37"/>
      <c r="IQJ88" s="46"/>
      <c r="IQK88" s="35"/>
      <c r="IQL88" s="59"/>
      <c r="IQM88" s="37"/>
      <c r="IQN88" s="46"/>
      <c r="IQO88" s="35"/>
      <c r="IQP88" s="59"/>
      <c r="IQQ88" s="37"/>
      <c r="IQR88" s="46"/>
      <c r="IQS88" s="35"/>
      <c r="IQT88" s="59"/>
      <c r="IQU88" s="37"/>
      <c r="IQV88" s="46"/>
      <c r="IQW88" s="35"/>
      <c r="IQX88" s="59"/>
      <c r="IQY88" s="37"/>
      <c r="IQZ88" s="46"/>
      <c r="IRA88" s="35"/>
      <c r="IRB88" s="59"/>
      <c r="IRC88" s="37"/>
      <c r="IRD88" s="46"/>
      <c r="IRE88" s="35"/>
      <c r="IRF88" s="59"/>
      <c r="IRG88" s="37"/>
      <c r="IRH88" s="46"/>
      <c r="IRI88" s="35"/>
      <c r="IRJ88" s="59"/>
      <c r="IRK88" s="37"/>
      <c r="IRL88" s="46"/>
      <c r="IRM88" s="35"/>
      <c r="IRN88" s="59"/>
      <c r="IRO88" s="37"/>
      <c r="IRP88" s="46"/>
      <c r="IRQ88" s="35"/>
      <c r="IRR88" s="59"/>
      <c r="IRS88" s="37"/>
      <c r="IRT88" s="46"/>
      <c r="IRU88" s="35"/>
      <c r="IRV88" s="59"/>
      <c r="IRW88" s="37"/>
      <c r="IRX88" s="46"/>
      <c r="IRY88" s="35"/>
      <c r="IRZ88" s="59"/>
      <c r="ISA88" s="37"/>
      <c r="ISB88" s="46"/>
      <c r="ISC88" s="35"/>
      <c r="ISD88" s="59"/>
      <c r="ISE88" s="37"/>
      <c r="ISF88" s="46"/>
      <c r="ISG88" s="35"/>
      <c r="ISH88" s="59"/>
      <c r="ISI88" s="37"/>
      <c r="ISJ88" s="46"/>
      <c r="ISK88" s="35"/>
      <c r="ISL88" s="59"/>
      <c r="ISM88" s="37"/>
      <c r="ISN88" s="46"/>
      <c r="ISO88" s="35"/>
      <c r="ISP88" s="59"/>
      <c r="ISQ88" s="37"/>
      <c r="ISR88" s="46"/>
      <c r="ISS88" s="35"/>
      <c r="IST88" s="59"/>
      <c r="ISU88" s="37"/>
      <c r="ISV88" s="46"/>
      <c r="ISW88" s="35"/>
      <c r="ISX88" s="59"/>
      <c r="ISY88" s="37"/>
      <c r="ISZ88" s="46"/>
      <c r="ITA88" s="35"/>
      <c r="ITB88" s="59"/>
      <c r="ITC88" s="37"/>
      <c r="ITD88" s="46"/>
      <c r="ITE88" s="35"/>
      <c r="ITF88" s="59"/>
      <c r="ITG88" s="37"/>
      <c r="ITH88" s="46"/>
      <c r="ITI88" s="35"/>
      <c r="ITJ88" s="59"/>
      <c r="ITK88" s="37"/>
      <c r="ITL88" s="46"/>
      <c r="ITM88" s="35"/>
      <c r="ITN88" s="59"/>
      <c r="ITO88" s="37"/>
      <c r="ITP88" s="46"/>
      <c r="ITQ88" s="35"/>
      <c r="ITR88" s="59"/>
      <c r="ITS88" s="37"/>
      <c r="ITT88" s="46"/>
      <c r="ITU88" s="35"/>
      <c r="ITV88" s="59"/>
      <c r="ITW88" s="37"/>
      <c r="ITX88" s="46"/>
      <c r="ITY88" s="35"/>
      <c r="ITZ88" s="59"/>
      <c r="IUA88" s="37"/>
      <c r="IUB88" s="46"/>
      <c r="IUC88" s="35"/>
      <c r="IUD88" s="59"/>
      <c r="IUE88" s="37"/>
      <c r="IUF88" s="46"/>
      <c r="IUG88" s="35"/>
      <c r="IUH88" s="59"/>
      <c r="IUI88" s="37"/>
      <c r="IUJ88" s="46"/>
      <c r="IUK88" s="35"/>
      <c r="IUL88" s="59"/>
      <c r="IUM88" s="37"/>
      <c r="IUN88" s="46"/>
      <c r="IUO88" s="35"/>
      <c r="IUP88" s="59"/>
      <c r="IUQ88" s="37"/>
      <c r="IUR88" s="46"/>
      <c r="IUS88" s="35"/>
      <c r="IUT88" s="59"/>
      <c r="IUU88" s="37"/>
      <c r="IUV88" s="46"/>
      <c r="IUW88" s="35"/>
      <c r="IUX88" s="59"/>
      <c r="IUY88" s="37"/>
      <c r="IUZ88" s="46"/>
      <c r="IVA88" s="35"/>
      <c r="IVB88" s="59"/>
      <c r="IVC88" s="37"/>
      <c r="IVD88" s="46"/>
      <c r="IVE88" s="35"/>
      <c r="IVF88" s="59"/>
      <c r="IVG88" s="37"/>
      <c r="IVH88" s="46"/>
      <c r="IVI88" s="35"/>
      <c r="IVJ88" s="59"/>
      <c r="IVK88" s="37"/>
      <c r="IVL88" s="46"/>
      <c r="IVM88" s="35"/>
      <c r="IVN88" s="59"/>
      <c r="IVO88" s="37"/>
      <c r="IVP88" s="46"/>
      <c r="IVQ88" s="35"/>
      <c r="IVR88" s="59"/>
      <c r="IVS88" s="37"/>
      <c r="IVT88" s="46"/>
      <c r="IVU88" s="35"/>
      <c r="IVV88" s="59"/>
      <c r="IVW88" s="37"/>
      <c r="IVX88" s="46"/>
      <c r="IVY88" s="35"/>
      <c r="IVZ88" s="59"/>
      <c r="IWA88" s="37"/>
      <c r="IWB88" s="46"/>
      <c r="IWC88" s="35"/>
      <c r="IWD88" s="59"/>
      <c r="IWE88" s="37"/>
      <c r="IWF88" s="46"/>
      <c r="IWG88" s="35"/>
      <c r="IWH88" s="59"/>
      <c r="IWI88" s="37"/>
      <c r="IWJ88" s="46"/>
      <c r="IWK88" s="35"/>
      <c r="IWL88" s="59"/>
      <c r="IWM88" s="37"/>
      <c r="IWN88" s="46"/>
      <c r="IWO88" s="35"/>
      <c r="IWP88" s="59"/>
      <c r="IWQ88" s="37"/>
      <c r="IWR88" s="46"/>
      <c r="IWS88" s="35"/>
      <c r="IWT88" s="59"/>
      <c r="IWU88" s="37"/>
      <c r="IWV88" s="46"/>
      <c r="IWW88" s="35"/>
      <c r="IWX88" s="59"/>
      <c r="IWY88" s="37"/>
      <c r="IWZ88" s="46"/>
      <c r="IXA88" s="35"/>
      <c r="IXB88" s="59"/>
      <c r="IXC88" s="37"/>
      <c r="IXD88" s="46"/>
      <c r="IXE88" s="35"/>
      <c r="IXF88" s="59"/>
      <c r="IXG88" s="37"/>
      <c r="IXH88" s="46"/>
      <c r="IXI88" s="35"/>
      <c r="IXJ88" s="59"/>
      <c r="IXK88" s="37"/>
      <c r="IXL88" s="46"/>
      <c r="IXM88" s="35"/>
      <c r="IXN88" s="59"/>
      <c r="IXO88" s="37"/>
      <c r="IXP88" s="46"/>
      <c r="IXQ88" s="35"/>
      <c r="IXR88" s="59"/>
      <c r="IXS88" s="37"/>
      <c r="IXT88" s="46"/>
      <c r="IXU88" s="35"/>
      <c r="IXV88" s="59"/>
      <c r="IXW88" s="37"/>
      <c r="IXX88" s="46"/>
      <c r="IXY88" s="35"/>
      <c r="IXZ88" s="59"/>
      <c r="IYA88" s="37"/>
      <c r="IYB88" s="46"/>
      <c r="IYC88" s="35"/>
      <c r="IYD88" s="59"/>
      <c r="IYE88" s="37"/>
      <c r="IYF88" s="46"/>
      <c r="IYG88" s="35"/>
      <c r="IYH88" s="59"/>
      <c r="IYI88" s="37"/>
      <c r="IYJ88" s="46"/>
      <c r="IYK88" s="35"/>
      <c r="IYL88" s="59"/>
      <c r="IYM88" s="37"/>
      <c r="IYN88" s="46"/>
      <c r="IYO88" s="35"/>
      <c r="IYP88" s="59"/>
      <c r="IYQ88" s="37"/>
      <c r="IYR88" s="46"/>
      <c r="IYS88" s="35"/>
      <c r="IYT88" s="59"/>
      <c r="IYU88" s="37"/>
      <c r="IYV88" s="46"/>
      <c r="IYW88" s="35"/>
      <c r="IYX88" s="59"/>
      <c r="IYY88" s="37"/>
      <c r="IYZ88" s="46"/>
      <c r="IZA88" s="35"/>
      <c r="IZB88" s="59"/>
      <c r="IZC88" s="37"/>
      <c r="IZD88" s="46"/>
      <c r="IZE88" s="35"/>
      <c r="IZF88" s="59"/>
      <c r="IZG88" s="37"/>
      <c r="IZH88" s="46"/>
      <c r="IZI88" s="35"/>
      <c r="IZJ88" s="59"/>
      <c r="IZK88" s="37"/>
      <c r="IZL88" s="46"/>
      <c r="IZM88" s="35"/>
      <c r="IZN88" s="59"/>
      <c r="IZO88" s="37"/>
      <c r="IZP88" s="46"/>
      <c r="IZQ88" s="35"/>
      <c r="IZR88" s="59"/>
      <c r="IZS88" s="37"/>
      <c r="IZT88" s="46"/>
      <c r="IZU88" s="35"/>
      <c r="IZV88" s="59"/>
      <c r="IZW88" s="37"/>
      <c r="IZX88" s="46"/>
      <c r="IZY88" s="35"/>
      <c r="IZZ88" s="59"/>
      <c r="JAA88" s="37"/>
      <c r="JAB88" s="46"/>
      <c r="JAC88" s="35"/>
      <c r="JAD88" s="59"/>
      <c r="JAE88" s="37"/>
      <c r="JAF88" s="46"/>
      <c r="JAG88" s="35"/>
      <c r="JAH88" s="59"/>
      <c r="JAI88" s="37"/>
      <c r="JAJ88" s="46"/>
      <c r="JAK88" s="35"/>
      <c r="JAL88" s="59"/>
      <c r="JAM88" s="37"/>
      <c r="JAN88" s="46"/>
      <c r="JAO88" s="35"/>
      <c r="JAP88" s="59"/>
      <c r="JAQ88" s="37"/>
      <c r="JAR88" s="46"/>
      <c r="JAS88" s="35"/>
      <c r="JAT88" s="59"/>
      <c r="JAU88" s="37"/>
      <c r="JAV88" s="46"/>
      <c r="JAW88" s="35"/>
      <c r="JAX88" s="59"/>
      <c r="JAY88" s="37"/>
      <c r="JAZ88" s="46"/>
      <c r="JBA88" s="35"/>
      <c r="JBB88" s="59"/>
      <c r="JBC88" s="37"/>
      <c r="JBD88" s="46"/>
      <c r="JBE88" s="35"/>
      <c r="JBF88" s="59"/>
      <c r="JBG88" s="37"/>
      <c r="JBH88" s="46"/>
      <c r="JBI88" s="35"/>
      <c r="JBJ88" s="59"/>
      <c r="JBK88" s="37"/>
      <c r="JBL88" s="46"/>
      <c r="JBM88" s="35"/>
      <c r="JBN88" s="59"/>
      <c r="JBO88" s="37"/>
      <c r="JBP88" s="46"/>
      <c r="JBQ88" s="35"/>
      <c r="JBR88" s="59"/>
      <c r="JBS88" s="37"/>
      <c r="JBT88" s="46"/>
      <c r="JBU88" s="35"/>
      <c r="JBV88" s="59"/>
      <c r="JBW88" s="37"/>
      <c r="JBX88" s="46"/>
      <c r="JBY88" s="35"/>
      <c r="JBZ88" s="59"/>
      <c r="JCA88" s="37"/>
      <c r="JCB88" s="46"/>
      <c r="JCC88" s="35"/>
      <c r="JCD88" s="59"/>
      <c r="JCE88" s="37"/>
      <c r="JCF88" s="46"/>
      <c r="JCG88" s="35"/>
      <c r="JCH88" s="59"/>
      <c r="JCI88" s="37"/>
      <c r="JCJ88" s="46"/>
      <c r="JCK88" s="35"/>
      <c r="JCL88" s="59"/>
      <c r="JCM88" s="37"/>
      <c r="JCN88" s="46"/>
      <c r="JCO88" s="35"/>
      <c r="JCP88" s="59"/>
      <c r="JCQ88" s="37"/>
      <c r="JCR88" s="46"/>
      <c r="JCS88" s="35"/>
      <c r="JCT88" s="59"/>
      <c r="JCU88" s="37"/>
      <c r="JCV88" s="46"/>
      <c r="JCW88" s="35"/>
      <c r="JCX88" s="59"/>
      <c r="JCY88" s="37"/>
      <c r="JCZ88" s="46"/>
      <c r="JDA88" s="35"/>
      <c r="JDB88" s="59"/>
      <c r="JDC88" s="37"/>
      <c r="JDD88" s="46"/>
      <c r="JDE88" s="35"/>
      <c r="JDF88" s="59"/>
      <c r="JDG88" s="37"/>
      <c r="JDH88" s="46"/>
      <c r="JDI88" s="35"/>
      <c r="JDJ88" s="59"/>
      <c r="JDK88" s="37"/>
      <c r="JDL88" s="46"/>
      <c r="JDM88" s="35"/>
      <c r="JDN88" s="59"/>
      <c r="JDO88" s="37"/>
      <c r="JDP88" s="46"/>
      <c r="JDQ88" s="35"/>
      <c r="JDR88" s="59"/>
      <c r="JDS88" s="37"/>
      <c r="JDT88" s="46"/>
      <c r="JDU88" s="35"/>
      <c r="JDV88" s="59"/>
      <c r="JDW88" s="37"/>
      <c r="JDX88" s="46"/>
      <c r="JDY88" s="35"/>
      <c r="JDZ88" s="59"/>
      <c r="JEA88" s="37"/>
      <c r="JEB88" s="46"/>
      <c r="JEC88" s="35"/>
      <c r="JED88" s="59"/>
      <c r="JEE88" s="37"/>
      <c r="JEF88" s="46"/>
      <c r="JEG88" s="35"/>
      <c r="JEH88" s="59"/>
      <c r="JEI88" s="37"/>
      <c r="JEJ88" s="46"/>
      <c r="JEK88" s="35"/>
      <c r="JEL88" s="59"/>
      <c r="JEM88" s="37"/>
      <c r="JEN88" s="46"/>
      <c r="JEO88" s="35"/>
      <c r="JEP88" s="59"/>
      <c r="JEQ88" s="37"/>
      <c r="JER88" s="46"/>
      <c r="JES88" s="35"/>
      <c r="JET88" s="59"/>
      <c r="JEU88" s="37"/>
      <c r="JEV88" s="46"/>
      <c r="JEW88" s="35"/>
      <c r="JEX88" s="59"/>
      <c r="JEY88" s="37"/>
      <c r="JEZ88" s="46"/>
      <c r="JFA88" s="35"/>
      <c r="JFB88" s="59"/>
      <c r="JFC88" s="37"/>
      <c r="JFD88" s="46"/>
      <c r="JFE88" s="35"/>
      <c r="JFF88" s="59"/>
      <c r="JFG88" s="37"/>
      <c r="JFH88" s="46"/>
      <c r="JFI88" s="35"/>
      <c r="JFJ88" s="59"/>
      <c r="JFK88" s="37"/>
      <c r="JFL88" s="46"/>
      <c r="JFM88" s="35"/>
      <c r="JFN88" s="59"/>
      <c r="JFO88" s="37"/>
      <c r="JFP88" s="46"/>
      <c r="JFQ88" s="35"/>
      <c r="JFR88" s="59"/>
      <c r="JFS88" s="37"/>
      <c r="JFT88" s="46"/>
      <c r="JFU88" s="35"/>
      <c r="JFV88" s="59"/>
      <c r="JFW88" s="37"/>
      <c r="JFX88" s="46"/>
      <c r="JFY88" s="35"/>
      <c r="JFZ88" s="59"/>
      <c r="JGA88" s="37"/>
      <c r="JGB88" s="46"/>
      <c r="JGC88" s="35"/>
      <c r="JGD88" s="59"/>
      <c r="JGE88" s="37"/>
      <c r="JGF88" s="46"/>
      <c r="JGG88" s="35"/>
      <c r="JGH88" s="59"/>
      <c r="JGI88" s="37"/>
      <c r="JGJ88" s="46"/>
      <c r="JGK88" s="35"/>
      <c r="JGL88" s="59"/>
      <c r="JGM88" s="37"/>
      <c r="JGN88" s="46"/>
      <c r="JGO88" s="35"/>
      <c r="JGP88" s="59"/>
      <c r="JGQ88" s="37"/>
      <c r="JGR88" s="46"/>
      <c r="JGS88" s="35"/>
      <c r="JGT88" s="59"/>
      <c r="JGU88" s="37"/>
      <c r="JGV88" s="46"/>
      <c r="JGW88" s="35"/>
      <c r="JGX88" s="59"/>
      <c r="JGY88" s="37"/>
      <c r="JGZ88" s="46"/>
      <c r="JHA88" s="35"/>
      <c r="JHB88" s="59"/>
      <c r="JHC88" s="37"/>
      <c r="JHD88" s="46"/>
      <c r="JHE88" s="35"/>
      <c r="JHF88" s="59"/>
      <c r="JHG88" s="37"/>
      <c r="JHH88" s="46"/>
      <c r="JHI88" s="35"/>
      <c r="JHJ88" s="59"/>
      <c r="JHK88" s="37"/>
      <c r="JHL88" s="46"/>
      <c r="JHM88" s="35"/>
      <c r="JHN88" s="59"/>
      <c r="JHO88" s="37"/>
      <c r="JHP88" s="46"/>
      <c r="JHQ88" s="35"/>
      <c r="JHR88" s="59"/>
      <c r="JHS88" s="37"/>
      <c r="JHT88" s="46"/>
      <c r="JHU88" s="35"/>
      <c r="JHV88" s="59"/>
      <c r="JHW88" s="37"/>
      <c r="JHX88" s="46"/>
      <c r="JHY88" s="35"/>
      <c r="JHZ88" s="59"/>
      <c r="JIA88" s="37"/>
      <c r="JIB88" s="46"/>
      <c r="JIC88" s="35"/>
      <c r="JID88" s="59"/>
      <c r="JIE88" s="37"/>
      <c r="JIF88" s="46"/>
      <c r="JIG88" s="35"/>
      <c r="JIH88" s="59"/>
      <c r="JII88" s="37"/>
      <c r="JIJ88" s="46"/>
      <c r="JIK88" s="35"/>
      <c r="JIL88" s="59"/>
      <c r="JIM88" s="37"/>
      <c r="JIN88" s="46"/>
      <c r="JIO88" s="35"/>
      <c r="JIP88" s="59"/>
      <c r="JIQ88" s="37"/>
      <c r="JIR88" s="46"/>
      <c r="JIS88" s="35"/>
      <c r="JIT88" s="59"/>
      <c r="JIU88" s="37"/>
      <c r="JIV88" s="46"/>
      <c r="JIW88" s="35"/>
      <c r="JIX88" s="59"/>
      <c r="JIY88" s="37"/>
      <c r="JIZ88" s="46"/>
      <c r="JJA88" s="35"/>
      <c r="JJB88" s="59"/>
      <c r="JJC88" s="37"/>
      <c r="JJD88" s="46"/>
      <c r="JJE88" s="35"/>
      <c r="JJF88" s="59"/>
      <c r="JJG88" s="37"/>
      <c r="JJH88" s="46"/>
      <c r="JJI88" s="35"/>
      <c r="JJJ88" s="59"/>
      <c r="JJK88" s="37"/>
      <c r="JJL88" s="46"/>
      <c r="JJM88" s="35"/>
      <c r="JJN88" s="59"/>
      <c r="JJO88" s="37"/>
      <c r="JJP88" s="46"/>
      <c r="JJQ88" s="35"/>
      <c r="JJR88" s="59"/>
      <c r="JJS88" s="37"/>
      <c r="JJT88" s="46"/>
      <c r="JJU88" s="35"/>
      <c r="JJV88" s="59"/>
      <c r="JJW88" s="37"/>
      <c r="JJX88" s="46"/>
      <c r="JJY88" s="35"/>
      <c r="JJZ88" s="59"/>
      <c r="JKA88" s="37"/>
      <c r="JKB88" s="46"/>
      <c r="JKC88" s="35"/>
      <c r="JKD88" s="59"/>
      <c r="JKE88" s="37"/>
      <c r="JKF88" s="46"/>
      <c r="JKG88" s="35"/>
      <c r="JKH88" s="59"/>
      <c r="JKI88" s="37"/>
      <c r="JKJ88" s="46"/>
      <c r="JKK88" s="35"/>
      <c r="JKL88" s="59"/>
      <c r="JKM88" s="37"/>
      <c r="JKN88" s="46"/>
      <c r="JKO88" s="35"/>
      <c r="JKP88" s="59"/>
      <c r="JKQ88" s="37"/>
      <c r="JKR88" s="46"/>
      <c r="JKS88" s="35"/>
      <c r="JKT88" s="59"/>
      <c r="JKU88" s="37"/>
      <c r="JKV88" s="46"/>
      <c r="JKW88" s="35"/>
      <c r="JKX88" s="59"/>
      <c r="JKY88" s="37"/>
      <c r="JKZ88" s="46"/>
      <c r="JLA88" s="35"/>
      <c r="JLB88" s="59"/>
      <c r="JLC88" s="37"/>
      <c r="JLD88" s="46"/>
      <c r="JLE88" s="35"/>
      <c r="JLF88" s="59"/>
      <c r="JLG88" s="37"/>
      <c r="JLH88" s="46"/>
      <c r="JLI88" s="35"/>
      <c r="JLJ88" s="59"/>
      <c r="JLK88" s="37"/>
      <c r="JLL88" s="46"/>
      <c r="JLM88" s="35"/>
      <c r="JLN88" s="59"/>
      <c r="JLO88" s="37"/>
      <c r="JLP88" s="46"/>
      <c r="JLQ88" s="35"/>
      <c r="JLR88" s="59"/>
      <c r="JLS88" s="37"/>
      <c r="JLT88" s="46"/>
      <c r="JLU88" s="35"/>
      <c r="JLV88" s="59"/>
      <c r="JLW88" s="37"/>
      <c r="JLX88" s="46"/>
      <c r="JLY88" s="35"/>
      <c r="JLZ88" s="59"/>
      <c r="JMA88" s="37"/>
      <c r="JMB88" s="46"/>
      <c r="JMC88" s="35"/>
      <c r="JMD88" s="59"/>
      <c r="JME88" s="37"/>
      <c r="JMF88" s="46"/>
      <c r="JMG88" s="35"/>
      <c r="JMH88" s="59"/>
      <c r="JMI88" s="37"/>
      <c r="JMJ88" s="46"/>
      <c r="JMK88" s="35"/>
      <c r="JML88" s="59"/>
      <c r="JMM88" s="37"/>
      <c r="JMN88" s="46"/>
      <c r="JMO88" s="35"/>
      <c r="JMP88" s="59"/>
      <c r="JMQ88" s="37"/>
      <c r="JMR88" s="46"/>
      <c r="JMS88" s="35"/>
      <c r="JMT88" s="59"/>
      <c r="JMU88" s="37"/>
      <c r="JMV88" s="46"/>
      <c r="JMW88" s="35"/>
      <c r="JMX88" s="59"/>
      <c r="JMY88" s="37"/>
      <c r="JMZ88" s="46"/>
      <c r="JNA88" s="35"/>
      <c r="JNB88" s="59"/>
      <c r="JNC88" s="37"/>
      <c r="JND88" s="46"/>
      <c r="JNE88" s="35"/>
      <c r="JNF88" s="59"/>
      <c r="JNG88" s="37"/>
      <c r="JNH88" s="46"/>
      <c r="JNI88" s="35"/>
      <c r="JNJ88" s="59"/>
      <c r="JNK88" s="37"/>
      <c r="JNL88" s="46"/>
      <c r="JNM88" s="35"/>
      <c r="JNN88" s="59"/>
      <c r="JNO88" s="37"/>
      <c r="JNP88" s="46"/>
      <c r="JNQ88" s="35"/>
      <c r="JNR88" s="59"/>
      <c r="JNS88" s="37"/>
      <c r="JNT88" s="46"/>
      <c r="JNU88" s="35"/>
      <c r="JNV88" s="59"/>
      <c r="JNW88" s="37"/>
      <c r="JNX88" s="46"/>
      <c r="JNY88" s="35"/>
      <c r="JNZ88" s="59"/>
      <c r="JOA88" s="37"/>
      <c r="JOB88" s="46"/>
      <c r="JOC88" s="35"/>
      <c r="JOD88" s="59"/>
      <c r="JOE88" s="37"/>
      <c r="JOF88" s="46"/>
      <c r="JOG88" s="35"/>
      <c r="JOH88" s="59"/>
      <c r="JOI88" s="37"/>
      <c r="JOJ88" s="46"/>
      <c r="JOK88" s="35"/>
      <c r="JOL88" s="59"/>
      <c r="JOM88" s="37"/>
      <c r="JON88" s="46"/>
      <c r="JOO88" s="35"/>
      <c r="JOP88" s="59"/>
      <c r="JOQ88" s="37"/>
      <c r="JOR88" s="46"/>
      <c r="JOS88" s="35"/>
      <c r="JOT88" s="59"/>
      <c r="JOU88" s="37"/>
      <c r="JOV88" s="46"/>
      <c r="JOW88" s="35"/>
      <c r="JOX88" s="59"/>
      <c r="JOY88" s="37"/>
      <c r="JOZ88" s="46"/>
      <c r="JPA88" s="35"/>
      <c r="JPB88" s="59"/>
      <c r="JPC88" s="37"/>
      <c r="JPD88" s="46"/>
      <c r="JPE88" s="35"/>
      <c r="JPF88" s="59"/>
      <c r="JPG88" s="37"/>
      <c r="JPH88" s="46"/>
      <c r="JPI88" s="35"/>
      <c r="JPJ88" s="59"/>
      <c r="JPK88" s="37"/>
      <c r="JPL88" s="46"/>
      <c r="JPM88" s="35"/>
      <c r="JPN88" s="59"/>
      <c r="JPO88" s="37"/>
      <c r="JPP88" s="46"/>
      <c r="JPQ88" s="35"/>
      <c r="JPR88" s="59"/>
      <c r="JPS88" s="37"/>
      <c r="JPT88" s="46"/>
      <c r="JPU88" s="35"/>
      <c r="JPV88" s="59"/>
      <c r="JPW88" s="37"/>
      <c r="JPX88" s="46"/>
      <c r="JPY88" s="35"/>
      <c r="JPZ88" s="59"/>
      <c r="JQA88" s="37"/>
      <c r="JQB88" s="46"/>
      <c r="JQC88" s="35"/>
      <c r="JQD88" s="59"/>
      <c r="JQE88" s="37"/>
      <c r="JQF88" s="46"/>
      <c r="JQG88" s="35"/>
      <c r="JQH88" s="59"/>
      <c r="JQI88" s="37"/>
      <c r="JQJ88" s="46"/>
      <c r="JQK88" s="35"/>
      <c r="JQL88" s="59"/>
      <c r="JQM88" s="37"/>
      <c r="JQN88" s="46"/>
      <c r="JQO88" s="35"/>
      <c r="JQP88" s="59"/>
      <c r="JQQ88" s="37"/>
      <c r="JQR88" s="46"/>
      <c r="JQS88" s="35"/>
      <c r="JQT88" s="59"/>
      <c r="JQU88" s="37"/>
      <c r="JQV88" s="46"/>
      <c r="JQW88" s="35"/>
      <c r="JQX88" s="59"/>
      <c r="JQY88" s="37"/>
      <c r="JQZ88" s="46"/>
      <c r="JRA88" s="35"/>
      <c r="JRB88" s="59"/>
      <c r="JRC88" s="37"/>
      <c r="JRD88" s="46"/>
      <c r="JRE88" s="35"/>
      <c r="JRF88" s="59"/>
      <c r="JRG88" s="37"/>
      <c r="JRH88" s="46"/>
      <c r="JRI88" s="35"/>
      <c r="JRJ88" s="59"/>
      <c r="JRK88" s="37"/>
      <c r="JRL88" s="46"/>
      <c r="JRM88" s="35"/>
      <c r="JRN88" s="59"/>
      <c r="JRO88" s="37"/>
      <c r="JRP88" s="46"/>
      <c r="JRQ88" s="35"/>
      <c r="JRR88" s="59"/>
      <c r="JRS88" s="37"/>
      <c r="JRT88" s="46"/>
      <c r="JRU88" s="35"/>
      <c r="JRV88" s="59"/>
      <c r="JRW88" s="37"/>
      <c r="JRX88" s="46"/>
      <c r="JRY88" s="35"/>
      <c r="JRZ88" s="59"/>
      <c r="JSA88" s="37"/>
      <c r="JSB88" s="46"/>
      <c r="JSC88" s="35"/>
      <c r="JSD88" s="59"/>
      <c r="JSE88" s="37"/>
      <c r="JSF88" s="46"/>
      <c r="JSG88" s="35"/>
      <c r="JSH88" s="59"/>
      <c r="JSI88" s="37"/>
      <c r="JSJ88" s="46"/>
      <c r="JSK88" s="35"/>
      <c r="JSL88" s="59"/>
      <c r="JSM88" s="37"/>
      <c r="JSN88" s="46"/>
      <c r="JSO88" s="35"/>
      <c r="JSP88" s="59"/>
      <c r="JSQ88" s="37"/>
      <c r="JSR88" s="46"/>
      <c r="JSS88" s="35"/>
      <c r="JST88" s="59"/>
      <c r="JSU88" s="37"/>
      <c r="JSV88" s="46"/>
      <c r="JSW88" s="35"/>
      <c r="JSX88" s="59"/>
      <c r="JSY88" s="37"/>
      <c r="JSZ88" s="46"/>
      <c r="JTA88" s="35"/>
      <c r="JTB88" s="59"/>
      <c r="JTC88" s="37"/>
      <c r="JTD88" s="46"/>
      <c r="JTE88" s="35"/>
      <c r="JTF88" s="59"/>
      <c r="JTG88" s="37"/>
      <c r="JTH88" s="46"/>
      <c r="JTI88" s="35"/>
      <c r="JTJ88" s="59"/>
      <c r="JTK88" s="37"/>
      <c r="JTL88" s="46"/>
      <c r="JTM88" s="35"/>
      <c r="JTN88" s="59"/>
      <c r="JTO88" s="37"/>
      <c r="JTP88" s="46"/>
      <c r="JTQ88" s="35"/>
      <c r="JTR88" s="59"/>
      <c r="JTS88" s="37"/>
      <c r="JTT88" s="46"/>
      <c r="JTU88" s="35"/>
      <c r="JTV88" s="59"/>
      <c r="JTW88" s="37"/>
      <c r="JTX88" s="46"/>
      <c r="JTY88" s="35"/>
      <c r="JTZ88" s="59"/>
      <c r="JUA88" s="37"/>
      <c r="JUB88" s="46"/>
      <c r="JUC88" s="35"/>
      <c r="JUD88" s="59"/>
      <c r="JUE88" s="37"/>
      <c r="JUF88" s="46"/>
      <c r="JUG88" s="35"/>
      <c r="JUH88" s="59"/>
      <c r="JUI88" s="37"/>
      <c r="JUJ88" s="46"/>
      <c r="JUK88" s="35"/>
      <c r="JUL88" s="59"/>
      <c r="JUM88" s="37"/>
      <c r="JUN88" s="46"/>
      <c r="JUO88" s="35"/>
      <c r="JUP88" s="59"/>
      <c r="JUQ88" s="37"/>
      <c r="JUR88" s="46"/>
      <c r="JUS88" s="35"/>
      <c r="JUT88" s="59"/>
      <c r="JUU88" s="37"/>
      <c r="JUV88" s="46"/>
      <c r="JUW88" s="35"/>
      <c r="JUX88" s="59"/>
      <c r="JUY88" s="37"/>
      <c r="JUZ88" s="46"/>
      <c r="JVA88" s="35"/>
      <c r="JVB88" s="59"/>
      <c r="JVC88" s="37"/>
      <c r="JVD88" s="46"/>
      <c r="JVE88" s="35"/>
      <c r="JVF88" s="59"/>
      <c r="JVG88" s="37"/>
      <c r="JVH88" s="46"/>
      <c r="JVI88" s="35"/>
      <c r="JVJ88" s="59"/>
      <c r="JVK88" s="37"/>
      <c r="JVL88" s="46"/>
      <c r="JVM88" s="35"/>
      <c r="JVN88" s="59"/>
      <c r="JVO88" s="37"/>
      <c r="JVP88" s="46"/>
      <c r="JVQ88" s="35"/>
      <c r="JVR88" s="59"/>
      <c r="JVS88" s="37"/>
      <c r="JVT88" s="46"/>
      <c r="JVU88" s="35"/>
      <c r="JVV88" s="59"/>
      <c r="JVW88" s="37"/>
      <c r="JVX88" s="46"/>
      <c r="JVY88" s="35"/>
      <c r="JVZ88" s="59"/>
      <c r="JWA88" s="37"/>
      <c r="JWB88" s="46"/>
      <c r="JWC88" s="35"/>
      <c r="JWD88" s="59"/>
      <c r="JWE88" s="37"/>
      <c r="JWF88" s="46"/>
      <c r="JWG88" s="35"/>
      <c r="JWH88" s="59"/>
      <c r="JWI88" s="37"/>
      <c r="JWJ88" s="46"/>
      <c r="JWK88" s="35"/>
      <c r="JWL88" s="59"/>
      <c r="JWM88" s="37"/>
      <c r="JWN88" s="46"/>
      <c r="JWO88" s="35"/>
      <c r="JWP88" s="59"/>
      <c r="JWQ88" s="37"/>
      <c r="JWR88" s="46"/>
      <c r="JWS88" s="35"/>
      <c r="JWT88" s="59"/>
      <c r="JWU88" s="37"/>
      <c r="JWV88" s="46"/>
      <c r="JWW88" s="35"/>
      <c r="JWX88" s="59"/>
      <c r="JWY88" s="37"/>
      <c r="JWZ88" s="46"/>
      <c r="JXA88" s="35"/>
      <c r="JXB88" s="59"/>
      <c r="JXC88" s="37"/>
      <c r="JXD88" s="46"/>
      <c r="JXE88" s="35"/>
      <c r="JXF88" s="59"/>
      <c r="JXG88" s="37"/>
      <c r="JXH88" s="46"/>
      <c r="JXI88" s="35"/>
      <c r="JXJ88" s="59"/>
      <c r="JXK88" s="37"/>
      <c r="JXL88" s="46"/>
      <c r="JXM88" s="35"/>
      <c r="JXN88" s="59"/>
      <c r="JXO88" s="37"/>
      <c r="JXP88" s="46"/>
      <c r="JXQ88" s="35"/>
      <c r="JXR88" s="59"/>
      <c r="JXS88" s="37"/>
      <c r="JXT88" s="46"/>
      <c r="JXU88" s="35"/>
      <c r="JXV88" s="59"/>
      <c r="JXW88" s="37"/>
      <c r="JXX88" s="46"/>
      <c r="JXY88" s="35"/>
      <c r="JXZ88" s="59"/>
      <c r="JYA88" s="37"/>
      <c r="JYB88" s="46"/>
      <c r="JYC88" s="35"/>
      <c r="JYD88" s="59"/>
      <c r="JYE88" s="37"/>
      <c r="JYF88" s="46"/>
      <c r="JYG88" s="35"/>
      <c r="JYH88" s="59"/>
      <c r="JYI88" s="37"/>
      <c r="JYJ88" s="46"/>
      <c r="JYK88" s="35"/>
      <c r="JYL88" s="59"/>
      <c r="JYM88" s="37"/>
      <c r="JYN88" s="46"/>
      <c r="JYO88" s="35"/>
      <c r="JYP88" s="59"/>
      <c r="JYQ88" s="37"/>
      <c r="JYR88" s="46"/>
      <c r="JYS88" s="35"/>
      <c r="JYT88" s="59"/>
      <c r="JYU88" s="37"/>
      <c r="JYV88" s="46"/>
      <c r="JYW88" s="35"/>
      <c r="JYX88" s="59"/>
      <c r="JYY88" s="37"/>
      <c r="JYZ88" s="46"/>
      <c r="JZA88" s="35"/>
      <c r="JZB88" s="59"/>
      <c r="JZC88" s="37"/>
      <c r="JZD88" s="46"/>
      <c r="JZE88" s="35"/>
      <c r="JZF88" s="59"/>
      <c r="JZG88" s="37"/>
      <c r="JZH88" s="46"/>
      <c r="JZI88" s="35"/>
      <c r="JZJ88" s="59"/>
      <c r="JZK88" s="37"/>
      <c r="JZL88" s="46"/>
      <c r="JZM88" s="35"/>
      <c r="JZN88" s="59"/>
      <c r="JZO88" s="37"/>
      <c r="JZP88" s="46"/>
      <c r="JZQ88" s="35"/>
      <c r="JZR88" s="59"/>
      <c r="JZS88" s="37"/>
      <c r="JZT88" s="46"/>
      <c r="JZU88" s="35"/>
      <c r="JZV88" s="59"/>
      <c r="JZW88" s="37"/>
      <c r="JZX88" s="46"/>
      <c r="JZY88" s="35"/>
      <c r="JZZ88" s="59"/>
      <c r="KAA88" s="37"/>
      <c r="KAB88" s="46"/>
      <c r="KAC88" s="35"/>
      <c r="KAD88" s="59"/>
      <c r="KAE88" s="37"/>
      <c r="KAF88" s="46"/>
      <c r="KAG88" s="35"/>
      <c r="KAH88" s="59"/>
      <c r="KAI88" s="37"/>
      <c r="KAJ88" s="46"/>
      <c r="KAK88" s="35"/>
      <c r="KAL88" s="59"/>
      <c r="KAM88" s="37"/>
      <c r="KAN88" s="46"/>
      <c r="KAO88" s="35"/>
      <c r="KAP88" s="59"/>
      <c r="KAQ88" s="37"/>
      <c r="KAR88" s="46"/>
      <c r="KAS88" s="35"/>
      <c r="KAT88" s="59"/>
      <c r="KAU88" s="37"/>
      <c r="KAV88" s="46"/>
      <c r="KAW88" s="35"/>
      <c r="KAX88" s="59"/>
      <c r="KAY88" s="37"/>
      <c r="KAZ88" s="46"/>
      <c r="KBA88" s="35"/>
      <c r="KBB88" s="59"/>
      <c r="KBC88" s="37"/>
      <c r="KBD88" s="46"/>
      <c r="KBE88" s="35"/>
      <c r="KBF88" s="59"/>
      <c r="KBG88" s="37"/>
      <c r="KBH88" s="46"/>
      <c r="KBI88" s="35"/>
      <c r="KBJ88" s="59"/>
      <c r="KBK88" s="37"/>
      <c r="KBL88" s="46"/>
      <c r="KBM88" s="35"/>
      <c r="KBN88" s="59"/>
      <c r="KBO88" s="37"/>
      <c r="KBP88" s="46"/>
      <c r="KBQ88" s="35"/>
      <c r="KBR88" s="59"/>
      <c r="KBS88" s="37"/>
      <c r="KBT88" s="46"/>
      <c r="KBU88" s="35"/>
      <c r="KBV88" s="59"/>
      <c r="KBW88" s="37"/>
      <c r="KBX88" s="46"/>
      <c r="KBY88" s="35"/>
      <c r="KBZ88" s="59"/>
      <c r="KCA88" s="37"/>
      <c r="KCB88" s="46"/>
      <c r="KCC88" s="35"/>
      <c r="KCD88" s="59"/>
      <c r="KCE88" s="37"/>
      <c r="KCF88" s="46"/>
      <c r="KCG88" s="35"/>
      <c r="KCH88" s="59"/>
      <c r="KCI88" s="37"/>
      <c r="KCJ88" s="46"/>
      <c r="KCK88" s="35"/>
      <c r="KCL88" s="59"/>
      <c r="KCM88" s="37"/>
      <c r="KCN88" s="46"/>
      <c r="KCO88" s="35"/>
      <c r="KCP88" s="59"/>
      <c r="KCQ88" s="37"/>
      <c r="KCR88" s="46"/>
      <c r="KCS88" s="35"/>
      <c r="KCT88" s="59"/>
      <c r="KCU88" s="37"/>
      <c r="KCV88" s="46"/>
      <c r="KCW88" s="35"/>
      <c r="KCX88" s="59"/>
      <c r="KCY88" s="37"/>
      <c r="KCZ88" s="46"/>
      <c r="KDA88" s="35"/>
      <c r="KDB88" s="59"/>
      <c r="KDC88" s="37"/>
      <c r="KDD88" s="46"/>
      <c r="KDE88" s="35"/>
      <c r="KDF88" s="59"/>
      <c r="KDG88" s="37"/>
      <c r="KDH88" s="46"/>
      <c r="KDI88" s="35"/>
      <c r="KDJ88" s="59"/>
      <c r="KDK88" s="37"/>
      <c r="KDL88" s="46"/>
      <c r="KDM88" s="35"/>
      <c r="KDN88" s="59"/>
      <c r="KDO88" s="37"/>
      <c r="KDP88" s="46"/>
      <c r="KDQ88" s="35"/>
      <c r="KDR88" s="59"/>
      <c r="KDS88" s="37"/>
      <c r="KDT88" s="46"/>
      <c r="KDU88" s="35"/>
      <c r="KDV88" s="59"/>
      <c r="KDW88" s="37"/>
      <c r="KDX88" s="46"/>
      <c r="KDY88" s="35"/>
      <c r="KDZ88" s="59"/>
      <c r="KEA88" s="37"/>
      <c r="KEB88" s="46"/>
      <c r="KEC88" s="35"/>
      <c r="KED88" s="59"/>
      <c r="KEE88" s="37"/>
      <c r="KEF88" s="46"/>
      <c r="KEG88" s="35"/>
      <c r="KEH88" s="59"/>
      <c r="KEI88" s="37"/>
      <c r="KEJ88" s="46"/>
      <c r="KEK88" s="35"/>
      <c r="KEL88" s="59"/>
      <c r="KEM88" s="37"/>
      <c r="KEN88" s="46"/>
      <c r="KEO88" s="35"/>
      <c r="KEP88" s="59"/>
      <c r="KEQ88" s="37"/>
      <c r="KER88" s="46"/>
      <c r="KES88" s="35"/>
      <c r="KET88" s="59"/>
      <c r="KEU88" s="37"/>
      <c r="KEV88" s="46"/>
      <c r="KEW88" s="35"/>
      <c r="KEX88" s="59"/>
      <c r="KEY88" s="37"/>
      <c r="KEZ88" s="46"/>
      <c r="KFA88" s="35"/>
      <c r="KFB88" s="59"/>
      <c r="KFC88" s="37"/>
      <c r="KFD88" s="46"/>
      <c r="KFE88" s="35"/>
      <c r="KFF88" s="59"/>
      <c r="KFG88" s="37"/>
      <c r="KFH88" s="46"/>
      <c r="KFI88" s="35"/>
      <c r="KFJ88" s="59"/>
      <c r="KFK88" s="37"/>
      <c r="KFL88" s="46"/>
      <c r="KFM88" s="35"/>
      <c r="KFN88" s="59"/>
      <c r="KFO88" s="37"/>
      <c r="KFP88" s="46"/>
      <c r="KFQ88" s="35"/>
      <c r="KFR88" s="59"/>
      <c r="KFS88" s="37"/>
      <c r="KFT88" s="46"/>
      <c r="KFU88" s="35"/>
      <c r="KFV88" s="59"/>
      <c r="KFW88" s="37"/>
      <c r="KFX88" s="46"/>
      <c r="KFY88" s="35"/>
      <c r="KFZ88" s="59"/>
      <c r="KGA88" s="37"/>
      <c r="KGB88" s="46"/>
      <c r="KGC88" s="35"/>
      <c r="KGD88" s="59"/>
      <c r="KGE88" s="37"/>
      <c r="KGF88" s="46"/>
      <c r="KGG88" s="35"/>
      <c r="KGH88" s="59"/>
      <c r="KGI88" s="37"/>
      <c r="KGJ88" s="46"/>
      <c r="KGK88" s="35"/>
      <c r="KGL88" s="59"/>
      <c r="KGM88" s="37"/>
      <c r="KGN88" s="46"/>
      <c r="KGO88" s="35"/>
      <c r="KGP88" s="59"/>
      <c r="KGQ88" s="37"/>
      <c r="KGR88" s="46"/>
      <c r="KGS88" s="35"/>
      <c r="KGT88" s="59"/>
      <c r="KGU88" s="37"/>
      <c r="KGV88" s="46"/>
      <c r="KGW88" s="35"/>
      <c r="KGX88" s="59"/>
      <c r="KGY88" s="37"/>
      <c r="KGZ88" s="46"/>
      <c r="KHA88" s="35"/>
      <c r="KHB88" s="59"/>
      <c r="KHC88" s="37"/>
      <c r="KHD88" s="46"/>
      <c r="KHE88" s="35"/>
      <c r="KHF88" s="59"/>
      <c r="KHG88" s="37"/>
      <c r="KHH88" s="46"/>
      <c r="KHI88" s="35"/>
      <c r="KHJ88" s="59"/>
      <c r="KHK88" s="37"/>
      <c r="KHL88" s="46"/>
      <c r="KHM88" s="35"/>
      <c r="KHN88" s="59"/>
      <c r="KHO88" s="37"/>
      <c r="KHP88" s="46"/>
      <c r="KHQ88" s="35"/>
      <c r="KHR88" s="59"/>
      <c r="KHS88" s="37"/>
      <c r="KHT88" s="46"/>
      <c r="KHU88" s="35"/>
      <c r="KHV88" s="59"/>
      <c r="KHW88" s="37"/>
      <c r="KHX88" s="46"/>
      <c r="KHY88" s="35"/>
      <c r="KHZ88" s="59"/>
      <c r="KIA88" s="37"/>
      <c r="KIB88" s="46"/>
      <c r="KIC88" s="35"/>
      <c r="KID88" s="59"/>
      <c r="KIE88" s="37"/>
      <c r="KIF88" s="46"/>
      <c r="KIG88" s="35"/>
      <c r="KIH88" s="59"/>
      <c r="KII88" s="37"/>
      <c r="KIJ88" s="46"/>
      <c r="KIK88" s="35"/>
      <c r="KIL88" s="59"/>
      <c r="KIM88" s="37"/>
      <c r="KIN88" s="46"/>
      <c r="KIO88" s="35"/>
      <c r="KIP88" s="59"/>
      <c r="KIQ88" s="37"/>
      <c r="KIR88" s="46"/>
      <c r="KIS88" s="35"/>
      <c r="KIT88" s="59"/>
      <c r="KIU88" s="37"/>
      <c r="KIV88" s="46"/>
      <c r="KIW88" s="35"/>
      <c r="KIX88" s="59"/>
      <c r="KIY88" s="37"/>
      <c r="KIZ88" s="46"/>
      <c r="KJA88" s="35"/>
      <c r="KJB88" s="59"/>
      <c r="KJC88" s="37"/>
      <c r="KJD88" s="46"/>
      <c r="KJE88" s="35"/>
      <c r="KJF88" s="59"/>
      <c r="KJG88" s="37"/>
      <c r="KJH88" s="46"/>
      <c r="KJI88" s="35"/>
      <c r="KJJ88" s="59"/>
      <c r="KJK88" s="37"/>
      <c r="KJL88" s="46"/>
      <c r="KJM88" s="35"/>
      <c r="KJN88" s="59"/>
      <c r="KJO88" s="37"/>
      <c r="KJP88" s="46"/>
      <c r="KJQ88" s="35"/>
      <c r="KJR88" s="59"/>
      <c r="KJS88" s="37"/>
      <c r="KJT88" s="46"/>
      <c r="KJU88" s="35"/>
      <c r="KJV88" s="59"/>
      <c r="KJW88" s="37"/>
      <c r="KJX88" s="46"/>
      <c r="KJY88" s="35"/>
      <c r="KJZ88" s="59"/>
      <c r="KKA88" s="37"/>
      <c r="KKB88" s="46"/>
      <c r="KKC88" s="35"/>
      <c r="KKD88" s="59"/>
      <c r="KKE88" s="37"/>
      <c r="KKF88" s="46"/>
      <c r="KKG88" s="35"/>
      <c r="KKH88" s="59"/>
      <c r="KKI88" s="37"/>
      <c r="KKJ88" s="46"/>
      <c r="KKK88" s="35"/>
      <c r="KKL88" s="59"/>
      <c r="KKM88" s="37"/>
      <c r="KKN88" s="46"/>
      <c r="KKO88" s="35"/>
      <c r="KKP88" s="59"/>
      <c r="KKQ88" s="37"/>
      <c r="KKR88" s="46"/>
      <c r="KKS88" s="35"/>
      <c r="KKT88" s="59"/>
      <c r="KKU88" s="37"/>
      <c r="KKV88" s="46"/>
      <c r="KKW88" s="35"/>
      <c r="KKX88" s="59"/>
      <c r="KKY88" s="37"/>
      <c r="KKZ88" s="46"/>
      <c r="KLA88" s="35"/>
      <c r="KLB88" s="59"/>
      <c r="KLC88" s="37"/>
      <c r="KLD88" s="46"/>
      <c r="KLE88" s="35"/>
      <c r="KLF88" s="59"/>
      <c r="KLG88" s="37"/>
      <c r="KLH88" s="46"/>
      <c r="KLI88" s="35"/>
      <c r="KLJ88" s="59"/>
      <c r="KLK88" s="37"/>
      <c r="KLL88" s="46"/>
      <c r="KLM88" s="35"/>
      <c r="KLN88" s="59"/>
      <c r="KLO88" s="37"/>
      <c r="KLP88" s="46"/>
      <c r="KLQ88" s="35"/>
      <c r="KLR88" s="59"/>
      <c r="KLS88" s="37"/>
      <c r="KLT88" s="46"/>
      <c r="KLU88" s="35"/>
      <c r="KLV88" s="59"/>
      <c r="KLW88" s="37"/>
      <c r="KLX88" s="46"/>
      <c r="KLY88" s="35"/>
      <c r="KLZ88" s="59"/>
      <c r="KMA88" s="37"/>
      <c r="KMB88" s="46"/>
      <c r="KMC88" s="35"/>
      <c r="KMD88" s="59"/>
      <c r="KME88" s="37"/>
      <c r="KMF88" s="46"/>
      <c r="KMG88" s="35"/>
      <c r="KMH88" s="59"/>
      <c r="KMI88" s="37"/>
      <c r="KMJ88" s="46"/>
      <c r="KMK88" s="35"/>
      <c r="KML88" s="59"/>
      <c r="KMM88" s="37"/>
      <c r="KMN88" s="46"/>
      <c r="KMO88" s="35"/>
      <c r="KMP88" s="59"/>
      <c r="KMQ88" s="37"/>
      <c r="KMR88" s="46"/>
      <c r="KMS88" s="35"/>
      <c r="KMT88" s="59"/>
      <c r="KMU88" s="37"/>
      <c r="KMV88" s="46"/>
      <c r="KMW88" s="35"/>
      <c r="KMX88" s="59"/>
      <c r="KMY88" s="37"/>
      <c r="KMZ88" s="46"/>
      <c r="KNA88" s="35"/>
      <c r="KNB88" s="59"/>
      <c r="KNC88" s="37"/>
      <c r="KND88" s="46"/>
      <c r="KNE88" s="35"/>
      <c r="KNF88" s="59"/>
      <c r="KNG88" s="37"/>
      <c r="KNH88" s="46"/>
      <c r="KNI88" s="35"/>
      <c r="KNJ88" s="59"/>
      <c r="KNK88" s="37"/>
      <c r="KNL88" s="46"/>
      <c r="KNM88" s="35"/>
      <c r="KNN88" s="59"/>
      <c r="KNO88" s="37"/>
      <c r="KNP88" s="46"/>
      <c r="KNQ88" s="35"/>
      <c r="KNR88" s="59"/>
      <c r="KNS88" s="37"/>
      <c r="KNT88" s="46"/>
      <c r="KNU88" s="35"/>
      <c r="KNV88" s="59"/>
      <c r="KNW88" s="37"/>
      <c r="KNX88" s="46"/>
      <c r="KNY88" s="35"/>
      <c r="KNZ88" s="59"/>
      <c r="KOA88" s="37"/>
      <c r="KOB88" s="46"/>
      <c r="KOC88" s="35"/>
      <c r="KOD88" s="59"/>
      <c r="KOE88" s="37"/>
      <c r="KOF88" s="46"/>
      <c r="KOG88" s="35"/>
      <c r="KOH88" s="59"/>
      <c r="KOI88" s="37"/>
      <c r="KOJ88" s="46"/>
      <c r="KOK88" s="35"/>
      <c r="KOL88" s="59"/>
      <c r="KOM88" s="37"/>
      <c r="KON88" s="46"/>
      <c r="KOO88" s="35"/>
      <c r="KOP88" s="59"/>
      <c r="KOQ88" s="37"/>
      <c r="KOR88" s="46"/>
      <c r="KOS88" s="35"/>
      <c r="KOT88" s="59"/>
      <c r="KOU88" s="37"/>
      <c r="KOV88" s="46"/>
      <c r="KOW88" s="35"/>
      <c r="KOX88" s="59"/>
      <c r="KOY88" s="37"/>
      <c r="KOZ88" s="46"/>
      <c r="KPA88" s="35"/>
      <c r="KPB88" s="59"/>
      <c r="KPC88" s="37"/>
      <c r="KPD88" s="46"/>
      <c r="KPE88" s="35"/>
      <c r="KPF88" s="59"/>
      <c r="KPG88" s="37"/>
      <c r="KPH88" s="46"/>
      <c r="KPI88" s="35"/>
      <c r="KPJ88" s="59"/>
      <c r="KPK88" s="37"/>
      <c r="KPL88" s="46"/>
      <c r="KPM88" s="35"/>
      <c r="KPN88" s="59"/>
      <c r="KPO88" s="37"/>
      <c r="KPP88" s="46"/>
      <c r="KPQ88" s="35"/>
      <c r="KPR88" s="59"/>
      <c r="KPS88" s="37"/>
      <c r="KPT88" s="46"/>
      <c r="KPU88" s="35"/>
      <c r="KPV88" s="59"/>
      <c r="KPW88" s="37"/>
      <c r="KPX88" s="46"/>
      <c r="KPY88" s="35"/>
      <c r="KPZ88" s="59"/>
      <c r="KQA88" s="37"/>
      <c r="KQB88" s="46"/>
      <c r="KQC88" s="35"/>
      <c r="KQD88" s="59"/>
      <c r="KQE88" s="37"/>
      <c r="KQF88" s="46"/>
      <c r="KQG88" s="35"/>
      <c r="KQH88" s="59"/>
      <c r="KQI88" s="37"/>
      <c r="KQJ88" s="46"/>
      <c r="KQK88" s="35"/>
      <c r="KQL88" s="59"/>
      <c r="KQM88" s="37"/>
      <c r="KQN88" s="46"/>
      <c r="KQO88" s="35"/>
      <c r="KQP88" s="59"/>
      <c r="KQQ88" s="37"/>
      <c r="KQR88" s="46"/>
      <c r="KQS88" s="35"/>
      <c r="KQT88" s="59"/>
      <c r="KQU88" s="37"/>
      <c r="KQV88" s="46"/>
      <c r="KQW88" s="35"/>
      <c r="KQX88" s="59"/>
      <c r="KQY88" s="37"/>
      <c r="KQZ88" s="46"/>
      <c r="KRA88" s="35"/>
      <c r="KRB88" s="59"/>
      <c r="KRC88" s="37"/>
      <c r="KRD88" s="46"/>
      <c r="KRE88" s="35"/>
      <c r="KRF88" s="59"/>
      <c r="KRG88" s="37"/>
      <c r="KRH88" s="46"/>
      <c r="KRI88" s="35"/>
      <c r="KRJ88" s="59"/>
      <c r="KRK88" s="37"/>
      <c r="KRL88" s="46"/>
      <c r="KRM88" s="35"/>
      <c r="KRN88" s="59"/>
      <c r="KRO88" s="37"/>
      <c r="KRP88" s="46"/>
      <c r="KRQ88" s="35"/>
      <c r="KRR88" s="59"/>
      <c r="KRS88" s="37"/>
      <c r="KRT88" s="46"/>
      <c r="KRU88" s="35"/>
      <c r="KRV88" s="59"/>
      <c r="KRW88" s="37"/>
      <c r="KRX88" s="46"/>
      <c r="KRY88" s="35"/>
      <c r="KRZ88" s="59"/>
      <c r="KSA88" s="37"/>
      <c r="KSB88" s="46"/>
      <c r="KSC88" s="35"/>
      <c r="KSD88" s="59"/>
      <c r="KSE88" s="37"/>
      <c r="KSF88" s="46"/>
      <c r="KSG88" s="35"/>
      <c r="KSH88" s="59"/>
      <c r="KSI88" s="37"/>
      <c r="KSJ88" s="46"/>
      <c r="KSK88" s="35"/>
      <c r="KSL88" s="59"/>
      <c r="KSM88" s="37"/>
      <c r="KSN88" s="46"/>
      <c r="KSO88" s="35"/>
      <c r="KSP88" s="59"/>
      <c r="KSQ88" s="37"/>
      <c r="KSR88" s="46"/>
      <c r="KSS88" s="35"/>
      <c r="KST88" s="59"/>
      <c r="KSU88" s="37"/>
      <c r="KSV88" s="46"/>
      <c r="KSW88" s="35"/>
      <c r="KSX88" s="59"/>
      <c r="KSY88" s="37"/>
      <c r="KSZ88" s="46"/>
      <c r="KTA88" s="35"/>
      <c r="KTB88" s="59"/>
      <c r="KTC88" s="37"/>
      <c r="KTD88" s="46"/>
      <c r="KTE88" s="35"/>
      <c r="KTF88" s="59"/>
      <c r="KTG88" s="37"/>
      <c r="KTH88" s="46"/>
      <c r="KTI88" s="35"/>
      <c r="KTJ88" s="59"/>
      <c r="KTK88" s="37"/>
      <c r="KTL88" s="46"/>
      <c r="KTM88" s="35"/>
      <c r="KTN88" s="59"/>
      <c r="KTO88" s="37"/>
      <c r="KTP88" s="46"/>
      <c r="KTQ88" s="35"/>
      <c r="KTR88" s="59"/>
      <c r="KTS88" s="37"/>
      <c r="KTT88" s="46"/>
      <c r="KTU88" s="35"/>
      <c r="KTV88" s="59"/>
      <c r="KTW88" s="37"/>
      <c r="KTX88" s="46"/>
      <c r="KTY88" s="35"/>
      <c r="KTZ88" s="59"/>
      <c r="KUA88" s="37"/>
      <c r="KUB88" s="46"/>
      <c r="KUC88" s="35"/>
      <c r="KUD88" s="59"/>
      <c r="KUE88" s="37"/>
      <c r="KUF88" s="46"/>
      <c r="KUG88" s="35"/>
      <c r="KUH88" s="59"/>
      <c r="KUI88" s="37"/>
      <c r="KUJ88" s="46"/>
      <c r="KUK88" s="35"/>
      <c r="KUL88" s="59"/>
      <c r="KUM88" s="37"/>
      <c r="KUN88" s="46"/>
      <c r="KUO88" s="35"/>
      <c r="KUP88" s="59"/>
      <c r="KUQ88" s="37"/>
      <c r="KUR88" s="46"/>
      <c r="KUS88" s="35"/>
      <c r="KUT88" s="59"/>
      <c r="KUU88" s="37"/>
      <c r="KUV88" s="46"/>
      <c r="KUW88" s="35"/>
      <c r="KUX88" s="59"/>
      <c r="KUY88" s="37"/>
      <c r="KUZ88" s="46"/>
      <c r="KVA88" s="35"/>
      <c r="KVB88" s="59"/>
      <c r="KVC88" s="37"/>
      <c r="KVD88" s="46"/>
      <c r="KVE88" s="35"/>
      <c r="KVF88" s="59"/>
      <c r="KVG88" s="37"/>
      <c r="KVH88" s="46"/>
      <c r="KVI88" s="35"/>
      <c r="KVJ88" s="59"/>
      <c r="KVK88" s="37"/>
      <c r="KVL88" s="46"/>
      <c r="KVM88" s="35"/>
      <c r="KVN88" s="59"/>
      <c r="KVO88" s="37"/>
      <c r="KVP88" s="46"/>
      <c r="KVQ88" s="35"/>
      <c r="KVR88" s="59"/>
      <c r="KVS88" s="37"/>
      <c r="KVT88" s="46"/>
      <c r="KVU88" s="35"/>
      <c r="KVV88" s="59"/>
      <c r="KVW88" s="37"/>
      <c r="KVX88" s="46"/>
      <c r="KVY88" s="35"/>
      <c r="KVZ88" s="59"/>
      <c r="KWA88" s="37"/>
      <c r="KWB88" s="46"/>
      <c r="KWC88" s="35"/>
      <c r="KWD88" s="59"/>
      <c r="KWE88" s="37"/>
      <c r="KWF88" s="46"/>
      <c r="KWG88" s="35"/>
      <c r="KWH88" s="59"/>
      <c r="KWI88" s="37"/>
      <c r="KWJ88" s="46"/>
      <c r="KWK88" s="35"/>
      <c r="KWL88" s="59"/>
      <c r="KWM88" s="37"/>
      <c r="KWN88" s="46"/>
      <c r="KWO88" s="35"/>
      <c r="KWP88" s="59"/>
      <c r="KWQ88" s="37"/>
      <c r="KWR88" s="46"/>
      <c r="KWS88" s="35"/>
      <c r="KWT88" s="59"/>
      <c r="KWU88" s="37"/>
      <c r="KWV88" s="46"/>
      <c r="KWW88" s="35"/>
      <c r="KWX88" s="59"/>
      <c r="KWY88" s="37"/>
      <c r="KWZ88" s="46"/>
      <c r="KXA88" s="35"/>
      <c r="KXB88" s="59"/>
      <c r="KXC88" s="37"/>
      <c r="KXD88" s="46"/>
      <c r="KXE88" s="35"/>
      <c r="KXF88" s="59"/>
      <c r="KXG88" s="37"/>
      <c r="KXH88" s="46"/>
      <c r="KXI88" s="35"/>
      <c r="KXJ88" s="59"/>
      <c r="KXK88" s="37"/>
      <c r="KXL88" s="46"/>
      <c r="KXM88" s="35"/>
      <c r="KXN88" s="59"/>
      <c r="KXO88" s="37"/>
      <c r="KXP88" s="46"/>
      <c r="KXQ88" s="35"/>
      <c r="KXR88" s="59"/>
      <c r="KXS88" s="37"/>
      <c r="KXT88" s="46"/>
      <c r="KXU88" s="35"/>
      <c r="KXV88" s="59"/>
      <c r="KXW88" s="37"/>
      <c r="KXX88" s="46"/>
      <c r="KXY88" s="35"/>
      <c r="KXZ88" s="59"/>
      <c r="KYA88" s="37"/>
      <c r="KYB88" s="46"/>
      <c r="KYC88" s="35"/>
      <c r="KYD88" s="59"/>
      <c r="KYE88" s="37"/>
      <c r="KYF88" s="46"/>
      <c r="KYG88" s="35"/>
      <c r="KYH88" s="59"/>
      <c r="KYI88" s="37"/>
      <c r="KYJ88" s="46"/>
      <c r="KYK88" s="35"/>
      <c r="KYL88" s="59"/>
      <c r="KYM88" s="37"/>
      <c r="KYN88" s="46"/>
      <c r="KYO88" s="35"/>
      <c r="KYP88" s="59"/>
      <c r="KYQ88" s="37"/>
      <c r="KYR88" s="46"/>
      <c r="KYS88" s="35"/>
      <c r="KYT88" s="59"/>
      <c r="KYU88" s="37"/>
      <c r="KYV88" s="46"/>
      <c r="KYW88" s="35"/>
      <c r="KYX88" s="59"/>
      <c r="KYY88" s="37"/>
      <c r="KYZ88" s="46"/>
      <c r="KZA88" s="35"/>
      <c r="KZB88" s="59"/>
      <c r="KZC88" s="37"/>
      <c r="KZD88" s="46"/>
      <c r="KZE88" s="35"/>
      <c r="KZF88" s="59"/>
      <c r="KZG88" s="37"/>
      <c r="KZH88" s="46"/>
      <c r="KZI88" s="35"/>
      <c r="KZJ88" s="59"/>
      <c r="KZK88" s="37"/>
      <c r="KZL88" s="46"/>
      <c r="KZM88" s="35"/>
      <c r="KZN88" s="59"/>
      <c r="KZO88" s="37"/>
      <c r="KZP88" s="46"/>
      <c r="KZQ88" s="35"/>
      <c r="KZR88" s="59"/>
      <c r="KZS88" s="37"/>
      <c r="KZT88" s="46"/>
      <c r="KZU88" s="35"/>
      <c r="KZV88" s="59"/>
      <c r="KZW88" s="37"/>
      <c r="KZX88" s="46"/>
      <c r="KZY88" s="35"/>
      <c r="KZZ88" s="59"/>
      <c r="LAA88" s="37"/>
      <c r="LAB88" s="46"/>
      <c r="LAC88" s="35"/>
      <c r="LAD88" s="59"/>
      <c r="LAE88" s="37"/>
      <c r="LAF88" s="46"/>
      <c r="LAG88" s="35"/>
      <c r="LAH88" s="59"/>
      <c r="LAI88" s="37"/>
      <c r="LAJ88" s="46"/>
      <c r="LAK88" s="35"/>
      <c r="LAL88" s="59"/>
      <c r="LAM88" s="37"/>
      <c r="LAN88" s="46"/>
      <c r="LAO88" s="35"/>
      <c r="LAP88" s="59"/>
      <c r="LAQ88" s="37"/>
      <c r="LAR88" s="46"/>
      <c r="LAS88" s="35"/>
      <c r="LAT88" s="59"/>
      <c r="LAU88" s="37"/>
      <c r="LAV88" s="46"/>
      <c r="LAW88" s="35"/>
      <c r="LAX88" s="59"/>
      <c r="LAY88" s="37"/>
      <c r="LAZ88" s="46"/>
      <c r="LBA88" s="35"/>
      <c r="LBB88" s="59"/>
      <c r="LBC88" s="37"/>
      <c r="LBD88" s="46"/>
      <c r="LBE88" s="35"/>
      <c r="LBF88" s="59"/>
      <c r="LBG88" s="37"/>
      <c r="LBH88" s="46"/>
      <c r="LBI88" s="35"/>
      <c r="LBJ88" s="59"/>
      <c r="LBK88" s="37"/>
      <c r="LBL88" s="46"/>
      <c r="LBM88" s="35"/>
      <c r="LBN88" s="59"/>
      <c r="LBO88" s="37"/>
      <c r="LBP88" s="46"/>
      <c r="LBQ88" s="35"/>
      <c r="LBR88" s="59"/>
      <c r="LBS88" s="37"/>
      <c r="LBT88" s="46"/>
      <c r="LBU88" s="35"/>
      <c r="LBV88" s="59"/>
      <c r="LBW88" s="37"/>
      <c r="LBX88" s="46"/>
      <c r="LBY88" s="35"/>
      <c r="LBZ88" s="59"/>
      <c r="LCA88" s="37"/>
      <c r="LCB88" s="46"/>
      <c r="LCC88" s="35"/>
      <c r="LCD88" s="59"/>
      <c r="LCE88" s="37"/>
      <c r="LCF88" s="46"/>
      <c r="LCG88" s="35"/>
      <c r="LCH88" s="59"/>
      <c r="LCI88" s="37"/>
      <c r="LCJ88" s="46"/>
      <c r="LCK88" s="35"/>
      <c r="LCL88" s="59"/>
      <c r="LCM88" s="37"/>
      <c r="LCN88" s="46"/>
      <c r="LCO88" s="35"/>
      <c r="LCP88" s="59"/>
      <c r="LCQ88" s="37"/>
      <c r="LCR88" s="46"/>
      <c r="LCS88" s="35"/>
      <c r="LCT88" s="59"/>
      <c r="LCU88" s="37"/>
      <c r="LCV88" s="46"/>
      <c r="LCW88" s="35"/>
      <c r="LCX88" s="59"/>
      <c r="LCY88" s="37"/>
      <c r="LCZ88" s="46"/>
      <c r="LDA88" s="35"/>
      <c r="LDB88" s="59"/>
      <c r="LDC88" s="37"/>
      <c r="LDD88" s="46"/>
      <c r="LDE88" s="35"/>
      <c r="LDF88" s="59"/>
      <c r="LDG88" s="37"/>
      <c r="LDH88" s="46"/>
      <c r="LDI88" s="35"/>
      <c r="LDJ88" s="59"/>
      <c r="LDK88" s="37"/>
      <c r="LDL88" s="46"/>
      <c r="LDM88" s="35"/>
      <c r="LDN88" s="59"/>
      <c r="LDO88" s="37"/>
      <c r="LDP88" s="46"/>
      <c r="LDQ88" s="35"/>
      <c r="LDR88" s="59"/>
      <c r="LDS88" s="37"/>
      <c r="LDT88" s="46"/>
      <c r="LDU88" s="35"/>
      <c r="LDV88" s="59"/>
      <c r="LDW88" s="37"/>
      <c r="LDX88" s="46"/>
      <c r="LDY88" s="35"/>
      <c r="LDZ88" s="59"/>
      <c r="LEA88" s="37"/>
      <c r="LEB88" s="46"/>
      <c r="LEC88" s="35"/>
      <c r="LED88" s="59"/>
      <c r="LEE88" s="37"/>
      <c r="LEF88" s="46"/>
      <c r="LEG88" s="35"/>
      <c r="LEH88" s="59"/>
      <c r="LEI88" s="37"/>
      <c r="LEJ88" s="46"/>
      <c r="LEK88" s="35"/>
      <c r="LEL88" s="59"/>
      <c r="LEM88" s="37"/>
      <c r="LEN88" s="46"/>
      <c r="LEO88" s="35"/>
      <c r="LEP88" s="59"/>
      <c r="LEQ88" s="37"/>
      <c r="LER88" s="46"/>
      <c r="LES88" s="35"/>
      <c r="LET88" s="59"/>
      <c r="LEU88" s="37"/>
      <c r="LEV88" s="46"/>
      <c r="LEW88" s="35"/>
      <c r="LEX88" s="59"/>
      <c r="LEY88" s="37"/>
      <c r="LEZ88" s="46"/>
      <c r="LFA88" s="35"/>
      <c r="LFB88" s="59"/>
      <c r="LFC88" s="37"/>
      <c r="LFD88" s="46"/>
      <c r="LFE88" s="35"/>
      <c r="LFF88" s="59"/>
      <c r="LFG88" s="37"/>
      <c r="LFH88" s="46"/>
      <c r="LFI88" s="35"/>
      <c r="LFJ88" s="59"/>
      <c r="LFK88" s="37"/>
      <c r="LFL88" s="46"/>
      <c r="LFM88" s="35"/>
      <c r="LFN88" s="59"/>
      <c r="LFO88" s="37"/>
      <c r="LFP88" s="46"/>
      <c r="LFQ88" s="35"/>
      <c r="LFR88" s="59"/>
      <c r="LFS88" s="37"/>
      <c r="LFT88" s="46"/>
      <c r="LFU88" s="35"/>
      <c r="LFV88" s="59"/>
      <c r="LFW88" s="37"/>
      <c r="LFX88" s="46"/>
      <c r="LFY88" s="35"/>
      <c r="LFZ88" s="59"/>
      <c r="LGA88" s="37"/>
      <c r="LGB88" s="46"/>
      <c r="LGC88" s="35"/>
      <c r="LGD88" s="59"/>
      <c r="LGE88" s="37"/>
      <c r="LGF88" s="46"/>
      <c r="LGG88" s="35"/>
      <c r="LGH88" s="59"/>
      <c r="LGI88" s="37"/>
      <c r="LGJ88" s="46"/>
      <c r="LGK88" s="35"/>
      <c r="LGL88" s="59"/>
      <c r="LGM88" s="37"/>
      <c r="LGN88" s="46"/>
      <c r="LGO88" s="35"/>
      <c r="LGP88" s="59"/>
      <c r="LGQ88" s="37"/>
      <c r="LGR88" s="46"/>
      <c r="LGS88" s="35"/>
      <c r="LGT88" s="59"/>
      <c r="LGU88" s="37"/>
      <c r="LGV88" s="46"/>
      <c r="LGW88" s="35"/>
      <c r="LGX88" s="59"/>
      <c r="LGY88" s="37"/>
      <c r="LGZ88" s="46"/>
      <c r="LHA88" s="35"/>
      <c r="LHB88" s="59"/>
      <c r="LHC88" s="37"/>
      <c r="LHD88" s="46"/>
      <c r="LHE88" s="35"/>
      <c r="LHF88" s="59"/>
      <c r="LHG88" s="37"/>
      <c r="LHH88" s="46"/>
      <c r="LHI88" s="35"/>
      <c r="LHJ88" s="59"/>
      <c r="LHK88" s="37"/>
      <c r="LHL88" s="46"/>
      <c r="LHM88" s="35"/>
      <c r="LHN88" s="59"/>
      <c r="LHO88" s="37"/>
      <c r="LHP88" s="46"/>
      <c r="LHQ88" s="35"/>
      <c r="LHR88" s="59"/>
      <c r="LHS88" s="37"/>
      <c r="LHT88" s="46"/>
      <c r="LHU88" s="35"/>
      <c r="LHV88" s="59"/>
      <c r="LHW88" s="37"/>
      <c r="LHX88" s="46"/>
      <c r="LHY88" s="35"/>
      <c r="LHZ88" s="59"/>
      <c r="LIA88" s="37"/>
      <c r="LIB88" s="46"/>
      <c r="LIC88" s="35"/>
      <c r="LID88" s="59"/>
      <c r="LIE88" s="37"/>
      <c r="LIF88" s="46"/>
      <c r="LIG88" s="35"/>
      <c r="LIH88" s="59"/>
      <c r="LII88" s="37"/>
      <c r="LIJ88" s="46"/>
      <c r="LIK88" s="35"/>
      <c r="LIL88" s="59"/>
      <c r="LIM88" s="37"/>
      <c r="LIN88" s="46"/>
      <c r="LIO88" s="35"/>
      <c r="LIP88" s="59"/>
      <c r="LIQ88" s="37"/>
      <c r="LIR88" s="46"/>
      <c r="LIS88" s="35"/>
      <c r="LIT88" s="59"/>
      <c r="LIU88" s="37"/>
      <c r="LIV88" s="46"/>
      <c r="LIW88" s="35"/>
      <c r="LIX88" s="59"/>
      <c r="LIY88" s="37"/>
      <c r="LIZ88" s="46"/>
      <c r="LJA88" s="35"/>
      <c r="LJB88" s="59"/>
      <c r="LJC88" s="37"/>
      <c r="LJD88" s="46"/>
      <c r="LJE88" s="35"/>
      <c r="LJF88" s="59"/>
      <c r="LJG88" s="37"/>
      <c r="LJH88" s="46"/>
      <c r="LJI88" s="35"/>
      <c r="LJJ88" s="59"/>
      <c r="LJK88" s="37"/>
      <c r="LJL88" s="46"/>
      <c r="LJM88" s="35"/>
      <c r="LJN88" s="59"/>
      <c r="LJO88" s="37"/>
      <c r="LJP88" s="46"/>
      <c r="LJQ88" s="35"/>
      <c r="LJR88" s="59"/>
      <c r="LJS88" s="37"/>
      <c r="LJT88" s="46"/>
      <c r="LJU88" s="35"/>
      <c r="LJV88" s="59"/>
      <c r="LJW88" s="37"/>
      <c r="LJX88" s="46"/>
      <c r="LJY88" s="35"/>
      <c r="LJZ88" s="59"/>
      <c r="LKA88" s="37"/>
      <c r="LKB88" s="46"/>
      <c r="LKC88" s="35"/>
      <c r="LKD88" s="59"/>
      <c r="LKE88" s="37"/>
      <c r="LKF88" s="46"/>
      <c r="LKG88" s="35"/>
      <c r="LKH88" s="59"/>
      <c r="LKI88" s="37"/>
      <c r="LKJ88" s="46"/>
      <c r="LKK88" s="35"/>
      <c r="LKL88" s="59"/>
      <c r="LKM88" s="37"/>
      <c r="LKN88" s="46"/>
      <c r="LKO88" s="35"/>
      <c r="LKP88" s="59"/>
      <c r="LKQ88" s="37"/>
      <c r="LKR88" s="46"/>
      <c r="LKS88" s="35"/>
      <c r="LKT88" s="59"/>
      <c r="LKU88" s="37"/>
      <c r="LKV88" s="46"/>
      <c r="LKW88" s="35"/>
      <c r="LKX88" s="59"/>
      <c r="LKY88" s="37"/>
      <c r="LKZ88" s="46"/>
      <c r="LLA88" s="35"/>
      <c r="LLB88" s="59"/>
      <c r="LLC88" s="37"/>
      <c r="LLD88" s="46"/>
      <c r="LLE88" s="35"/>
      <c r="LLF88" s="59"/>
      <c r="LLG88" s="37"/>
      <c r="LLH88" s="46"/>
      <c r="LLI88" s="35"/>
      <c r="LLJ88" s="59"/>
      <c r="LLK88" s="37"/>
      <c r="LLL88" s="46"/>
      <c r="LLM88" s="35"/>
      <c r="LLN88" s="59"/>
      <c r="LLO88" s="37"/>
      <c r="LLP88" s="46"/>
      <c r="LLQ88" s="35"/>
      <c r="LLR88" s="59"/>
      <c r="LLS88" s="37"/>
      <c r="LLT88" s="46"/>
      <c r="LLU88" s="35"/>
      <c r="LLV88" s="59"/>
      <c r="LLW88" s="37"/>
      <c r="LLX88" s="46"/>
      <c r="LLY88" s="35"/>
      <c r="LLZ88" s="59"/>
      <c r="LMA88" s="37"/>
      <c r="LMB88" s="46"/>
      <c r="LMC88" s="35"/>
      <c r="LMD88" s="59"/>
      <c r="LME88" s="37"/>
      <c r="LMF88" s="46"/>
      <c r="LMG88" s="35"/>
      <c r="LMH88" s="59"/>
      <c r="LMI88" s="37"/>
      <c r="LMJ88" s="46"/>
      <c r="LMK88" s="35"/>
      <c r="LML88" s="59"/>
      <c r="LMM88" s="37"/>
      <c r="LMN88" s="46"/>
      <c r="LMO88" s="35"/>
      <c r="LMP88" s="59"/>
      <c r="LMQ88" s="37"/>
      <c r="LMR88" s="46"/>
      <c r="LMS88" s="35"/>
      <c r="LMT88" s="59"/>
      <c r="LMU88" s="37"/>
      <c r="LMV88" s="46"/>
      <c r="LMW88" s="35"/>
      <c r="LMX88" s="59"/>
      <c r="LMY88" s="37"/>
      <c r="LMZ88" s="46"/>
      <c r="LNA88" s="35"/>
      <c r="LNB88" s="59"/>
      <c r="LNC88" s="37"/>
      <c r="LND88" s="46"/>
      <c r="LNE88" s="35"/>
      <c r="LNF88" s="59"/>
      <c r="LNG88" s="37"/>
      <c r="LNH88" s="46"/>
      <c r="LNI88" s="35"/>
      <c r="LNJ88" s="59"/>
      <c r="LNK88" s="37"/>
      <c r="LNL88" s="46"/>
      <c r="LNM88" s="35"/>
      <c r="LNN88" s="59"/>
      <c r="LNO88" s="37"/>
      <c r="LNP88" s="46"/>
      <c r="LNQ88" s="35"/>
      <c r="LNR88" s="59"/>
      <c r="LNS88" s="37"/>
      <c r="LNT88" s="46"/>
      <c r="LNU88" s="35"/>
      <c r="LNV88" s="59"/>
      <c r="LNW88" s="37"/>
      <c r="LNX88" s="46"/>
      <c r="LNY88" s="35"/>
      <c r="LNZ88" s="59"/>
      <c r="LOA88" s="37"/>
      <c r="LOB88" s="46"/>
      <c r="LOC88" s="35"/>
      <c r="LOD88" s="59"/>
      <c r="LOE88" s="37"/>
      <c r="LOF88" s="46"/>
      <c r="LOG88" s="35"/>
      <c r="LOH88" s="59"/>
      <c r="LOI88" s="37"/>
      <c r="LOJ88" s="46"/>
      <c r="LOK88" s="35"/>
      <c r="LOL88" s="59"/>
      <c r="LOM88" s="37"/>
      <c r="LON88" s="46"/>
      <c r="LOO88" s="35"/>
      <c r="LOP88" s="59"/>
      <c r="LOQ88" s="37"/>
      <c r="LOR88" s="46"/>
      <c r="LOS88" s="35"/>
      <c r="LOT88" s="59"/>
      <c r="LOU88" s="37"/>
      <c r="LOV88" s="46"/>
      <c r="LOW88" s="35"/>
      <c r="LOX88" s="59"/>
      <c r="LOY88" s="37"/>
      <c r="LOZ88" s="46"/>
      <c r="LPA88" s="35"/>
      <c r="LPB88" s="59"/>
      <c r="LPC88" s="37"/>
      <c r="LPD88" s="46"/>
      <c r="LPE88" s="35"/>
      <c r="LPF88" s="59"/>
      <c r="LPG88" s="37"/>
      <c r="LPH88" s="46"/>
      <c r="LPI88" s="35"/>
      <c r="LPJ88" s="59"/>
      <c r="LPK88" s="37"/>
      <c r="LPL88" s="46"/>
      <c r="LPM88" s="35"/>
      <c r="LPN88" s="59"/>
      <c r="LPO88" s="37"/>
      <c r="LPP88" s="46"/>
      <c r="LPQ88" s="35"/>
      <c r="LPR88" s="59"/>
      <c r="LPS88" s="37"/>
      <c r="LPT88" s="46"/>
      <c r="LPU88" s="35"/>
      <c r="LPV88" s="59"/>
      <c r="LPW88" s="37"/>
      <c r="LPX88" s="46"/>
      <c r="LPY88" s="35"/>
      <c r="LPZ88" s="59"/>
      <c r="LQA88" s="37"/>
      <c r="LQB88" s="46"/>
      <c r="LQC88" s="35"/>
      <c r="LQD88" s="59"/>
      <c r="LQE88" s="37"/>
      <c r="LQF88" s="46"/>
      <c r="LQG88" s="35"/>
      <c r="LQH88" s="59"/>
      <c r="LQI88" s="37"/>
      <c r="LQJ88" s="46"/>
      <c r="LQK88" s="35"/>
      <c r="LQL88" s="59"/>
      <c r="LQM88" s="37"/>
      <c r="LQN88" s="46"/>
      <c r="LQO88" s="35"/>
      <c r="LQP88" s="59"/>
      <c r="LQQ88" s="37"/>
      <c r="LQR88" s="46"/>
      <c r="LQS88" s="35"/>
      <c r="LQT88" s="59"/>
      <c r="LQU88" s="37"/>
      <c r="LQV88" s="46"/>
      <c r="LQW88" s="35"/>
      <c r="LQX88" s="59"/>
      <c r="LQY88" s="37"/>
      <c r="LQZ88" s="46"/>
      <c r="LRA88" s="35"/>
      <c r="LRB88" s="59"/>
      <c r="LRC88" s="37"/>
      <c r="LRD88" s="46"/>
      <c r="LRE88" s="35"/>
      <c r="LRF88" s="59"/>
      <c r="LRG88" s="37"/>
      <c r="LRH88" s="46"/>
      <c r="LRI88" s="35"/>
      <c r="LRJ88" s="59"/>
      <c r="LRK88" s="37"/>
      <c r="LRL88" s="46"/>
      <c r="LRM88" s="35"/>
      <c r="LRN88" s="59"/>
      <c r="LRO88" s="37"/>
      <c r="LRP88" s="46"/>
      <c r="LRQ88" s="35"/>
      <c r="LRR88" s="59"/>
      <c r="LRS88" s="37"/>
      <c r="LRT88" s="46"/>
      <c r="LRU88" s="35"/>
      <c r="LRV88" s="59"/>
      <c r="LRW88" s="37"/>
      <c r="LRX88" s="46"/>
      <c r="LRY88" s="35"/>
      <c r="LRZ88" s="59"/>
      <c r="LSA88" s="37"/>
      <c r="LSB88" s="46"/>
      <c r="LSC88" s="35"/>
      <c r="LSD88" s="59"/>
      <c r="LSE88" s="37"/>
      <c r="LSF88" s="46"/>
      <c r="LSG88" s="35"/>
      <c r="LSH88" s="59"/>
      <c r="LSI88" s="37"/>
      <c r="LSJ88" s="46"/>
      <c r="LSK88" s="35"/>
      <c r="LSL88" s="59"/>
      <c r="LSM88" s="37"/>
      <c r="LSN88" s="46"/>
      <c r="LSO88" s="35"/>
      <c r="LSP88" s="59"/>
      <c r="LSQ88" s="37"/>
      <c r="LSR88" s="46"/>
      <c r="LSS88" s="35"/>
      <c r="LST88" s="59"/>
      <c r="LSU88" s="37"/>
      <c r="LSV88" s="46"/>
      <c r="LSW88" s="35"/>
      <c r="LSX88" s="59"/>
      <c r="LSY88" s="37"/>
      <c r="LSZ88" s="46"/>
      <c r="LTA88" s="35"/>
      <c r="LTB88" s="59"/>
      <c r="LTC88" s="37"/>
      <c r="LTD88" s="46"/>
      <c r="LTE88" s="35"/>
      <c r="LTF88" s="59"/>
      <c r="LTG88" s="37"/>
      <c r="LTH88" s="46"/>
      <c r="LTI88" s="35"/>
      <c r="LTJ88" s="59"/>
      <c r="LTK88" s="37"/>
      <c r="LTL88" s="46"/>
      <c r="LTM88" s="35"/>
      <c r="LTN88" s="59"/>
      <c r="LTO88" s="37"/>
      <c r="LTP88" s="46"/>
      <c r="LTQ88" s="35"/>
      <c r="LTR88" s="59"/>
      <c r="LTS88" s="37"/>
      <c r="LTT88" s="46"/>
      <c r="LTU88" s="35"/>
      <c r="LTV88" s="59"/>
      <c r="LTW88" s="37"/>
      <c r="LTX88" s="46"/>
      <c r="LTY88" s="35"/>
      <c r="LTZ88" s="59"/>
      <c r="LUA88" s="37"/>
      <c r="LUB88" s="46"/>
      <c r="LUC88" s="35"/>
      <c r="LUD88" s="59"/>
      <c r="LUE88" s="37"/>
      <c r="LUF88" s="46"/>
      <c r="LUG88" s="35"/>
      <c r="LUH88" s="59"/>
      <c r="LUI88" s="37"/>
      <c r="LUJ88" s="46"/>
      <c r="LUK88" s="35"/>
      <c r="LUL88" s="59"/>
      <c r="LUM88" s="37"/>
      <c r="LUN88" s="46"/>
      <c r="LUO88" s="35"/>
      <c r="LUP88" s="59"/>
      <c r="LUQ88" s="37"/>
      <c r="LUR88" s="46"/>
      <c r="LUS88" s="35"/>
      <c r="LUT88" s="59"/>
      <c r="LUU88" s="37"/>
      <c r="LUV88" s="46"/>
      <c r="LUW88" s="35"/>
      <c r="LUX88" s="59"/>
      <c r="LUY88" s="37"/>
      <c r="LUZ88" s="46"/>
      <c r="LVA88" s="35"/>
      <c r="LVB88" s="59"/>
      <c r="LVC88" s="37"/>
      <c r="LVD88" s="46"/>
      <c r="LVE88" s="35"/>
      <c r="LVF88" s="59"/>
      <c r="LVG88" s="37"/>
      <c r="LVH88" s="46"/>
      <c r="LVI88" s="35"/>
      <c r="LVJ88" s="59"/>
      <c r="LVK88" s="37"/>
      <c r="LVL88" s="46"/>
      <c r="LVM88" s="35"/>
      <c r="LVN88" s="59"/>
      <c r="LVO88" s="37"/>
      <c r="LVP88" s="46"/>
      <c r="LVQ88" s="35"/>
      <c r="LVR88" s="59"/>
      <c r="LVS88" s="37"/>
      <c r="LVT88" s="46"/>
      <c r="LVU88" s="35"/>
      <c r="LVV88" s="59"/>
      <c r="LVW88" s="37"/>
      <c r="LVX88" s="46"/>
      <c r="LVY88" s="35"/>
      <c r="LVZ88" s="59"/>
      <c r="LWA88" s="37"/>
      <c r="LWB88" s="46"/>
      <c r="LWC88" s="35"/>
      <c r="LWD88" s="59"/>
      <c r="LWE88" s="37"/>
      <c r="LWF88" s="46"/>
      <c r="LWG88" s="35"/>
      <c r="LWH88" s="59"/>
      <c r="LWI88" s="37"/>
      <c r="LWJ88" s="46"/>
      <c r="LWK88" s="35"/>
      <c r="LWL88" s="59"/>
      <c r="LWM88" s="37"/>
      <c r="LWN88" s="46"/>
      <c r="LWO88" s="35"/>
      <c r="LWP88" s="59"/>
      <c r="LWQ88" s="37"/>
      <c r="LWR88" s="46"/>
      <c r="LWS88" s="35"/>
      <c r="LWT88" s="59"/>
      <c r="LWU88" s="37"/>
      <c r="LWV88" s="46"/>
      <c r="LWW88" s="35"/>
      <c r="LWX88" s="59"/>
      <c r="LWY88" s="37"/>
      <c r="LWZ88" s="46"/>
      <c r="LXA88" s="35"/>
      <c r="LXB88" s="59"/>
      <c r="LXC88" s="37"/>
      <c r="LXD88" s="46"/>
      <c r="LXE88" s="35"/>
      <c r="LXF88" s="59"/>
      <c r="LXG88" s="37"/>
      <c r="LXH88" s="46"/>
      <c r="LXI88" s="35"/>
      <c r="LXJ88" s="59"/>
      <c r="LXK88" s="37"/>
      <c r="LXL88" s="46"/>
      <c r="LXM88" s="35"/>
      <c r="LXN88" s="59"/>
      <c r="LXO88" s="37"/>
      <c r="LXP88" s="46"/>
      <c r="LXQ88" s="35"/>
      <c r="LXR88" s="59"/>
      <c r="LXS88" s="37"/>
      <c r="LXT88" s="46"/>
      <c r="LXU88" s="35"/>
      <c r="LXV88" s="59"/>
      <c r="LXW88" s="37"/>
      <c r="LXX88" s="46"/>
      <c r="LXY88" s="35"/>
      <c r="LXZ88" s="59"/>
      <c r="LYA88" s="37"/>
      <c r="LYB88" s="46"/>
      <c r="LYC88" s="35"/>
      <c r="LYD88" s="59"/>
      <c r="LYE88" s="37"/>
      <c r="LYF88" s="46"/>
      <c r="LYG88" s="35"/>
      <c r="LYH88" s="59"/>
      <c r="LYI88" s="37"/>
      <c r="LYJ88" s="46"/>
      <c r="LYK88" s="35"/>
      <c r="LYL88" s="59"/>
      <c r="LYM88" s="37"/>
      <c r="LYN88" s="46"/>
      <c r="LYO88" s="35"/>
      <c r="LYP88" s="59"/>
      <c r="LYQ88" s="37"/>
      <c r="LYR88" s="46"/>
      <c r="LYS88" s="35"/>
      <c r="LYT88" s="59"/>
      <c r="LYU88" s="37"/>
      <c r="LYV88" s="46"/>
      <c r="LYW88" s="35"/>
      <c r="LYX88" s="59"/>
      <c r="LYY88" s="37"/>
      <c r="LYZ88" s="46"/>
      <c r="LZA88" s="35"/>
      <c r="LZB88" s="59"/>
      <c r="LZC88" s="37"/>
      <c r="LZD88" s="46"/>
      <c r="LZE88" s="35"/>
      <c r="LZF88" s="59"/>
      <c r="LZG88" s="37"/>
      <c r="LZH88" s="46"/>
      <c r="LZI88" s="35"/>
      <c r="LZJ88" s="59"/>
      <c r="LZK88" s="37"/>
      <c r="LZL88" s="46"/>
      <c r="LZM88" s="35"/>
      <c r="LZN88" s="59"/>
      <c r="LZO88" s="37"/>
      <c r="LZP88" s="46"/>
      <c r="LZQ88" s="35"/>
      <c r="LZR88" s="59"/>
      <c r="LZS88" s="37"/>
      <c r="LZT88" s="46"/>
      <c r="LZU88" s="35"/>
      <c r="LZV88" s="59"/>
      <c r="LZW88" s="37"/>
      <c r="LZX88" s="46"/>
      <c r="LZY88" s="35"/>
      <c r="LZZ88" s="59"/>
      <c r="MAA88" s="37"/>
      <c r="MAB88" s="46"/>
      <c r="MAC88" s="35"/>
      <c r="MAD88" s="59"/>
      <c r="MAE88" s="37"/>
      <c r="MAF88" s="46"/>
      <c r="MAG88" s="35"/>
      <c r="MAH88" s="59"/>
      <c r="MAI88" s="37"/>
      <c r="MAJ88" s="46"/>
      <c r="MAK88" s="35"/>
      <c r="MAL88" s="59"/>
      <c r="MAM88" s="37"/>
      <c r="MAN88" s="46"/>
      <c r="MAO88" s="35"/>
      <c r="MAP88" s="59"/>
      <c r="MAQ88" s="37"/>
      <c r="MAR88" s="46"/>
      <c r="MAS88" s="35"/>
      <c r="MAT88" s="59"/>
      <c r="MAU88" s="37"/>
      <c r="MAV88" s="46"/>
      <c r="MAW88" s="35"/>
      <c r="MAX88" s="59"/>
      <c r="MAY88" s="37"/>
      <c r="MAZ88" s="46"/>
      <c r="MBA88" s="35"/>
      <c r="MBB88" s="59"/>
      <c r="MBC88" s="37"/>
      <c r="MBD88" s="46"/>
      <c r="MBE88" s="35"/>
      <c r="MBF88" s="59"/>
      <c r="MBG88" s="37"/>
      <c r="MBH88" s="46"/>
      <c r="MBI88" s="35"/>
      <c r="MBJ88" s="59"/>
      <c r="MBK88" s="37"/>
      <c r="MBL88" s="46"/>
      <c r="MBM88" s="35"/>
      <c r="MBN88" s="59"/>
      <c r="MBO88" s="37"/>
      <c r="MBP88" s="46"/>
      <c r="MBQ88" s="35"/>
      <c r="MBR88" s="59"/>
      <c r="MBS88" s="37"/>
      <c r="MBT88" s="46"/>
      <c r="MBU88" s="35"/>
      <c r="MBV88" s="59"/>
      <c r="MBW88" s="37"/>
      <c r="MBX88" s="46"/>
      <c r="MBY88" s="35"/>
      <c r="MBZ88" s="59"/>
      <c r="MCA88" s="37"/>
      <c r="MCB88" s="46"/>
      <c r="MCC88" s="35"/>
      <c r="MCD88" s="59"/>
      <c r="MCE88" s="37"/>
      <c r="MCF88" s="46"/>
      <c r="MCG88" s="35"/>
      <c r="MCH88" s="59"/>
      <c r="MCI88" s="37"/>
      <c r="MCJ88" s="46"/>
      <c r="MCK88" s="35"/>
      <c r="MCL88" s="59"/>
      <c r="MCM88" s="37"/>
      <c r="MCN88" s="46"/>
      <c r="MCO88" s="35"/>
      <c r="MCP88" s="59"/>
      <c r="MCQ88" s="37"/>
      <c r="MCR88" s="46"/>
      <c r="MCS88" s="35"/>
      <c r="MCT88" s="59"/>
      <c r="MCU88" s="37"/>
      <c r="MCV88" s="46"/>
      <c r="MCW88" s="35"/>
      <c r="MCX88" s="59"/>
      <c r="MCY88" s="37"/>
      <c r="MCZ88" s="46"/>
      <c r="MDA88" s="35"/>
      <c r="MDB88" s="59"/>
      <c r="MDC88" s="37"/>
      <c r="MDD88" s="46"/>
      <c r="MDE88" s="35"/>
      <c r="MDF88" s="59"/>
      <c r="MDG88" s="37"/>
      <c r="MDH88" s="46"/>
      <c r="MDI88" s="35"/>
      <c r="MDJ88" s="59"/>
      <c r="MDK88" s="37"/>
      <c r="MDL88" s="46"/>
      <c r="MDM88" s="35"/>
      <c r="MDN88" s="59"/>
      <c r="MDO88" s="37"/>
      <c r="MDP88" s="46"/>
      <c r="MDQ88" s="35"/>
      <c r="MDR88" s="59"/>
      <c r="MDS88" s="37"/>
      <c r="MDT88" s="46"/>
      <c r="MDU88" s="35"/>
      <c r="MDV88" s="59"/>
      <c r="MDW88" s="37"/>
      <c r="MDX88" s="46"/>
      <c r="MDY88" s="35"/>
      <c r="MDZ88" s="59"/>
      <c r="MEA88" s="37"/>
      <c r="MEB88" s="46"/>
      <c r="MEC88" s="35"/>
      <c r="MED88" s="59"/>
      <c r="MEE88" s="37"/>
      <c r="MEF88" s="46"/>
      <c r="MEG88" s="35"/>
      <c r="MEH88" s="59"/>
      <c r="MEI88" s="37"/>
      <c r="MEJ88" s="46"/>
      <c r="MEK88" s="35"/>
      <c r="MEL88" s="59"/>
      <c r="MEM88" s="37"/>
      <c r="MEN88" s="46"/>
      <c r="MEO88" s="35"/>
      <c r="MEP88" s="59"/>
      <c r="MEQ88" s="37"/>
      <c r="MER88" s="46"/>
      <c r="MES88" s="35"/>
      <c r="MET88" s="59"/>
      <c r="MEU88" s="37"/>
      <c r="MEV88" s="46"/>
      <c r="MEW88" s="35"/>
      <c r="MEX88" s="59"/>
      <c r="MEY88" s="37"/>
      <c r="MEZ88" s="46"/>
      <c r="MFA88" s="35"/>
      <c r="MFB88" s="59"/>
      <c r="MFC88" s="37"/>
      <c r="MFD88" s="46"/>
      <c r="MFE88" s="35"/>
      <c r="MFF88" s="59"/>
      <c r="MFG88" s="37"/>
      <c r="MFH88" s="46"/>
      <c r="MFI88" s="35"/>
      <c r="MFJ88" s="59"/>
      <c r="MFK88" s="37"/>
      <c r="MFL88" s="46"/>
      <c r="MFM88" s="35"/>
      <c r="MFN88" s="59"/>
      <c r="MFO88" s="37"/>
      <c r="MFP88" s="46"/>
      <c r="MFQ88" s="35"/>
      <c r="MFR88" s="59"/>
      <c r="MFS88" s="37"/>
      <c r="MFT88" s="46"/>
      <c r="MFU88" s="35"/>
      <c r="MFV88" s="59"/>
      <c r="MFW88" s="37"/>
      <c r="MFX88" s="46"/>
      <c r="MFY88" s="35"/>
      <c r="MFZ88" s="59"/>
      <c r="MGA88" s="37"/>
      <c r="MGB88" s="46"/>
      <c r="MGC88" s="35"/>
      <c r="MGD88" s="59"/>
      <c r="MGE88" s="37"/>
      <c r="MGF88" s="46"/>
      <c r="MGG88" s="35"/>
      <c r="MGH88" s="59"/>
      <c r="MGI88" s="37"/>
      <c r="MGJ88" s="46"/>
      <c r="MGK88" s="35"/>
      <c r="MGL88" s="59"/>
      <c r="MGM88" s="37"/>
      <c r="MGN88" s="46"/>
      <c r="MGO88" s="35"/>
      <c r="MGP88" s="59"/>
      <c r="MGQ88" s="37"/>
      <c r="MGR88" s="46"/>
      <c r="MGS88" s="35"/>
      <c r="MGT88" s="59"/>
      <c r="MGU88" s="37"/>
      <c r="MGV88" s="46"/>
      <c r="MGW88" s="35"/>
      <c r="MGX88" s="59"/>
      <c r="MGY88" s="37"/>
      <c r="MGZ88" s="46"/>
      <c r="MHA88" s="35"/>
      <c r="MHB88" s="59"/>
      <c r="MHC88" s="37"/>
      <c r="MHD88" s="46"/>
      <c r="MHE88" s="35"/>
      <c r="MHF88" s="59"/>
      <c r="MHG88" s="37"/>
      <c r="MHH88" s="46"/>
      <c r="MHI88" s="35"/>
      <c r="MHJ88" s="59"/>
      <c r="MHK88" s="37"/>
      <c r="MHL88" s="46"/>
      <c r="MHM88" s="35"/>
      <c r="MHN88" s="59"/>
      <c r="MHO88" s="37"/>
      <c r="MHP88" s="46"/>
      <c r="MHQ88" s="35"/>
      <c r="MHR88" s="59"/>
      <c r="MHS88" s="37"/>
      <c r="MHT88" s="46"/>
      <c r="MHU88" s="35"/>
      <c r="MHV88" s="59"/>
      <c r="MHW88" s="37"/>
      <c r="MHX88" s="46"/>
      <c r="MHY88" s="35"/>
      <c r="MHZ88" s="59"/>
      <c r="MIA88" s="37"/>
      <c r="MIB88" s="46"/>
      <c r="MIC88" s="35"/>
      <c r="MID88" s="59"/>
      <c r="MIE88" s="37"/>
      <c r="MIF88" s="46"/>
      <c r="MIG88" s="35"/>
      <c r="MIH88" s="59"/>
      <c r="MII88" s="37"/>
      <c r="MIJ88" s="46"/>
      <c r="MIK88" s="35"/>
      <c r="MIL88" s="59"/>
      <c r="MIM88" s="37"/>
      <c r="MIN88" s="46"/>
      <c r="MIO88" s="35"/>
      <c r="MIP88" s="59"/>
      <c r="MIQ88" s="37"/>
      <c r="MIR88" s="46"/>
      <c r="MIS88" s="35"/>
      <c r="MIT88" s="59"/>
      <c r="MIU88" s="37"/>
      <c r="MIV88" s="46"/>
      <c r="MIW88" s="35"/>
      <c r="MIX88" s="59"/>
      <c r="MIY88" s="37"/>
      <c r="MIZ88" s="46"/>
      <c r="MJA88" s="35"/>
      <c r="MJB88" s="59"/>
      <c r="MJC88" s="37"/>
      <c r="MJD88" s="46"/>
      <c r="MJE88" s="35"/>
      <c r="MJF88" s="59"/>
      <c r="MJG88" s="37"/>
      <c r="MJH88" s="46"/>
      <c r="MJI88" s="35"/>
      <c r="MJJ88" s="59"/>
      <c r="MJK88" s="37"/>
      <c r="MJL88" s="46"/>
      <c r="MJM88" s="35"/>
      <c r="MJN88" s="59"/>
      <c r="MJO88" s="37"/>
      <c r="MJP88" s="46"/>
      <c r="MJQ88" s="35"/>
      <c r="MJR88" s="59"/>
      <c r="MJS88" s="37"/>
      <c r="MJT88" s="46"/>
      <c r="MJU88" s="35"/>
      <c r="MJV88" s="59"/>
      <c r="MJW88" s="37"/>
      <c r="MJX88" s="46"/>
      <c r="MJY88" s="35"/>
      <c r="MJZ88" s="59"/>
      <c r="MKA88" s="37"/>
      <c r="MKB88" s="46"/>
      <c r="MKC88" s="35"/>
      <c r="MKD88" s="59"/>
      <c r="MKE88" s="37"/>
      <c r="MKF88" s="46"/>
      <c r="MKG88" s="35"/>
      <c r="MKH88" s="59"/>
      <c r="MKI88" s="37"/>
      <c r="MKJ88" s="46"/>
      <c r="MKK88" s="35"/>
      <c r="MKL88" s="59"/>
      <c r="MKM88" s="37"/>
      <c r="MKN88" s="46"/>
      <c r="MKO88" s="35"/>
      <c r="MKP88" s="59"/>
      <c r="MKQ88" s="37"/>
      <c r="MKR88" s="46"/>
      <c r="MKS88" s="35"/>
      <c r="MKT88" s="59"/>
      <c r="MKU88" s="37"/>
      <c r="MKV88" s="46"/>
      <c r="MKW88" s="35"/>
      <c r="MKX88" s="59"/>
      <c r="MKY88" s="37"/>
      <c r="MKZ88" s="46"/>
      <c r="MLA88" s="35"/>
      <c r="MLB88" s="59"/>
      <c r="MLC88" s="37"/>
      <c r="MLD88" s="46"/>
      <c r="MLE88" s="35"/>
      <c r="MLF88" s="59"/>
      <c r="MLG88" s="37"/>
      <c r="MLH88" s="46"/>
      <c r="MLI88" s="35"/>
      <c r="MLJ88" s="59"/>
      <c r="MLK88" s="37"/>
      <c r="MLL88" s="46"/>
      <c r="MLM88" s="35"/>
      <c r="MLN88" s="59"/>
      <c r="MLO88" s="37"/>
      <c r="MLP88" s="46"/>
      <c r="MLQ88" s="35"/>
      <c r="MLR88" s="59"/>
      <c r="MLS88" s="37"/>
      <c r="MLT88" s="46"/>
      <c r="MLU88" s="35"/>
      <c r="MLV88" s="59"/>
      <c r="MLW88" s="37"/>
      <c r="MLX88" s="46"/>
      <c r="MLY88" s="35"/>
      <c r="MLZ88" s="59"/>
      <c r="MMA88" s="37"/>
      <c r="MMB88" s="46"/>
      <c r="MMC88" s="35"/>
      <c r="MMD88" s="59"/>
      <c r="MME88" s="37"/>
      <c r="MMF88" s="46"/>
      <c r="MMG88" s="35"/>
      <c r="MMH88" s="59"/>
      <c r="MMI88" s="37"/>
      <c r="MMJ88" s="46"/>
      <c r="MMK88" s="35"/>
      <c r="MML88" s="59"/>
      <c r="MMM88" s="37"/>
      <c r="MMN88" s="46"/>
      <c r="MMO88" s="35"/>
      <c r="MMP88" s="59"/>
      <c r="MMQ88" s="37"/>
      <c r="MMR88" s="46"/>
      <c r="MMS88" s="35"/>
      <c r="MMT88" s="59"/>
      <c r="MMU88" s="37"/>
      <c r="MMV88" s="46"/>
      <c r="MMW88" s="35"/>
      <c r="MMX88" s="59"/>
      <c r="MMY88" s="37"/>
      <c r="MMZ88" s="46"/>
      <c r="MNA88" s="35"/>
      <c r="MNB88" s="59"/>
      <c r="MNC88" s="37"/>
      <c r="MND88" s="46"/>
      <c r="MNE88" s="35"/>
      <c r="MNF88" s="59"/>
      <c r="MNG88" s="37"/>
      <c r="MNH88" s="46"/>
      <c r="MNI88" s="35"/>
      <c r="MNJ88" s="59"/>
      <c r="MNK88" s="37"/>
      <c r="MNL88" s="46"/>
      <c r="MNM88" s="35"/>
      <c r="MNN88" s="59"/>
      <c r="MNO88" s="37"/>
      <c r="MNP88" s="46"/>
      <c r="MNQ88" s="35"/>
      <c r="MNR88" s="59"/>
      <c r="MNS88" s="37"/>
      <c r="MNT88" s="46"/>
      <c r="MNU88" s="35"/>
      <c r="MNV88" s="59"/>
      <c r="MNW88" s="37"/>
      <c r="MNX88" s="46"/>
      <c r="MNY88" s="35"/>
      <c r="MNZ88" s="59"/>
      <c r="MOA88" s="37"/>
      <c r="MOB88" s="46"/>
      <c r="MOC88" s="35"/>
      <c r="MOD88" s="59"/>
      <c r="MOE88" s="37"/>
      <c r="MOF88" s="46"/>
      <c r="MOG88" s="35"/>
      <c r="MOH88" s="59"/>
      <c r="MOI88" s="37"/>
      <c r="MOJ88" s="46"/>
      <c r="MOK88" s="35"/>
      <c r="MOL88" s="59"/>
      <c r="MOM88" s="37"/>
      <c r="MON88" s="46"/>
      <c r="MOO88" s="35"/>
      <c r="MOP88" s="59"/>
      <c r="MOQ88" s="37"/>
      <c r="MOR88" s="46"/>
      <c r="MOS88" s="35"/>
      <c r="MOT88" s="59"/>
      <c r="MOU88" s="37"/>
      <c r="MOV88" s="46"/>
      <c r="MOW88" s="35"/>
      <c r="MOX88" s="59"/>
      <c r="MOY88" s="37"/>
      <c r="MOZ88" s="46"/>
      <c r="MPA88" s="35"/>
      <c r="MPB88" s="59"/>
      <c r="MPC88" s="37"/>
      <c r="MPD88" s="46"/>
      <c r="MPE88" s="35"/>
      <c r="MPF88" s="59"/>
      <c r="MPG88" s="37"/>
      <c r="MPH88" s="46"/>
      <c r="MPI88" s="35"/>
      <c r="MPJ88" s="59"/>
      <c r="MPK88" s="37"/>
      <c r="MPL88" s="46"/>
      <c r="MPM88" s="35"/>
      <c r="MPN88" s="59"/>
      <c r="MPO88" s="37"/>
      <c r="MPP88" s="46"/>
      <c r="MPQ88" s="35"/>
      <c r="MPR88" s="59"/>
      <c r="MPS88" s="37"/>
      <c r="MPT88" s="46"/>
      <c r="MPU88" s="35"/>
      <c r="MPV88" s="59"/>
      <c r="MPW88" s="37"/>
      <c r="MPX88" s="46"/>
      <c r="MPY88" s="35"/>
      <c r="MPZ88" s="59"/>
      <c r="MQA88" s="37"/>
      <c r="MQB88" s="46"/>
      <c r="MQC88" s="35"/>
      <c r="MQD88" s="59"/>
      <c r="MQE88" s="37"/>
      <c r="MQF88" s="46"/>
      <c r="MQG88" s="35"/>
      <c r="MQH88" s="59"/>
      <c r="MQI88" s="37"/>
      <c r="MQJ88" s="46"/>
      <c r="MQK88" s="35"/>
      <c r="MQL88" s="59"/>
      <c r="MQM88" s="37"/>
      <c r="MQN88" s="46"/>
      <c r="MQO88" s="35"/>
      <c r="MQP88" s="59"/>
      <c r="MQQ88" s="37"/>
      <c r="MQR88" s="46"/>
      <c r="MQS88" s="35"/>
      <c r="MQT88" s="59"/>
      <c r="MQU88" s="37"/>
      <c r="MQV88" s="46"/>
      <c r="MQW88" s="35"/>
      <c r="MQX88" s="59"/>
      <c r="MQY88" s="37"/>
      <c r="MQZ88" s="46"/>
      <c r="MRA88" s="35"/>
      <c r="MRB88" s="59"/>
      <c r="MRC88" s="37"/>
      <c r="MRD88" s="46"/>
      <c r="MRE88" s="35"/>
      <c r="MRF88" s="59"/>
      <c r="MRG88" s="37"/>
      <c r="MRH88" s="46"/>
      <c r="MRI88" s="35"/>
      <c r="MRJ88" s="59"/>
      <c r="MRK88" s="37"/>
      <c r="MRL88" s="46"/>
      <c r="MRM88" s="35"/>
      <c r="MRN88" s="59"/>
      <c r="MRO88" s="37"/>
      <c r="MRP88" s="46"/>
      <c r="MRQ88" s="35"/>
      <c r="MRR88" s="59"/>
      <c r="MRS88" s="37"/>
      <c r="MRT88" s="46"/>
      <c r="MRU88" s="35"/>
      <c r="MRV88" s="59"/>
      <c r="MRW88" s="37"/>
      <c r="MRX88" s="46"/>
      <c r="MRY88" s="35"/>
      <c r="MRZ88" s="59"/>
      <c r="MSA88" s="37"/>
      <c r="MSB88" s="46"/>
      <c r="MSC88" s="35"/>
      <c r="MSD88" s="59"/>
      <c r="MSE88" s="37"/>
      <c r="MSF88" s="46"/>
      <c r="MSG88" s="35"/>
      <c r="MSH88" s="59"/>
      <c r="MSI88" s="37"/>
      <c r="MSJ88" s="46"/>
      <c r="MSK88" s="35"/>
      <c r="MSL88" s="59"/>
      <c r="MSM88" s="37"/>
      <c r="MSN88" s="46"/>
      <c r="MSO88" s="35"/>
      <c r="MSP88" s="59"/>
      <c r="MSQ88" s="37"/>
      <c r="MSR88" s="46"/>
      <c r="MSS88" s="35"/>
      <c r="MST88" s="59"/>
      <c r="MSU88" s="37"/>
      <c r="MSV88" s="46"/>
      <c r="MSW88" s="35"/>
      <c r="MSX88" s="59"/>
      <c r="MSY88" s="37"/>
      <c r="MSZ88" s="46"/>
      <c r="MTA88" s="35"/>
      <c r="MTB88" s="59"/>
      <c r="MTC88" s="37"/>
      <c r="MTD88" s="46"/>
      <c r="MTE88" s="35"/>
      <c r="MTF88" s="59"/>
      <c r="MTG88" s="37"/>
      <c r="MTH88" s="46"/>
      <c r="MTI88" s="35"/>
      <c r="MTJ88" s="59"/>
      <c r="MTK88" s="37"/>
      <c r="MTL88" s="46"/>
      <c r="MTM88" s="35"/>
      <c r="MTN88" s="59"/>
      <c r="MTO88" s="37"/>
      <c r="MTP88" s="46"/>
      <c r="MTQ88" s="35"/>
      <c r="MTR88" s="59"/>
      <c r="MTS88" s="37"/>
      <c r="MTT88" s="46"/>
      <c r="MTU88" s="35"/>
      <c r="MTV88" s="59"/>
      <c r="MTW88" s="37"/>
      <c r="MTX88" s="46"/>
      <c r="MTY88" s="35"/>
      <c r="MTZ88" s="59"/>
      <c r="MUA88" s="37"/>
      <c r="MUB88" s="46"/>
      <c r="MUC88" s="35"/>
      <c r="MUD88" s="59"/>
      <c r="MUE88" s="37"/>
      <c r="MUF88" s="46"/>
      <c r="MUG88" s="35"/>
      <c r="MUH88" s="59"/>
      <c r="MUI88" s="37"/>
      <c r="MUJ88" s="46"/>
      <c r="MUK88" s="35"/>
      <c r="MUL88" s="59"/>
      <c r="MUM88" s="37"/>
      <c r="MUN88" s="46"/>
      <c r="MUO88" s="35"/>
      <c r="MUP88" s="59"/>
      <c r="MUQ88" s="37"/>
      <c r="MUR88" s="46"/>
      <c r="MUS88" s="35"/>
      <c r="MUT88" s="59"/>
      <c r="MUU88" s="37"/>
      <c r="MUV88" s="46"/>
      <c r="MUW88" s="35"/>
      <c r="MUX88" s="59"/>
      <c r="MUY88" s="37"/>
      <c r="MUZ88" s="46"/>
      <c r="MVA88" s="35"/>
      <c r="MVB88" s="59"/>
      <c r="MVC88" s="37"/>
      <c r="MVD88" s="46"/>
      <c r="MVE88" s="35"/>
      <c r="MVF88" s="59"/>
      <c r="MVG88" s="37"/>
      <c r="MVH88" s="46"/>
      <c r="MVI88" s="35"/>
      <c r="MVJ88" s="59"/>
      <c r="MVK88" s="37"/>
      <c r="MVL88" s="46"/>
      <c r="MVM88" s="35"/>
      <c r="MVN88" s="59"/>
      <c r="MVO88" s="37"/>
      <c r="MVP88" s="46"/>
      <c r="MVQ88" s="35"/>
      <c r="MVR88" s="59"/>
      <c r="MVS88" s="37"/>
      <c r="MVT88" s="46"/>
      <c r="MVU88" s="35"/>
      <c r="MVV88" s="59"/>
      <c r="MVW88" s="37"/>
      <c r="MVX88" s="46"/>
      <c r="MVY88" s="35"/>
      <c r="MVZ88" s="59"/>
      <c r="MWA88" s="37"/>
      <c r="MWB88" s="46"/>
      <c r="MWC88" s="35"/>
      <c r="MWD88" s="59"/>
      <c r="MWE88" s="37"/>
      <c r="MWF88" s="46"/>
      <c r="MWG88" s="35"/>
      <c r="MWH88" s="59"/>
      <c r="MWI88" s="37"/>
      <c r="MWJ88" s="46"/>
      <c r="MWK88" s="35"/>
      <c r="MWL88" s="59"/>
      <c r="MWM88" s="37"/>
      <c r="MWN88" s="46"/>
      <c r="MWO88" s="35"/>
      <c r="MWP88" s="59"/>
      <c r="MWQ88" s="37"/>
      <c r="MWR88" s="46"/>
      <c r="MWS88" s="35"/>
      <c r="MWT88" s="59"/>
      <c r="MWU88" s="37"/>
      <c r="MWV88" s="46"/>
      <c r="MWW88" s="35"/>
      <c r="MWX88" s="59"/>
      <c r="MWY88" s="37"/>
      <c r="MWZ88" s="46"/>
      <c r="MXA88" s="35"/>
      <c r="MXB88" s="59"/>
      <c r="MXC88" s="37"/>
      <c r="MXD88" s="46"/>
      <c r="MXE88" s="35"/>
      <c r="MXF88" s="59"/>
      <c r="MXG88" s="37"/>
      <c r="MXH88" s="46"/>
      <c r="MXI88" s="35"/>
      <c r="MXJ88" s="59"/>
      <c r="MXK88" s="37"/>
      <c r="MXL88" s="46"/>
      <c r="MXM88" s="35"/>
      <c r="MXN88" s="59"/>
      <c r="MXO88" s="37"/>
      <c r="MXP88" s="46"/>
      <c r="MXQ88" s="35"/>
      <c r="MXR88" s="59"/>
      <c r="MXS88" s="37"/>
      <c r="MXT88" s="46"/>
      <c r="MXU88" s="35"/>
      <c r="MXV88" s="59"/>
      <c r="MXW88" s="37"/>
      <c r="MXX88" s="46"/>
      <c r="MXY88" s="35"/>
      <c r="MXZ88" s="59"/>
      <c r="MYA88" s="37"/>
      <c r="MYB88" s="46"/>
      <c r="MYC88" s="35"/>
      <c r="MYD88" s="59"/>
      <c r="MYE88" s="37"/>
      <c r="MYF88" s="46"/>
      <c r="MYG88" s="35"/>
      <c r="MYH88" s="59"/>
      <c r="MYI88" s="37"/>
      <c r="MYJ88" s="46"/>
      <c r="MYK88" s="35"/>
      <c r="MYL88" s="59"/>
      <c r="MYM88" s="37"/>
      <c r="MYN88" s="46"/>
      <c r="MYO88" s="35"/>
      <c r="MYP88" s="59"/>
      <c r="MYQ88" s="37"/>
      <c r="MYR88" s="46"/>
      <c r="MYS88" s="35"/>
      <c r="MYT88" s="59"/>
      <c r="MYU88" s="37"/>
      <c r="MYV88" s="46"/>
      <c r="MYW88" s="35"/>
      <c r="MYX88" s="59"/>
      <c r="MYY88" s="37"/>
      <c r="MYZ88" s="46"/>
      <c r="MZA88" s="35"/>
      <c r="MZB88" s="59"/>
      <c r="MZC88" s="37"/>
      <c r="MZD88" s="46"/>
      <c r="MZE88" s="35"/>
      <c r="MZF88" s="59"/>
      <c r="MZG88" s="37"/>
      <c r="MZH88" s="46"/>
      <c r="MZI88" s="35"/>
      <c r="MZJ88" s="59"/>
      <c r="MZK88" s="37"/>
      <c r="MZL88" s="46"/>
      <c r="MZM88" s="35"/>
      <c r="MZN88" s="59"/>
      <c r="MZO88" s="37"/>
      <c r="MZP88" s="46"/>
      <c r="MZQ88" s="35"/>
      <c r="MZR88" s="59"/>
      <c r="MZS88" s="37"/>
      <c r="MZT88" s="46"/>
      <c r="MZU88" s="35"/>
      <c r="MZV88" s="59"/>
      <c r="MZW88" s="37"/>
      <c r="MZX88" s="46"/>
      <c r="MZY88" s="35"/>
      <c r="MZZ88" s="59"/>
      <c r="NAA88" s="37"/>
      <c r="NAB88" s="46"/>
      <c r="NAC88" s="35"/>
      <c r="NAD88" s="59"/>
      <c r="NAE88" s="37"/>
      <c r="NAF88" s="46"/>
      <c r="NAG88" s="35"/>
      <c r="NAH88" s="59"/>
      <c r="NAI88" s="37"/>
      <c r="NAJ88" s="46"/>
      <c r="NAK88" s="35"/>
      <c r="NAL88" s="59"/>
      <c r="NAM88" s="37"/>
      <c r="NAN88" s="46"/>
      <c r="NAO88" s="35"/>
      <c r="NAP88" s="59"/>
      <c r="NAQ88" s="37"/>
      <c r="NAR88" s="46"/>
      <c r="NAS88" s="35"/>
      <c r="NAT88" s="59"/>
      <c r="NAU88" s="37"/>
      <c r="NAV88" s="46"/>
      <c r="NAW88" s="35"/>
      <c r="NAX88" s="59"/>
      <c r="NAY88" s="37"/>
      <c r="NAZ88" s="46"/>
      <c r="NBA88" s="35"/>
      <c r="NBB88" s="59"/>
      <c r="NBC88" s="37"/>
      <c r="NBD88" s="46"/>
      <c r="NBE88" s="35"/>
      <c r="NBF88" s="59"/>
      <c r="NBG88" s="37"/>
      <c r="NBH88" s="46"/>
      <c r="NBI88" s="35"/>
      <c r="NBJ88" s="59"/>
      <c r="NBK88" s="37"/>
      <c r="NBL88" s="46"/>
      <c r="NBM88" s="35"/>
      <c r="NBN88" s="59"/>
      <c r="NBO88" s="37"/>
      <c r="NBP88" s="46"/>
      <c r="NBQ88" s="35"/>
      <c r="NBR88" s="59"/>
      <c r="NBS88" s="37"/>
      <c r="NBT88" s="46"/>
      <c r="NBU88" s="35"/>
      <c r="NBV88" s="59"/>
      <c r="NBW88" s="37"/>
      <c r="NBX88" s="46"/>
      <c r="NBY88" s="35"/>
      <c r="NBZ88" s="59"/>
      <c r="NCA88" s="37"/>
      <c r="NCB88" s="46"/>
      <c r="NCC88" s="35"/>
      <c r="NCD88" s="59"/>
      <c r="NCE88" s="37"/>
      <c r="NCF88" s="46"/>
      <c r="NCG88" s="35"/>
      <c r="NCH88" s="59"/>
      <c r="NCI88" s="37"/>
      <c r="NCJ88" s="46"/>
      <c r="NCK88" s="35"/>
      <c r="NCL88" s="59"/>
      <c r="NCM88" s="37"/>
      <c r="NCN88" s="46"/>
      <c r="NCO88" s="35"/>
      <c r="NCP88" s="59"/>
      <c r="NCQ88" s="37"/>
      <c r="NCR88" s="46"/>
      <c r="NCS88" s="35"/>
      <c r="NCT88" s="59"/>
      <c r="NCU88" s="37"/>
      <c r="NCV88" s="46"/>
      <c r="NCW88" s="35"/>
      <c r="NCX88" s="59"/>
      <c r="NCY88" s="37"/>
      <c r="NCZ88" s="46"/>
      <c r="NDA88" s="35"/>
      <c r="NDB88" s="59"/>
      <c r="NDC88" s="37"/>
      <c r="NDD88" s="46"/>
      <c r="NDE88" s="35"/>
      <c r="NDF88" s="59"/>
      <c r="NDG88" s="37"/>
      <c r="NDH88" s="46"/>
      <c r="NDI88" s="35"/>
      <c r="NDJ88" s="59"/>
      <c r="NDK88" s="37"/>
      <c r="NDL88" s="46"/>
      <c r="NDM88" s="35"/>
      <c r="NDN88" s="59"/>
      <c r="NDO88" s="37"/>
      <c r="NDP88" s="46"/>
      <c r="NDQ88" s="35"/>
      <c r="NDR88" s="59"/>
      <c r="NDS88" s="37"/>
      <c r="NDT88" s="46"/>
      <c r="NDU88" s="35"/>
      <c r="NDV88" s="59"/>
      <c r="NDW88" s="37"/>
      <c r="NDX88" s="46"/>
      <c r="NDY88" s="35"/>
      <c r="NDZ88" s="59"/>
      <c r="NEA88" s="37"/>
      <c r="NEB88" s="46"/>
      <c r="NEC88" s="35"/>
      <c r="NED88" s="59"/>
      <c r="NEE88" s="37"/>
      <c r="NEF88" s="46"/>
      <c r="NEG88" s="35"/>
      <c r="NEH88" s="59"/>
      <c r="NEI88" s="37"/>
      <c r="NEJ88" s="46"/>
      <c r="NEK88" s="35"/>
      <c r="NEL88" s="59"/>
      <c r="NEM88" s="37"/>
      <c r="NEN88" s="46"/>
      <c r="NEO88" s="35"/>
      <c r="NEP88" s="59"/>
      <c r="NEQ88" s="37"/>
      <c r="NER88" s="46"/>
      <c r="NES88" s="35"/>
      <c r="NET88" s="59"/>
      <c r="NEU88" s="37"/>
      <c r="NEV88" s="46"/>
      <c r="NEW88" s="35"/>
      <c r="NEX88" s="59"/>
      <c r="NEY88" s="37"/>
      <c r="NEZ88" s="46"/>
      <c r="NFA88" s="35"/>
      <c r="NFB88" s="59"/>
      <c r="NFC88" s="37"/>
      <c r="NFD88" s="46"/>
      <c r="NFE88" s="35"/>
      <c r="NFF88" s="59"/>
      <c r="NFG88" s="37"/>
      <c r="NFH88" s="46"/>
      <c r="NFI88" s="35"/>
      <c r="NFJ88" s="59"/>
      <c r="NFK88" s="37"/>
      <c r="NFL88" s="46"/>
      <c r="NFM88" s="35"/>
      <c r="NFN88" s="59"/>
      <c r="NFO88" s="37"/>
      <c r="NFP88" s="46"/>
      <c r="NFQ88" s="35"/>
      <c r="NFR88" s="59"/>
      <c r="NFS88" s="37"/>
      <c r="NFT88" s="46"/>
      <c r="NFU88" s="35"/>
      <c r="NFV88" s="59"/>
      <c r="NFW88" s="37"/>
      <c r="NFX88" s="46"/>
      <c r="NFY88" s="35"/>
      <c r="NFZ88" s="59"/>
      <c r="NGA88" s="37"/>
      <c r="NGB88" s="46"/>
      <c r="NGC88" s="35"/>
      <c r="NGD88" s="59"/>
      <c r="NGE88" s="37"/>
      <c r="NGF88" s="46"/>
      <c r="NGG88" s="35"/>
      <c r="NGH88" s="59"/>
      <c r="NGI88" s="37"/>
      <c r="NGJ88" s="46"/>
      <c r="NGK88" s="35"/>
      <c r="NGL88" s="59"/>
      <c r="NGM88" s="37"/>
      <c r="NGN88" s="46"/>
      <c r="NGO88" s="35"/>
      <c r="NGP88" s="59"/>
      <c r="NGQ88" s="37"/>
      <c r="NGR88" s="46"/>
      <c r="NGS88" s="35"/>
      <c r="NGT88" s="59"/>
      <c r="NGU88" s="37"/>
      <c r="NGV88" s="46"/>
      <c r="NGW88" s="35"/>
      <c r="NGX88" s="59"/>
      <c r="NGY88" s="37"/>
      <c r="NGZ88" s="46"/>
      <c r="NHA88" s="35"/>
      <c r="NHB88" s="59"/>
      <c r="NHC88" s="37"/>
      <c r="NHD88" s="46"/>
      <c r="NHE88" s="35"/>
      <c r="NHF88" s="59"/>
      <c r="NHG88" s="37"/>
      <c r="NHH88" s="46"/>
      <c r="NHI88" s="35"/>
      <c r="NHJ88" s="59"/>
      <c r="NHK88" s="37"/>
      <c r="NHL88" s="46"/>
      <c r="NHM88" s="35"/>
      <c r="NHN88" s="59"/>
      <c r="NHO88" s="37"/>
      <c r="NHP88" s="46"/>
      <c r="NHQ88" s="35"/>
      <c r="NHR88" s="59"/>
      <c r="NHS88" s="37"/>
      <c r="NHT88" s="46"/>
      <c r="NHU88" s="35"/>
      <c r="NHV88" s="59"/>
      <c r="NHW88" s="37"/>
      <c r="NHX88" s="46"/>
      <c r="NHY88" s="35"/>
      <c r="NHZ88" s="59"/>
      <c r="NIA88" s="37"/>
      <c r="NIB88" s="46"/>
      <c r="NIC88" s="35"/>
      <c r="NID88" s="59"/>
      <c r="NIE88" s="37"/>
      <c r="NIF88" s="46"/>
      <c r="NIG88" s="35"/>
      <c r="NIH88" s="59"/>
      <c r="NII88" s="37"/>
      <c r="NIJ88" s="46"/>
      <c r="NIK88" s="35"/>
      <c r="NIL88" s="59"/>
      <c r="NIM88" s="37"/>
      <c r="NIN88" s="46"/>
      <c r="NIO88" s="35"/>
      <c r="NIP88" s="59"/>
      <c r="NIQ88" s="37"/>
      <c r="NIR88" s="46"/>
      <c r="NIS88" s="35"/>
      <c r="NIT88" s="59"/>
      <c r="NIU88" s="37"/>
      <c r="NIV88" s="46"/>
      <c r="NIW88" s="35"/>
      <c r="NIX88" s="59"/>
      <c r="NIY88" s="37"/>
      <c r="NIZ88" s="46"/>
      <c r="NJA88" s="35"/>
      <c r="NJB88" s="59"/>
      <c r="NJC88" s="37"/>
      <c r="NJD88" s="46"/>
      <c r="NJE88" s="35"/>
      <c r="NJF88" s="59"/>
      <c r="NJG88" s="37"/>
      <c r="NJH88" s="46"/>
      <c r="NJI88" s="35"/>
      <c r="NJJ88" s="59"/>
      <c r="NJK88" s="37"/>
      <c r="NJL88" s="46"/>
      <c r="NJM88" s="35"/>
      <c r="NJN88" s="59"/>
      <c r="NJO88" s="37"/>
      <c r="NJP88" s="46"/>
      <c r="NJQ88" s="35"/>
      <c r="NJR88" s="59"/>
      <c r="NJS88" s="37"/>
      <c r="NJT88" s="46"/>
      <c r="NJU88" s="35"/>
      <c r="NJV88" s="59"/>
      <c r="NJW88" s="37"/>
      <c r="NJX88" s="46"/>
      <c r="NJY88" s="35"/>
      <c r="NJZ88" s="59"/>
      <c r="NKA88" s="37"/>
      <c r="NKB88" s="46"/>
      <c r="NKC88" s="35"/>
      <c r="NKD88" s="59"/>
      <c r="NKE88" s="37"/>
      <c r="NKF88" s="46"/>
      <c r="NKG88" s="35"/>
      <c r="NKH88" s="59"/>
      <c r="NKI88" s="37"/>
      <c r="NKJ88" s="46"/>
      <c r="NKK88" s="35"/>
      <c r="NKL88" s="59"/>
      <c r="NKM88" s="37"/>
      <c r="NKN88" s="46"/>
      <c r="NKO88" s="35"/>
      <c r="NKP88" s="59"/>
      <c r="NKQ88" s="37"/>
      <c r="NKR88" s="46"/>
      <c r="NKS88" s="35"/>
      <c r="NKT88" s="59"/>
      <c r="NKU88" s="37"/>
      <c r="NKV88" s="46"/>
      <c r="NKW88" s="35"/>
      <c r="NKX88" s="59"/>
      <c r="NKY88" s="37"/>
      <c r="NKZ88" s="46"/>
      <c r="NLA88" s="35"/>
      <c r="NLB88" s="59"/>
      <c r="NLC88" s="37"/>
      <c r="NLD88" s="46"/>
      <c r="NLE88" s="35"/>
      <c r="NLF88" s="59"/>
      <c r="NLG88" s="37"/>
      <c r="NLH88" s="46"/>
      <c r="NLI88" s="35"/>
      <c r="NLJ88" s="59"/>
      <c r="NLK88" s="37"/>
      <c r="NLL88" s="46"/>
      <c r="NLM88" s="35"/>
      <c r="NLN88" s="59"/>
      <c r="NLO88" s="37"/>
      <c r="NLP88" s="46"/>
      <c r="NLQ88" s="35"/>
      <c r="NLR88" s="59"/>
      <c r="NLS88" s="37"/>
      <c r="NLT88" s="46"/>
      <c r="NLU88" s="35"/>
      <c r="NLV88" s="59"/>
      <c r="NLW88" s="37"/>
      <c r="NLX88" s="46"/>
      <c r="NLY88" s="35"/>
      <c r="NLZ88" s="59"/>
      <c r="NMA88" s="37"/>
      <c r="NMB88" s="46"/>
      <c r="NMC88" s="35"/>
      <c r="NMD88" s="59"/>
      <c r="NME88" s="37"/>
      <c r="NMF88" s="46"/>
      <c r="NMG88" s="35"/>
      <c r="NMH88" s="59"/>
      <c r="NMI88" s="37"/>
      <c r="NMJ88" s="46"/>
      <c r="NMK88" s="35"/>
      <c r="NML88" s="59"/>
      <c r="NMM88" s="37"/>
      <c r="NMN88" s="46"/>
      <c r="NMO88" s="35"/>
      <c r="NMP88" s="59"/>
      <c r="NMQ88" s="37"/>
      <c r="NMR88" s="46"/>
      <c r="NMS88" s="35"/>
      <c r="NMT88" s="59"/>
      <c r="NMU88" s="37"/>
      <c r="NMV88" s="46"/>
      <c r="NMW88" s="35"/>
      <c r="NMX88" s="59"/>
      <c r="NMY88" s="37"/>
      <c r="NMZ88" s="46"/>
      <c r="NNA88" s="35"/>
      <c r="NNB88" s="59"/>
      <c r="NNC88" s="37"/>
      <c r="NND88" s="46"/>
      <c r="NNE88" s="35"/>
      <c r="NNF88" s="59"/>
      <c r="NNG88" s="37"/>
      <c r="NNH88" s="46"/>
      <c r="NNI88" s="35"/>
      <c r="NNJ88" s="59"/>
      <c r="NNK88" s="37"/>
      <c r="NNL88" s="46"/>
      <c r="NNM88" s="35"/>
      <c r="NNN88" s="59"/>
      <c r="NNO88" s="37"/>
      <c r="NNP88" s="46"/>
      <c r="NNQ88" s="35"/>
      <c r="NNR88" s="59"/>
      <c r="NNS88" s="37"/>
      <c r="NNT88" s="46"/>
      <c r="NNU88" s="35"/>
      <c r="NNV88" s="59"/>
      <c r="NNW88" s="37"/>
      <c r="NNX88" s="46"/>
      <c r="NNY88" s="35"/>
      <c r="NNZ88" s="59"/>
      <c r="NOA88" s="37"/>
      <c r="NOB88" s="46"/>
      <c r="NOC88" s="35"/>
      <c r="NOD88" s="59"/>
      <c r="NOE88" s="37"/>
      <c r="NOF88" s="46"/>
      <c r="NOG88" s="35"/>
      <c r="NOH88" s="59"/>
      <c r="NOI88" s="37"/>
      <c r="NOJ88" s="46"/>
      <c r="NOK88" s="35"/>
      <c r="NOL88" s="59"/>
      <c r="NOM88" s="37"/>
      <c r="NON88" s="46"/>
      <c r="NOO88" s="35"/>
      <c r="NOP88" s="59"/>
      <c r="NOQ88" s="37"/>
      <c r="NOR88" s="46"/>
      <c r="NOS88" s="35"/>
      <c r="NOT88" s="59"/>
      <c r="NOU88" s="37"/>
      <c r="NOV88" s="46"/>
      <c r="NOW88" s="35"/>
      <c r="NOX88" s="59"/>
      <c r="NOY88" s="37"/>
      <c r="NOZ88" s="46"/>
      <c r="NPA88" s="35"/>
      <c r="NPB88" s="59"/>
      <c r="NPC88" s="37"/>
      <c r="NPD88" s="46"/>
      <c r="NPE88" s="35"/>
      <c r="NPF88" s="59"/>
      <c r="NPG88" s="37"/>
      <c r="NPH88" s="46"/>
      <c r="NPI88" s="35"/>
      <c r="NPJ88" s="59"/>
      <c r="NPK88" s="37"/>
      <c r="NPL88" s="46"/>
      <c r="NPM88" s="35"/>
      <c r="NPN88" s="59"/>
      <c r="NPO88" s="37"/>
      <c r="NPP88" s="46"/>
      <c r="NPQ88" s="35"/>
      <c r="NPR88" s="59"/>
      <c r="NPS88" s="37"/>
      <c r="NPT88" s="46"/>
      <c r="NPU88" s="35"/>
      <c r="NPV88" s="59"/>
      <c r="NPW88" s="37"/>
      <c r="NPX88" s="46"/>
      <c r="NPY88" s="35"/>
      <c r="NPZ88" s="59"/>
      <c r="NQA88" s="37"/>
      <c r="NQB88" s="46"/>
      <c r="NQC88" s="35"/>
      <c r="NQD88" s="59"/>
      <c r="NQE88" s="37"/>
      <c r="NQF88" s="46"/>
      <c r="NQG88" s="35"/>
      <c r="NQH88" s="59"/>
      <c r="NQI88" s="37"/>
      <c r="NQJ88" s="46"/>
      <c r="NQK88" s="35"/>
      <c r="NQL88" s="59"/>
      <c r="NQM88" s="37"/>
      <c r="NQN88" s="46"/>
      <c r="NQO88" s="35"/>
      <c r="NQP88" s="59"/>
      <c r="NQQ88" s="37"/>
      <c r="NQR88" s="46"/>
      <c r="NQS88" s="35"/>
      <c r="NQT88" s="59"/>
      <c r="NQU88" s="37"/>
      <c r="NQV88" s="46"/>
      <c r="NQW88" s="35"/>
      <c r="NQX88" s="59"/>
      <c r="NQY88" s="37"/>
      <c r="NQZ88" s="46"/>
      <c r="NRA88" s="35"/>
      <c r="NRB88" s="59"/>
      <c r="NRC88" s="37"/>
      <c r="NRD88" s="46"/>
      <c r="NRE88" s="35"/>
      <c r="NRF88" s="59"/>
      <c r="NRG88" s="37"/>
      <c r="NRH88" s="46"/>
      <c r="NRI88" s="35"/>
      <c r="NRJ88" s="59"/>
      <c r="NRK88" s="37"/>
      <c r="NRL88" s="46"/>
      <c r="NRM88" s="35"/>
      <c r="NRN88" s="59"/>
      <c r="NRO88" s="37"/>
      <c r="NRP88" s="46"/>
      <c r="NRQ88" s="35"/>
      <c r="NRR88" s="59"/>
      <c r="NRS88" s="37"/>
      <c r="NRT88" s="46"/>
      <c r="NRU88" s="35"/>
      <c r="NRV88" s="59"/>
      <c r="NRW88" s="37"/>
      <c r="NRX88" s="46"/>
      <c r="NRY88" s="35"/>
      <c r="NRZ88" s="59"/>
      <c r="NSA88" s="37"/>
      <c r="NSB88" s="46"/>
      <c r="NSC88" s="35"/>
      <c r="NSD88" s="59"/>
      <c r="NSE88" s="37"/>
      <c r="NSF88" s="46"/>
      <c r="NSG88" s="35"/>
      <c r="NSH88" s="59"/>
      <c r="NSI88" s="37"/>
      <c r="NSJ88" s="46"/>
      <c r="NSK88" s="35"/>
      <c r="NSL88" s="59"/>
      <c r="NSM88" s="37"/>
      <c r="NSN88" s="46"/>
      <c r="NSO88" s="35"/>
      <c r="NSP88" s="59"/>
      <c r="NSQ88" s="37"/>
      <c r="NSR88" s="46"/>
      <c r="NSS88" s="35"/>
      <c r="NST88" s="59"/>
      <c r="NSU88" s="37"/>
      <c r="NSV88" s="46"/>
      <c r="NSW88" s="35"/>
      <c r="NSX88" s="59"/>
      <c r="NSY88" s="37"/>
      <c r="NSZ88" s="46"/>
      <c r="NTA88" s="35"/>
      <c r="NTB88" s="59"/>
      <c r="NTC88" s="37"/>
      <c r="NTD88" s="46"/>
      <c r="NTE88" s="35"/>
      <c r="NTF88" s="59"/>
      <c r="NTG88" s="37"/>
      <c r="NTH88" s="46"/>
      <c r="NTI88" s="35"/>
      <c r="NTJ88" s="59"/>
      <c r="NTK88" s="37"/>
      <c r="NTL88" s="46"/>
      <c r="NTM88" s="35"/>
      <c r="NTN88" s="59"/>
      <c r="NTO88" s="37"/>
      <c r="NTP88" s="46"/>
      <c r="NTQ88" s="35"/>
      <c r="NTR88" s="59"/>
      <c r="NTS88" s="37"/>
      <c r="NTT88" s="46"/>
      <c r="NTU88" s="35"/>
      <c r="NTV88" s="59"/>
      <c r="NTW88" s="37"/>
      <c r="NTX88" s="46"/>
      <c r="NTY88" s="35"/>
      <c r="NTZ88" s="59"/>
      <c r="NUA88" s="37"/>
      <c r="NUB88" s="46"/>
      <c r="NUC88" s="35"/>
      <c r="NUD88" s="59"/>
      <c r="NUE88" s="37"/>
      <c r="NUF88" s="46"/>
      <c r="NUG88" s="35"/>
      <c r="NUH88" s="59"/>
      <c r="NUI88" s="37"/>
      <c r="NUJ88" s="46"/>
      <c r="NUK88" s="35"/>
      <c r="NUL88" s="59"/>
      <c r="NUM88" s="37"/>
      <c r="NUN88" s="46"/>
      <c r="NUO88" s="35"/>
      <c r="NUP88" s="59"/>
      <c r="NUQ88" s="37"/>
      <c r="NUR88" s="46"/>
      <c r="NUS88" s="35"/>
      <c r="NUT88" s="59"/>
      <c r="NUU88" s="37"/>
      <c r="NUV88" s="46"/>
      <c r="NUW88" s="35"/>
      <c r="NUX88" s="59"/>
      <c r="NUY88" s="37"/>
      <c r="NUZ88" s="46"/>
      <c r="NVA88" s="35"/>
      <c r="NVB88" s="59"/>
      <c r="NVC88" s="37"/>
      <c r="NVD88" s="46"/>
      <c r="NVE88" s="35"/>
      <c r="NVF88" s="59"/>
      <c r="NVG88" s="37"/>
      <c r="NVH88" s="46"/>
      <c r="NVI88" s="35"/>
      <c r="NVJ88" s="59"/>
      <c r="NVK88" s="37"/>
      <c r="NVL88" s="46"/>
      <c r="NVM88" s="35"/>
      <c r="NVN88" s="59"/>
      <c r="NVO88" s="37"/>
      <c r="NVP88" s="46"/>
      <c r="NVQ88" s="35"/>
      <c r="NVR88" s="59"/>
      <c r="NVS88" s="37"/>
      <c r="NVT88" s="46"/>
      <c r="NVU88" s="35"/>
      <c r="NVV88" s="59"/>
      <c r="NVW88" s="37"/>
      <c r="NVX88" s="46"/>
      <c r="NVY88" s="35"/>
      <c r="NVZ88" s="59"/>
      <c r="NWA88" s="37"/>
      <c r="NWB88" s="46"/>
      <c r="NWC88" s="35"/>
      <c r="NWD88" s="59"/>
      <c r="NWE88" s="37"/>
      <c r="NWF88" s="46"/>
      <c r="NWG88" s="35"/>
      <c r="NWH88" s="59"/>
      <c r="NWI88" s="37"/>
      <c r="NWJ88" s="46"/>
      <c r="NWK88" s="35"/>
      <c r="NWL88" s="59"/>
      <c r="NWM88" s="37"/>
      <c r="NWN88" s="46"/>
      <c r="NWO88" s="35"/>
      <c r="NWP88" s="59"/>
      <c r="NWQ88" s="37"/>
      <c r="NWR88" s="46"/>
      <c r="NWS88" s="35"/>
      <c r="NWT88" s="59"/>
      <c r="NWU88" s="37"/>
      <c r="NWV88" s="46"/>
      <c r="NWW88" s="35"/>
      <c r="NWX88" s="59"/>
      <c r="NWY88" s="37"/>
      <c r="NWZ88" s="46"/>
      <c r="NXA88" s="35"/>
      <c r="NXB88" s="59"/>
      <c r="NXC88" s="37"/>
      <c r="NXD88" s="46"/>
      <c r="NXE88" s="35"/>
      <c r="NXF88" s="59"/>
      <c r="NXG88" s="37"/>
      <c r="NXH88" s="46"/>
      <c r="NXI88" s="35"/>
      <c r="NXJ88" s="59"/>
      <c r="NXK88" s="37"/>
      <c r="NXL88" s="46"/>
      <c r="NXM88" s="35"/>
      <c r="NXN88" s="59"/>
      <c r="NXO88" s="37"/>
      <c r="NXP88" s="46"/>
      <c r="NXQ88" s="35"/>
      <c r="NXR88" s="59"/>
      <c r="NXS88" s="37"/>
      <c r="NXT88" s="46"/>
      <c r="NXU88" s="35"/>
      <c r="NXV88" s="59"/>
      <c r="NXW88" s="37"/>
      <c r="NXX88" s="46"/>
      <c r="NXY88" s="35"/>
      <c r="NXZ88" s="59"/>
      <c r="NYA88" s="37"/>
      <c r="NYB88" s="46"/>
      <c r="NYC88" s="35"/>
      <c r="NYD88" s="59"/>
      <c r="NYE88" s="37"/>
      <c r="NYF88" s="46"/>
      <c r="NYG88" s="35"/>
      <c r="NYH88" s="59"/>
      <c r="NYI88" s="37"/>
      <c r="NYJ88" s="46"/>
      <c r="NYK88" s="35"/>
      <c r="NYL88" s="59"/>
      <c r="NYM88" s="37"/>
      <c r="NYN88" s="46"/>
      <c r="NYO88" s="35"/>
      <c r="NYP88" s="59"/>
      <c r="NYQ88" s="37"/>
      <c r="NYR88" s="46"/>
      <c r="NYS88" s="35"/>
      <c r="NYT88" s="59"/>
      <c r="NYU88" s="37"/>
      <c r="NYV88" s="46"/>
      <c r="NYW88" s="35"/>
      <c r="NYX88" s="59"/>
      <c r="NYY88" s="37"/>
      <c r="NYZ88" s="46"/>
      <c r="NZA88" s="35"/>
      <c r="NZB88" s="59"/>
      <c r="NZC88" s="37"/>
      <c r="NZD88" s="46"/>
      <c r="NZE88" s="35"/>
      <c r="NZF88" s="59"/>
      <c r="NZG88" s="37"/>
      <c r="NZH88" s="46"/>
      <c r="NZI88" s="35"/>
      <c r="NZJ88" s="59"/>
      <c r="NZK88" s="37"/>
      <c r="NZL88" s="46"/>
      <c r="NZM88" s="35"/>
      <c r="NZN88" s="59"/>
      <c r="NZO88" s="37"/>
      <c r="NZP88" s="46"/>
      <c r="NZQ88" s="35"/>
      <c r="NZR88" s="59"/>
      <c r="NZS88" s="37"/>
      <c r="NZT88" s="46"/>
      <c r="NZU88" s="35"/>
      <c r="NZV88" s="59"/>
      <c r="NZW88" s="37"/>
      <c r="NZX88" s="46"/>
      <c r="NZY88" s="35"/>
      <c r="NZZ88" s="59"/>
      <c r="OAA88" s="37"/>
      <c r="OAB88" s="46"/>
      <c r="OAC88" s="35"/>
      <c r="OAD88" s="59"/>
      <c r="OAE88" s="37"/>
      <c r="OAF88" s="46"/>
      <c r="OAG88" s="35"/>
      <c r="OAH88" s="59"/>
      <c r="OAI88" s="37"/>
      <c r="OAJ88" s="46"/>
      <c r="OAK88" s="35"/>
      <c r="OAL88" s="59"/>
      <c r="OAM88" s="37"/>
      <c r="OAN88" s="46"/>
      <c r="OAO88" s="35"/>
      <c r="OAP88" s="59"/>
      <c r="OAQ88" s="37"/>
      <c r="OAR88" s="46"/>
      <c r="OAS88" s="35"/>
      <c r="OAT88" s="59"/>
      <c r="OAU88" s="37"/>
      <c r="OAV88" s="46"/>
      <c r="OAW88" s="35"/>
      <c r="OAX88" s="59"/>
      <c r="OAY88" s="37"/>
      <c r="OAZ88" s="46"/>
      <c r="OBA88" s="35"/>
      <c r="OBB88" s="59"/>
      <c r="OBC88" s="37"/>
      <c r="OBD88" s="46"/>
      <c r="OBE88" s="35"/>
      <c r="OBF88" s="59"/>
      <c r="OBG88" s="37"/>
      <c r="OBH88" s="46"/>
      <c r="OBI88" s="35"/>
      <c r="OBJ88" s="59"/>
      <c r="OBK88" s="37"/>
      <c r="OBL88" s="46"/>
      <c r="OBM88" s="35"/>
      <c r="OBN88" s="59"/>
      <c r="OBO88" s="37"/>
      <c r="OBP88" s="46"/>
      <c r="OBQ88" s="35"/>
      <c r="OBR88" s="59"/>
      <c r="OBS88" s="37"/>
      <c r="OBT88" s="46"/>
      <c r="OBU88" s="35"/>
      <c r="OBV88" s="59"/>
      <c r="OBW88" s="37"/>
      <c r="OBX88" s="46"/>
      <c r="OBY88" s="35"/>
      <c r="OBZ88" s="59"/>
      <c r="OCA88" s="37"/>
      <c r="OCB88" s="46"/>
      <c r="OCC88" s="35"/>
      <c r="OCD88" s="59"/>
      <c r="OCE88" s="37"/>
      <c r="OCF88" s="46"/>
      <c r="OCG88" s="35"/>
      <c r="OCH88" s="59"/>
      <c r="OCI88" s="37"/>
      <c r="OCJ88" s="46"/>
      <c r="OCK88" s="35"/>
      <c r="OCL88" s="59"/>
      <c r="OCM88" s="37"/>
      <c r="OCN88" s="46"/>
      <c r="OCO88" s="35"/>
      <c r="OCP88" s="59"/>
      <c r="OCQ88" s="37"/>
      <c r="OCR88" s="46"/>
      <c r="OCS88" s="35"/>
      <c r="OCT88" s="59"/>
      <c r="OCU88" s="37"/>
      <c r="OCV88" s="46"/>
      <c r="OCW88" s="35"/>
      <c r="OCX88" s="59"/>
      <c r="OCY88" s="37"/>
      <c r="OCZ88" s="46"/>
      <c r="ODA88" s="35"/>
      <c r="ODB88" s="59"/>
      <c r="ODC88" s="37"/>
      <c r="ODD88" s="46"/>
      <c r="ODE88" s="35"/>
      <c r="ODF88" s="59"/>
      <c r="ODG88" s="37"/>
      <c r="ODH88" s="46"/>
      <c r="ODI88" s="35"/>
      <c r="ODJ88" s="59"/>
      <c r="ODK88" s="37"/>
      <c r="ODL88" s="46"/>
      <c r="ODM88" s="35"/>
      <c r="ODN88" s="59"/>
      <c r="ODO88" s="37"/>
      <c r="ODP88" s="46"/>
      <c r="ODQ88" s="35"/>
      <c r="ODR88" s="59"/>
      <c r="ODS88" s="37"/>
      <c r="ODT88" s="46"/>
      <c r="ODU88" s="35"/>
      <c r="ODV88" s="59"/>
      <c r="ODW88" s="37"/>
      <c r="ODX88" s="46"/>
      <c r="ODY88" s="35"/>
      <c r="ODZ88" s="59"/>
      <c r="OEA88" s="37"/>
      <c r="OEB88" s="46"/>
      <c r="OEC88" s="35"/>
      <c r="OED88" s="59"/>
      <c r="OEE88" s="37"/>
      <c r="OEF88" s="46"/>
      <c r="OEG88" s="35"/>
      <c r="OEH88" s="59"/>
      <c r="OEI88" s="37"/>
      <c r="OEJ88" s="46"/>
      <c r="OEK88" s="35"/>
      <c r="OEL88" s="59"/>
      <c r="OEM88" s="37"/>
      <c r="OEN88" s="46"/>
      <c r="OEO88" s="35"/>
      <c r="OEP88" s="59"/>
      <c r="OEQ88" s="37"/>
      <c r="OER88" s="46"/>
      <c r="OES88" s="35"/>
      <c r="OET88" s="59"/>
      <c r="OEU88" s="37"/>
      <c r="OEV88" s="46"/>
      <c r="OEW88" s="35"/>
      <c r="OEX88" s="59"/>
      <c r="OEY88" s="37"/>
      <c r="OEZ88" s="46"/>
      <c r="OFA88" s="35"/>
      <c r="OFB88" s="59"/>
      <c r="OFC88" s="37"/>
      <c r="OFD88" s="46"/>
      <c r="OFE88" s="35"/>
      <c r="OFF88" s="59"/>
      <c r="OFG88" s="37"/>
      <c r="OFH88" s="46"/>
      <c r="OFI88" s="35"/>
      <c r="OFJ88" s="59"/>
      <c r="OFK88" s="37"/>
      <c r="OFL88" s="46"/>
      <c r="OFM88" s="35"/>
      <c r="OFN88" s="59"/>
      <c r="OFO88" s="37"/>
      <c r="OFP88" s="46"/>
      <c r="OFQ88" s="35"/>
      <c r="OFR88" s="59"/>
      <c r="OFS88" s="37"/>
      <c r="OFT88" s="46"/>
      <c r="OFU88" s="35"/>
      <c r="OFV88" s="59"/>
      <c r="OFW88" s="37"/>
      <c r="OFX88" s="46"/>
      <c r="OFY88" s="35"/>
      <c r="OFZ88" s="59"/>
      <c r="OGA88" s="37"/>
      <c r="OGB88" s="46"/>
      <c r="OGC88" s="35"/>
      <c r="OGD88" s="59"/>
      <c r="OGE88" s="37"/>
      <c r="OGF88" s="46"/>
      <c r="OGG88" s="35"/>
      <c r="OGH88" s="59"/>
      <c r="OGI88" s="37"/>
      <c r="OGJ88" s="46"/>
      <c r="OGK88" s="35"/>
      <c r="OGL88" s="59"/>
      <c r="OGM88" s="37"/>
      <c r="OGN88" s="46"/>
      <c r="OGO88" s="35"/>
      <c r="OGP88" s="59"/>
      <c r="OGQ88" s="37"/>
      <c r="OGR88" s="46"/>
      <c r="OGS88" s="35"/>
      <c r="OGT88" s="59"/>
      <c r="OGU88" s="37"/>
      <c r="OGV88" s="46"/>
      <c r="OGW88" s="35"/>
      <c r="OGX88" s="59"/>
      <c r="OGY88" s="37"/>
      <c r="OGZ88" s="46"/>
      <c r="OHA88" s="35"/>
      <c r="OHB88" s="59"/>
      <c r="OHC88" s="37"/>
      <c r="OHD88" s="46"/>
      <c r="OHE88" s="35"/>
      <c r="OHF88" s="59"/>
      <c r="OHG88" s="37"/>
      <c r="OHH88" s="46"/>
      <c r="OHI88" s="35"/>
      <c r="OHJ88" s="59"/>
      <c r="OHK88" s="37"/>
      <c r="OHL88" s="46"/>
      <c r="OHM88" s="35"/>
      <c r="OHN88" s="59"/>
      <c r="OHO88" s="37"/>
      <c r="OHP88" s="46"/>
      <c r="OHQ88" s="35"/>
      <c r="OHR88" s="59"/>
      <c r="OHS88" s="37"/>
      <c r="OHT88" s="46"/>
      <c r="OHU88" s="35"/>
      <c r="OHV88" s="59"/>
      <c r="OHW88" s="37"/>
      <c r="OHX88" s="46"/>
      <c r="OHY88" s="35"/>
      <c r="OHZ88" s="59"/>
      <c r="OIA88" s="37"/>
      <c r="OIB88" s="46"/>
      <c r="OIC88" s="35"/>
      <c r="OID88" s="59"/>
      <c r="OIE88" s="37"/>
      <c r="OIF88" s="46"/>
      <c r="OIG88" s="35"/>
      <c r="OIH88" s="59"/>
      <c r="OII88" s="37"/>
      <c r="OIJ88" s="46"/>
      <c r="OIK88" s="35"/>
      <c r="OIL88" s="59"/>
      <c r="OIM88" s="37"/>
      <c r="OIN88" s="46"/>
      <c r="OIO88" s="35"/>
      <c r="OIP88" s="59"/>
      <c r="OIQ88" s="37"/>
      <c r="OIR88" s="46"/>
      <c r="OIS88" s="35"/>
      <c r="OIT88" s="59"/>
      <c r="OIU88" s="37"/>
      <c r="OIV88" s="46"/>
      <c r="OIW88" s="35"/>
      <c r="OIX88" s="59"/>
      <c r="OIY88" s="37"/>
      <c r="OIZ88" s="46"/>
      <c r="OJA88" s="35"/>
      <c r="OJB88" s="59"/>
      <c r="OJC88" s="37"/>
      <c r="OJD88" s="46"/>
      <c r="OJE88" s="35"/>
      <c r="OJF88" s="59"/>
      <c r="OJG88" s="37"/>
      <c r="OJH88" s="46"/>
      <c r="OJI88" s="35"/>
      <c r="OJJ88" s="59"/>
      <c r="OJK88" s="37"/>
      <c r="OJL88" s="46"/>
      <c r="OJM88" s="35"/>
      <c r="OJN88" s="59"/>
      <c r="OJO88" s="37"/>
      <c r="OJP88" s="46"/>
      <c r="OJQ88" s="35"/>
      <c r="OJR88" s="59"/>
      <c r="OJS88" s="37"/>
      <c r="OJT88" s="46"/>
      <c r="OJU88" s="35"/>
      <c r="OJV88" s="59"/>
      <c r="OJW88" s="37"/>
      <c r="OJX88" s="46"/>
      <c r="OJY88" s="35"/>
      <c r="OJZ88" s="59"/>
      <c r="OKA88" s="37"/>
      <c r="OKB88" s="46"/>
      <c r="OKC88" s="35"/>
      <c r="OKD88" s="59"/>
      <c r="OKE88" s="37"/>
      <c r="OKF88" s="46"/>
      <c r="OKG88" s="35"/>
      <c r="OKH88" s="59"/>
      <c r="OKI88" s="37"/>
      <c r="OKJ88" s="46"/>
      <c r="OKK88" s="35"/>
      <c r="OKL88" s="59"/>
      <c r="OKM88" s="37"/>
      <c r="OKN88" s="46"/>
      <c r="OKO88" s="35"/>
      <c r="OKP88" s="59"/>
      <c r="OKQ88" s="37"/>
      <c r="OKR88" s="46"/>
      <c r="OKS88" s="35"/>
      <c r="OKT88" s="59"/>
      <c r="OKU88" s="37"/>
      <c r="OKV88" s="46"/>
      <c r="OKW88" s="35"/>
      <c r="OKX88" s="59"/>
      <c r="OKY88" s="37"/>
      <c r="OKZ88" s="46"/>
      <c r="OLA88" s="35"/>
      <c r="OLB88" s="59"/>
      <c r="OLC88" s="37"/>
      <c r="OLD88" s="46"/>
      <c r="OLE88" s="35"/>
      <c r="OLF88" s="59"/>
      <c r="OLG88" s="37"/>
      <c r="OLH88" s="46"/>
      <c r="OLI88" s="35"/>
      <c r="OLJ88" s="59"/>
      <c r="OLK88" s="37"/>
      <c r="OLL88" s="46"/>
      <c r="OLM88" s="35"/>
      <c r="OLN88" s="59"/>
      <c r="OLO88" s="37"/>
      <c r="OLP88" s="46"/>
      <c r="OLQ88" s="35"/>
      <c r="OLR88" s="59"/>
      <c r="OLS88" s="37"/>
      <c r="OLT88" s="46"/>
      <c r="OLU88" s="35"/>
      <c r="OLV88" s="59"/>
      <c r="OLW88" s="37"/>
      <c r="OLX88" s="46"/>
      <c r="OLY88" s="35"/>
      <c r="OLZ88" s="59"/>
      <c r="OMA88" s="37"/>
      <c r="OMB88" s="46"/>
      <c r="OMC88" s="35"/>
      <c r="OMD88" s="59"/>
      <c r="OME88" s="37"/>
      <c r="OMF88" s="46"/>
      <c r="OMG88" s="35"/>
      <c r="OMH88" s="59"/>
      <c r="OMI88" s="37"/>
      <c r="OMJ88" s="46"/>
      <c r="OMK88" s="35"/>
      <c r="OML88" s="59"/>
      <c r="OMM88" s="37"/>
      <c r="OMN88" s="46"/>
      <c r="OMO88" s="35"/>
      <c r="OMP88" s="59"/>
      <c r="OMQ88" s="37"/>
      <c r="OMR88" s="46"/>
      <c r="OMS88" s="35"/>
      <c r="OMT88" s="59"/>
      <c r="OMU88" s="37"/>
      <c r="OMV88" s="46"/>
      <c r="OMW88" s="35"/>
      <c r="OMX88" s="59"/>
      <c r="OMY88" s="37"/>
      <c r="OMZ88" s="46"/>
      <c r="ONA88" s="35"/>
      <c r="ONB88" s="59"/>
      <c r="ONC88" s="37"/>
      <c r="OND88" s="46"/>
      <c r="ONE88" s="35"/>
      <c r="ONF88" s="59"/>
      <c r="ONG88" s="37"/>
      <c r="ONH88" s="46"/>
      <c r="ONI88" s="35"/>
      <c r="ONJ88" s="59"/>
      <c r="ONK88" s="37"/>
      <c r="ONL88" s="46"/>
      <c r="ONM88" s="35"/>
      <c r="ONN88" s="59"/>
      <c r="ONO88" s="37"/>
      <c r="ONP88" s="46"/>
      <c r="ONQ88" s="35"/>
      <c r="ONR88" s="59"/>
      <c r="ONS88" s="37"/>
      <c r="ONT88" s="46"/>
      <c r="ONU88" s="35"/>
      <c r="ONV88" s="59"/>
      <c r="ONW88" s="37"/>
      <c r="ONX88" s="46"/>
      <c r="ONY88" s="35"/>
      <c r="ONZ88" s="59"/>
      <c r="OOA88" s="37"/>
      <c r="OOB88" s="46"/>
      <c r="OOC88" s="35"/>
      <c r="OOD88" s="59"/>
      <c r="OOE88" s="37"/>
      <c r="OOF88" s="46"/>
      <c r="OOG88" s="35"/>
      <c r="OOH88" s="59"/>
      <c r="OOI88" s="37"/>
      <c r="OOJ88" s="46"/>
      <c r="OOK88" s="35"/>
      <c r="OOL88" s="59"/>
      <c r="OOM88" s="37"/>
      <c r="OON88" s="46"/>
      <c r="OOO88" s="35"/>
      <c r="OOP88" s="59"/>
      <c r="OOQ88" s="37"/>
      <c r="OOR88" s="46"/>
      <c r="OOS88" s="35"/>
      <c r="OOT88" s="59"/>
      <c r="OOU88" s="37"/>
      <c r="OOV88" s="46"/>
      <c r="OOW88" s="35"/>
      <c r="OOX88" s="59"/>
      <c r="OOY88" s="37"/>
      <c r="OOZ88" s="46"/>
      <c r="OPA88" s="35"/>
      <c r="OPB88" s="59"/>
      <c r="OPC88" s="37"/>
      <c r="OPD88" s="46"/>
      <c r="OPE88" s="35"/>
      <c r="OPF88" s="59"/>
      <c r="OPG88" s="37"/>
      <c r="OPH88" s="46"/>
      <c r="OPI88" s="35"/>
      <c r="OPJ88" s="59"/>
      <c r="OPK88" s="37"/>
      <c r="OPL88" s="46"/>
      <c r="OPM88" s="35"/>
      <c r="OPN88" s="59"/>
      <c r="OPO88" s="37"/>
      <c r="OPP88" s="46"/>
      <c r="OPQ88" s="35"/>
      <c r="OPR88" s="59"/>
      <c r="OPS88" s="37"/>
      <c r="OPT88" s="46"/>
      <c r="OPU88" s="35"/>
      <c r="OPV88" s="59"/>
      <c r="OPW88" s="37"/>
      <c r="OPX88" s="46"/>
      <c r="OPY88" s="35"/>
      <c r="OPZ88" s="59"/>
      <c r="OQA88" s="37"/>
      <c r="OQB88" s="46"/>
      <c r="OQC88" s="35"/>
      <c r="OQD88" s="59"/>
      <c r="OQE88" s="37"/>
      <c r="OQF88" s="46"/>
      <c r="OQG88" s="35"/>
      <c r="OQH88" s="59"/>
      <c r="OQI88" s="37"/>
      <c r="OQJ88" s="46"/>
      <c r="OQK88" s="35"/>
      <c r="OQL88" s="59"/>
      <c r="OQM88" s="37"/>
      <c r="OQN88" s="46"/>
      <c r="OQO88" s="35"/>
      <c r="OQP88" s="59"/>
      <c r="OQQ88" s="37"/>
      <c r="OQR88" s="46"/>
      <c r="OQS88" s="35"/>
      <c r="OQT88" s="59"/>
      <c r="OQU88" s="37"/>
      <c r="OQV88" s="46"/>
      <c r="OQW88" s="35"/>
      <c r="OQX88" s="59"/>
      <c r="OQY88" s="37"/>
      <c r="OQZ88" s="46"/>
      <c r="ORA88" s="35"/>
      <c r="ORB88" s="59"/>
      <c r="ORC88" s="37"/>
      <c r="ORD88" s="46"/>
      <c r="ORE88" s="35"/>
      <c r="ORF88" s="59"/>
      <c r="ORG88" s="37"/>
      <c r="ORH88" s="46"/>
      <c r="ORI88" s="35"/>
      <c r="ORJ88" s="59"/>
      <c r="ORK88" s="37"/>
      <c r="ORL88" s="46"/>
      <c r="ORM88" s="35"/>
      <c r="ORN88" s="59"/>
      <c r="ORO88" s="37"/>
      <c r="ORP88" s="46"/>
      <c r="ORQ88" s="35"/>
      <c r="ORR88" s="59"/>
      <c r="ORS88" s="37"/>
      <c r="ORT88" s="46"/>
      <c r="ORU88" s="35"/>
      <c r="ORV88" s="59"/>
      <c r="ORW88" s="37"/>
      <c r="ORX88" s="46"/>
      <c r="ORY88" s="35"/>
      <c r="ORZ88" s="59"/>
      <c r="OSA88" s="37"/>
      <c r="OSB88" s="46"/>
      <c r="OSC88" s="35"/>
      <c r="OSD88" s="59"/>
      <c r="OSE88" s="37"/>
      <c r="OSF88" s="46"/>
      <c r="OSG88" s="35"/>
      <c r="OSH88" s="59"/>
      <c r="OSI88" s="37"/>
      <c r="OSJ88" s="46"/>
      <c r="OSK88" s="35"/>
      <c r="OSL88" s="59"/>
      <c r="OSM88" s="37"/>
      <c r="OSN88" s="46"/>
      <c r="OSO88" s="35"/>
      <c r="OSP88" s="59"/>
      <c r="OSQ88" s="37"/>
      <c r="OSR88" s="46"/>
      <c r="OSS88" s="35"/>
      <c r="OST88" s="59"/>
      <c r="OSU88" s="37"/>
      <c r="OSV88" s="46"/>
      <c r="OSW88" s="35"/>
      <c r="OSX88" s="59"/>
      <c r="OSY88" s="37"/>
      <c r="OSZ88" s="46"/>
      <c r="OTA88" s="35"/>
      <c r="OTB88" s="59"/>
      <c r="OTC88" s="37"/>
      <c r="OTD88" s="46"/>
      <c r="OTE88" s="35"/>
      <c r="OTF88" s="59"/>
      <c r="OTG88" s="37"/>
      <c r="OTH88" s="46"/>
      <c r="OTI88" s="35"/>
      <c r="OTJ88" s="59"/>
      <c r="OTK88" s="37"/>
      <c r="OTL88" s="46"/>
      <c r="OTM88" s="35"/>
      <c r="OTN88" s="59"/>
      <c r="OTO88" s="37"/>
      <c r="OTP88" s="46"/>
      <c r="OTQ88" s="35"/>
      <c r="OTR88" s="59"/>
      <c r="OTS88" s="37"/>
      <c r="OTT88" s="46"/>
      <c r="OTU88" s="35"/>
      <c r="OTV88" s="59"/>
      <c r="OTW88" s="37"/>
      <c r="OTX88" s="46"/>
      <c r="OTY88" s="35"/>
      <c r="OTZ88" s="59"/>
      <c r="OUA88" s="37"/>
      <c r="OUB88" s="46"/>
      <c r="OUC88" s="35"/>
      <c r="OUD88" s="59"/>
      <c r="OUE88" s="37"/>
      <c r="OUF88" s="46"/>
      <c r="OUG88" s="35"/>
      <c r="OUH88" s="59"/>
      <c r="OUI88" s="37"/>
      <c r="OUJ88" s="46"/>
      <c r="OUK88" s="35"/>
      <c r="OUL88" s="59"/>
      <c r="OUM88" s="37"/>
      <c r="OUN88" s="46"/>
      <c r="OUO88" s="35"/>
      <c r="OUP88" s="59"/>
      <c r="OUQ88" s="37"/>
      <c r="OUR88" s="46"/>
      <c r="OUS88" s="35"/>
      <c r="OUT88" s="59"/>
      <c r="OUU88" s="37"/>
      <c r="OUV88" s="46"/>
      <c r="OUW88" s="35"/>
      <c r="OUX88" s="59"/>
      <c r="OUY88" s="37"/>
      <c r="OUZ88" s="46"/>
      <c r="OVA88" s="35"/>
      <c r="OVB88" s="59"/>
      <c r="OVC88" s="37"/>
      <c r="OVD88" s="46"/>
      <c r="OVE88" s="35"/>
      <c r="OVF88" s="59"/>
      <c r="OVG88" s="37"/>
      <c r="OVH88" s="46"/>
      <c r="OVI88" s="35"/>
      <c r="OVJ88" s="59"/>
      <c r="OVK88" s="37"/>
      <c r="OVL88" s="46"/>
      <c r="OVM88" s="35"/>
      <c r="OVN88" s="59"/>
      <c r="OVO88" s="37"/>
      <c r="OVP88" s="46"/>
      <c r="OVQ88" s="35"/>
      <c r="OVR88" s="59"/>
      <c r="OVS88" s="37"/>
      <c r="OVT88" s="46"/>
      <c r="OVU88" s="35"/>
      <c r="OVV88" s="59"/>
      <c r="OVW88" s="37"/>
      <c r="OVX88" s="46"/>
      <c r="OVY88" s="35"/>
      <c r="OVZ88" s="59"/>
      <c r="OWA88" s="37"/>
      <c r="OWB88" s="46"/>
      <c r="OWC88" s="35"/>
      <c r="OWD88" s="59"/>
      <c r="OWE88" s="37"/>
      <c r="OWF88" s="46"/>
      <c r="OWG88" s="35"/>
      <c r="OWH88" s="59"/>
      <c r="OWI88" s="37"/>
      <c r="OWJ88" s="46"/>
      <c r="OWK88" s="35"/>
      <c r="OWL88" s="59"/>
      <c r="OWM88" s="37"/>
      <c r="OWN88" s="46"/>
      <c r="OWO88" s="35"/>
      <c r="OWP88" s="59"/>
      <c r="OWQ88" s="37"/>
      <c r="OWR88" s="46"/>
      <c r="OWS88" s="35"/>
      <c r="OWT88" s="59"/>
      <c r="OWU88" s="37"/>
      <c r="OWV88" s="46"/>
      <c r="OWW88" s="35"/>
      <c r="OWX88" s="59"/>
      <c r="OWY88" s="37"/>
      <c r="OWZ88" s="46"/>
      <c r="OXA88" s="35"/>
      <c r="OXB88" s="59"/>
      <c r="OXC88" s="37"/>
      <c r="OXD88" s="46"/>
      <c r="OXE88" s="35"/>
      <c r="OXF88" s="59"/>
      <c r="OXG88" s="37"/>
      <c r="OXH88" s="46"/>
      <c r="OXI88" s="35"/>
      <c r="OXJ88" s="59"/>
      <c r="OXK88" s="37"/>
      <c r="OXL88" s="46"/>
      <c r="OXM88" s="35"/>
      <c r="OXN88" s="59"/>
      <c r="OXO88" s="37"/>
      <c r="OXP88" s="46"/>
      <c r="OXQ88" s="35"/>
      <c r="OXR88" s="59"/>
      <c r="OXS88" s="37"/>
      <c r="OXT88" s="46"/>
      <c r="OXU88" s="35"/>
      <c r="OXV88" s="59"/>
      <c r="OXW88" s="37"/>
      <c r="OXX88" s="46"/>
      <c r="OXY88" s="35"/>
      <c r="OXZ88" s="59"/>
      <c r="OYA88" s="37"/>
      <c r="OYB88" s="46"/>
      <c r="OYC88" s="35"/>
      <c r="OYD88" s="59"/>
      <c r="OYE88" s="37"/>
      <c r="OYF88" s="46"/>
      <c r="OYG88" s="35"/>
      <c r="OYH88" s="59"/>
      <c r="OYI88" s="37"/>
      <c r="OYJ88" s="46"/>
      <c r="OYK88" s="35"/>
      <c r="OYL88" s="59"/>
      <c r="OYM88" s="37"/>
      <c r="OYN88" s="46"/>
      <c r="OYO88" s="35"/>
      <c r="OYP88" s="59"/>
      <c r="OYQ88" s="37"/>
      <c r="OYR88" s="46"/>
      <c r="OYS88" s="35"/>
      <c r="OYT88" s="59"/>
      <c r="OYU88" s="37"/>
      <c r="OYV88" s="46"/>
      <c r="OYW88" s="35"/>
      <c r="OYX88" s="59"/>
      <c r="OYY88" s="37"/>
      <c r="OYZ88" s="46"/>
      <c r="OZA88" s="35"/>
      <c r="OZB88" s="59"/>
      <c r="OZC88" s="37"/>
      <c r="OZD88" s="46"/>
      <c r="OZE88" s="35"/>
      <c r="OZF88" s="59"/>
      <c r="OZG88" s="37"/>
      <c r="OZH88" s="46"/>
      <c r="OZI88" s="35"/>
      <c r="OZJ88" s="59"/>
      <c r="OZK88" s="37"/>
      <c r="OZL88" s="46"/>
      <c r="OZM88" s="35"/>
      <c r="OZN88" s="59"/>
      <c r="OZO88" s="37"/>
      <c r="OZP88" s="46"/>
      <c r="OZQ88" s="35"/>
      <c r="OZR88" s="59"/>
      <c r="OZS88" s="37"/>
      <c r="OZT88" s="46"/>
      <c r="OZU88" s="35"/>
      <c r="OZV88" s="59"/>
      <c r="OZW88" s="37"/>
      <c r="OZX88" s="46"/>
      <c r="OZY88" s="35"/>
      <c r="OZZ88" s="59"/>
      <c r="PAA88" s="37"/>
      <c r="PAB88" s="46"/>
      <c r="PAC88" s="35"/>
      <c r="PAD88" s="59"/>
      <c r="PAE88" s="37"/>
      <c r="PAF88" s="46"/>
      <c r="PAG88" s="35"/>
      <c r="PAH88" s="59"/>
      <c r="PAI88" s="37"/>
      <c r="PAJ88" s="46"/>
      <c r="PAK88" s="35"/>
      <c r="PAL88" s="59"/>
      <c r="PAM88" s="37"/>
      <c r="PAN88" s="46"/>
      <c r="PAO88" s="35"/>
      <c r="PAP88" s="59"/>
      <c r="PAQ88" s="37"/>
      <c r="PAR88" s="46"/>
      <c r="PAS88" s="35"/>
      <c r="PAT88" s="59"/>
      <c r="PAU88" s="37"/>
      <c r="PAV88" s="46"/>
      <c r="PAW88" s="35"/>
      <c r="PAX88" s="59"/>
      <c r="PAY88" s="37"/>
      <c r="PAZ88" s="46"/>
      <c r="PBA88" s="35"/>
      <c r="PBB88" s="59"/>
      <c r="PBC88" s="37"/>
      <c r="PBD88" s="46"/>
      <c r="PBE88" s="35"/>
      <c r="PBF88" s="59"/>
      <c r="PBG88" s="37"/>
      <c r="PBH88" s="46"/>
      <c r="PBI88" s="35"/>
      <c r="PBJ88" s="59"/>
      <c r="PBK88" s="37"/>
      <c r="PBL88" s="46"/>
      <c r="PBM88" s="35"/>
      <c r="PBN88" s="59"/>
      <c r="PBO88" s="37"/>
      <c r="PBP88" s="46"/>
      <c r="PBQ88" s="35"/>
      <c r="PBR88" s="59"/>
      <c r="PBS88" s="37"/>
      <c r="PBT88" s="46"/>
      <c r="PBU88" s="35"/>
      <c r="PBV88" s="59"/>
      <c r="PBW88" s="37"/>
      <c r="PBX88" s="46"/>
      <c r="PBY88" s="35"/>
      <c r="PBZ88" s="59"/>
      <c r="PCA88" s="37"/>
      <c r="PCB88" s="46"/>
      <c r="PCC88" s="35"/>
      <c r="PCD88" s="59"/>
      <c r="PCE88" s="37"/>
      <c r="PCF88" s="46"/>
      <c r="PCG88" s="35"/>
      <c r="PCH88" s="59"/>
      <c r="PCI88" s="37"/>
      <c r="PCJ88" s="46"/>
      <c r="PCK88" s="35"/>
      <c r="PCL88" s="59"/>
      <c r="PCM88" s="37"/>
      <c r="PCN88" s="46"/>
      <c r="PCO88" s="35"/>
      <c r="PCP88" s="59"/>
      <c r="PCQ88" s="37"/>
      <c r="PCR88" s="46"/>
      <c r="PCS88" s="35"/>
      <c r="PCT88" s="59"/>
      <c r="PCU88" s="37"/>
      <c r="PCV88" s="46"/>
      <c r="PCW88" s="35"/>
      <c r="PCX88" s="59"/>
      <c r="PCY88" s="37"/>
      <c r="PCZ88" s="46"/>
      <c r="PDA88" s="35"/>
      <c r="PDB88" s="59"/>
      <c r="PDC88" s="37"/>
      <c r="PDD88" s="46"/>
      <c r="PDE88" s="35"/>
      <c r="PDF88" s="59"/>
      <c r="PDG88" s="37"/>
      <c r="PDH88" s="46"/>
      <c r="PDI88" s="35"/>
      <c r="PDJ88" s="59"/>
      <c r="PDK88" s="37"/>
      <c r="PDL88" s="46"/>
      <c r="PDM88" s="35"/>
      <c r="PDN88" s="59"/>
      <c r="PDO88" s="37"/>
      <c r="PDP88" s="46"/>
      <c r="PDQ88" s="35"/>
      <c r="PDR88" s="59"/>
      <c r="PDS88" s="37"/>
      <c r="PDT88" s="46"/>
      <c r="PDU88" s="35"/>
      <c r="PDV88" s="59"/>
      <c r="PDW88" s="37"/>
      <c r="PDX88" s="46"/>
      <c r="PDY88" s="35"/>
      <c r="PDZ88" s="59"/>
      <c r="PEA88" s="37"/>
      <c r="PEB88" s="46"/>
      <c r="PEC88" s="35"/>
      <c r="PED88" s="59"/>
      <c r="PEE88" s="37"/>
      <c r="PEF88" s="46"/>
      <c r="PEG88" s="35"/>
      <c r="PEH88" s="59"/>
      <c r="PEI88" s="37"/>
      <c r="PEJ88" s="46"/>
      <c r="PEK88" s="35"/>
      <c r="PEL88" s="59"/>
      <c r="PEM88" s="37"/>
      <c r="PEN88" s="46"/>
      <c r="PEO88" s="35"/>
      <c r="PEP88" s="59"/>
      <c r="PEQ88" s="37"/>
      <c r="PER88" s="46"/>
      <c r="PES88" s="35"/>
      <c r="PET88" s="59"/>
      <c r="PEU88" s="37"/>
      <c r="PEV88" s="46"/>
      <c r="PEW88" s="35"/>
      <c r="PEX88" s="59"/>
      <c r="PEY88" s="37"/>
      <c r="PEZ88" s="46"/>
      <c r="PFA88" s="35"/>
      <c r="PFB88" s="59"/>
      <c r="PFC88" s="37"/>
      <c r="PFD88" s="46"/>
      <c r="PFE88" s="35"/>
      <c r="PFF88" s="59"/>
      <c r="PFG88" s="37"/>
      <c r="PFH88" s="46"/>
      <c r="PFI88" s="35"/>
      <c r="PFJ88" s="59"/>
      <c r="PFK88" s="37"/>
      <c r="PFL88" s="46"/>
      <c r="PFM88" s="35"/>
      <c r="PFN88" s="59"/>
      <c r="PFO88" s="37"/>
      <c r="PFP88" s="46"/>
      <c r="PFQ88" s="35"/>
      <c r="PFR88" s="59"/>
      <c r="PFS88" s="37"/>
      <c r="PFT88" s="46"/>
      <c r="PFU88" s="35"/>
      <c r="PFV88" s="59"/>
      <c r="PFW88" s="37"/>
      <c r="PFX88" s="46"/>
      <c r="PFY88" s="35"/>
      <c r="PFZ88" s="59"/>
      <c r="PGA88" s="37"/>
      <c r="PGB88" s="46"/>
      <c r="PGC88" s="35"/>
      <c r="PGD88" s="59"/>
      <c r="PGE88" s="37"/>
      <c r="PGF88" s="46"/>
      <c r="PGG88" s="35"/>
      <c r="PGH88" s="59"/>
      <c r="PGI88" s="37"/>
      <c r="PGJ88" s="46"/>
      <c r="PGK88" s="35"/>
      <c r="PGL88" s="59"/>
      <c r="PGM88" s="37"/>
      <c r="PGN88" s="46"/>
      <c r="PGO88" s="35"/>
      <c r="PGP88" s="59"/>
      <c r="PGQ88" s="37"/>
      <c r="PGR88" s="46"/>
      <c r="PGS88" s="35"/>
      <c r="PGT88" s="59"/>
      <c r="PGU88" s="37"/>
      <c r="PGV88" s="46"/>
      <c r="PGW88" s="35"/>
      <c r="PGX88" s="59"/>
      <c r="PGY88" s="37"/>
      <c r="PGZ88" s="46"/>
      <c r="PHA88" s="35"/>
      <c r="PHB88" s="59"/>
      <c r="PHC88" s="37"/>
      <c r="PHD88" s="46"/>
      <c r="PHE88" s="35"/>
      <c r="PHF88" s="59"/>
      <c r="PHG88" s="37"/>
      <c r="PHH88" s="46"/>
      <c r="PHI88" s="35"/>
      <c r="PHJ88" s="59"/>
      <c r="PHK88" s="37"/>
      <c r="PHL88" s="46"/>
      <c r="PHM88" s="35"/>
      <c r="PHN88" s="59"/>
      <c r="PHO88" s="37"/>
      <c r="PHP88" s="46"/>
      <c r="PHQ88" s="35"/>
      <c r="PHR88" s="59"/>
      <c r="PHS88" s="37"/>
      <c r="PHT88" s="46"/>
      <c r="PHU88" s="35"/>
      <c r="PHV88" s="59"/>
      <c r="PHW88" s="37"/>
      <c r="PHX88" s="46"/>
      <c r="PHY88" s="35"/>
      <c r="PHZ88" s="59"/>
      <c r="PIA88" s="37"/>
      <c r="PIB88" s="46"/>
      <c r="PIC88" s="35"/>
      <c r="PID88" s="59"/>
      <c r="PIE88" s="37"/>
      <c r="PIF88" s="46"/>
      <c r="PIG88" s="35"/>
      <c r="PIH88" s="59"/>
      <c r="PII88" s="37"/>
      <c r="PIJ88" s="46"/>
      <c r="PIK88" s="35"/>
      <c r="PIL88" s="59"/>
      <c r="PIM88" s="37"/>
      <c r="PIN88" s="46"/>
      <c r="PIO88" s="35"/>
      <c r="PIP88" s="59"/>
      <c r="PIQ88" s="37"/>
      <c r="PIR88" s="46"/>
      <c r="PIS88" s="35"/>
      <c r="PIT88" s="59"/>
      <c r="PIU88" s="37"/>
      <c r="PIV88" s="46"/>
      <c r="PIW88" s="35"/>
      <c r="PIX88" s="59"/>
      <c r="PIY88" s="37"/>
      <c r="PIZ88" s="46"/>
      <c r="PJA88" s="35"/>
      <c r="PJB88" s="59"/>
      <c r="PJC88" s="37"/>
      <c r="PJD88" s="46"/>
      <c r="PJE88" s="35"/>
      <c r="PJF88" s="59"/>
      <c r="PJG88" s="37"/>
      <c r="PJH88" s="46"/>
      <c r="PJI88" s="35"/>
      <c r="PJJ88" s="59"/>
      <c r="PJK88" s="37"/>
      <c r="PJL88" s="46"/>
      <c r="PJM88" s="35"/>
      <c r="PJN88" s="59"/>
      <c r="PJO88" s="37"/>
      <c r="PJP88" s="46"/>
      <c r="PJQ88" s="35"/>
      <c r="PJR88" s="59"/>
      <c r="PJS88" s="37"/>
      <c r="PJT88" s="46"/>
      <c r="PJU88" s="35"/>
      <c r="PJV88" s="59"/>
      <c r="PJW88" s="37"/>
      <c r="PJX88" s="46"/>
      <c r="PJY88" s="35"/>
      <c r="PJZ88" s="59"/>
      <c r="PKA88" s="37"/>
      <c r="PKB88" s="46"/>
      <c r="PKC88" s="35"/>
      <c r="PKD88" s="59"/>
      <c r="PKE88" s="37"/>
      <c r="PKF88" s="46"/>
      <c r="PKG88" s="35"/>
      <c r="PKH88" s="59"/>
      <c r="PKI88" s="37"/>
      <c r="PKJ88" s="46"/>
      <c r="PKK88" s="35"/>
      <c r="PKL88" s="59"/>
      <c r="PKM88" s="37"/>
      <c r="PKN88" s="46"/>
      <c r="PKO88" s="35"/>
      <c r="PKP88" s="59"/>
      <c r="PKQ88" s="37"/>
      <c r="PKR88" s="46"/>
      <c r="PKS88" s="35"/>
      <c r="PKT88" s="59"/>
      <c r="PKU88" s="37"/>
      <c r="PKV88" s="46"/>
      <c r="PKW88" s="35"/>
      <c r="PKX88" s="59"/>
      <c r="PKY88" s="37"/>
      <c r="PKZ88" s="46"/>
      <c r="PLA88" s="35"/>
      <c r="PLB88" s="59"/>
      <c r="PLC88" s="37"/>
      <c r="PLD88" s="46"/>
      <c r="PLE88" s="35"/>
      <c r="PLF88" s="59"/>
      <c r="PLG88" s="37"/>
      <c r="PLH88" s="46"/>
      <c r="PLI88" s="35"/>
      <c r="PLJ88" s="59"/>
      <c r="PLK88" s="37"/>
      <c r="PLL88" s="46"/>
      <c r="PLM88" s="35"/>
      <c r="PLN88" s="59"/>
      <c r="PLO88" s="37"/>
      <c r="PLP88" s="46"/>
      <c r="PLQ88" s="35"/>
      <c r="PLR88" s="59"/>
      <c r="PLS88" s="37"/>
      <c r="PLT88" s="46"/>
      <c r="PLU88" s="35"/>
      <c r="PLV88" s="59"/>
      <c r="PLW88" s="37"/>
      <c r="PLX88" s="46"/>
      <c r="PLY88" s="35"/>
      <c r="PLZ88" s="59"/>
      <c r="PMA88" s="37"/>
      <c r="PMB88" s="46"/>
      <c r="PMC88" s="35"/>
      <c r="PMD88" s="59"/>
      <c r="PME88" s="37"/>
      <c r="PMF88" s="46"/>
      <c r="PMG88" s="35"/>
      <c r="PMH88" s="59"/>
      <c r="PMI88" s="37"/>
      <c r="PMJ88" s="46"/>
      <c r="PMK88" s="35"/>
      <c r="PML88" s="59"/>
      <c r="PMM88" s="37"/>
      <c r="PMN88" s="46"/>
      <c r="PMO88" s="35"/>
      <c r="PMP88" s="59"/>
      <c r="PMQ88" s="37"/>
      <c r="PMR88" s="46"/>
      <c r="PMS88" s="35"/>
      <c r="PMT88" s="59"/>
      <c r="PMU88" s="37"/>
      <c r="PMV88" s="46"/>
      <c r="PMW88" s="35"/>
      <c r="PMX88" s="59"/>
      <c r="PMY88" s="37"/>
      <c r="PMZ88" s="46"/>
      <c r="PNA88" s="35"/>
      <c r="PNB88" s="59"/>
      <c r="PNC88" s="37"/>
      <c r="PND88" s="46"/>
      <c r="PNE88" s="35"/>
      <c r="PNF88" s="59"/>
      <c r="PNG88" s="37"/>
      <c r="PNH88" s="46"/>
      <c r="PNI88" s="35"/>
      <c r="PNJ88" s="59"/>
      <c r="PNK88" s="37"/>
      <c r="PNL88" s="46"/>
      <c r="PNM88" s="35"/>
      <c r="PNN88" s="59"/>
      <c r="PNO88" s="37"/>
      <c r="PNP88" s="46"/>
      <c r="PNQ88" s="35"/>
      <c r="PNR88" s="59"/>
      <c r="PNS88" s="37"/>
      <c r="PNT88" s="46"/>
      <c r="PNU88" s="35"/>
      <c r="PNV88" s="59"/>
      <c r="PNW88" s="37"/>
      <c r="PNX88" s="46"/>
      <c r="PNY88" s="35"/>
      <c r="PNZ88" s="59"/>
      <c r="POA88" s="37"/>
      <c r="POB88" s="46"/>
      <c r="POC88" s="35"/>
      <c r="POD88" s="59"/>
      <c r="POE88" s="37"/>
      <c r="POF88" s="46"/>
      <c r="POG88" s="35"/>
      <c r="POH88" s="59"/>
      <c r="POI88" s="37"/>
      <c r="POJ88" s="46"/>
      <c r="POK88" s="35"/>
      <c r="POL88" s="59"/>
      <c r="POM88" s="37"/>
      <c r="PON88" s="46"/>
      <c r="POO88" s="35"/>
      <c r="POP88" s="59"/>
      <c r="POQ88" s="37"/>
      <c r="POR88" s="46"/>
      <c r="POS88" s="35"/>
      <c r="POT88" s="59"/>
      <c r="POU88" s="37"/>
      <c r="POV88" s="46"/>
      <c r="POW88" s="35"/>
      <c r="POX88" s="59"/>
      <c r="POY88" s="37"/>
      <c r="POZ88" s="46"/>
      <c r="PPA88" s="35"/>
      <c r="PPB88" s="59"/>
      <c r="PPC88" s="37"/>
      <c r="PPD88" s="46"/>
      <c r="PPE88" s="35"/>
      <c r="PPF88" s="59"/>
      <c r="PPG88" s="37"/>
      <c r="PPH88" s="46"/>
      <c r="PPI88" s="35"/>
      <c r="PPJ88" s="59"/>
      <c r="PPK88" s="37"/>
      <c r="PPL88" s="46"/>
      <c r="PPM88" s="35"/>
      <c r="PPN88" s="59"/>
      <c r="PPO88" s="37"/>
      <c r="PPP88" s="46"/>
      <c r="PPQ88" s="35"/>
      <c r="PPR88" s="59"/>
      <c r="PPS88" s="37"/>
      <c r="PPT88" s="46"/>
      <c r="PPU88" s="35"/>
      <c r="PPV88" s="59"/>
      <c r="PPW88" s="37"/>
      <c r="PPX88" s="46"/>
      <c r="PPY88" s="35"/>
      <c r="PPZ88" s="59"/>
      <c r="PQA88" s="37"/>
      <c r="PQB88" s="46"/>
      <c r="PQC88" s="35"/>
      <c r="PQD88" s="59"/>
      <c r="PQE88" s="37"/>
      <c r="PQF88" s="46"/>
      <c r="PQG88" s="35"/>
      <c r="PQH88" s="59"/>
      <c r="PQI88" s="37"/>
      <c r="PQJ88" s="46"/>
      <c r="PQK88" s="35"/>
      <c r="PQL88" s="59"/>
      <c r="PQM88" s="37"/>
      <c r="PQN88" s="46"/>
      <c r="PQO88" s="35"/>
      <c r="PQP88" s="59"/>
      <c r="PQQ88" s="37"/>
      <c r="PQR88" s="46"/>
      <c r="PQS88" s="35"/>
      <c r="PQT88" s="59"/>
      <c r="PQU88" s="37"/>
      <c r="PQV88" s="46"/>
      <c r="PQW88" s="35"/>
      <c r="PQX88" s="59"/>
      <c r="PQY88" s="37"/>
      <c r="PQZ88" s="46"/>
      <c r="PRA88" s="35"/>
      <c r="PRB88" s="59"/>
      <c r="PRC88" s="37"/>
      <c r="PRD88" s="46"/>
      <c r="PRE88" s="35"/>
      <c r="PRF88" s="59"/>
      <c r="PRG88" s="37"/>
      <c r="PRH88" s="46"/>
      <c r="PRI88" s="35"/>
      <c r="PRJ88" s="59"/>
      <c r="PRK88" s="37"/>
      <c r="PRL88" s="46"/>
      <c r="PRM88" s="35"/>
      <c r="PRN88" s="59"/>
      <c r="PRO88" s="37"/>
      <c r="PRP88" s="46"/>
      <c r="PRQ88" s="35"/>
      <c r="PRR88" s="59"/>
      <c r="PRS88" s="37"/>
      <c r="PRT88" s="46"/>
      <c r="PRU88" s="35"/>
      <c r="PRV88" s="59"/>
      <c r="PRW88" s="37"/>
      <c r="PRX88" s="46"/>
      <c r="PRY88" s="35"/>
      <c r="PRZ88" s="59"/>
      <c r="PSA88" s="37"/>
      <c r="PSB88" s="46"/>
      <c r="PSC88" s="35"/>
      <c r="PSD88" s="59"/>
      <c r="PSE88" s="37"/>
      <c r="PSF88" s="46"/>
      <c r="PSG88" s="35"/>
      <c r="PSH88" s="59"/>
      <c r="PSI88" s="37"/>
      <c r="PSJ88" s="46"/>
      <c r="PSK88" s="35"/>
      <c r="PSL88" s="59"/>
      <c r="PSM88" s="37"/>
      <c r="PSN88" s="46"/>
      <c r="PSO88" s="35"/>
      <c r="PSP88" s="59"/>
      <c r="PSQ88" s="37"/>
      <c r="PSR88" s="46"/>
      <c r="PSS88" s="35"/>
      <c r="PST88" s="59"/>
      <c r="PSU88" s="37"/>
      <c r="PSV88" s="46"/>
      <c r="PSW88" s="35"/>
      <c r="PSX88" s="59"/>
      <c r="PSY88" s="37"/>
      <c r="PSZ88" s="46"/>
      <c r="PTA88" s="35"/>
      <c r="PTB88" s="59"/>
      <c r="PTC88" s="37"/>
      <c r="PTD88" s="46"/>
      <c r="PTE88" s="35"/>
      <c r="PTF88" s="59"/>
      <c r="PTG88" s="37"/>
      <c r="PTH88" s="46"/>
      <c r="PTI88" s="35"/>
      <c r="PTJ88" s="59"/>
      <c r="PTK88" s="37"/>
      <c r="PTL88" s="46"/>
      <c r="PTM88" s="35"/>
      <c r="PTN88" s="59"/>
      <c r="PTO88" s="37"/>
      <c r="PTP88" s="46"/>
      <c r="PTQ88" s="35"/>
      <c r="PTR88" s="59"/>
      <c r="PTS88" s="37"/>
      <c r="PTT88" s="46"/>
      <c r="PTU88" s="35"/>
      <c r="PTV88" s="59"/>
      <c r="PTW88" s="37"/>
      <c r="PTX88" s="46"/>
      <c r="PTY88" s="35"/>
      <c r="PTZ88" s="59"/>
      <c r="PUA88" s="37"/>
      <c r="PUB88" s="46"/>
      <c r="PUC88" s="35"/>
      <c r="PUD88" s="59"/>
      <c r="PUE88" s="37"/>
      <c r="PUF88" s="46"/>
      <c r="PUG88" s="35"/>
      <c r="PUH88" s="59"/>
      <c r="PUI88" s="37"/>
      <c r="PUJ88" s="46"/>
      <c r="PUK88" s="35"/>
      <c r="PUL88" s="59"/>
      <c r="PUM88" s="37"/>
      <c r="PUN88" s="46"/>
      <c r="PUO88" s="35"/>
      <c r="PUP88" s="59"/>
      <c r="PUQ88" s="37"/>
      <c r="PUR88" s="46"/>
      <c r="PUS88" s="35"/>
      <c r="PUT88" s="59"/>
      <c r="PUU88" s="37"/>
      <c r="PUV88" s="46"/>
      <c r="PUW88" s="35"/>
      <c r="PUX88" s="59"/>
      <c r="PUY88" s="37"/>
      <c r="PUZ88" s="46"/>
      <c r="PVA88" s="35"/>
      <c r="PVB88" s="59"/>
      <c r="PVC88" s="37"/>
      <c r="PVD88" s="46"/>
      <c r="PVE88" s="35"/>
      <c r="PVF88" s="59"/>
      <c r="PVG88" s="37"/>
      <c r="PVH88" s="46"/>
      <c r="PVI88" s="35"/>
      <c r="PVJ88" s="59"/>
      <c r="PVK88" s="37"/>
      <c r="PVL88" s="46"/>
      <c r="PVM88" s="35"/>
      <c r="PVN88" s="59"/>
      <c r="PVO88" s="37"/>
      <c r="PVP88" s="46"/>
      <c r="PVQ88" s="35"/>
      <c r="PVR88" s="59"/>
      <c r="PVS88" s="37"/>
      <c r="PVT88" s="46"/>
      <c r="PVU88" s="35"/>
      <c r="PVV88" s="59"/>
      <c r="PVW88" s="37"/>
      <c r="PVX88" s="46"/>
      <c r="PVY88" s="35"/>
      <c r="PVZ88" s="59"/>
      <c r="PWA88" s="37"/>
      <c r="PWB88" s="46"/>
      <c r="PWC88" s="35"/>
      <c r="PWD88" s="59"/>
      <c r="PWE88" s="37"/>
      <c r="PWF88" s="46"/>
      <c r="PWG88" s="35"/>
      <c r="PWH88" s="59"/>
      <c r="PWI88" s="37"/>
      <c r="PWJ88" s="46"/>
      <c r="PWK88" s="35"/>
      <c r="PWL88" s="59"/>
      <c r="PWM88" s="37"/>
      <c r="PWN88" s="46"/>
      <c r="PWO88" s="35"/>
      <c r="PWP88" s="59"/>
      <c r="PWQ88" s="37"/>
      <c r="PWR88" s="46"/>
      <c r="PWS88" s="35"/>
      <c r="PWT88" s="59"/>
      <c r="PWU88" s="37"/>
      <c r="PWV88" s="46"/>
      <c r="PWW88" s="35"/>
      <c r="PWX88" s="59"/>
      <c r="PWY88" s="37"/>
      <c r="PWZ88" s="46"/>
      <c r="PXA88" s="35"/>
      <c r="PXB88" s="59"/>
      <c r="PXC88" s="37"/>
      <c r="PXD88" s="46"/>
      <c r="PXE88" s="35"/>
      <c r="PXF88" s="59"/>
      <c r="PXG88" s="37"/>
      <c r="PXH88" s="46"/>
      <c r="PXI88" s="35"/>
      <c r="PXJ88" s="59"/>
      <c r="PXK88" s="37"/>
      <c r="PXL88" s="46"/>
      <c r="PXM88" s="35"/>
      <c r="PXN88" s="59"/>
      <c r="PXO88" s="37"/>
      <c r="PXP88" s="46"/>
      <c r="PXQ88" s="35"/>
      <c r="PXR88" s="59"/>
      <c r="PXS88" s="37"/>
      <c r="PXT88" s="46"/>
      <c r="PXU88" s="35"/>
      <c r="PXV88" s="59"/>
      <c r="PXW88" s="37"/>
      <c r="PXX88" s="46"/>
      <c r="PXY88" s="35"/>
      <c r="PXZ88" s="59"/>
      <c r="PYA88" s="37"/>
      <c r="PYB88" s="46"/>
      <c r="PYC88" s="35"/>
      <c r="PYD88" s="59"/>
      <c r="PYE88" s="37"/>
      <c r="PYF88" s="46"/>
      <c r="PYG88" s="35"/>
      <c r="PYH88" s="59"/>
      <c r="PYI88" s="37"/>
      <c r="PYJ88" s="46"/>
      <c r="PYK88" s="35"/>
      <c r="PYL88" s="59"/>
      <c r="PYM88" s="37"/>
      <c r="PYN88" s="46"/>
      <c r="PYO88" s="35"/>
      <c r="PYP88" s="59"/>
      <c r="PYQ88" s="37"/>
      <c r="PYR88" s="46"/>
      <c r="PYS88" s="35"/>
      <c r="PYT88" s="59"/>
      <c r="PYU88" s="37"/>
      <c r="PYV88" s="46"/>
      <c r="PYW88" s="35"/>
      <c r="PYX88" s="59"/>
      <c r="PYY88" s="37"/>
      <c r="PYZ88" s="46"/>
      <c r="PZA88" s="35"/>
      <c r="PZB88" s="59"/>
      <c r="PZC88" s="37"/>
      <c r="PZD88" s="46"/>
      <c r="PZE88" s="35"/>
      <c r="PZF88" s="59"/>
      <c r="PZG88" s="37"/>
      <c r="PZH88" s="46"/>
      <c r="PZI88" s="35"/>
      <c r="PZJ88" s="59"/>
      <c r="PZK88" s="37"/>
      <c r="PZL88" s="46"/>
      <c r="PZM88" s="35"/>
      <c r="PZN88" s="59"/>
      <c r="PZO88" s="37"/>
      <c r="PZP88" s="46"/>
      <c r="PZQ88" s="35"/>
      <c r="PZR88" s="59"/>
      <c r="PZS88" s="37"/>
      <c r="PZT88" s="46"/>
      <c r="PZU88" s="35"/>
      <c r="PZV88" s="59"/>
      <c r="PZW88" s="37"/>
      <c r="PZX88" s="46"/>
      <c r="PZY88" s="35"/>
      <c r="PZZ88" s="59"/>
      <c r="QAA88" s="37"/>
      <c r="QAB88" s="46"/>
      <c r="QAC88" s="35"/>
      <c r="QAD88" s="59"/>
      <c r="QAE88" s="37"/>
      <c r="QAF88" s="46"/>
      <c r="QAG88" s="35"/>
      <c r="QAH88" s="59"/>
      <c r="QAI88" s="37"/>
      <c r="QAJ88" s="46"/>
      <c r="QAK88" s="35"/>
      <c r="QAL88" s="59"/>
      <c r="QAM88" s="37"/>
      <c r="QAN88" s="46"/>
      <c r="QAO88" s="35"/>
      <c r="QAP88" s="59"/>
      <c r="QAQ88" s="37"/>
      <c r="QAR88" s="46"/>
      <c r="QAS88" s="35"/>
      <c r="QAT88" s="59"/>
      <c r="QAU88" s="37"/>
      <c r="QAV88" s="46"/>
      <c r="QAW88" s="35"/>
      <c r="QAX88" s="59"/>
      <c r="QAY88" s="37"/>
      <c r="QAZ88" s="46"/>
      <c r="QBA88" s="35"/>
      <c r="QBB88" s="59"/>
      <c r="QBC88" s="37"/>
      <c r="QBD88" s="46"/>
      <c r="QBE88" s="35"/>
      <c r="QBF88" s="59"/>
      <c r="QBG88" s="37"/>
      <c r="QBH88" s="46"/>
      <c r="QBI88" s="35"/>
      <c r="QBJ88" s="59"/>
      <c r="QBK88" s="37"/>
      <c r="QBL88" s="46"/>
      <c r="QBM88" s="35"/>
      <c r="QBN88" s="59"/>
      <c r="QBO88" s="37"/>
      <c r="QBP88" s="46"/>
      <c r="QBQ88" s="35"/>
      <c r="QBR88" s="59"/>
      <c r="QBS88" s="37"/>
      <c r="QBT88" s="46"/>
      <c r="QBU88" s="35"/>
      <c r="QBV88" s="59"/>
      <c r="QBW88" s="37"/>
      <c r="QBX88" s="46"/>
      <c r="QBY88" s="35"/>
      <c r="QBZ88" s="59"/>
      <c r="QCA88" s="37"/>
      <c r="QCB88" s="46"/>
      <c r="QCC88" s="35"/>
      <c r="QCD88" s="59"/>
      <c r="QCE88" s="37"/>
      <c r="QCF88" s="46"/>
      <c r="QCG88" s="35"/>
      <c r="QCH88" s="59"/>
      <c r="QCI88" s="37"/>
      <c r="QCJ88" s="46"/>
      <c r="QCK88" s="35"/>
      <c r="QCL88" s="59"/>
      <c r="QCM88" s="37"/>
      <c r="QCN88" s="46"/>
      <c r="QCO88" s="35"/>
      <c r="QCP88" s="59"/>
      <c r="QCQ88" s="37"/>
      <c r="QCR88" s="46"/>
      <c r="QCS88" s="35"/>
      <c r="QCT88" s="59"/>
      <c r="QCU88" s="37"/>
      <c r="QCV88" s="46"/>
      <c r="QCW88" s="35"/>
      <c r="QCX88" s="59"/>
      <c r="QCY88" s="37"/>
      <c r="QCZ88" s="46"/>
      <c r="QDA88" s="35"/>
      <c r="QDB88" s="59"/>
      <c r="QDC88" s="37"/>
      <c r="QDD88" s="46"/>
      <c r="QDE88" s="35"/>
      <c r="QDF88" s="59"/>
      <c r="QDG88" s="37"/>
      <c r="QDH88" s="46"/>
      <c r="QDI88" s="35"/>
      <c r="QDJ88" s="59"/>
      <c r="QDK88" s="37"/>
      <c r="QDL88" s="46"/>
      <c r="QDM88" s="35"/>
      <c r="QDN88" s="59"/>
      <c r="QDO88" s="37"/>
      <c r="QDP88" s="46"/>
      <c r="QDQ88" s="35"/>
      <c r="QDR88" s="59"/>
      <c r="QDS88" s="37"/>
      <c r="QDT88" s="46"/>
      <c r="QDU88" s="35"/>
      <c r="QDV88" s="59"/>
      <c r="QDW88" s="37"/>
      <c r="QDX88" s="46"/>
      <c r="QDY88" s="35"/>
      <c r="QDZ88" s="59"/>
      <c r="QEA88" s="37"/>
      <c r="QEB88" s="46"/>
      <c r="QEC88" s="35"/>
      <c r="QED88" s="59"/>
      <c r="QEE88" s="37"/>
      <c r="QEF88" s="46"/>
      <c r="QEG88" s="35"/>
      <c r="QEH88" s="59"/>
      <c r="QEI88" s="37"/>
      <c r="QEJ88" s="46"/>
      <c r="QEK88" s="35"/>
      <c r="QEL88" s="59"/>
      <c r="QEM88" s="37"/>
      <c r="QEN88" s="46"/>
      <c r="QEO88" s="35"/>
      <c r="QEP88" s="59"/>
      <c r="QEQ88" s="37"/>
      <c r="QER88" s="46"/>
      <c r="QES88" s="35"/>
      <c r="QET88" s="59"/>
      <c r="QEU88" s="37"/>
      <c r="QEV88" s="46"/>
      <c r="QEW88" s="35"/>
      <c r="QEX88" s="59"/>
      <c r="QEY88" s="37"/>
      <c r="QEZ88" s="46"/>
      <c r="QFA88" s="35"/>
      <c r="QFB88" s="59"/>
      <c r="QFC88" s="37"/>
      <c r="QFD88" s="46"/>
      <c r="QFE88" s="35"/>
      <c r="QFF88" s="59"/>
      <c r="QFG88" s="37"/>
      <c r="QFH88" s="46"/>
      <c r="QFI88" s="35"/>
      <c r="QFJ88" s="59"/>
      <c r="QFK88" s="37"/>
      <c r="QFL88" s="46"/>
      <c r="QFM88" s="35"/>
      <c r="QFN88" s="59"/>
      <c r="QFO88" s="37"/>
      <c r="QFP88" s="46"/>
      <c r="QFQ88" s="35"/>
      <c r="QFR88" s="59"/>
      <c r="QFS88" s="37"/>
      <c r="QFT88" s="46"/>
      <c r="QFU88" s="35"/>
      <c r="QFV88" s="59"/>
      <c r="QFW88" s="37"/>
      <c r="QFX88" s="46"/>
      <c r="QFY88" s="35"/>
      <c r="QFZ88" s="59"/>
      <c r="QGA88" s="37"/>
      <c r="QGB88" s="46"/>
      <c r="QGC88" s="35"/>
      <c r="QGD88" s="59"/>
      <c r="QGE88" s="37"/>
      <c r="QGF88" s="46"/>
      <c r="QGG88" s="35"/>
      <c r="QGH88" s="59"/>
      <c r="QGI88" s="37"/>
      <c r="QGJ88" s="46"/>
      <c r="QGK88" s="35"/>
      <c r="QGL88" s="59"/>
      <c r="QGM88" s="37"/>
      <c r="QGN88" s="46"/>
      <c r="QGO88" s="35"/>
      <c r="QGP88" s="59"/>
      <c r="QGQ88" s="37"/>
      <c r="QGR88" s="46"/>
      <c r="QGS88" s="35"/>
      <c r="QGT88" s="59"/>
      <c r="QGU88" s="37"/>
      <c r="QGV88" s="46"/>
      <c r="QGW88" s="35"/>
      <c r="QGX88" s="59"/>
      <c r="QGY88" s="37"/>
      <c r="QGZ88" s="46"/>
      <c r="QHA88" s="35"/>
      <c r="QHB88" s="59"/>
      <c r="QHC88" s="37"/>
      <c r="QHD88" s="46"/>
      <c r="QHE88" s="35"/>
      <c r="QHF88" s="59"/>
      <c r="QHG88" s="37"/>
      <c r="QHH88" s="46"/>
      <c r="QHI88" s="35"/>
      <c r="QHJ88" s="59"/>
      <c r="QHK88" s="37"/>
      <c r="QHL88" s="46"/>
      <c r="QHM88" s="35"/>
      <c r="QHN88" s="59"/>
      <c r="QHO88" s="37"/>
      <c r="QHP88" s="46"/>
      <c r="QHQ88" s="35"/>
      <c r="QHR88" s="59"/>
      <c r="QHS88" s="37"/>
      <c r="QHT88" s="46"/>
      <c r="QHU88" s="35"/>
      <c r="QHV88" s="59"/>
      <c r="QHW88" s="37"/>
      <c r="QHX88" s="46"/>
      <c r="QHY88" s="35"/>
      <c r="QHZ88" s="59"/>
      <c r="QIA88" s="37"/>
      <c r="QIB88" s="46"/>
      <c r="QIC88" s="35"/>
      <c r="QID88" s="59"/>
      <c r="QIE88" s="37"/>
      <c r="QIF88" s="46"/>
      <c r="QIG88" s="35"/>
      <c r="QIH88" s="59"/>
      <c r="QII88" s="37"/>
      <c r="QIJ88" s="46"/>
      <c r="QIK88" s="35"/>
      <c r="QIL88" s="59"/>
      <c r="QIM88" s="37"/>
      <c r="QIN88" s="46"/>
      <c r="QIO88" s="35"/>
      <c r="QIP88" s="59"/>
      <c r="QIQ88" s="37"/>
      <c r="QIR88" s="46"/>
      <c r="QIS88" s="35"/>
      <c r="QIT88" s="59"/>
      <c r="QIU88" s="37"/>
      <c r="QIV88" s="46"/>
      <c r="QIW88" s="35"/>
      <c r="QIX88" s="59"/>
      <c r="QIY88" s="37"/>
      <c r="QIZ88" s="46"/>
      <c r="QJA88" s="35"/>
      <c r="QJB88" s="59"/>
      <c r="QJC88" s="37"/>
      <c r="QJD88" s="46"/>
      <c r="QJE88" s="35"/>
      <c r="QJF88" s="59"/>
      <c r="QJG88" s="37"/>
      <c r="QJH88" s="46"/>
      <c r="QJI88" s="35"/>
      <c r="QJJ88" s="59"/>
      <c r="QJK88" s="37"/>
      <c r="QJL88" s="46"/>
      <c r="QJM88" s="35"/>
      <c r="QJN88" s="59"/>
      <c r="QJO88" s="37"/>
      <c r="QJP88" s="46"/>
      <c r="QJQ88" s="35"/>
      <c r="QJR88" s="59"/>
      <c r="QJS88" s="37"/>
      <c r="QJT88" s="46"/>
      <c r="QJU88" s="35"/>
      <c r="QJV88" s="59"/>
      <c r="QJW88" s="37"/>
      <c r="QJX88" s="46"/>
      <c r="QJY88" s="35"/>
      <c r="QJZ88" s="59"/>
      <c r="QKA88" s="37"/>
      <c r="QKB88" s="46"/>
      <c r="QKC88" s="35"/>
      <c r="QKD88" s="59"/>
      <c r="QKE88" s="37"/>
      <c r="QKF88" s="46"/>
      <c r="QKG88" s="35"/>
      <c r="QKH88" s="59"/>
      <c r="QKI88" s="37"/>
      <c r="QKJ88" s="46"/>
      <c r="QKK88" s="35"/>
      <c r="QKL88" s="59"/>
      <c r="QKM88" s="37"/>
      <c r="QKN88" s="46"/>
      <c r="QKO88" s="35"/>
      <c r="QKP88" s="59"/>
      <c r="QKQ88" s="37"/>
      <c r="QKR88" s="46"/>
      <c r="QKS88" s="35"/>
      <c r="QKT88" s="59"/>
      <c r="QKU88" s="37"/>
      <c r="QKV88" s="46"/>
      <c r="QKW88" s="35"/>
      <c r="QKX88" s="59"/>
      <c r="QKY88" s="37"/>
      <c r="QKZ88" s="46"/>
      <c r="QLA88" s="35"/>
      <c r="QLB88" s="59"/>
      <c r="QLC88" s="37"/>
      <c r="QLD88" s="46"/>
      <c r="QLE88" s="35"/>
      <c r="QLF88" s="59"/>
      <c r="QLG88" s="37"/>
      <c r="QLH88" s="46"/>
      <c r="QLI88" s="35"/>
      <c r="QLJ88" s="59"/>
      <c r="QLK88" s="37"/>
      <c r="QLL88" s="46"/>
      <c r="QLM88" s="35"/>
      <c r="QLN88" s="59"/>
      <c r="QLO88" s="37"/>
      <c r="QLP88" s="46"/>
      <c r="QLQ88" s="35"/>
      <c r="QLR88" s="59"/>
      <c r="QLS88" s="37"/>
      <c r="QLT88" s="46"/>
      <c r="QLU88" s="35"/>
      <c r="QLV88" s="59"/>
      <c r="QLW88" s="37"/>
      <c r="QLX88" s="46"/>
      <c r="QLY88" s="35"/>
      <c r="QLZ88" s="59"/>
      <c r="QMA88" s="37"/>
      <c r="QMB88" s="46"/>
      <c r="QMC88" s="35"/>
      <c r="QMD88" s="59"/>
      <c r="QME88" s="37"/>
      <c r="QMF88" s="46"/>
      <c r="QMG88" s="35"/>
      <c r="QMH88" s="59"/>
      <c r="QMI88" s="37"/>
      <c r="QMJ88" s="46"/>
      <c r="QMK88" s="35"/>
      <c r="QML88" s="59"/>
      <c r="QMM88" s="37"/>
      <c r="QMN88" s="46"/>
      <c r="QMO88" s="35"/>
      <c r="QMP88" s="59"/>
      <c r="QMQ88" s="37"/>
      <c r="QMR88" s="46"/>
      <c r="QMS88" s="35"/>
      <c r="QMT88" s="59"/>
      <c r="QMU88" s="37"/>
      <c r="QMV88" s="46"/>
      <c r="QMW88" s="35"/>
      <c r="QMX88" s="59"/>
      <c r="QMY88" s="37"/>
      <c r="QMZ88" s="46"/>
      <c r="QNA88" s="35"/>
      <c r="QNB88" s="59"/>
      <c r="QNC88" s="37"/>
      <c r="QND88" s="46"/>
      <c r="QNE88" s="35"/>
      <c r="QNF88" s="59"/>
      <c r="QNG88" s="37"/>
      <c r="QNH88" s="46"/>
      <c r="QNI88" s="35"/>
      <c r="QNJ88" s="59"/>
      <c r="QNK88" s="37"/>
      <c r="QNL88" s="46"/>
      <c r="QNM88" s="35"/>
      <c r="QNN88" s="59"/>
      <c r="QNO88" s="37"/>
      <c r="QNP88" s="46"/>
      <c r="QNQ88" s="35"/>
      <c r="QNR88" s="59"/>
      <c r="QNS88" s="37"/>
      <c r="QNT88" s="46"/>
      <c r="QNU88" s="35"/>
      <c r="QNV88" s="59"/>
      <c r="QNW88" s="37"/>
      <c r="QNX88" s="46"/>
      <c r="QNY88" s="35"/>
      <c r="QNZ88" s="59"/>
      <c r="QOA88" s="37"/>
      <c r="QOB88" s="46"/>
      <c r="QOC88" s="35"/>
      <c r="QOD88" s="59"/>
      <c r="QOE88" s="37"/>
      <c r="QOF88" s="46"/>
      <c r="QOG88" s="35"/>
      <c r="QOH88" s="59"/>
      <c r="QOI88" s="37"/>
      <c r="QOJ88" s="46"/>
      <c r="QOK88" s="35"/>
      <c r="QOL88" s="59"/>
      <c r="QOM88" s="37"/>
      <c r="QON88" s="46"/>
      <c r="QOO88" s="35"/>
      <c r="QOP88" s="59"/>
      <c r="QOQ88" s="37"/>
      <c r="QOR88" s="46"/>
      <c r="QOS88" s="35"/>
      <c r="QOT88" s="59"/>
      <c r="QOU88" s="37"/>
      <c r="QOV88" s="46"/>
      <c r="QOW88" s="35"/>
      <c r="QOX88" s="59"/>
      <c r="QOY88" s="37"/>
      <c r="QOZ88" s="46"/>
      <c r="QPA88" s="35"/>
      <c r="QPB88" s="59"/>
      <c r="QPC88" s="37"/>
      <c r="QPD88" s="46"/>
      <c r="QPE88" s="35"/>
      <c r="QPF88" s="59"/>
      <c r="QPG88" s="37"/>
      <c r="QPH88" s="46"/>
      <c r="QPI88" s="35"/>
      <c r="QPJ88" s="59"/>
      <c r="QPK88" s="37"/>
      <c r="QPL88" s="46"/>
      <c r="QPM88" s="35"/>
      <c r="QPN88" s="59"/>
      <c r="QPO88" s="37"/>
      <c r="QPP88" s="46"/>
      <c r="QPQ88" s="35"/>
      <c r="QPR88" s="59"/>
      <c r="QPS88" s="37"/>
      <c r="QPT88" s="46"/>
      <c r="QPU88" s="35"/>
      <c r="QPV88" s="59"/>
      <c r="QPW88" s="37"/>
      <c r="QPX88" s="46"/>
      <c r="QPY88" s="35"/>
      <c r="QPZ88" s="59"/>
      <c r="QQA88" s="37"/>
      <c r="QQB88" s="46"/>
      <c r="QQC88" s="35"/>
      <c r="QQD88" s="59"/>
      <c r="QQE88" s="37"/>
      <c r="QQF88" s="46"/>
      <c r="QQG88" s="35"/>
      <c r="QQH88" s="59"/>
      <c r="QQI88" s="37"/>
      <c r="QQJ88" s="46"/>
      <c r="QQK88" s="35"/>
      <c r="QQL88" s="59"/>
      <c r="QQM88" s="37"/>
      <c r="QQN88" s="46"/>
      <c r="QQO88" s="35"/>
      <c r="QQP88" s="59"/>
      <c r="QQQ88" s="37"/>
      <c r="QQR88" s="46"/>
      <c r="QQS88" s="35"/>
      <c r="QQT88" s="59"/>
      <c r="QQU88" s="37"/>
      <c r="QQV88" s="46"/>
      <c r="QQW88" s="35"/>
      <c r="QQX88" s="59"/>
      <c r="QQY88" s="37"/>
      <c r="QQZ88" s="46"/>
      <c r="QRA88" s="35"/>
      <c r="QRB88" s="59"/>
      <c r="QRC88" s="37"/>
      <c r="QRD88" s="46"/>
      <c r="QRE88" s="35"/>
      <c r="QRF88" s="59"/>
      <c r="QRG88" s="37"/>
      <c r="QRH88" s="46"/>
      <c r="QRI88" s="35"/>
      <c r="QRJ88" s="59"/>
      <c r="QRK88" s="37"/>
      <c r="QRL88" s="46"/>
      <c r="QRM88" s="35"/>
      <c r="QRN88" s="59"/>
      <c r="QRO88" s="37"/>
      <c r="QRP88" s="46"/>
      <c r="QRQ88" s="35"/>
      <c r="QRR88" s="59"/>
      <c r="QRS88" s="37"/>
      <c r="QRT88" s="46"/>
      <c r="QRU88" s="35"/>
      <c r="QRV88" s="59"/>
      <c r="QRW88" s="37"/>
      <c r="QRX88" s="46"/>
      <c r="QRY88" s="35"/>
      <c r="QRZ88" s="59"/>
      <c r="QSA88" s="37"/>
      <c r="QSB88" s="46"/>
      <c r="QSC88" s="35"/>
      <c r="QSD88" s="59"/>
      <c r="QSE88" s="37"/>
      <c r="QSF88" s="46"/>
      <c r="QSG88" s="35"/>
      <c r="QSH88" s="59"/>
      <c r="QSI88" s="37"/>
      <c r="QSJ88" s="46"/>
      <c r="QSK88" s="35"/>
      <c r="QSL88" s="59"/>
      <c r="QSM88" s="37"/>
      <c r="QSN88" s="46"/>
      <c r="QSO88" s="35"/>
      <c r="QSP88" s="59"/>
      <c r="QSQ88" s="37"/>
      <c r="QSR88" s="46"/>
      <c r="QSS88" s="35"/>
      <c r="QST88" s="59"/>
      <c r="QSU88" s="37"/>
      <c r="QSV88" s="46"/>
      <c r="QSW88" s="35"/>
      <c r="QSX88" s="59"/>
      <c r="QSY88" s="37"/>
      <c r="QSZ88" s="46"/>
      <c r="QTA88" s="35"/>
      <c r="QTB88" s="59"/>
      <c r="QTC88" s="37"/>
      <c r="QTD88" s="46"/>
      <c r="QTE88" s="35"/>
      <c r="QTF88" s="59"/>
      <c r="QTG88" s="37"/>
      <c r="QTH88" s="46"/>
      <c r="QTI88" s="35"/>
      <c r="QTJ88" s="59"/>
      <c r="QTK88" s="37"/>
      <c r="QTL88" s="46"/>
      <c r="QTM88" s="35"/>
      <c r="QTN88" s="59"/>
      <c r="QTO88" s="37"/>
      <c r="QTP88" s="46"/>
      <c r="QTQ88" s="35"/>
      <c r="QTR88" s="59"/>
      <c r="QTS88" s="37"/>
      <c r="QTT88" s="46"/>
      <c r="QTU88" s="35"/>
      <c r="QTV88" s="59"/>
      <c r="QTW88" s="37"/>
      <c r="QTX88" s="46"/>
      <c r="QTY88" s="35"/>
      <c r="QTZ88" s="59"/>
      <c r="QUA88" s="37"/>
      <c r="QUB88" s="46"/>
      <c r="QUC88" s="35"/>
      <c r="QUD88" s="59"/>
      <c r="QUE88" s="37"/>
      <c r="QUF88" s="46"/>
      <c r="QUG88" s="35"/>
      <c r="QUH88" s="59"/>
      <c r="QUI88" s="37"/>
      <c r="QUJ88" s="46"/>
      <c r="QUK88" s="35"/>
      <c r="QUL88" s="59"/>
      <c r="QUM88" s="37"/>
      <c r="QUN88" s="46"/>
      <c r="QUO88" s="35"/>
      <c r="QUP88" s="59"/>
      <c r="QUQ88" s="37"/>
      <c r="QUR88" s="46"/>
      <c r="QUS88" s="35"/>
      <c r="QUT88" s="59"/>
      <c r="QUU88" s="37"/>
      <c r="QUV88" s="46"/>
      <c r="QUW88" s="35"/>
      <c r="QUX88" s="59"/>
      <c r="QUY88" s="37"/>
      <c r="QUZ88" s="46"/>
      <c r="QVA88" s="35"/>
      <c r="QVB88" s="59"/>
      <c r="QVC88" s="37"/>
      <c r="QVD88" s="46"/>
      <c r="QVE88" s="35"/>
      <c r="QVF88" s="59"/>
      <c r="QVG88" s="37"/>
      <c r="QVH88" s="46"/>
      <c r="QVI88" s="35"/>
      <c r="QVJ88" s="59"/>
      <c r="QVK88" s="37"/>
      <c r="QVL88" s="46"/>
      <c r="QVM88" s="35"/>
      <c r="QVN88" s="59"/>
      <c r="QVO88" s="37"/>
      <c r="QVP88" s="46"/>
      <c r="QVQ88" s="35"/>
      <c r="QVR88" s="59"/>
      <c r="QVS88" s="37"/>
      <c r="QVT88" s="46"/>
      <c r="QVU88" s="35"/>
      <c r="QVV88" s="59"/>
      <c r="QVW88" s="37"/>
      <c r="QVX88" s="46"/>
      <c r="QVY88" s="35"/>
      <c r="QVZ88" s="59"/>
      <c r="QWA88" s="37"/>
      <c r="QWB88" s="46"/>
      <c r="QWC88" s="35"/>
      <c r="QWD88" s="59"/>
      <c r="QWE88" s="37"/>
      <c r="QWF88" s="46"/>
      <c r="QWG88" s="35"/>
      <c r="QWH88" s="59"/>
      <c r="QWI88" s="37"/>
      <c r="QWJ88" s="46"/>
      <c r="QWK88" s="35"/>
      <c r="QWL88" s="59"/>
      <c r="QWM88" s="37"/>
      <c r="QWN88" s="46"/>
      <c r="QWO88" s="35"/>
      <c r="QWP88" s="59"/>
      <c r="QWQ88" s="37"/>
      <c r="QWR88" s="46"/>
      <c r="QWS88" s="35"/>
      <c r="QWT88" s="59"/>
      <c r="QWU88" s="37"/>
      <c r="QWV88" s="46"/>
      <c r="QWW88" s="35"/>
      <c r="QWX88" s="59"/>
      <c r="QWY88" s="37"/>
      <c r="QWZ88" s="46"/>
      <c r="QXA88" s="35"/>
      <c r="QXB88" s="59"/>
      <c r="QXC88" s="37"/>
      <c r="QXD88" s="46"/>
      <c r="QXE88" s="35"/>
      <c r="QXF88" s="59"/>
      <c r="QXG88" s="37"/>
      <c r="QXH88" s="46"/>
      <c r="QXI88" s="35"/>
      <c r="QXJ88" s="59"/>
      <c r="QXK88" s="37"/>
      <c r="QXL88" s="46"/>
      <c r="QXM88" s="35"/>
      <c r="QXN88" s="59"/>
      <c r="QXO88" s="37"/>
      <c r="QXP88" s="46"/>
      <c r="QXQ88" s="35"/>
      <c r="QXR88" s="59"/>
      <c r="QXS88" s="37"/>
      <c r="QXT88" s="46"/>
      <c r="QXU88" s="35"/>
      <c r="QXV88" s="59"/>
      <c r="QXW88" s="37"/>
      <c r="QXX88" s="46"/>
      <c r="QXY88" s="35"/>
      <c r="QXZ88" s="59"/>
      <c r="QYA88" s="37"/>
      <c r="QYB88" s="46"/>
      <c r="QYC88" s="35"/>
      <c r="QYD88" s="59"/>
      <c r="QYE88" s="37"/>
      <c r="QYF88" s="46"/>
      <c r="QYG88" s="35"/>
      <c r="QYH88" s="59"/>
      <c r="QYI88" s="37"/>
      <c r="QYJ88" s="46"/>
      <c r="QYK88" s="35"/>
      <c r="QYL88" s="59"/>
      <c r="QYM88" s="37"/>
      <c r="QYN88" s="46"/>
      <c r="QYO88" s="35"/>
      <c r="QYP88" s="59"/>
      <c r="QYQ88" s="37"/>
      <c r="QYR88" s="46"/>
      <c r="QYS88" s="35"/>
      <c r="QYT88" s="59"/>
      <c r="QYU88" s="37"/>
      <c r="QYV88" s="46"/>
      <c r="QYW88" s="35"/>
      <c r="QYX88" s="59"/>
      <c r="QYY88" s="37"/>
      <c r="QYZ88" s="46"/>
      <c r="QZA88" s="35"/>
      <c r="QZB88" s="59"/>
      <c r="QZC88" s="37"/>
      <c r="QZD88" s="46"/>
      <c r="QZE88" s="35"/>
      <c r="QZF88" s="59"/>
      <c r="QZG88" s="37"/>
      <c r="QZH88" s="46"/>
      <c r="QZI88" s="35"/>
      <c r="QZJ88" s="59"/>
      <c r="QZK88" s="37"/>
      <c r="QZL88" s="46"/>
      <c r="QZM88" s="35"/>
      <c r="QZN88" s="59"/>
      <c r="QZO88" s="37"/>
      <c r="QZP88" s="46"/>
      <c r="QZQ88" s="35"/>
      <c r="QZR88" s="59"/>
      <c r="QZS88" s="37"/>
      <c r="QZT88" s="46"/>
      <c r="QZU88" s="35"/>
      <c r="QZV88" s="59"/>
      <c r="QZW88" s="37"/>
      <c r="QZX88" s="46"/>
      <c r="QZY88" s="35"/>
      <c r="QZZ88" s="59"/>
      <c r="RAA88" s="37"/>
      <c r="RAB88" s="46"/>
      <c r="RAC88" s="35"/>
      <c r="RAD88" s="59"/>
      <c r="RAE88" s="37"/>
      <c r="RAF88" s="46"/>
      <c r="RAG88" s="35"/>
      <c r="RAH88" s="59"/>
      <c r="RAI88" s="37"/>
      <c r="RAJ88" s="46"/>
      <c r="RAK88" s="35"/>
      <c r="RAL88" s="59"/>
      <c r="RAM88" s="37"/>
      <c r="RAN88" s="46"/>
      <c r="RAO88" s="35"/>
      <c r="RAP88" s="59"/>
      <c r="RAQ88" s="37"/>
      <c r="RAR88" s="46"/>
      <c r="RAS88" s="35"/>
      <c r="RAT88" s="59"/>
      <c r="RAU88" s="37"/>
      <c r="RAV88" s="46"/>
      <c r="RAW88" s="35"/>
      <c r="RAX88" s="59"/>
      <c r="RAY88" s="37"/>
      <c r="RAZ88" s="46"/>
      <c r="RBA88" s="35"/>
      <c r="RBB88" s="59"/>
      <c r="RBC88" s="37"/>
      <c r="RBD88" s="46"/>
      <c r="RBE88" s="35"/>
      <c r="RBF88" s="59"/>
      <c r="RBG88" s="37"/>
      <c r="RBH88" s="46"/>
      <c r="RBI88" s="35"/>
      <c r="RBJ88" s="59"/>
      <c r="RBK88" s="37"/>
      <c r="RBL88" s="46"/>
      <c r="RBM88" s="35"/>
      <c r="RBN88" s="59"/>
      <c r="RBO88" s="37"/>
      <c r="RBP88" s="46"/>
      <c r="RBQ88" s="35"/>
      <c r="RBR88" s="59"/>
      <c r="RBS88" s="37"/>
      <c r="RBT88" s="46"/>
      <c r="RBU88" s="35"/>
      <c r="RBV88" s="59"/>
      <c r="RBW88" s="37"/>
      <c r="RBX88" s="46"/>
      <c r="RBY88" s="35"/>
      <c r="RBZ88" s="59"/>
      <c r="RCA88" s="37"/>
      <c r="RCB88" s="46"/>
      <c r="RCC88" s="35"/>
      <c r="RCD88" s="59"/>
      <c r="RCE88" s="37"/>
      <c r="RCF88" s="46"/>
      <c r="RCG88" s="35"/>
      <c r="RCH88" s="59"/>
      <c r="RCI88" s="37"/>
      <c r="RCJ88" s="46"/>
      <c r="RCK88" s="35"/>
      <c r="RCL88" s="59"/>
      <c r="RCM88" s="37"/>
      <c r="RCN88" s="46"/>
      <c r="RCO88" s="35"/>
      <c r="RCP88" s="59"/>
      <c r="RCQ88" s="37"/>
      <c r="RCR88" s="46"/>
      <c r="RCS88" s="35"/>
      <c r="RCT88" s="59"/>
      <c r="RCU88" s="37"/>
      <c r="RCV88" s="46"/>
      <c r="RCW88" s="35"/>
      <c r="RCX88" s="59"/>
      <c r="RCY88" s="37"/>
      <c r="RCZ88" s="46"/>
      <c r="RDA88" s="35"/>
      <c r="RDB88" s="59"/>
      <c r="RDC88" s="37"/>
      <c r="RDD88" s="46"/>
      <c r="RDE88" s="35"/>
      <c r="RDF88" s="59"/>
      <c r="RDG88" s="37"/>
      <c r="RDH88" s="46"/>
      <c r="RDI88" s="35"/>
      <c r="RDJ88" s="59"/>
      <c r="RDK88" s="37"/>
      <c r="RDL88" s="46"/>
      <c r="RDM88" s="35"/>
      <c r="RDN88" s="59"/>
      <c r="RDO88" s="37"/>
      <c r="RDP88" s="46"/>
      <c r="RDQ88" s="35"/>
      <c r="RDR88" s="59"/>
      <c r="RDS88" s="37"/>
      <c r="RDT88" s="46"/>
      <c r="RDU88" s="35"/>
      <c r="RDV88" s="59"/>
      <c r="RDW88" s="37"/>
      <c r="RDX88" s="46"/>
      <c r="RDY88" s="35"/>
      <c r="RDZ88" s="59"/>
      <c r="REA88" s="37"/>
      <c r="REB88" s="46"/>
      <c r="REC88" s="35"/>
      <c r="RED88" s="59"/>
      <c r="REE88" s="37"/>
      <c r="REF88" s="46"/>
      <c r="REG88" s="35"/>
      <c r="REH88" s="59"/>
      <c r="REI88" s="37"/>
      <c r="REJ88" s="46"/>
      <c r="REK88" s="35"/>
      <c r="REL88" s="59"/>
      <c r="REM88" s="37"/>
      <c r="REN88" s="46"/>
      <c r="REO88" s="35"/>
      <c r="REP88" s="59"/>
      <c r="REQ88" s="37"/>
      <c r="RER88" s="46"/>
      <c r="RES88" s="35"/>
      <c r="RET88" s="59"/>
      <c r="REU88" s="37"/>
      <c r="REV88" s="46"/>
      <c r="REW88" s="35"/>
      <c r="REX88" s="59"/>
      <c r="REY88" s="37"/>
      <c r="REZ88" s="46"/>
      <c r="RFA88" s="35"/>
      <c r="RFB88" s="59"/>
      <c r="RFC88" s="37"/>
      <c r="RFD88" s="46"/>
      <c r="RFE88" s="35"/>
      <c r="RFF88" s="59"/>
      <c r="RFG88" s="37"/>
      <c r="RFH88" s="46"/>
      <c r="RFI88" s="35"/>
      <c r="RFJ88" s="59"/>
      <c r="RFK88" s="37"/>
      <c r="RFL88" s="46"/>
      <c r="RFM88" s="35"/>
      <c r="RFN88" s="59"/>
      <c r="RFO88" s="37"/>
      <c r="RFP88" s="46"/>
      <c r="RFQ88" s="35"/>
      <c r="RFR88" s="59"/>
      <c r="RFS88" s="37"/>
      <c r="RFT88" s="46"/>
      <c r="RFU88" s="35"/>
      <c r="RFV88" s="59"/>
      <c r="RFW88" s="37"/>
      <c r="RFX88" s="46"/>
      <c r="RFY88" s="35"/>
      <c r="RFZ88" s="59"/>
      <c r="RGA88" s="37"/>
      <c r="RGB88" s="46"/>
      <c r="RGC88" s="35"/>
      <c r="RGD88" s="59"/>
      <c r="RGE88" s="37"/>
      <c r="RGF88" s="46"/>
      <c r="RGG88" s="35"/>
      <c r="RGH88" s="59"/>
      <c r="RGI88" s="37"/>
      <c r="RGJ88" s="46"/>
      <c r="RGK88" s="35"/>
      <c r="RGL88" s="59"/>
      <c r="RGM88" s="37"/>
      <c r="RGN88" s="46"/>
      <c r="RGO88" s="35"/>
      <c r="RGP88" s="59"/>
      <c r="RGQ88" s="37"/>
      <c r="RGR88" s="46"/>
      <c r="RGS88" s="35"/>
      <c r="RGT88" s="59"/>
      <c r="RGU88" s="37"/>
      <c r="RGV88" s="46"/>
      <c r="RGW88" s="35"/>
      <c r="RGX88" s="59"/>
      <c r="RGY88" s="37"/>
      <c r="RGZ88" s="46"/>
      <c r="RHA88" s="35"/>
      <c r="RHB88" s="59"/>
      <c r="RHC88" s="37"/>
      <c r="RHD88" s="46"/>
      <c r="RHE88" s="35"/>
      <c r="RHF88" s="59"/>
      <c r="RHG88" s="37"/>
      <c r="RHH88" s="46"/>
      <c r="RHI88" s="35"/>
      <c r="RHJ88" s="59"/>
      <c r="RHK88" s="37"/>
      <c r="RHL88" s="46"/>
      <c r="RHM88" s="35"/>
      <c r="RHN88" s="59"/>
      <c r="RHO88" s="37"/>
      <c r="RHP88" s="46"/>
      <c r="RHQ88" s="35"/>
      <c r="RHR88" s="59"/>
      <c r="RHS88" s="37"/>
      <c r="RHT88" s="46"/>
      <c r="RHU88" s="35"/>
      <c r="RHV88" s="59"/>
      <c r="RHW88" s="37"/>
      <c r="RHX88" s="46"/>
      <c r="RHY88" s="35"/>
      <c r="RHZ88" s="59"/>
      <c r="RIA88" s="37"/>
      <c r="RIB88" s="46"/>
      <c r="RIC88" s="35"/>
      <c r="RID88" s="59"/>
      <c r="RIE88" s="37"/>
      <c r="RIF88" s="46"/>
      <c r="RIG88" s="35"/>
      <c r="RIH88" s="59"/>
      <c r="RII88" s="37"/>
      <c r="RIJ88" s="46"/>
      <c r="RIK88" s="35"/>
      <c r="RIL88" s="59"/>
      <c r="RIM88" s="37"/>
      <c r="RIN88" s="46"/>
      <c r="RIO88" s="35"/>
      <c r="RIP88" s="59"/>
      <c r="RIQ88" s="37"/>
      <c r="RIR88" s="46"/>
      <c r="RIS88" s="35"/>
      <c r="RIT88" s="59"/>
      <c r="RIU88" s="37"/>
      <c r="RIV88" s="46"/>
      <c r="RIW88" s="35"/>
      <c r="RIX88" s="59"/>
      <c r="RIY88" s="37"/>
      <c r="RIZ88" s="46"/>
      <c r="RJA88" s="35"/>
      <c r="RJB88" s="59"/>
      <c r="RJC88" s="37"/>
      <c r="RJD88" s="46"/>
      <c r="RJE88" s="35"/>
      <c r="RJF88" s="59"/>
      <c r="RJG88" s="37"/>
      <c r="RJH88" s="46"/>
      <c r="RJI88" s="35"/>
      <c r="RJJ88" s="59"/>
      <c r="RJK88" s="37"/>
      <c r="RJL88" s="46"/>
      <c r="RJM88" s="35"/>
      <c r="RJN88" s="59"/>
      <c r="RJO88" s="37"/>
      <c r="RJP88" s="46"/>
      <c r="RJQ88" s="35"/>
      <c r="RJR88" s="59"/>
      <c r="RJS88" s="37"/>
      <c r="RJT88" s="46"/>
      <c r="RJU88" s="35"/>
      <c r="RJV88" s="59"/>
      <c r="RJW88" s="37"/>
      <c r="RJX88" s="46"/>
      <c r="RJY88" s="35"/>
      <c r="RJZ88" s="59"/>
      <c r="RKA88" s="37"/>
      <c r="RKB88" s="46"/>
      <c r="RKC88" s="35"/>
      <c r="RKD88" s="59"/>
      <c r="RKE88" s="37"/>
      <c r="RKF88" s="46"/>
      <c r="RKG88" s="35"/>
      <c r="RKH88" s="59"/>
      <c r="RKI88" s="37"/>
      <c r="RKJ88" s="46"/>
      <c r="RKK88" s="35"/>
      <c r="RKL88" s="59"/>
      <c r="RKM88" s="37"/>
      <c r="RKN88" s="46"/>
      <c r="RKO88" s="35"/>
      <c r="RKP88" s="59"/>
      <c r="RKQ88" s="37"/>
      <c r="RKR88" s="46"/>
      <c r="RKS88" s="35"/>
      <c r="RKT88" s="59"/>
      <c r="RKU88" s="37"/>
      <c r="RKV88" s="46"/>
      <c r="RKW88" s="35"/>
      <c r="RKX88" s="59"/>
      <c r="RKY88" s="37"/>
      <c r="RKZ88" s="46"/>
      <c r="RLA88" s="35"/>
      <c r="RLB88" s="59"/>
      <c r="RLC88" s="37"/>
      <c r="RLD88" s="46"/>
      <c r="RLE88" s="35"/>
      <c r="RLF88" s="59"/>
      <c r="RLG88" s="37"/>
      <c r="RLH88" s="46"/>
      <c r="RLI88" s="35"/>
      <c r="RLJ88" s="59"/>
      <c r="RLK88" s="37"/>
      <c r="RLL88" s="46"/>
      <c r="RLM88" s="35"/>
      <c r="RLN88" s="59"/>
      <c r="RLO88" s="37"/>
      <c r="RLP88" s="46"/>
      <c r="RLQ88" s="35"/>
      <c r="RLR88" s="59"/>
      <c r="RLS88" s="37"/>
      <c r="RLT88" s="46"/>
      <c r="RLU88" s="35"/>
      <c r="RLV88" s="59"/>
      <c r="RLW88" s="37"/>
      <c r="RLX88" s="46"/>
      <c r="RLY88" s="35"/>
      <c r="RLZ88" s="59"/>
      <c r="RMA88" s="37"/>
      <c r="RMB88" s="46"/>
      <c r="RMC88" s="35"/>
      <c r="RMD88" s="59"/>
      <c r="RME88" s="37"/>
      <c r="RMF88" s="46"/>
      <c r="RMG88" s="35"/>
      <c r="RMH88" s="59"/>
      <c r="RMI88" s="37"/>
      <c r="RMJ88" s="46"/>
      <c r="RMK88" s="35"/>
      <c r="RML88" s="59"/>
      <c r="RMM88" s="37"/>
      <c r="RMN88" s="46"/>
      <c r="RMO88" s="35"/>
      <c r="RMP88" s="59"/>
      <c r="RMQ88" s="37"/>
      <c r="RMR88" s="46"/>
      <c r="RMS88" s="35"/>
      <c r="RMT88" s="59"/>
      <c r="RMU88" s="37"/>
      <c r="RMV88" s="46"/>
      <c r="RMW88" s="35"/>
      <c r="RMX88" s="59"/>
      <c r="RMY88" s="37"/>
      <c r="RMZ88" s="46"/>
      <c r="RNA88" s="35"/>
      <c r="RNB88" s="59"/>
      <c r="RNC88" s="37"/>
      <c r="RND88" s="46"/>
      <c r="RNE88" s="35"/>
      <c r="RNF88" s="59"/>
      <c r="RNG88" s="37"/>
      <c r="RNH88" s="46"/>
      <c r="RNI88" s="35"/>
      <c r="RNJ88" s="59"/>
      <c r="RNK88" s="37"/>
      <c r="RNL88" s="46"/>
      <c r="RNM88" s="35"/>
      <c r="RNN88" s="59"/>
      <c r="RNO88" s="37"/>
      <c r="RNP88" s="46"/>
      <c r="RNQ88" s="35"/>
      <c r="RNR88" s="59"/>
      <c r="RNS88" s="37"/>
      <c r="RNT88" s="46"/>
      <c r="RNU88" s="35"/>
      <c r="RNV88" s="59"/>
      <c r="RNW88" s="37"/>
      <c r="RNX88" s="46"/>
      <c r="RNY88" s="35"/>
      <c r="RNZ88" s="59"/>
      <c r="ROA88" s="37"/>
      <c r="ROB88" s="46"/>
      <c r="ROC88" s="35"/>
      <c r="ROD88" s="59"/>
      <c r="ROE88" s="37"/>
      <c r="ROF88" s="46"/>
      <c r="ROG88" s="35"/>
      <c r="ROH88" s="59"/>
      <c r="ROI88" s="37"/>
      <c r="ROJ88" s="46"/>
      <c r="ROK88" s="35"/>
      <c r="ROL88" s="59"/>
      <c r="ROM88" s="37"/>
      <c r="RON88" s="46"/>
      <c r="ROO88" s="35"/>
      <c r="ROP88" s="59"/>
      <c r="ROQ88" s="37"/>
      <c r="ROR88" s="46"/>
      <c r="ROS88" s="35"/>
      <c r="ROT88" s="59"/>
      <c r="ROU88" s="37"/>
      <c r="ROV88" s="46"/>
      <c r="ROW88" s="35"/>
      <c r="ROX88" s="59"/>
      <c r="ROY88" s="37"/>
      <c r="ROZ88" s="46"/>
      <c r="RPA88" s="35"/>
      <c r="RPB88" s="59"/>
      <c r="RPC88" s="37"/>
      <c r="RPD88" s="46"/>
      <c r="RPE88" s="35"/>
      <c r="RPF88" s="59"/>
      <c r="RPG88" s="37"/>
      <c r="RPH88" s="46"/>
      <c r="RPI88" s="35"/>
      <c r="RPJ88" s="59"/>
      <c r="RPK88" s="37"/>
      <c r="RPL88" s="46"/>
      <c r="RPM88" s="35"/>
      <c r="RPN88" s="59"/>
      <c r="RPO88" s="37"/>
      <c r="RPP88" s="46"/>
      <c r="RPQ88" s="35"/>
      <c r="RPR88" s="59"/>
      <c r="RPS88" s="37"/>
      <c r="RPT88" s="46"/>
      <c r="RPU88" s="35"/>
      <c r="RPV88" s="59"/>
      <c r="RPW88" s="37"/>
      <c r="RPX88" s="46"/>
      <c r="RPY88" s="35"/>
      <c r="RPZ88" s="59"/>
      <c r="RQA88" s="37"/>
      <c r="RQB88" s="46"/>
      <c r="RQC88" s="35"/>
      <c r="RQD88" s="59"/>
      <c r="RQE88" s="37"/>
      <c r="RQF88" s="46"/>
      <c r="RQG88" s="35"/>
      <c r="RQH88" s="59"/>
      <c r="RQI88" s="37"/>
      <c r="RQJ88" s="46"/>
      <c r="RQK88" s="35"/>
      <c r="RQL88" s="59"/>
      <c r="RQM88" s="37"/>
      <c r="RQN88" s="46"/>
      <c r="RQO88" s="35"/>
      <c r="RQP88" s="59"/>
      <c r="RQQ88" s="37"/>
      <c r="RQR88" s="46"/>
      <c r="RQS88" s="35"/>
      <c r="RQT88" s="59"/>
      <c r="RQU88" s="37"/>
      <c r="RQV88" s="46"/>
      <c r="RQW88" s="35"/>
      <c r="RQX88" s="59"/>
      <c r="RQY88" s="37"/>
      <c r="RQZ88" s="46"/>
      <c r="RRA88" s="35"/>
      <c r="RRB88" s="59"/>
      <c r="RRC88" s="37"/>
      <c r="RRD88" s="46"/>
      <c r="RRE88" s="35"/>
      <c r="RRF88" s="59"/>
      <c r="RRG88" s="37"/>
      <c r="RRH88" s="46"/>
      <c r="RRI88" s="35"/>
      <c r="RRJ88" s="59"/>
      <c r="RRK88" s="37"/>
      <c r="RRL88" s="46"/>
      <c r="RRM88" s="35"/>
      <c r="RRN88" s="59"/>
      <c r="RRO88" s="37"/>
      <c r="RRP88" s="46"/>
      <c r="RRQ88" s="35"/>
      <c r="RRR88" s="59"/>
      <c r="RRS88" s="37"/>
      <c r="RRT88" s="46"/>
      <c r="RRU88" s="35"/>
      <c r="RRV88" s="59"/>
      <c r="RRW88" s="37"/>
      <c r="RRX88" s="46"/>
      <c r="RRY88" s="35"/>
      <c r="RRZ88" s="59"/>
      <c r="RSA88" s="37"/>
      <c r="RSB88" s="46"/>
      <c r="RSC88" s="35"/>
      <c r="RSD88" s="59"/>
      <c r="RSE88" s="37"/>
      <c r="RSF88" s="46"/>
      <c r="RSG88" s="35"/>
      <c r="RSH88" s="59"/>
      <c r="RSI88" s="37"/>
      <c r="RSJ88" s="46"/>
      <c r="RSK88" s="35"/>
      <c r="RSL88" s="59"/>
      <c r="RSM88" s="37"/>
      <c r="RSN88" s="46"/>
      <c r="RSO88" s="35"/>
      <c r="RSP88" s="59"/>
      <c r="RSQ88" s="37"/>
      <c r="RSR88" s="46"/>
      <c r="RSS88" s="35"/>
      <c r="RST88" s="59"/>
      <c r="RSU88" s="37"/>
      <c r="RSV88" s="46"/>
      <c r="RSW88" s="35"/>
      <c r="RSX88" s="59"/>
      <c r="RSY88" s="37"/>
      <c r="RSZ88" s="46"/>
      <c r="RTA88" s="35"/>
      <c r="RTB88" s="59"/>
      <c r="RTC88" s="37"/>
      <c r="RTD88" s="46"/>
      <c r="RTE88" s="35"/>
      <c r="RTF88" s="59"/>
      <c r="RTG88" s="37"/>
      <c r="RTH88" s="46"/>
      <c r="RTI88" s="35"/>
      <c r="RTJ88" s="59"/>
      <c r="RTK88" s="37"/>
      <c r="RTL88" s="46"/>
      <c r="RTM88" s="35"/>
      <c r="RTN88" s="59"/>
      <c r="RTO88" s="37"/>
      <c r="RTP88" s="46"/>
      <c r="RTQ88" s="35"/>
      <c r="RTR88" s="59"/>
      <c r="RTS88" s="37"/>
      <c r="RTT88" s="46"/>
      <c r="RTU88" s="35"/>
      <c r="RTV88" s="59"/>
      <c r="RTW88" s="37"/>
      <c r="RTX88" s="46"/>
      <c r="RTY88" s="35"/>
      <c r="RTZ88" s="59"/>
      <c r="RUA88" s="37"/>
      <c r="RUB88" s="46"/>
      <c r="RUC88" s="35"/>
      <c r="RUD88" s="59"/>
      <c r="RUE88" s="37"/>
      <c r="RUF88" s="46"/>
      <c r="RUG88" s="35"/>
      <c r="RUH88" s="59"/>
      <c r="RUI88" s="37"/>
      <c r="RUJ88" s="46"/>
      <c r="RUK88" s="35"/>
      <c r="RUL88" s="59"/>
      <c r="RUM88" s="37"/>
      <c r="RUN88" s="46"/>
      <c r="RUO88" s="35"/>
      <c r="RUP88" s="59"/>
      <c r="RUQ88" s="37"/>
      <c r="RUR88" s="46"/>
      <c r="RUS88" s="35"/>
      <c r="RUT88" s="59"/>
      <c r="RUU88" s="37"/>
      <c r="RUV88" s="46"/>
      <c r="RUW88" s="35"/>
      <c r="RUX88" s="59"/>
      <c r="RUY88" s="37"/>
      <c r="RUZ88" s="46"/>
      <c r="RVA88" s="35"/>
      <c r="RVB88" s="59"/>
      <c r="RVC88" s="37"/>
      <c r="RVD88" s="46"/>
      <c r="RVE88" s="35"/>
      <c r="RVF88" s="59"/>
      <c r="RVG88" s="37"/>
      <c r="RVH88" s="46"/>
      <c r="RVI88" s="35"/>
      <c r="RVJ88" s="59"/>
      <c r="RVK88" s="37"/>
      <c r="RVL88" s="46"/>
      <c r="RVM88" s="35"/>
      <c r="RVN88" s="59"/>
      <c r="RVO88" s="37"/>
      <c r="RVP88" s="46"/>
      <c r="RVQ88" s="35"/>
      <c r="RVR88" s="59"/>
      <c r="RVS88" s="37"/>
      <c r="RVT88" s="46"/>
      <c r="RVU88" s="35"/>
      <c r="RVV88" s="59"/>
      <c r="RVW88" s="37"/>
      <c r="RVX88" s="46"/>
      <c r="RVY88" s="35"/>
      <c r="RVZ88" s="59"/>
      <c r="RWA88" s="37"/>
      <c r="RWB88" s="46"/>
      <c r="RWC88" s="35"/>
      <c r="RWD88" s="59"/>
      <c r="RWE88" s="37"/>
      <c r="RWF88" s="46"/>
      <c r="RWG88" s="35"/>
      <c r="RWH88" s="59"/>
      <c r="RWI88" s="37"/>
      <c r="RWJ88" s="46"/>
      <c r="RWK88" s="35"/>
      <c r="RWL88" s="59"/>
      <c r="RWM88" s="37"/>
      <c r="RWN88" s="46"/>
      <c r="RWO88" s="35"/>
      <c r="RWP88" s="59"/>
      <c r="RWQ88" s="37"/>
      <c r="RWR88" s="46"/>
      <c r="RWS88" s="35"/>
      <c r="RWT88" s="59"/>
      <c r="RWU88" s="37"/>
      <c r="RWV88" s="46"/>
      <c r="RWW88" s="35"/>
      <c r="RWX88" s="59"/>
      <c r="RWY88" s="37"/>
      <c r="RWZ88" s="46"/>
      <c r="RXA88" s="35"/>
      <c r="RXB88" s="59"/>
      <c r="RXC88" s="37"/>
      <c r="RXD88" s="46"/>
      <c r="RXE88" s="35"/>
      <c r="RXF88" s="59"/>
      <c r="RXG88" s="37"/>
      <c r="RXH88" s="46"/>
      <c r="RXI88" s="35"/>
      <c r="RXJ88" s="59"/>
      <c r="RXK88" s="37"/>
      <c r="RXL88" s="46"/>
      <c r="RXM88" s="35"/>
      <c r="RXN88" s="59"/>
      <c r="RXO88" s="37"/>
      <c r="RXP88" s="46"/>
      <c r="RXQ88" s="35"/>
      <c r="RXR88" s="59"/>
      <c r="RXS88" s="37"/>
      <c r="RXT88" s="46"/>
      <c r="RXU88" s="35"/>
      <c r="RXV88" s="59"/>
      <c r="RXW88" s="37"/>
      <c r="RXX88" s="46"/>
      <c r="RXY88" s="35"/>
      <c r="RXZ88" s="59"/>
      <c r="RYA88" s="37"/>
      <c r="RYB88" s="46"/>
      <c r="RYC88" s="35"/>
      <c r="RYD88" s="59"/>
      <c r="RYE88" s="37"/>
      <c r="RYF88" s="46"/>
      <c r="RYG88" s="35"/>
      <c r="RYH88" s="59"/>
      <c r="RYI88" s="37"/>
      <c r="RYJ88" s="46"/>
      <c r="RYK88" s="35"/>
      <c r="RYL88" s="59"/>
      <c r="RYM88" s="37"/>
      <c r="RYN88" s="46"/>
      <c r="RYO88" s="35"/>
      <c r="RYP88" s="59"/>
      <c r="RYQ88" s="37"/>
      <c r="RYR88" s="46"/>
      <c r="RYS88" s="35"/>
      <c r="RYT88" s="59"/>
      <c r="RYU88" s="37"/>
      <c r="RYV88" s="46"/>
      <c r="RYW88" s="35"/>
      <c r="RYX88" s="59"/>
      <c r="RYY88" s="37"/>
      <c r="RYZ88" s="46"/>
      <c r="RZA88" s="35"/>
      <c r="RZB88" s="59"/>
      <c r="RZC88" s="37"/>
      <c r="RZD88" s="46"/>
      <c r="RZE88" s="35"/>
      <c r="RZF88" s="59"/>
      <c r="RZG88" s="37"/>
      <c r="RZH88" s="46"/>
      <c r="RZI88" s="35"/>
      <c r="RZJ88" s="59"/>
      <c r="RZK88" s="37"/>
      <c r="RZL88" s="46"/>
      <c r="RZM88" s="35"/>
      <c r="RZN88" s="59"/>
      <c r="RZO88" s="37"/>
      <c r="RZP88" s="46"/>
      <c r="RZQ88" s="35"/>
      <c r="RZR88" s="59"/>
      <c r="RZS88" s="37"/>
      <c r="RZT88" s="46"/>
      <c r="RZU88" s="35"/>
      <c r="RZV88" s="59"/>
      <c r="RZW88" s="37"/>
      <c r="RZX88" s="46"/>
      <c r="RZY88" s="35"/>
      <c r="RZZ88" s="59"/>
      <c r="SAA88" s="37"/>
      <c r="SAB88" s="46"/>
      <c r="SAC88" s="35"/>
      <c r="SAD88" s="59"/>
      <c r="SAE88" s="37"/>
      <c r="SAF88" s="46"/>
      <c r="SAG88" s="35"/>
      <c r="SAH88" s="59"/>
      <c r="SAI88" s="37"/>
      <c r="SAJ88" s="46"/>
      <c r="SAK88" s="35"/>
      <c r="SAL88" s="59"/>
      <c r="SAM88" s="37"/>
      <c r="SAN88" s="46"/>
      <c r="SAO88" s="35"/>
      <c r="SAP88" s="59"/>
      <c r="SAQ88" s="37"/>
      <c r="SAR88" s="46"/>
      <c r="SAS88" s="35"/>
      <c r="SAT88" s="59"/>
      <c r="SAU88" s="37"/>
      <c r="SAV88" s="46"/>
      <c r="SAW88" s="35"/>
      <c r="SAX88" s="59"/>
      <c r="SAY88" s="37"/>
      <c r="SAZ88" s="46"/>
      <c r="SBA88" s="35"/>
      <c r="SBB88" s="59"/>
      <c r="SBC88" s="37"/>
      <c r="SBD88" s="46"/>
      <c r="SBE88" s="35"/>
      <c r="SBF88" s="59"/>
      <c r="SBG88" s="37"/>
      <c r="SBH88" s="46"/>
      <c r="SBI88" s="35"/>
      <c r="SBJ88" s="59"/>
      <c r="SBK88" s="37"/>
      <c r="SBL88" s="46"/>
      <c r="SBM88" s="35"/>
      <c r="SBN88" s="59"/>
      <c r="SBO88" s="37"/>
      <c r="SBP88" s="46"/>
      <c r="SBQ88" s="35"/>
      <c r="SBR88" s="59"/>
      <c r="SBS88" s="37"/>
      <c r="SBT88" s="46"/>
      <c r="SBU88" s="35"/>
      <c r="SBV88" s="59"/>
      <c r="SBW88" s="37"/>
      <c r="SBX88" s="46"/>
      <c r="SBY88" s="35"/>
      <c r="SBZ88" s="59"/>
      <c r="SCA88" s="37"/>
      <c r="SCB88" s="46"/>
      <c r="SCC88" s="35"/>
      <c r="SCD88" s="59"/>
      <c r="SCE88" s="37"/>
      <c r="SCF88" s="46"/>
      <c r="SCG88" s="35"/>
      <c r="SCH88" s="59"/>
      <c r="SCI88" s="37"/>
      <c r="SCJ88" s="46"/>
      <c r="SCK88" s="35"/>
      <c r="SCL88" s="59"/>
      <c r="SCM88" s="37"/>
      <c r="SCN88" s="46"/>
      <c r="SCO88" s="35"/>
      <c r="SCP88" s="59"/>
      <c r="SCQ88" s="37"/>
      <c r="SCR88" s="46"/>
      <c r="SCS88" s="35"/>
      <c r="SCT88" s="59"/>
      <c r="SCU88" s="37"/>
      <c r="SCV88" s="46"/>
      <c r="SCW88" s="35"/>
      <c r="SCX88" s="59"/>
      <c r="SCY88" s="37"/>
      <c r="SCZ88" s="46"/>
      <c r="SDA88" s="35"/>
      <c r="SDB88" s="59"/>
      <c r="SDC88" s="37"/>
      <c r="SDD88" s="46"/>
      <c r="SDE88" s="35"/>
      <c r="SDF88" s="59"/>
      <c r="SDG88" s="37"/>
      <c r="SDH88" s="46"/>
      <c r="SDI88" s="35"/>
      <c r="SDJ88" s="59"/>
      <c r="SDK88" s="37"/>
      <c r="SDL88" s="46"/>
      <c r="SDM88" s="35"/>
      <c r="SDN88" s="59"/>
      <c r="SDO88" s="37"/>
      <c r="SDP88" s="46"/>
      <c r="SDQ88" s="35"/>
      <c r="SDR88" s="59"/>
      <c r="SDS88" s="37"/>
      <c r="SDT88" s="46"/>
      <c r="SDU88" s="35"/>
      <c r="SDV88" s="59"/>
      <c r="SDW88" s="37"/>
      <c r="SDX88" s="46"/>
      <c r="SDY88" s="35"/>
      <c r="SDZ88" s="59"/>
      <c r="SEA88" s="37"/>
      <c r="SEB88" s="46"/>
      <c r="SEC88" s="35"/>
      <c r="SED88" s="59"/>
      <c r="SEE88" s="37"/>
      <c r="SEF88" s="46"/>
      <c r="SEG88" s="35"/>
      <c r="SEH88" s="59"/>
      <c r="SEI88" s="37"/>
      <c r="SEJ88" s="46"/>
      <c r="SEK88" s="35"/>
      <c r="SEL88" s="59"/>
      <c r="SEM88" s="37"/>
      <c r="SEN88" s="46"/>
      <c r="SEO88" s="35"/>
      <c r="SEP88" s="59"/>
      <c r="SEQ88" s="37"/>
      <c r="SER88" s="46"/>
      <c r="SES88" s="35"/>
      <c r="SET88" s="59"/>
      <c r="SEU88" s="37"/>
      <c r="SEV88" s="46"/>
      <c r="SEW88" s="35"/>
      <c r="SEX88" s="59"/>
      <c r="SEY88" s="37"/>
      <c r="SEZ88" s="46"/>
      <c r="SFA88" s="35"/>
      <c r="SFB88" s="59"/>
      <c r="SFC88" s="37"/>
      <c r="SFD88" s="46"/>
      <c r="SFE88" s="35"/>
      <c r="SFF88" s="59"/>
      <c r="SFG88" s="37"/>
      <c r="SFH88" s="46"/>
      <c r="SFI88" s="35"/>
      <c r="SFJ88" s="59"/>
      <c r="SFK88" s="37"/>
      <c r="SFL88" s="46"/>
      <c r="SFM88" s="35"/>
      <c r="SFN88" s="59"/>
      <c r="SFO88" s="37"/>
      <c r="SFP88" s="46"/>
      <c r="SFQ88" s="35"/>
      <c r="SFR88" s="59"/>
      <c r="SFS88" s="37"/>
      <c r="SFT88" s="46"/>
      <c r="SFU88" s="35"/>
      <c r="SFV88" s="59"/>
      <c r="SFW88" s="37"/>
      <c r="SFX88" s="46"/>
      <c r="SFY88" s="35"/>
      <c r="SFZ88" s="59"/>
      <c r="SGA88" s="37"/>
      <c r="SGB88" s="46"/>
      <c r="SGC88" s="35"/>
      <c r="SGD88" s="59"/>
      <c r="SGE88" s="37"/>
      <c r="SGF88" s="46"/>
      <c r="SGG88" s="35"/>
      <c r="SGH88" s="59"/>
      <c r="SGI88" s="37"/>
      <c r="SGJ88" s="46"/>
      <c r="SGK88" s="35"/>
      <c r="SGL88" s="59"/>
      <c r="SGM88" s="37"/>
      <c r="SGN88" s="46"/>
      <c r="SGO88" s="35"/>
      <c r="SGP88" s="59"/>
      <c r="SGQ88" s="37"/>
      <c r="SGR88" s="46"/>
      <c r="SGS88" s="35"/>
      <c r="SGT88" s="59"/>
      <c r="SGU88" s="37"/>
      <c r="SGV88" s="46"/>
      <c r="SGW88" s="35"/>
      <c r="SGX88" s="59"/>
      <c r="SGY88" s="37"/>
      <c r="SGZ88" s="46"/>
      <c r="SHA88" s="35"/>
      <c r="SHB88" s="59"/>
      <c r="SHC88" s="37"/>
      <c r="SHD88" s="46"/>
      <c r="SHE88" s="35"/>
      <c r="SHF88" s="59"/>
      <c r="SHG88" s="37"/>
      <c r="SHH88" s="46"/>
      <c r="SHI88" s="35"/>
      <c r="SHJ88" s="59"/>
      <c r="SHK88" s="37"/>
      <c r="SHL88" s="46"/>
      <c r="SHM88" s="35"/>
      <c r="SHN88" s="59"/>
      <c r="SHO88" s="37"/>
      <c r="SHP88" s="46"/>
      <c r="SHQ88" s="35"/>
      <c r="SHR88" s="59"/>
      <c r="SHS88" s="37"/>
      <c r="SHT88" s="46"/>
      <c r="SHU88" s="35"/>
      <c r="SHV88" s="59"/>
      <c r="SHW88" s="37"/>
      <c r="SHX88" s="46"/>
      <c r="SHY88" s="35"/>
      <c r="SHZ88" s="59"/>
      <c r="SIA88" s="37"/>
      <c r="SIB88" s="46"/>
      <c r="SIC88" s="35"/>
      <c r="SID88" s="59"/>
      <c r="SIE88" s="37"/>
      <c r="SIF88" s="46"/>
      <c r="SIG88" s="35"/>
      <c r="SIH88" s="59"/>
      <c r="SII88" s="37"/>
      <c r="SIJ88" s="46"/>
      <c r="SIK88" s="35"/>
      <c r="SIL88" s="59"/>
      <c r="SIM88" s="37"/>
      <c r="SIN88" s="46"/>
      <c r="SIO88" s="35"/>
      <c r="SIP88" s="59"/>
      <c r="SIQ88" s="37"/>
      <c r="SIR88" s="46"/>
      <c r="SIS88" s="35"/>
      <c r="SIT88" s="59"/>
      <c r="SIU88" s="37"/>
      <c r="SIV88" s="46"/>
      <c r="SIW88" s="35"/>
      <c r="SIX88" s="59"/>
      <c r="SIY88" s="37"/>
      <c r="SIZ88" s="46"/>
      <c r="SJA88" s="35"/>
      <c r="SJB88" s="59"/>
      <c r="SJC88" s="37"/>
      <c r="SJD88" s="46"/>
      <c r="SJE88" s="35"/>
      <c r="SJF88" s="59"/>
      <c r="SJG88" s="37"/>
      <c r="SJH88" s="46"/>
      <c r="SJI88" s="35"/>
      <c r="SJJ88" s="59"/>
      <c r="SJK88" s="37"/>
      <c r="SJL88" s="46"/>
      <c r="SJM88" s="35"/>
      <c r="SJN88" s="59"/>
      <c r="SJO88" s="37"/>
      <c r="SJP88" s="46"/>
      <c r="SJQ88" s="35"/>
      <c r="SJR88" s="59"/>
      <c r="SJS88" s="37"/>
      <c r="SJT88" s="46"/>
      <c r="SJU88" s="35"/>
      <c r="SJV88" s="59"/>
      <c r="SJW88" s="37"/>
      <c r="SJX88" s="46"/>
      <c r="SJY88" s="35"/>
      <c r="SJZ88" s="59"/>
      <c r="SKA88" s="37"/>
      <c r="SKB88" s="46"/>
      <c r="SKC88" s="35"/>
      <c r="SKD88" s="59"/>
      <c r="SKE88" s="37"/>
      <c r="SKF88" s="46"/>
      <c r="SKG88" s="35"/>
      <c r="SKH88" s="59"/>
      <c r="SKI88" s="37"/>
      <c r="SKJ88" s="46"/>
      <c r="SKK88" s="35"/>
      <c r="SKL88" s="59"/>
      <c r="SKM88" s="37"/>
      <c r="SKN88" s="46"/>
      <c r="SKO88" s="35"/>
      <c r="SKP88" s="59"/>
      <c r="SKQ88" s="37"/>
      <c r="SKR88" s="46"/>
      <c r="SKS88" s="35"/>
      <c r="SKT88" s="59"/>
      <c r="SKU88" s="37"/>
      <c r="SKV88" s="46"/>
      <c r="SKW88" s="35"/>
      <c r="SKX88" s="59"/>
      <c r="SKY88" s="37"/>
      <c r="SKZ88" s="46"/>
      <c r="SLA88" s="35"/>
      <c r="SLB88" s="59"/>
      <c r="SLC88" s="37"/>
      <c r="SLD88" s="46"/>
      <c r="SLE88" s="35"/>
      <c r="SLF88" s="59"/>
      <c r="SLG88" s="37"/>
      <c r="SLH88" s="46"/>
      <c r="SLI88" s="35"/>
      <c r="SLJ88" s="59"/>
      <c r="SLK88" s="37"/>
      <c r="SLL88" s="46"/>
      <c r="SLM88" s="35"/>
      <c r="SLN88" s="59"/>
      <c r="SLO88" s="37"/>
      <c r="SLP88" s="46"/>
      <c r="SLQ88" s="35"/>
      <c r="SLR88" s="59"/>
      <c r="SLS88" s="37"/>
      <c r="SLT88" s="46"/>
      <c r="SLU88" s="35"/>
      <c r="SLV88" s="59"/>
      <c r="SLW88" s="37"/>
      <c r="SLX88" s="46"/>
      <c r="SLY88" s="35"/>
      <c r="SLZ88" s="59"/>
      <c r="SMA88" s="37"/>
      <c r="SMB88" s="46"/>
      <c r="SMC88" s="35"/>
      <c r="SMD88" s="59"/>
      <c r="SME88" s="37"/>
      <c r="SMF88" s="46"/>
      <c r="SMG88" s="35"/>
      <c r="SMH88" s="59"/>
      <c r="SMI88" s="37"/>
      <c r="SMJ88" s="46"/>
      <c r="SMK88" s="35"/>
      <c r="SML88" s="59"/>
      <c r="SMM88" s="37"/>
      <c r="SMN88" s="46"/>
      <c r="SMO88" s="35"/>
      <c r="SMP88" s="59"/>
      <c r="SMQ88" s="37"/>
      <c r="SMR88" s="46"/>
      <c r="SMS88" s="35"/>
      <c r="SMT88" s="59"/>
      <c r="SMU88" s="37"/>
      <c r="SMV88" s="46"/>
      <c r="SMW88" s="35"/>
      <c r="SMX88" s="59"/>
      <c r="SMY88" s="37"/>
      <c r="SMZ88" s="46"/>
      <c r="SNA88" s="35"/>
      <c r="SNB88" s="59"/>
      <c r="SNC88" s="37"/>
      <c r="SND88" s="46"/>
      <c r="SNE88" s="35"/>
      <c r="SNF88" s="59"/>
      <c r="SNG88" s="37"/>
      <c r="SNH88" s="46"/>
      <c r="SNI88" s="35"/>
      <c r="SNJ88" s="59"/>
      <c r="SNK88" s="37"/>
      <c r="SNL88" s="46"/>
      <c r="SNM88" s="35"/>
      <c r="SNN88" s="59"/>
      <c r="SNO88" s="37"/>
      <c r="SNP88" s="46"/>
      <c r="SNQ88" s="35"/>
      <c r="SNR88" s="59"/>
      <c r="SNS88" s="37"/>
      <c r="SNT88" s="46"/>
      <c r="SNU88" s="35"/>
      <c r="SNV88" s="59"/>
      <c r="SNW88" s="37"/>
      <c r="SNX88" s="46"/>
      <c r="SNY88" s="35"/>
      <c r="SNZ88" s="59"/>
      <c r="SOA88" s="37"/>
      <c r="SOB88" s="46"/>
      <c r="SOC88" s="35"/>
      <c r="SOD88" s="59"/>
      <c r="SOE88" s="37"/>
      <c r="SOF88" s="46"/>
      <c r="SOG88" s="35"/>
      <c r="SOH88" s="59"/>
      <c r="SOI88" s="37"/>
      <c r="SOJ88" s="46"/>
      <c r="SOK88" s="35"/>
      <c r="SOL88" s="59"/>
      <c r="SOM88" s="37"/>
      <c r="SON88" s="46"/>
      <c r="SOO88" s="35"/>
      <c r="SOP88" s="59"/>
      <c r="SOQ88" s="37"/>
      <c r="SOR88" s="46"/>
      <c r="SOS88" s="35"/>
      <c r="SOT88" s="59"/>
      <c r="SOU88" s="37"/>
      <c r="SOV88" s="46"/>
      <c r="SOW88" s="35"/>
      <c r="SOX88" s="59"/>
      <c r="SOY88" s="37"/>
      <c r="SOZ88" s="46"/>
      <c r="SPA88" s="35"/>
      <c r="SPB88" s="59"/>
      <c r="SPC88" s="37"/>
      <c r="SPD88" s="46"/>
      <c r="SPE88" s="35"/>
      <c r="SPF88" s="59"/>
      <c r="SPG88" s="37"/>
      <c r="SPH88" s="46"/>
      <c r="SPI88" s="35"/>
      <c r="SPJ88" s="59"/>
      <c r="SPK88" s="37"/>
      <c r="SPL88" s="46"/>
      <c r="SPM88" s="35"/>
      <c r="SPN88" s="59"/>
      <c r="SPO88" s="37"/>
      <c r="SPP88" s="46"/>
      <c r="SPQ88" s="35"/>
      <c r="SPR88" s="59"/>
      <c r="SPS88" s="37"/>
      <c r="SPT88" s="46"/>
      <c r="SPU88" s="35"/>
      <c r="SPV88" s="59"/>
      <c r="SPW88" s="37"/>
      <c r="SPX88" s="46"/>
      <c r="SPY88" s="35"/>
      <c r="SPZ88" s="59"/>
      <c r="SQA88" s="37"/>
      <c r="SQB88" s="46"/>
      <c r="SQC88" s="35"/>
      <c r="SQD88" s="59"/>
      <c r="SQE88" s="37"/>
      <c r="SQF88" s="46"/>
      <c r="SQG88" s="35"/>
      <c r="SQH88" s="59"/>
      <c r="SQI88" s="37"/>
      <c r="SQJ88" s="46"/>
      <c r="SQK88" s="35"/>
      <c r="SQL88" s="59"/>
      <c r="SQM88" s="37"/>
      <c r="SQN88" s="46"/>
      <c r="SQO88" s="35"/>
      <c r="SQP88" s="59"/>
      <c r="SQQ88" s="37"/>
      <c r="SQR88" s="46"/>
      <c r="SQS88" s="35"/>
      <c r="SQT88" s="59"/>
      <c r="SQU88" s="37"/>
      <c r="SQV88" s="46"/>
      <c r="SQW88" s="35"/>
      <c r="SQX88" s="59"/>
      <c r="SQY88" s="37"/>
      <c r="SQZ88" s="46"/>
      <c r="SRA88" s="35"/>
      <c r="SRB88" s="59"/>
      <c r="SRC88" s="37"/>
      <c r="SRD88" s="46"/>
      <c r="SRE88" s="35"/>
      <c r="SRF88" s="59"/>
      <c r="SRG88" s="37"/>
      <c r="SRH88" s="46"/>
      <c r="SRI88" s="35"/>
      <c r="SRJ88" s="59"/>
      <c r="SRK88" s="37"/>
      <c r="SRL88" s="46"/>
      <c r="SRM88" s="35"/>
      <c r="SRN88" s="59"/>
      <c r="SRO88" s="37"/>
      <c r="SRP88" s="46"/>
      <c r="SRQ88" s="35"/>
      <c r="SRR88" s="59"/>
      <c r="SRS88" s="37"/>
      <c r="SRT88" s="46"/>
      <c r="SRU88" s="35"/>
      <c r="SRV88" s="59"/>
      <c r="SRW88" s="37"/>
      <c r="SRX88" s="46"/>
      <c r="SRY88" s="35"/>
      <c r="SRZ88" s="59"/>
      <c r="SSA88" s="37"/>
      <c r="SSB88" s="46"/>
      <c r="SSC88" s="35"/>
      <c r="SSD88" s="59"/>
      <c r="SSE88" s="37"/>
      <c r="SSF88" s="46"/>
      <c r="SSG88" s="35"/>
      <c r="SSH88" s="59"/>
      <c r="SSI88" s="37"/>
      <c r="SSJ88" s="46"/>
      <c r="SSK88" s="35"/>
      <c r="SSL88" s="59"/>
      <c r="SSM88" s="37"/>
      <c r="SSN88" s="46"/>
      <c r="SSO88" s="35"/>
      <c r="SSP88" s="59"/>
      <c r="SSQ88" s="37"/>
      <c r="SSR88" s="46"/>
      <c r="SSS88" s="35"/>
      <c r="SST88" s="59"/>
      <c r="SSU88" s="37"/>
      <c r="SSV88" s="46"/>
      <c r="SSW88" s="35"/>
      <c r="SSX88" s="59"/>
      <c r="SSY88" s="37"/>
      <c r="SSZ88" s="46"/>
      <c r="STA88" s="35"/>
      <c r="STB88" s="59"/>
      <c r="STC88" s="37"/>
      <c r="STD88" s="46"/>
      <c r="STE88" s="35"/>
      <c r="STF88" s="59"/>
      <c r="STG88" s="37"/>
      <c r="STH88" s="46"/>
      <c r="STI88" s="35"/>
      <c r="STJ88" s="59"/>
      <c r="STK88" s="37"/>
      <c r="STL88" s="46"/>
      <c r="STM88" s="35"/>
      <c r="STN88" s="59"/>
      <c r="STO88" s="37"/>
      <c r="STP88" s="46"/>
      <c r="STQ88" s="35"/>
      <c r="STR88" s="59"/>
      <c r="STS88" s="37"/>
      <c r="STT88" s="46"/>
      <c r="STU88" s="35"/>
      <c r="STV88" s="59"/>
      <c r="STW88" s="37"/>
      <c r="STX88" s="46"/>
      <c r="STY88" s="35"/>
      <c r="STZ88" s="59"/>
      <c r="SUA88" s="37"/>
      <c r="SUB88" s="46"/>
      <c r="SUC88" s="35"/>
      <c r="SUD88" s="59"/>
      <c r="SUE88" s="37"/>
      <c r="SUF88" s="46"/>
      <c r="SUG88" s="35"/>
      <c r="SUH88" s="59"/>
      <c r="SUI88" s="37"/>
      <c r="SUJ88" s="46"/>
      <c r="SUK88" s="35"/>
      <c r="SUL88" s="59"/>
      <c r="SUM88" s="37"/>
      <c r="SUN88" s="46"/>
      <c r="SUO88" s="35"/>
      <c r="SUP88" s="59"/>
      <c r="SUQ88" s="37"/>
      <c r="SUR88" s="46"/>
      <c r="SUS88" s="35"/>
      <c r="SUT88" s="59"/>
      <c r="SUU88" s="37"/>
      <c r="SUV88" s="46"/>
      <c r="SUW88" s="35"/>
      <c r="SUX88" s="59"/>
      <c r="SUY88" s="37"/>
      <c r="SUZ88" s="46"/>
      <c r="SVA88" s="35"/>
      <c r="SVB88" s="59"/>
      <c r="SVC88" s="37"/>
      <c r="SVD88" s="46"/>
      <c r="SVE88" s="35"/>
      <c r="SVF88" s="59"/>
      <c r="SVG88" s="37"/>
      <c r="SVH88" s="46"/>
      <c r="SVI88" s="35"/>
      <c r="SVJ88" s="59"/>
      <c r="SVK88" s="37"/>
      <c r="SVL88" s="46"/>
      <c r="SVM88" s="35"/>
      <c r="SVN88" s="59"/>
      <c r="SVO88" s="37"/>
      <c r="SVP88" s="46"/>
      <c r="SVQ88" s="35"/>
      <c r="SVR88" s="59"/>
      <c r="SVS88" s="37"/>
      <c r="SVT88" s="46"/>
      <c r="SVU88" s="35"/>
      <c r="SVV88" s="59"/>
      <c r="SVW88" s="37"/>
      <c r="SVX88" s="46"/>
      <c r="SVY88" s="35"/>
      <c r="SVZ88" s="59"/>
      <c r="SWA88" s="37"/>
      <c r="SWB88" s="46"/>
      <c r="SWC88" s="35"/>
      <c r="SWD88" s="59"/>
      <c r="SWE88" s="37"/>
      <c r="SWF88" s="46"/>
      <c r="SWG88" s="35"/>
      <c r="SWH88" s="59"/>
      <c r="SWI88" s="37"/>
      <c r="SWJ88" s="46"/>
      <c r="SWK88" s="35"/>
      <c r="SWL88" s="59"/>
      <c r="SWM88" s="37"/>
      <c r="SWN88" s="46"/>
      <c r="SWO88" s="35"/>
      <c r="SWP88" s="59"/>
      <c r="SWQ88" s="37"/>
      <c r="SWR88" s="46"/>
      <c r="SWS88" s="35"/>
      <c r="SWT88" s="59"/>
      <c r="SWU88" s="37"/>
      <c r="SWV88" s="46"/>
      <c r="SWW88" s="35"/>
      <c r="SWX88" s="59"/>
      <c r="SWY88" s="37"/>
      <c r="SWZ88" s="46"/>
      <c r="SXA88" s="35"/>
      <c r="SXB88" s="59"/>
      <c r="SXC88" s="37"/>
      <c r="SXD88" s="46"/>
      <c r="SXE88" s="35"/>
      <c r="SXF88" s="59"/>
      <c r="SXG88" s="37"/>
      <c r="SXH88" s="46"/>
      <c r="SXI88" s="35"/>
      <c r="SXJ88" s="59"/>
      <c r="SXK88" s="37"/>
      <c r="SXL88" s="46"/>
      <c r="SXM88" s="35"/>
      <c r="SXN88" s="59"/>
      <c r="SXO88" s="37"/>
      <c r="SXP88" s="46"/>
      <c r="SXQ88" s="35"/>
      <c r="SXR88" s="59"/>
      <c r="SXS88" s="37"/>
      <c r="SXT88" s="46"/>
      <c r="SXU88" s="35"/>
      <c r="SXV88" s="59"/>
      <c r="SXW88" s="37"/>
      <c r="SXX88" s="46"/>
      <c r="SXY88" s="35"/>
      <c r="SXZ88" s="59"/>
      <c r="SYA88" s="37"/>
      <c r="SYB88" s="46"/>
      <c r="SYC88" s="35"/>
      <c r="SYD88" s="59"/>
      <c r="SYE88" s="37"/>
      <c r="SYF88" s="46"/>
      <c r="SYG88" s="35"/>
      <c r="SYH88" s="59"/>
      <c r="SYI88" s="37"/>
      <c r="SYJ88" s="46"/>
      <c r="SYK88" s="35"/>
      <c r="SYL88" s="59"/>
      <c r="SYM88" s="37"/>
      <c r="SYN88" s="46"/>
      <c r="SYO88" s="35"/>
      <c r="SYP88" s="59"/>
      <c r="SYQ88" s="37"/>
      <c r="SYR88" s="46"/>
      <c r="SYS88" s="35"/>
      <c r="SYT88" s="59"/>
      <c r="SYU88" s="37"/>
      <c r="SYV88" s="46"/>
      <c r="SYW88" s="35"/>
      <c r="SYX88" s="59"/>
      <c r="SYY88" s="37"/>
      <c r="SYZ88" s="46"/>
      <c r="SZA88" s="35"/>
      <c r="SZB88" s="59"/>
      <c r="SZC88" s="37"/>
      <c r="SZD88" s="46"/>
      <c r="SZE88" s="35"/>
      <c r="SZF88" s="59"/>
      <c r="SZG88" s="37"/>
      <c r="SZH88" s="46"/>
      <c r="SZI88" s="35"/>
      <c r="SZJ88" s="59"/>
      <c r="SZK88" s="37"/>
      <c r="SZL88" s="46"/>
      <c r="SZM88" s="35"/>
      <c r="SZN88" s="59"/>
      <c r="SZO88" s="37"/>
      <c r="SZP88" s="46"/>
      <c r="SZQ88" s="35"/>
      <c r="SZR88" s="59"/>
      <c r="SZS88" s="37"/>
      <c r="SZT88" s="46"/>
      <c r="SZU88" s="35"/>
      <c r="SZV88" s="59"/>
      <c r="SZW88" s="37"/>
      <c r="SZX88" s="46"/>
      <c r="SZY88" s="35"/>
      <c r="SZZ88" s="59"/>
      <c r="TAA88" s="37"/>
      <c r="TAB88" s="46"/>
      <c r="TAC88" s="35"/>
      <c r="TAD88" s="59"/>
      <c r="TAE88" s="37"/>
      <c r="TAF88" s="46"/>
      <c r="TAG88" s="35"/>
      <c r="TAH88" s="59"/>
      <c r="TAI88" s="37"/>
      <c r="TAJ88" s="46"/>
      <c r="TAK88" s="35"/>
      <c r="TAL88" s="59"/>
      <c r="TAM88" s="37"/>
      <c r="TAN88" s="46"/>
      <c r="TAO88" s="35"/>
      <c r="TAP88" s="59"/>
      <c r="TAQ88" s="37"/>
      <c r="TAR88" s="46"/>
      <c r="TAS88" s="35"/>
      <c r="TAT88" s="59"/>
      <c r="TAU88" s="37"/>
      <c r="TAV88" s="46"/>
      <c r="TAW88" s="35"/>
      <c r="TAX88" s="59"/>
      <c r="TAY88" s="37"/>
      <c r="TAZ88" s="46"/>
      <c r="TBA88" s="35"/>
      <c r="TBB88" s="59"/>
      <c r="TBC88" s="37"/>
      <c r="TBD88" s="46"/>
      <c r="TBE88" s="35"/>
      <c r="TBF88" s="59"/>
      <c r="TBG88" s="37"/>
      <c r="TBH88" s="46"/>
      <c r="TBI88" s="35"/>
      <c r="TBJ88" s="59"/>
      <c r="TBK88" s="37"/>
      <c r="TBL88" s="46"/>
      <c r="TBM88" s="35"/>
      <c r="TBN88" s="59"/>
      <c r="TBO88" s="37"/>
      <c r="TBP88" s="46"/>
      <c r="TBQ88" s="35"/>
      <c r="TBR88" s="59"/>
      <c r="TBS88" s="37"/>
      <c r="TBT88" s="46"/>
      <c r="TBU88" s="35"/>
      <c r="TBV88" s="59"/>
      <c r="TBW88" s="37"/>
      <c r="TBX88" s="46"/>
      <c r="TBY88" s="35"/>
      <c r="TBZ88" s="59"/>
      <c r="TCA88" s="37"/>
      <c r="TCB88" s="46"/>
      <c r="TCC88" s="35"/>
      <c r="TCD88" s="59"/>
      <c r="TCE88" s="37"/>
      <c r="TCF88" s="46"/>
      <c r="TCG88" s="35"/>
      <c r="TCH88" s="59"/>
      <c r="TCI88" s="37"/>
      <c r="TCJ88" s="46"/>
      <c r="TCK88" s="35"/>
      <c r="TCL88" s="59"/>
      <c r="TCM88" s="37"/>
      <c r="TCN88" s="46"/>
      <c r="TCO88" s="35"/>
      <c r="TCP88" s="59"/>
      <c r="TCQ88" s="37"/>
      <c r="TCR88" s="46"/>
      <c r="TCS88" s="35"/>
      <c r="TCT88" s="59"/>
      <c r="TCU88" s="37"/>
      <c r="TCV88" s="46"/>
      <c r="TCW88" s="35"/>
      <c r="TCX88" s="59"/>
      <c r="TCY88" s="37"/>
      <c r="TCZ88" s="46"/>
      <c r="TDA88" s="35"/>
      <c r="TDB88" s="59"/>
      <c r="TDC88" s="37"/>
      <c r="TDD88" s="46"/>
      <c r="TDE88" s="35"/>
      <c r="TDF88" s="59"/>
      <c r="TDG88" s="37"/>
      <c r="TDH88" s="46"/>
      <c r="TDI88" s="35"/>
      <c r="TDJ88" s="59"/>
      <c r="TDK88" s="37"/>
      <c r="TDL88" s="46"/>
      <c r="TDM88" s="35"/>
      <c r="TDN88" s="59"/>
      <c r="TDO88" s="37"/>
      <c r="TDP88" s="46"/>
      <c r="TDQ88" s="35"/>
      <c r="TDR88" s="59"/>
      <c r="TDS88" s="37"/>
      <c r="TDT88" s="46"/>
      <c r="TDU88" s="35"/>
      <c r="TDV88" s="59"/>
      <c r="TDW88" s="37"/>
      <c r="TDX88" s="46"/>
      <c r="TDY88" s="35"/>
      <c r="TDZ88" s="59"/>
      <c r="TEA88" s="37"/>
      <c r="TEB88" s="46"/>
      <c r="TEC88" s="35"/>
      <c r="TED88" s="59"/>
      <c r="TEE88" s="37"/>
      <c r="TEF88" s="46"/>
      <c r="TEG88" s="35"/>
      <c r="TEH88" s="59"/>
      <c r="TEI88" s="37"/>
      <c r="TEJ88" s="46"/>
      <c r="TEK88" s="35"/>
      <c r="TEL88" s="59"/>
      <c r="TEM88" s="37"/>
      <c r="TEN88" s="46"/>
      <c r="TEO88" s="35"/>
      <c r="TEP88" s="59"/>
      <c r="TEQ88" s="37"/>
      <c r="TER88" s="46"/>
      <c r="TES88" s="35"/>
      <c r="TET88" s="59"/>
      <c r="TEU88" s="37"/>
      <c r="TEV88" s="46"/>
      <c r="TEW88" s="35"/>
      <c r="TEX88" s="59"/>
      <c r="TEY88" s="37"/>
      <c r="TEZ88" s="46"/>
      <c r="TFA88" s="35"/>
      <c r="TFB88" s="59"/>
      <c r="TFC88" s="37"/>
      <c r="TFD88" s="46"/>
      <c r="TFE88" s="35"/>
      <c r="TFF88" s="59"/>
      <c r="TFG88" s="37"/>
      <c r="TFH88" s="46"/>
      <c r="TFI88" s="35"/>
      <c r="TFJ88" s="59"/>
      <c r="TFK88" s="37"/>
      <c r="TFL88" s="46"/>
      <c r="TFM88" s="35"/>
      <c r="TFN88" s="59"/>
      <c r="TFO88" s="37"/>
      <c r="TFP88" s="46"/>
      <c r="TFQ88" s="35"/>
      <c r="TFR88" s="59"/>
      <c r="TFS88" s="37"/>
      <c r="TFT88" s="46"/>
      <c r="TFU88" s="35"/>
      <c r="TFV88" s="59"/>
      <c r="TFW88" s="37"/>
      <c r="TFX88" s="46"/>
      <c r="TFY88" s="35"/>
      <c r="TFZ88" s="59"/>
      <c r="TGA88" s="37"/>
      <c r="TGB88" s="46"/>
      <c r="TGC88" s="35"/>
      <c r="TGD88" s="59"/>
      <c r="TGE88" s="37"/>
      <c r="TGF88" s="46"/>
      <c r="TGG88" s="35"/>
      <c r="TGH88" s="59"/>
      <c r="TGI88" s="37"/>
      <c r="TGJ88" s="46"/>
      <c r="TGK88" s="35"/>
      <c r="TGL88" s="59"/>
      <c r="TGM88" s="37"/>
      <c r="TGN88" s="46"/>
      <c r="TGO88" s="35"/>
      <c r="TGP88" s="59"/>
      <c r="TGQ88" s="37"/>
      <c r="TGR88" s="46"/>
      <c r="TGS88" s="35"/>
      <c r="TGT88" s="59"/>
      <c r="TGU88" s="37"/>
      <c r="TGV88" s="46"/>
      <c r="TGW88" s="35"/>
      <c r="TGX88" s="59"/>
      <c r="TGY88" s="37"/>
      <c r="TGZ88" s="46"/>
      <c r="THA88" s="35"/>
      <c r="THB88" s="59"/>
      <c r="THC88" s="37"/>
      <c r="THD88" s="46"/>
      <c r="THE88" s="35"/>
      <c r="THF88" s="59"/>
      <c r="THG88" s="37"/>
      <c r="THH88" s="46"/>
      <c r="THI88" s="35"/>
      <c r="THJ88" s="59"/>
      <c r="THK88" s="37"/>
      <c r="THL88" s="46"/>
      <c r="THM88" s="35"/>
      <c r="THN88" s="59"/>
      <c r="THO88" s="37"/>
      <c r="THP88" s="46"/>
      <c r="THQ88" s="35"/>
      <c r="THR88" s="59"/>
      <c r="THS88" s="37"/>
      <c r="THT88" s="46"/>
      <c r="THU88" s="35"/>
      <c r="THV88" s="59"/>
      <c r="THW88" s="37"/>
      <c r="THX88" s="46"/>
      <c r="THY88" s="35"/>
      <c r="THZ88" s="59"/>
      <c r="TIA88" s="37"/>
      <c r="TIB88" s="46"/>
      <c r="TIC88" s="35"/>
      <c r="TID88" s="59"/>
      <c r="TIE88" s="37"/>
      <c r="TIF88" s="46"/>
      <c r="TIG88" s="35"/>
      <c r="TIH88" s="59"/>
      <c r="TII88" s="37"/>
      <c r="TIJ88" s="46"/>
      <c r="TIK88" s="35"/>
      <c r="TIL88" s="59"/>
      <c r="TIM88" s="37"/>
      <c r="TIN88" s="46"/>
      <c r="TIO88" s="35"/>
      <c r="TIP88" s="59"/>
      <c r="TIQ88" s="37"/>
      <c r="TIR88" s="46"/>
      <c r="TIS88" s="35"/>
      <c r="TIT88" s="59"/>
      <c r="TIU88" s="37"/>
      <c r="TIV88" s="46"/>
      <c r="TIW88" s="35"/>
      <c r="TIX88" s="59"/>
      <c r="TIY88" s="37"/>
      <c r="TIZ88" s="46"/>
      <c r="TJA88" s="35"/>
      <c r="TJB88" s="59"/>
      <c r="TJC88" s="37"/>
      <c r="TJD88" s="46"/>
      <c r="TJE88" s="35"/>
      <c r="TJF88" s="59"/>
      <c r="TJG88" s="37"/>
      <c r="TJH88" s="46"/>
      <c r="TJI88" s="35"/>
      <c r="TJJ88" s="59"/>
      <c r="TJK88" s="37"/>
      <c r="TJL88" s="46"/>
      <c r="TJM88" s="35"/>
      <c r="TJN88" s="59"/>
      <c r="TJO88" s="37"/>
      <c r="TJP88" s="46"/>
      <c r="TJQ88" s="35"/>
      <c r="TJR88" s="59"/>
      <c r="TJS88" s="37"/>
      <c r="TJT88" s="46"/>
      <c r="TJU88" s="35"/>
      <c r="TJV88" s="59"/>
      <c r="TJW88" s="37"/>
      <c r="TJX88" s="46"/>
      <c r="TJY88" s="35"/>
      <c r="TJZ88" s="59"/>
      <c r="TKA88" s="37"/>
      <c r="TKB88" s="46"/>
      <c r="TKC88" s="35"/>
      <c r="TKD88" s="59"/>
      <c r="TKE88" s="37"/>
      <c r="TKF88" s="46"/>
      <c r="TKG88" s="35"/>
      <c r="TKH88" s="59"/>
      <c r="TKI88" s="37"/>
      <c r="TKJ88" s="46"/>
      <c r="TKK88" s="35"/>
      <c r="TKL88" s="59"/>
      <c r="TKM88" s="37"/>
      <c r="TKN88" s="46"/>
      <c r="TKO88" s="35"/>
      <c r="TKP88" s="59"/>
      <c r="TKQ88" s="37"/>
      <c r="TKR88" s="46"/>
      <c r="TKS88" s="35"/>
      <c r="TKT88" s="59"/>
      <c r="TKU88" s="37"/>
      <c r="TKV88" s="46"/>
      <c r="TKW88" s="35"/>
      <c r="TKX88" s="59"/>
      <c r="TKY88" s="37"/>
      <c r="TKZ88" s="46"/>
      <c r="TLA88" s="35"/>
      <c r="TLB88" s="59"/>
      <c r="TLC88" s="37"/>
      <c r="TLD88" s="46"/>
      <c r="TLE88" s="35"/>
      <c r="TLF88" s="59"/>
      <c r="TLG88" s="37"/>
      <c r="TLH88" s="46"/>
      <c r="TLI88" s="35"/>
      <c r="TLJ88" s="59"/>
      <c r="TLK88" s="37"/>
      <c r="TLL88" s="46"/>
      <c r="TLM88" s="35"/>
      <c r="TLN88" s="59"/>
      <c r="TLO88" s="37"/>
      <c r="TLP88" s="46"/>
      <c r="TLQ88" s="35"/>
      <c r="TLR88" s="59"/>
      <c r="TLS88" s="37"/>
      <c r="TLT88" s="46"/>
      <c r="TLU88" s="35"/>
      <c r="TLV88" s="59"/>
      <c r="TLW88" s="37"/>
      <c r="TLX88" s="46"/>
      <c r="TLY88" s="35"/>
      <c r="TLZ88" s="59"/>
      <c r="TMA88" s="37"/>
      <c r="TMB88" s="46"/>
      <c r="TMC88" s="35"/>
      <c r="TMD88" s="59"/>
      <c r="TME88" s="37"/>
      <c r="TMF88" s="46"/>
      <c r="TMG88" s="35"/>
      <c r="TMH88" s="59"/>
      <c r="TMI88" s="37"/>
      <c r="TMJ88" s="46"/>
      <c r="TMK88" s="35"/>
      <c r="TML88" s="59"/>
      <c r="TMM88" s="37"/>
      <c r="TMN88" s="46"/>
      <c r="TMO88" s="35"/>
      <c r="TMP88" s="59"/>
      <c r="TMQ88" s="37"/>
      <c r="TMR88" s="46"/>
      <c r="TMS88" s="35"/>
      <c r="TMT88" s="59"/>
      <c r="TMU88" s="37"/>
      <c r="TMV88" s="46"/>
      <c r="TMW88" s="35"/>
      <c r="TMX88" s="59"/>
      <c r="TMY88" s="37"/>
      <c r="TMZ88" s="46"/>
      <c r="TNA88" s="35"/>
      <c r="TNB88" s="59"/>
      <c r="TNC88" s="37"/>
      <c r="TND88" s="46"/>
      <c r="TNE88" s="35"/>
      <c r="TNF88" s="59"/>
      <c r="TNG88" s="37"/>
      <c r="TNH88" s="46"/>
      <c r="TNI88" s="35"/>
      <c r="TNJ88" s="59"/>
      <c r="TNK88" s="37"/>
      <c r="TNL88" s="46"/>
      <c r="TNM88" s="35"/>
      <c r="TNN88" s="59"/>
      <c r="TNO88" s="37"/>
      <c r="TNP88" s="46"/>
      <c r="TNQ88" s="35"/>
      <c r="TNR88" s="59"/>
      <c r="TNS88" s="37"/>
      <c r="TNT88" s="46"/>
      <c r="TNU88" s="35"/>
      <c r="TNV88" s="59"/>
      <c r="TNW88" s="37"/>
      <c r="TNX88" s="46"/>
      <c r="TNY88" s="35"/>
      <c r="TNZ88" s="59"/>
      <c r="TOA88" s="37"/>
      <c r="TOB88" s="46"/>
      <c r="TOC88" s="35"/>
      <c r="TOD88" s="59"/>
      <c r="TOE88" s="37"/>
      <c r="TOF88" s="46"/>
      <c r="TOG88" s="35"/>
      <c r="TOH88" s="59"/>
      <c r="TOI88" s="37"/>
      <c r="TOJ88" s="46"/>
      <c r="TOK88" s="35"/>
      <c r="TOL88" s="59"/>
      <c r="TOM88" s="37"/>
      <c r="TON88" s="46"/>
      <c r="TOO88" s="35"/>
      <c r="TOP88" s="59"/>
      <c r="TOQ88" s="37"/>
      <c r="TOR88" s="46"/>
      <c r="TOS88" s="35"/>
      <c r="TOT88" s="59"/>
      <c r="TOU88" s="37"/>
      <c r="TOV88" s="46"/>
      <c r="TOW88" s="35"/>
      <c r="TOX88" s="59"/>
      <c r="TOY88" s="37"/>
      <c r="TOZ88" s="46"/>
      <c r="TPA88" s="35"/>
      <c r="TPB88" s="59"/>
      <c r="TPC88" s="37"/>
      <c r="TPD88" s="46"/>
      <c r="TPE88" s="35"/>
      <c r="TPF88" s="59"/>
      <c r="TPG88" s="37"/>
      <c r="TPH88" s="46"/>
      <c r="TPI88" s="35"/>
      <c r="TPJ88" s="59"/>
      <c r="TPK88" s="37"/>
      <c r="TPL88" s="46"/>
      <c r="TPM88" s="35"/>
      <c r="TPN88" s="59"/>
      <c r="TPO88" s="37"/>
      <c r="TPP88" s="46"/>
      <c r="TPQ88" s="35"/>
      <c r="TPR88" s="59"/>
      <c r="TPS88" s="37"/>
      <c r="TPT88" s="46"/>
      <c r="TPU88" s="35"/>
      <c r="TPV88" s="59"/>
      <c r="TPW88" s="37"/>
      <c r="TPX88" s="46"/>
      <c r="TPY88" s="35"/>
      <c r="TPZ88" s="59"/>
      <c r="TQA88" s="37"/>
      <c r="TQB88" s="46"/>
      <c r="TQC88" s="35"/>
      <c r="TQD88" s="59"/>
      <c r="TQE88" s="37"/>
      <c r="TQF88" s="46"/>
      <c r="TQG88" s="35"/>
      <c r="TQH88" s="59"/>
      <c r="TQI88" s="37"/>
      <c r="TQJ88" s="46"/>
      <c r="TQK88" s="35"/>
      <c r="TQL88" s="59"/>
      <c r="TQM88" s="37"/>
      <c r="TQN88" s="46"/>
      <c r="TQO88" s="35"/>
      <c r="TQP88" s="59"/>
      <c r="TQQ88" s="37"/>
      <c r="TQR88" s="46"/>
      <c r="TQS88" s="35"/>
      <c r="TQT88" s="59"/>
      <c r="TQU88" s="37"/>
      <c r="TQV88" s="46"/>
      <c r="TQW88" s="35"/>
      <c r="TQX88" s="59"/>
      <c r="TQY88" s="37"/>
      <c r="TQZ88" s="46"/>
      <c r="TRA88" s="35"/>
      <c r="TRB88" s="59"/>
      <c r="TRC88" s="37"/>
      <c r="TRD88" s="46"/>
      <c r="TRE88" s="35"/>
      <c r="TRF88" s="59"/>
      <c r="TRG88" s="37"/>
      <c r="TRH88" s="46"/>
      <c r="TRI88" s="35"/>
      <c r="TRJ88" s="59"/>
      <c r="TRK88" s="37"/>
      <c r="TRL88" s="46"/>
      <c r="TRM88" s="35"/>
      <c r="TRN88" s="59"/>
      <c r="TRO88" s="37"/>
      <c r="TRP88" s="46"/>
      <c r="TRQ88" s="35"/>
      <c r="TRR88" s="59"/>
      <c r="TRS88" s="37"/>
      <c r="TRT88" s="46"/>
      <c r="TRU88" s="35"/>
      <c r="TRV88" s="59"/>
      <c r="TRW88" s="37"/>
      <c r="TRX88" s="46"/>
      <c r="TRY88" s="35"/>
      <c r="TRZ88" s="59"/>
      <c r="TSA88" s="37"/>
      <c r="TSB88" s="46"/>
      <c r="TSC88" s="35"/>
      <c r="TSD88" s="59"/>
      <c r="TSE88" s="37"/>
      <c r="TSF88" s="46"/>
      <c r="TSG88" s="35"/>
      <c r="TSH88" s="59"/>
      <c r="TSI88" s="37"/>
      <c r="TSJ88" s="46"/>
      <c r="TSK88" s="35"/>
      <c r="TSL88" s="59"/>
      <c r="TSM88" s="37"/>
      <c r="TSN88" s="46"/>
      <c r="TSO88" s="35"/>
      <c r="TSP88" s="59"/>
      <c r="TSQ88" s="37"/>
      <c r="TSR88" s="46"/>
      <c r="TSS88" s="35"/>
      <c r="TST88" s="59"/>
      <c r="TSU88" s="37"/>
      <c r="TSV88" s="46"/>
      <c r="TSW88" s="35"/>
      <c r="TSX88" s="59"/>
      <c r="TSY88" s="37"/>
      <c r="TSZ88" s="46"/>
      <c r="TTA88" s="35"/>
      <c r="TTB88" s="59"/>
      <c r="TTC88" s="37"/>
      <c r="TTD88" s="46"/>
      <c r="TTE88" s="35"/>
      <c r="TTF88" s="59"/>
      <c r="TTG88" s="37"/>
      <c r="TTH88" s="46"/>
      <c r="TTI88" s="35"/>
      <c r="TTJ88" s="59"/>
      <c r="TTK88" s="37"/>
      <c r="TTL88" s="46"/>
      <c r="TTM88" s="35"/>
      <c r="TTN88" s="59"/>
      <c r="TTO88" s="37"/>
      <c r="TTP88" s="46"/>
      <c r="TTQ88" s="35"/>
      <c r="TTR88" s="59"/>
      <c r="TTS88" s="37"/>
      <c r="TTT88" s="46"/>
      <c r="TTU88" s="35"/>
      <c r="TTV88" s="59"/>
      <c r="TTW88" s="37"/>
      <c r="TTX88" s="46"/>
      <c r="TTY88" s="35"/>
      <c r="TTZ88" s="59"/>
      <c r="TUA88" s="37"/>
      <c r="TUB88" s="46"/>
      <c r="TUC88" s="35"/>
      <c r="TUD88" s="59"/>
      <c r="TUE88" s="37"/>
      <c r="TUF88" s="46"/>
      <c r="TUG88" s="35"/>
      <c r="TUH88" s="59"/>
      <c r="TUI88" s="37"/>
      <c r="TUJ88" s="46"/>
      <c r="TUK88" s="35"/>
      <c r="TUL88" s="59"/>
      <c r="TUM88" s="37"/>
      <c r="TUN88" s="46"/>
      <c r="TUO88" s="35"/>
      <c r="TUP88" s="59"/>
      <c r="TUQ88" s="37"/>
      <c r="TUR88" s="46"/>
      <c r="TUS88" s="35"/>
      <c r="TUT88" s="59"/>
      <c r="TUU88" s="37"/>
      <c r="TUV88" s="46"/>
      <c r="TUW88" s="35"/>
      <c r="TUX88" s="59"/>
      <c r="TUY88" s="37"/>
      <c r="TUZ88" s="46"/>
      <c r="TVA88" s="35"/>
      <c r="TVB88" s="59"/>
      <c r="TVC88" s="37"/>
      <c r="TVD88" s="46"/>
      <c r="TVE88" s="35"/>
      <c r="TVF88" s="59"/>
      <c r="TVG88" s="37"/>
      <c r="TVH88" s="46"/>
      <c r="TVI88" s="35"/>
      <c r="TVJ88" s="59"/>
      <c r="TVK88" s="37"/>
      <c r="TVL88" s="46"/>
      <c r="TVM88" s="35"/>
      <c r="TVN88" s="59"/>
      <c r="TVO88" s="37"/>
      <c r="TVP88" s="46"/>
      <c r="TVQ88" s="35"/>
      <c r="TVR88" s="59"/>
      <c r="TVS88" s="37"/>
      <c r="TVT88" s="46"/>
      <c r="TVU88" s="35"/>
      <c r="TVV88" s="59"/>
      <c r="TVW88" s="37"/>
      <c r="TVX88" s="46"/>
      <c r="TVY88" s="35"/>
      <c r="TVZ88" s="59"/>
      <c r="TWA88" s="37"/>
      <c r="TWB88" s="46"/>
      <c r="TWC88" s="35"/>
      <c r="TWD88" s="59"/>
      <c r="TWE88" s="37"/>
      <c r="TWF88" s="46"/>
      <c r="TWG88" s="35"/>
      <c r="TWH88" s="59"/>
      <c r="TWI88" s="37"/>
      <c r="TWJ88" s="46"/>
      <c r="TWK88" s="35"/>
      <c r="TWL88" s="59"/>
      <c r="TWM88" s="37"/>
      <c r="TWN88" s="46"/>
      <c r="TWO88" s="35"/>
      <c r="TWP88" s="59"/>
      <c r="TWQ88" s="37"/>
      <c r="TWR88" s="46"/>
      <c r="TWS88" s="35"/>
      <c r="TWT88" s="59"/>
      <c r="TWU88" s="37"/>
      <c r="TWV88" s="46"/>
      <c r="TWW88" s="35"/>
      <c r="TWX88" s="59"/>
      <c r="TWY88" s="37"/>
      <c r="TWZ88" s="46"/>
      <c r="TXA88" s="35"/>
      <c r="TXB88" s="59"/>
      <c r="TXC88" s="37"/>
      <c r="TXD88" s="46"/>
      <c r="TXE88" s="35"/>
      <c r="TXF88" s="59"/>
      <c r="TXG88" s="37"/>
      <c r="TXH88" s="46"/>
      <c r="TXI88" s="35"/>
      <c r="TXJ88" s="59"/>
      <c r="TXK88" s="37"/>
      <c r="TXL88" s="46"/>
      <c r="TXM88" s="35"/>
      <c r="TXN88" s="59"/>
      <c r="TXO88" s="37"/>
      <c r="TXP88" s="46"/>
      <c r="TXQ88" s="35"/>
      <c r="TXR88" s="59"/>
      <c r="TXS88" s="37"/>
      <c r="TXT88" s="46"/>
      <c r="TXU88" s="35"/>
      <c r="TXV88" s="59"/>
      <c r="TXW88" s="37"/>
      <c r="TXX88" s="46"/>
      <c r="TXY88" s="35"/>
      <c r="TXZ88" s="59"/>
      <c r="TYA88" s="37"/>
      <c r="TYB88" s="46"/>
      <c r="TYC88" s="35"/>
      <c r="TYD88" s="59"/>
      <c r="TYE88" s="37"/>
      <c r="TYF88" s="46"/>
      <c r="TYG88" s="35"/>
      <c r="TYH88" s="59"/>
      <c r="TYI88" s="37"/>
      <c r="TYJ88" s="46"/>
      <c r="TYK88" s="35"/>
      <c r="TYL88" s="59"/>
      <c r="TYM88" s="37"/>
      <c r="TYN88" s="46"/>
      <c r="TYO88" s="35"/>
      <c r="TYP88" s="59"/>
      <c r="TYQ88" s="37"/>
      <c r="TYR88" s="46"/>
      <c r="TYS88" s="35"/>
      <c r="TYT88" s="59"/>
      <c r="TYU88" s="37"/>
      <c r="TYV88" s="46"/>
      <c r="TYW88" s="35"/>
      <c r="TYX88" s="59"/>
      <c r="TYY88" s="37"/>
      <c r="TYZ88" s="46"/>
      <c r="TZA88" s="35"/>
      <c r="TZB88" s="59"/>
      <c r="TZC88" s="37"/>
      <c r="TZD88" s="46"/>
      <c r="TZE88" s="35"/>
      <c r="TZF88" s="59"/>
      <c r="TZG88" s="37"/>
      <c r="TZH88" s="46"/>
      <c r="TZI88" s="35"/>
      <c r="TZJ88" s="59"/>
      <c r="TZK88" s="37"/>
      <c r="TZL88" s="46"/>
      <c r="TZM88" s="35"/>
      <c r="TZN88" s="59"/>
      <c r="TZO88" s="37"/>
      <c r="TZP88" s="46"/>
      <c r="TZQ88" s="35"/>
      <c r="TZR88" s="59"/>
      <c r="TZS88" s="37"/>
      <c r="TZT88" s="46"/>
      <c r="TZU88" s="35"/>
      <c r="TZV88" s="59"/>
      <c r="TZW88" s="37"/>
      <c r="TZX88" s="46"/>
      <c r="TZY88" s="35"/>
      <c r="TZZ88" s="59"/>
      <c r="UAA88" s="37"/>
      <c r="UAB88" s="46"/>
      <c r="UAC88" s="35"/>
      <c r="UAD88" s="59"/>
      <c r="UAE88" s="37"/>
      <c r="UAF88" s="46"/>
      <c r="UAG88" s="35"/>
      <c r="UAH88" s="59"/>
      <c r="UAI88" s="37"/>
      <c r="UAJ88" s="46"/>
      <c r="UAK88" s="35"/>
      <c r="UAL88" s="59"/>
      <c r="UAM88" s="37"/>
      <c r="UAN88" s="46"/>
      <c r="UAO88" s="35"/>
      <c r="UAP88" s="59"/>
      <c r="UAQ88" s="37"/>
      <c r="UAR88" s="46"/>
      <c r="UAS88" s="35"/>
      <c r="UAT88" s="59"/>
      <c r="UAU88" s="37"/>
      <c r="UAV88" s="46"/>
      <c r="UAW88" s="35"/>
      <c r="UAX88" s="59"/>
      <c r="UAY88" s="37"/>
      <c r="UAZ88" s="46"/>
      <c r="UBA88" s="35"/>
      <c r="UBB88" s="59"/>
      <c r="UBC88" s="37"/>
      <c r="UBD88" s="46"/>
      <c r="UBE88" s="35"/>
      <c r="UBF88" s="59"/>
      <c r="UBG88" s="37"/>
      <c r="UBH88" s="46"/>
      <c r="UBI88" s="35"/>
      <c r="UBJ88" s="59"/>
      <c r="UBK88" s="37"/>
      <c r="UBL88" s="46"/>
      <c r="UBM88" s="35"/>
      <c r="UBN88" s="59"/>
      <c r="UBO88" s="37"/>
      <c r="UBP88" s="46"/>
      <c r="UBQ88" s="35"/>
      <c r="UBR88" s="59"/>
      <c r="UBS88" s="37"/>
      <c r="UBT88" s="46"/>
      <c r="UBU88" s="35"/>
      <c r="UBV88" s="59"/>
      <c r="UBW88" s="37"/>
      <c r="UBX88" s="46"/>
      <c r="UBY88" s="35"/>
      <c r="UBZ88" s="59"/>
      <c r="UCA88" s="37"/>
      <c r="UCB88" s="46"/>
      <c r="UCC88" s="35"/>
      <c r="UCD88" s="59"/>
      <c r="UCE88" s="37"/>
      <c r="UCF88" s="46"/>
      <c r="UCG88" s="35"/>
      <c r="UCH88" s="59"/>
      <c r="UCI88" s="37"/>
      <c r="UCJ88" s="46"/>
      <c r="UCK88" s="35"/>
      <c r="UCL88" s="59"/>
      <c r="UCM88" s="37"/>
      <c r="UCN88" s="46"/>
      <c r="UCO88" s="35"/>
      <c r="UCP88" s="59"/>
      <c r="UCQ88" s="37"/>
      <c r="UCR88" s="46"/>
      <c r="UCS88" s="35"/>
      <c r="UCT88" s="59"/>
      <c r="UCU88" s="37"/>
      <c r="UCV88" s="46"/>
      <c r="UCW88" s="35"/>
      <c r="UCX88" s="59"/>
      <c r="UCY88" s="37"/>
      <c r="UCZ88" s="46"/>
      <c r="UDA88" s="35"/>
      <c r="UDB88" s="59"/>
      <c r="UDC88" s="37"/>
      <c r="UDD88" s="46"/>
      <c r="UDE88" s="35"/>
      <c r="UDF88" s="59"/>
      <c r="UDG88" s="37"/>
      <c r="UDH88" s="46"/>
      <c r="UDI88" s="35"/>
      <c r="UDJ88" s="59"/>
      <c r="UDK88" s="37"/>
      <c r="UDL88" s="46"/>
      <c r="UDM88" s="35"/>
      <c r="UDN88" s="59"/>
      <c r="UDO88" s="37"/>
      <c r="UDP88" s="46"/>
      <c r="UDQ88" s="35"/>
      <c r="UDR88" s="59"/>
      <c r="UDS88" s="37"/>
      <c r="UDT88" s="46"/>
      <c r="UDU88" s="35"/>
      <c r="UDV88" s="59"/>
      <c r="UDW88" s="37"/>
      <c r="UDX88" s="46"/>
      <c r="UDY88" s="35"/>
      <c r="UDZ88" s="59"/>
      <c r="UEA88" s="37"/>
      <c r="UEB88" s="46"/>
      <c r="UEC88" s="35"/>
      <c r="UED88" s="59"/>
      <c r="UEE88" s="37"/>
      <c r="UEF88" s="46"/>
      <c r="UEG88" s="35"/>
      <c r="UEH88" s="59"/>
      <c r="UEI88" s="37"/>
      <c r="UEJ88" s="46"/>
      <c r="UEK88" s="35"/>
      <c r="UEL88" s="59"/>
      <c r="UEM88" s="37"/>
      <c r="UEN88" s="46"/>
      <c r="UEO88" s="35"/>
      <c r="UEP88" s="59"/>
      <c r="UEQ88" s="37"/>
      <c r="UER88" s="46"/>
      <c r="UES88" s="35"/>
      <c r="UET88" s="59"/>
      <c r="UEU88" s="37"/>
      <c r="UEV88" s="46"/>
      <c r="UEW88" s="35"/>
      <c r="UEX88" s="59"/>
      <c r="UEY88" s="37"/>
      <c r="UEZ88" s="46"/>
      <c r="UFA88" s="35"/>
      <c r="UFB88" s="59"/>
      <c r="UFC88" s="37"/>
      <c r="UFD88" s="46"/>
      <c r="UFE88" s="35"/>
      <c r="UFF88" s="59"/>
      <c r="UFG88" s="37"/>
      <c r="UFH88" s="46"/>
      <c r="UFI88" s="35"/>
      <c r="UFJ88" s="59"/>
      <c r="UFK88" s="37"/>
      <c r="UFL88" s="46"/>
      <c r="UFM88" s="35"/>
      <c r="UFN88" s="59"/>
      <c r="UFO88" s="37"/>
      <c r="UFP88" s="46"/>
      <c r="UFQ88" s="35"/>
      <c r="UFR88" s="59"/>
      <c r="UFS88" s="37"/>
      <c r="UFT88" s="46"/>
      <c r="UFU88" s="35"/>
      <c r="UFV88" s="59"/>
      <c r="UFW88" s="37"/>
      <c r="UFX88" s="46"/>
      <c r="UFY88" s="35"/>
      <c r="UFZ88" s="59"/>
      <c r="UGA88" s="37"/>
      <c r="UGB88" s="46"/>
      <c r="UGC88" s="35"/>
      <c r="UGD88" s="59"/>
      <c r="UGE88" s="37"/>
      <c r="UGF88" s="46"/>
      <c r="UGG88" s="35"/>
      <c r="UGH88" s="59"/>
      <c r="UGI88" s="37"/>
      <c r="UGJ88" s="46"/>
      <c r="UGK88" s="35"/>
      <c r="UGL88" s="59"/>
      <c r="UGM88" s="37"/>
      <c r="UGN88" s="46"/>
      <c r="UGO88" s="35"/>
      <c r="UGP88" s="59"/>
      <c r="UGQ88" s="37"/>
      <c r="UGR88" s="46"/>
      <c r="UGS88" s="35"/>
      <c r="UGT88" s="59"/>
      <c r="UGU88" s="37"/>
      <c r="UGV88" s="46"/>
      <c r="UGW88" s="35"/>
      <c r="UGX88" s="59"/>
      <c r="UGY88" s="37"/>
      <c r="UGZ88" s="46"/>
      <c r="UHA88" s="35"/>
      <c r="UHB88" s="59"/>
      <c r="UHC88" s="37"/>
      <c r="UHD88" s="46"/>
      <c r="UHE88" s="35"/>
      <c r="UHF88" s="59"/>
      <c r="UHG88" s="37"/>
      <c r="UHH88" s="46"/>
      <c r="UHI88" s="35"/>
      <c r="UHJ88" s="59"/>
      <c r="UHK88" s="37"/>
      <c r="UHL88" s="46"/>
      <c r="UHM88" s="35"/>
      <c r="UHN88" s="59"/>
      <c r="UHO88" s="37"/>
      <c r="UHP88" s="46"/>
      <c r="UHQ88" s="35"/>
      <c r="UHR88" s="59"/>
      <c r="UHS88" s="37"/>
      <c r="UHT88" s="46"/>
      <c r="UHU88" s="35"/>
      <c r="UHV88" s="59"/>
      <c r="UHW88" s="37"/>
      <c r="UHX88" s="46"/>
      <c r="UHY88" s="35"/>
      <c r="UHZ88" s="59"/>
      <c r="UIA88" s="37"/>
      <c r="UIB88" s="46"/>
      <c r="UIC88" s="35"/>
      <c r="UID88" s="59"/>
      <c r="UIE88" s="37"/>
      <c r="UIF88" s="46"/>
      <c r="UIG88" s="35"/>
      <c r="UIH88" s="59"/>
      <c r="UII88" s="37"/>
      <c r="UIJ88" s="46"/>
      <c r="UIK88" s="35"/>
      <c r="UIL88" s="59"/>
      <c r="UIM88" s="37"/>
      <c r="UIN88" s="46"/>
      <c r="UIO88" s="35"/>
      <c r="UIP88" s="59"/>
      <c r="UIQ88" s="37"/>
      <c r="UIR88" s="46"/>
      <c r="UIS88" s="35"/>
      <c r="UIT88" s="59"/>
      <c r="UIU88" s="37"/>
      <c r="UIV88" s="46"/>
      <c r="UIW88" s="35"/>
      <c r="UIX88" s="59"/>
      <c r="UIY88" s="37"/>
      <c r="UIZ88" s="46"/>
      <c r="UJA88" s="35"/>
      <c r="UJB88" s="59"/>
      <c r="UJC88" s="37"/>
      <c r="UJD88" s="46"/>
      <c r="UJE88" s="35"/>
      <c r="UJF88" s="59"/>
      <c r="UJG88" s="37"/>
      <c r="UJH88" s="46"/>
      <c r="UJI88" s="35"/>
      <c r="UJJ88" s="59"/>
      <c r="UJK88" s="37"/>
      <c r="UJL88" s="46"/>
      <c r="UJM88" s="35"/>
      <c r="UJN88" s="59"/>
      <c r="UJO88" s="37"/>
      <c r="UJP88" s="46"/>
      <c r="UJQ88" s="35"/>
      <c r="UJR88" s="59"/>
      <c r="UJS88" s="37"/>
      <c r="UJT88" s="46"/>
      <c r="UJU88" s="35"/>
      <c r="UJV88" s="59"/>
      <c r="UJW88" s="37"/>
      <c r="UJX88" s="46"/>
      <c r="UJY88" s="35"/>
      <c r="UJZ88" s="59"/>
      <c r="UKA88" s="37"/>
      <c r="UKB88" s="46"/>
      <c r="UKC88" s="35"/>
      <c r="UKD88" s="59"/>
      <c r="UKE88" s="37"/>
      <c r="UKF88" s="46"/>
      <c r="UKG88" s="35"/>
      <c r="UKH88" s="59"/>
      <c r="UKI88" s="37"/>
      <c r="UKJ88" s="46"/>
      <c r="UKK88" s="35"/>
      <c r="UKL88" s="59"/>
      <c r="UKM88" s="37"/>
      <c r="UKN88" s="46"/>
      <c r="UKO88" s="35"/>
      <c r="UKP88" s="59"/>
      <c r="UKQ88" s="37"/>
      <c r="UKR88" s="46"/>
      <c r="UKS88" s="35"/>
      <c r="UKT88" s="59"/>
      <c r="UKU88" s="37"/>
      <c r="UKV88" s="46"/>
      <c r="UKW88" s="35"/>
      <c r="UKX88" s="59"/>
      <c r="UKY88" s="37"/>
      <c r="UKZ88" s="46"/>
      <c r="ULA88" s="35"/>
      <c r="ULB88" s="59"/>
      <c r="ULC88" s="37"/>
      <c r="ULD88" s="46"/>
      <c r="ULE88" s="35"/>
      <c r="ULF88" s="59"/>
      <c r="ULG88" s="37"/>
      <c r="ULH88" s="46"/>
      <c r="ULI88" s="35"/>
      <c r="ULJ88" s="59"/>
      <c r="ULK88" s="37"/>
      <c r="ULL88" s="46"/>
      <c r="ULM88" s="35"/>
      <c r="ULN88" s="59"/>
      <c r="ULO88" s="37"/>
      <c r="ULP88" s="46"/>
      <c r="ULQ88" s="35"/>
      <c r="ULR88" s="59"/>
      <c r="ULS88" s="37"/>
      <c r="ULT88" s="46"/>
      <c r="ULU88" s="35"/>
      <c r="ULV88" s="59"/>
      <c r="ULW88" s="37"/>
      <c r="ULX88" s="46"/>
      <c r="ULY88" s="35"/>
      <c r="ULZ88" s="59"/>
      <c r="UMA88" s="37"/>
      <c r="UMB88" s="46"/>
      <c r="UMC88" s="35"/>
      <c r="UMD88" s="59"/>
      <c r="UME88" s="37"/>
      <c r="UMF88" s="46"/>
      <c r="UMG88" s="35"/>
      <c r="UMH88" s="59"/>
      <c r="UMI88" s="37"/>
      <c r="UMJ88" s="46"/>
      <c r="UMK88" s="35"/>
      <c r="UML88" s="59"/>
      <c r="UMM88" s="37"/>
      <c r="UMN88" s="46"/>
      <c r="UMO88" s="35"/>
      <c r="UMP88" s="59"/>
      <c r="UMQ88" s="37"/>
      <c r="UMR88" s="46"/>
      <c r="UMS88" s="35"/>
      <c r="UMT88" s="59"/>
      <c r="UMU88" s="37"/>
      <c r="UMV88" s="46"/>
      <c r="UMW88" s="35"/>
      <c r="UMX88" s="59"/>
      <c r="UMY88" s="37"/>
      <c r="UMZ88" s="46"/>
      <c r="UNA88" s="35"/>
      <c r="UNB88" s="59"/>
      <c r="UNC88" s="37"/>
      <c r="UND88" s="46"/>
      <c r="UNE88" s="35"/>
      <c r="UNF88" s="59"/>
      <c r="UNG88" s="37"/>
      <c r="UNH88" s="46"/>
      <c r="UNI88" s="35"/>
      <c r="UNJ88" s="59"/>
      <c r="UNK88" s="37"/>
      <c r="UNL88" s="46"/>
      <c r="UNM88" s="35"/>
      <c r="UNN88" s="59"/>
      <c r="UNO88" s="37"/>
      <c r="UNP88" s="46"/>
      <c r="UNQ88" s="35"/>
      <c r="UNR88" s="59"/>
      <c r="UNS88" s="37"/>
      <c r="UNT88" s="46"/>
      <c r="UNU88" s="35"/>
      <c r="UNV88" s="59"/>
      <c r="UNW88" s="37"/>
      <c r="UNX88" s="46"/>
      <c r="UNY88" s="35"/>
      <c r="UNZ88" s="59"/>
      <c r="UOA88" s="37"/>
      <c r="UOB88" s="46"/>
      <c r="UOC88" s="35"/>
      <c r="UOD88" s="59"/>
      <c r="UOE88" s="37"/>
      <c r="UOF88" s="46"/>
      <c r="UOG88" s="35"/>
      <c r="UOH88" s="59"/>
      <c r="UOI88" s="37"/>
      <c r="UOJ88" s="46"/>
      <c r="UOK88" s="35"/>
      <c r="UOL88" s="59"/>
      <c r="UOM88" s="37"/>
      <c r="UON88" s="46"/>
      <c r="UOO88" s="35"/>
      <c r="UOP88" s="59"/>
      <c r="UOQ88" s="37"/>
      <c r="UOR88" s="46"/>
      <c r="UOS88" s="35"/>
      <c r="UOT88" s="59"/>
      <c r="UOU88" s="37"/>
      <c r="UOV88" s="46"/>
      <c r="UOW88" s="35"/>
      <c r="UOX88" s="59"/>
      <c r="UOY88" s="37"/>
      <c r="UOZ88" s="46"/>
      <c r="UPA88" s="35"/>
      <c r="UPB88" s="59"/>
      <c r="UPC88" s="37"/>
      <c r="UPD88" s="46"/>
      <c r="UPE88" s="35"/>
      <c r="UPF88" s="59"/>
      <c r="UPG88" s="37"/>
      <c r="UPH88" s="46"/>
      <c r="UPI88" s="35"/>
      <c r="UPJ88" s="59"/>
      <c r="UPK88" s="37"/>
      <c r="UPL88" s="46"/>
      <c r="UPM88" s="35"/>
      <c r="UPN88" s="59"/>
      <c r="UPO88" s="37"/>
      <c r="UPP88" s="46"/>
      <c r="UPQ88" s="35"/>
      <c r="UPR88" s="59"/>
      <c r="UPS88" s="37"/>
      <c r="UPT88" s="46"/>
      <c r="UPU88" s="35"/>
      <c r="UPV88" s="59"/>
      <c r="UPW88" s="37"/>
      <c r="UPX88" s="46"/>
      <c r="UPY88" s="35"/>
      <c r="UPZ88" s="59"/>
      <c r="UQA88" s="37"/>
      <c r="UQB88" s="46"/>
      <c r="UQC88" s="35"/>
      <c r="UQD88" s="59"/>
      <c r="UQE88" s="37"/>
      <c r="UQF88" s="46"/>
      <c r="UQG88" s="35"/>
      <c r="UQH88" s="59"/>
      <c r="UQI88" s="37"/>
      <c r="UQJ88" s="46"/>
      <c r="UQK88" s="35"/>
      <c r="UQL88" s="59"/>
      <c r="UQM88" s="37"/>
      <c r="UQN88" s="46"/>
      <c r="UQO88" s="35"/>
      <c r="UQP88" s="59"/>
      <c r="UQQ88" s="37"/>
      <c r="UQR88" s="46"/>
      <c r="UQS88" s="35"/>
      <c r="UQT88" s="59"/>
      <c r="UQU88" s="37"/>
      <c r="UQV88" s="46"/>
      <c r="UQW88" s="35"/>
      <c r="UQX88" s="59"/>
      <c r="UQY88" s="37"/>
      <c r="UQZ88" s="46"/>
      <c r="URA88" s="35"/>
      <c r="URB88" s="59"/>
      <c r="URC88" s="37"/>
      <c r="URD88" s="46"/>
      <c r="URE88" s="35"/>
      <c r="URF88" s="59"/>
      <c r="URG88" s="37"/>
      <c r="URH88" s="46"/>
      <c r="URI88" s="35"/>
      <c r="URJ88" s="59"/>
      <c r="URK88" s="37"/>
      <c r="URL88" s="46"/>
      <c r="URM88" s="35"/>
      <c r="URN88" s="59"/>
      <c r="URO88" s="37"/>
      <c r="URP88" s="46"/>
      <c r="URQ88" s="35"/>
      <c r="URR88" s="59"/>
      <c r="URS88" s="37"/>
      <c r="URT88" s="46"/>
      <c r="URU88" s="35"/>
      <c r="URV88" s="59"/>
      <c r="URW88" s="37"/>
      <c r="URX88" s="46"/>
      <c r="URY88" s="35"/>
      <c r="URZ88" s="59"/>
      <c r="USA88" s="37"/>
      <c r="USB88" s="46"/>
      <c r="USC88" s="35"/>
      <c r="USD88" s="59"/>
      <c r="USE88" s="37"/>
      <c r="USF88" s="46"/>
      <c r="USG88" s="35"/>
      <c r="USH88" s="59"/>
      <c r="USI88" s="37"/>
      <c r="USJ88" s="46"/>
      <c r="USK88" s="35"/>
      <c r="USL88" s="59"/>
      <c r="USM88" s="37"/>
      <c r="USN88" s="46"/>
      <c r="USO88" s="35"/>
      <c r="USP88" s="59"/>
      <c r="USQ88" s="37"/>
      <c r="USR88" s="46"/>
      <c r="USS88" s="35"/>
      <c r="UST88" s="59"/>
      <c r="USU88" s="37"/>
      <c r="USV88" s="46"/>
      <c r="USW88" s="35"/>
      <c r="USX88" s="59"/>
      <c r="USY88" s="37"/>
      <c r="USZ88" s="46"/>
      <c r="UTA88" s="35"/>
      <c r="UTB88" s="59"/>
      <c r="UTC88" s="37"/>
      <c r="UTD88" s="46"/>
      <c r="UTE88" s="35"/>
      <c r="UTF88" s="59"/>
      <c r="UTG88" s="37"/>
      <c r="UTH88" s="46"/>
      <c r="UTI88" s="35"/>
      <c r="UTJ88" s="59"/>
      <c r="UTK88" s="37"/>
      <c r="UTL88" s="46"/>
      <c r="UTM88" s="35"/>
      <c r="UTN88" s="59"/>
      <c r="UTO88" s="37"/>
      <c r="UTP88" s="46"/>
      <c r="UTQ88" s="35"/>
      <c r="UTR88" s="59"/>
      <c r="UTS88" s="37"/>
      <c r="UTT88" s="46"/>
      <c r="UTU88" s="35"/>
      <c r="UTV88" s="59"/>
      <c r="UTW88" s="37"/>
      <c r="UTX88" s="46"/>
      <c r="UTY88" s="35"/>
      <c r="UTZ88" s="59"/>
      <c r="UUA88" s="37"/>
      <c r="UUB88" s="46"/>
      <c r="UUC88" s="35"/>
      <c r="UUD88" s="59"/>
      <c r="UUE88" s="37"/>
      <c r="UUF88" s="46"/>
      <c r="UUG88" s="35"/>
      <c r="UUH88" s="59"/>
      <c r="UUI88" s="37"/>
      <c r="UUJ88" s="46"/>
      <c r="UUK88" s="35"/>
      <c r="UUL88" s="59"/>
      <c r="UUM88" s="37"/>
      <c r="UUN88" s="46"/>
      <c r="UUO88" s="35"/>
      <c r="UUP88" s="59"/>
      <c r="UUQ88" s="37"/>
      <c r="UUR88" s="46"/>
      <c r="UUS88" s="35"/>
      <c r="UUT88" s="59"/>
      <c r="UUU88" s="37"/>
      <c r="UUV88" s="46"/>
      <c r="UUW88" s="35"/>
      <c r="UUX88" s="59"/>
      <c r="UUY88" s="37"/>
      <c r="UUZ88" s="46"/>
      <c r="UVA88" s="35"/>
      <c r="UVB88" s="59"/>
      <c r="UVC88" s="37"/>
      <c r="UVD88" s="46"/>
      <c r="UVE88" s="35"/>
      <c r="UVF88" s="59"/>
      <c r="UVG88" s="37"/>
      <c r="UVH88" s="46"/>
      <c r="UVI88" s="35"/>
      <c r="UVJ88" s="59"/>
      <c r="UVK88" s="37"/>
      <c r="UVL88" s="46"/>
      <c r="UVM88" s="35"/>
      <c r="UVN88" s="59"/>
      <c r="UVO88" s="37"/>
      <c r="UVP88" s="46"/>
      <c r="UVQ88" s="35"/>
      <c r="UVR88" s="59"/>
      <c r="UVS88" s="37"/>
      <c r="UVT88" s="46"/>
      <c r="UVU88" s="35"/>
      <c r="UVV88" s="59"/>
      <c r="UVW88" s="37"/>
      <c r="UVX88" s="46"/>
      <c r="UVY88" s="35"/>
      <c r="UVZ88" s="59"/>
      <c r="UWA88" s="37"/>
      <c r="UWB88" s="46"/>
      <c r="UWC88" s="35"/>
      <c r="UWD88" s="59"/>
      <c r="UWE88" s="37"/>
      <c r="UWF88" s="46"/>
      <c r="UWG88" s="35"/>
      <c r="UWH88" s="59"/>
      <c r="UWI88" s="37"/>
      <c r="UWJ88" s="46"/>
      <c r="UWK88" s="35"/>
      <c r="UWL88" s="59"/>
      <c r="UWM88" s="37"/>
      <c r="UWN88" s="46"/>
      <c r="UWO88" s="35"/>
      <c r="UWP88" s="59"/>
      <c r="UWQ88" s="37"/>
      <c r="UWR88" s="46"/>
      <c r="UWS88" s="35"/>
      <c r="UWT88" s="59"/>
      <c r="UWU88" s="37"/>
      <c r="UWV88" s="46"/>
      <c r="UWW88" s="35"/>
      <c r="UWX88" s="59"/>
      <c r="UWY88" s="37"/>
      <c r="UWZ88" s="46"/>
      <c r="UXA88" s="35"/>
      <c r="UXB88" s="59"/>
      <c r="UXC88" s="37"/>
      <c r="UXD88" s="46"/>
      <c r="UXE88" s="35"/>
      <c r="UXF88" s="59"/>
      <c r="UXG88" s="37"/>
      <c r="UXH88" s="46"/>
      <c r="UXI88" s="35"/>
      <c r="UXJ88" s="59"/>
      <c r="UXK88" s="37"/>
      <c r="UXL88" s="46"/>
      <c r="UXM88" s="35"/>
      <c r="UXN88" s="59"/>
      <c r="UXO88" s="37"/>
      <c r="UXP88" s="46"/>
      <c r="UXQ88" s="35"/>
      <c r="UXR88" s="59"/>
      <c r="UXS88" s="37"/>
      <c r="UXT88" s="46"/>
      <c r="UXU88" s="35"/>
      <c r="UXV88" s="59"/>
      <c r="UXW88" s="37"/>
      <c r="UXX88" s="46"/>
      <c r="UXY88" s="35"/>
      <c r="UXZ88" s="59"/>
      <c r="UYA88" s="37"/>
      <c r="UYB88" s="46"/>
      <c r="UYC88" s="35"/>
      <c r="UYD88" s="59"/>
      <c r="UYE88" s="37"/>
      <c r="UYF88" s="46"/>
      <c r="UYG88" s="35"/>
      <c r="UYH88" s="59"/>
      <c r="UYI88" s="37"/>
      <c r="UYJ88" s="46"/>
      <c r="UYK88" s="35"/>
      <c r="UYL88" s="59"/>
      <c r="UYM88" s="37"/>
      <c r="UYN88" s="46"/>
      <c r="UYO88" s="35"/>
      <c r="UYP88" s="59"/>
      <c r="UYQ88" s="37"/>
      <c r="UYR88" s="46"/>
      <c r="UYS88" s="35"/>
      <c r="UYT88" s="59"/>
      <c r="UYU88" s="37"/>
      <c r="UYV88" s="46"/>
      <c r="UYW88" s="35"/>
      <c r="UYX88" s="59"/>
      <c r="UYY88" s="37"/>
      <c r="UYZ88" s="46"/>
      <c r="UZA88" s="35"/>
      <c r="UZB88" s="59"/>
      <c r="UZC88" s="37"/>
      <c r="UZD88" s="46"/>
      <c r="UZE88" s="35"/>
      <c r="UZF88" s="59"/>
      <c r="UZG88" s="37"/>
      <c r="UZH88" s="46"/>
      <c r="UZI88" s="35"/>
      <c r="UZJ88" s="59"/>
      <c r="UZK88" s="37"/>
      <c r="UZL88" s="46"/>
      <c r="UZM88" s="35"/>
      <c r="UZN88" s="59"/>
      <c r="UZO88" s="37"/>
      <c r="UZP88" s="46"/>
      <c r="UZQ88" s="35"/>
      <c r="UZR88" s="59"/>
      <c r="UZS88" s="37"/>
      <c r="UZT88" s="46"/>
      <c r="UZU88" s="35"/>
      <c r="UZV88" s="59"/>
      <c r="UZW88" s="37"/>
      <c r="UZX88" s="46"/>
      <c r="UZY88" s="35"/>
      <c r="UZZ88" s="59"/>
      <c r="VAA88" s="37"/>
      <c r="VAB88" s="46"/>
      <c r="VAC88" s="35"/>
      <c r="VAD88" s="59"/>
      <c r="VAE88" s="37"/>
      <c r="VAF88" s="46"/>
      <c r="VAG88" s="35"/>
      <c r="VAH88" s="59"/>
      <c r="VAI88" s="37"/>
      <c r="VAJ88" s="46"/>
      <c r="VAK88" s="35"/>
      <c r="VAL88" s="59"/>
      <c r="VAM88" s="37"/>
      <c r="VAN88" s="46"/>
      <c r="VAO88" s="35"/>
      <c r="VAP88" s="59"/>
      <c r="VAQ88" s="37"/>
      <c r="VAR88" s="46"/>
      <c r="VAS88" s="35"/>
      <c r="VAT88" s="59"/>
      <c r="VAU88" s="37"/>
      <c r="VAV88" s="46"/>
      <c r="VAW88" s="35"/>
      <c r="VAX88" s="59"/>
      <c r="VAY88" s="37"/>
      <c r="VAZ88" s="46"/>
      <c r="VBA88" s="35"/>
      <c r="VBB88" s="59"/>
      <c r="VBC88" s="37"/>
      <c r="VBD88" s="46"/>
      <c r="VBE88" s="35"/>
      <c r="VBF88" s="59"/>
      <c r="VBG88" s="37"/>
      <c r="VBH88" s="46"/>
      <c r="VBI88" s="35"/>
      <c r="VBJ88" s="59"/>
      <c r="VBK88" s="37"/>
      <c r="VBL88" s="46"/>
      <c r="VBM88" s="35"/>
      <c r="VBN88" s="59"/>
      <c r="VBO88" s="37"/>
      <c r="VBP88" s="46"/>
      <c r="VBQ88" s="35"/>
      <c r="VBR88" s="59"/>
      <c r="VBS88" s="37"/>
      <c r="VBT88" s="46"/>
      <c r="VBU88" s="35"/>
      <c r="VBV88" s="59"/>
      <c r="VBW88" s="37"/>
      <c r="VBX88" s="46"/>
      <c r="VBY88" s="35"/>
      <c r="VBZ88" s="59"/>
      <c r="VCA88" s="37"/>
      <c r="VCB88" s="46"/>
      <c r="VCC88" s="35"/>
      <c r="VCD88" s="59"/>
      <c r="VCE88" s="37"/>
      <c r="VCF88" s="46"/>
      <c r="VCG88" s="35"/>
      <c r="VCH88" s="59"/>
      <c r="VCI88" s="37"/>
      <c r="VCJ88" s="46"/>
      <c r="VCK88" s="35"/>
      <c r="VCL88" s="59"/>
      <c r="VCM88" s="37"/>
      <c r="VCN88" s="46"/>
      <c r="VCO88" s="35"/>
      <c r="VCP88" s="59"/>
      <c r="VCQ88" s="37"/>
      <c r="VCR88" s="46"/>
      <c r="VCS88" s="35"/>
      <c r="VCT88" s="59"/>
      <c r="VCU88" s="37"/>
      <c r="VCV88" s="46"/>
      <c r="VCW88" s="35"/>
      <c r="VCX88" s="59"/>
      <c r="VCY88" s="37"/>
      <c r="VCZ88" s="46"/>
      <c r="VDA88" s="35"/>
      <c r="VDB88" s="59"/>
      <c r="VDC88" s="37"/>
      <c r="VDD88" s="46"/>
      <c r="VDE88" s="35"/>
      <c r="VDF88" s="59"/>
      <c r="VDG88" s="37"/>
      <c r="VDH88" s="46"/>
      <c r="VDI88" s="35"/>
      <c r="VDJ88" s="59"/>
      <c r="VDK88" s="37"/>
      <c r="VDL88" s="46"/>
      <c r="VDM88" s="35"/>
      <c r="VDN88" s="59"/>
      <c r="VDO88" s="37"/>
      <c r="VDP88" s="46"/>
      <c r="VDQ88" s="35"/>
      <c r="VDR88" s="59"/>
      <c r="VDS88" s="37"/>
      <c r="VDT88" s="46"/>
      <c r="VDU88" s="35"/>
      <c r="VDV88" s="59"/>
      <c r="VDW88" s="37"/>
      <c r="VDX88" s="46"/>
      <c r="VDY88" s="35"/>
      <c r="VDZ88" s="59"/>
      <c r="VEA88" s="37"/>
      <c r="VEB88" s="46"/>
      <c r="VEC88" s="35"/>
      <c r="VED88" s="59"/>
      <c r="VEE88" s="37"/>
      <c r="VEF88" s="46"/>
      <c r="VEG88" s="35"/>
      <c r="VEH88" s="59"/>
      <c r="VEI88" s="37"/>
      <c r="VEJ88" s="46"/>
      <c r="VEK88" s="35"/>
      <c r="VEL88" s="59"/>
      <c r="VEM88" s="37"/>
      <c r="VEN88" s="46"/>
      <c r="VEO88" s="35"/>
      <c r="VEP88" s="59"/>
      <c r="VEQ88" s="37"/>
      <c r="VER88" s="46"/>
      <c r="VES88" s="35"/>
      <c r="VET88" s="59"/>
      <c r="VEU88" s="37"/>
      <c r="VEV88" s="46"/>
      <c r="VEW88" s="35"/>
      <c r="VEX88" s="59"/>
      <c r="VEY88" s="37"/>
      <c r="VEZ88" s="46"/>
      <c r="VFA88" s="35"/>
      <c r="VFB88" s="59"/>
      <c r="VFC88" s="37"/>
      <c r="VFD88" s="46"/>
      <c r="VFE88" s="35"/>
      <c r="VFF88" s="59"/>
      <c r="VFG88" s="37"/>
      <c r="VFH88" s="46"/>
      <c r="VFI88" s="35"/>
      <c r="VFJ88" s="59"/>
      <c r="VFK88" s="37"/>
      <c r="VFL88" s="46"/>
      <c r="VFM88" s="35"/>
      <c r="VFN88" s="59"/>
      <c r="VFO88" s="37"/>
      <c r="VFP88" s="46"/>
      <c r="VFQ88" s="35"/>
      <c r="VFR88" s="59"/>
      <c r="VFS88" s="37"/>
      <c r="VFT88" s="46"/>
      <c r="VFU88" s="35"/>
      <c r="VFV88" s="59"/>
      <c r="VFW88" s="37"/>
      <c r="VFX88" s="46"/>
      <c r="VFY88" s="35"/>
      <c r="VFZ88" s="59"/>
      <c r="VGA88" s="37"/>
      <c r="VGB88" s="46"/>
      <c r="VGC88" s="35"/>
      <c r="VGD88" s="59"/>
      <c r="VGE88" s="37"/>
      <c r="VGF88" s="46"/>
      <c r="VGG88" s="35"/>
      <c r="VGH88" s="59"/>
      <c r="VGI88" s="37"/>
      <c r="VGJ88" s="46"/>
      <c r="VGK88" s="35"/>
      <c r="VGL88" s="59"/>
      <c r="VGM88" s="37"/>
      <c r="VGN88" s="46"/>
      <c r="VGO88" s="35"/>
      <c r="VGP88" s="59"/>
      <c r="VGQ88" s="37"/>
      <c r="VGR88" s="46"/>
      <c r="VGS88" s="35"/>
      <c r="VGT88" s="59"/>
      <c r="VGU88" s="37"/>
      <c r="VGV88" s="46"/>
      <c r="VGW88" s="35"/>
      <c r="VGX88" s="59"/>
      <c r="VGY88" s="37"/>
      <c r="VGZ88" s="46"/>
      <c r="VHA88" s="35"/>
      <c r="VHB88" s="59"/>
      <c r="VHC88" s="37"/>
      <c r="VHD88" s="46"/>
      <c r="VHE88" s="35"/>
      <c r="VHF88" s="59"/>
      <c r="VHG88" s="37"/>
      <c r="VHH88" s="46"/>
      <c r="VHI88" s="35"/>
      <c r="VHJ88" s="59"/>
      <c r="VHK88" s="37"/>
      <c r="VHL88" s="46"/>
      <c r="VHM88" s="35"/>
      <c r="VHN88" s="59"/>
      <c r="VHO88" s="37"/>
      <c r="VHP88" s="46"/>
      <c r="VHQ88" s="35"/>
      <c r="VHR88" s="59"/>
      <c r="VHS88" s="37"/>
      <c r="VHT88" s="46"/>
      <c r="VHU88" s="35"/>
      <c r="VHV88" s="59"/>
      <c r="VHW88" s="37"/>
      <c r="VHX88" s="46"/>
      <c r="VHY88" s="35"/>
      <c r="VHZ88" s="59"/>
      <c r="VIA88" s="37"/>
      <c r="VIB88" s="46"/>
      <c r="VIC88" s="35"/>
      <c r="VID88" s="59"/>
      <c r="VIE88" s="37"/>
      <c r="VIF88" s="46"/>
      <c r="VIG88" s="35"/>
      <c r="VIH88" s="59"/>
      <c r="VII88" s="37"/>
      <c r="VIJ88" s="46"/>
      <c r="VIK88" s="35"/>
      <c r="VIL88" s="59"/>
      <c r="VIM88" s="37"/>
      <c r="VIN88" s="46"/>
      <c r="VIO88" s="35"/>
      <c r="VIP88" s="59"/>
      <c r="VIQ88" s="37"/>
      <c r="VIR88" s="46"/>
      <c r="VIS88" s="35"/>
      <c r="VIT88" s="59"/>
      <c r="VIU88" s="37"/>
      <c r="VIV88" s="46"/>
      <c r="VIW88" s="35"/>
      <c r="VIX88" s="59"/>
      <c r="VIY88" s="37"/>
      <c r="VIZ88" s="46"/>
      <c r="VJA88" s="35"/>
      <c r="VJB88" s="59"/>
      <c r="VJC88" s="37"/>
      <c r="VJD88" s="46"/>
      <c r="VJE88" s="35"/>
      <c r="VJF88" s="59"/>
      <c r="VJG88" s="37"/>
      <c r="VJH88" s="46"/>
      <c r="VJI88" s="35"/>
      <c r="VJJ88" s="59"/>
      <c r="VJK88" s="37"/>
      <c r="VJL88" s="46"/>
      <c r="VJM88" s="35"/>
      <c r="VJN88" s="59"/>
      <c r="VJO88" s="37"/>
      <c r="VJP88" s="46"/>
      <c r="VJQ88" s="35"/>
      <c r="VJR88" s="59"/>
      <c r="VJS88" s="37"/>
      <c r="VJT88" s="46"/>
      <c r="VJU88" s="35"/>
      <c r="VJV88" s="59"/>
      <c r="VJW88" s="37"/>
      <c r="VJX88" s="46"/>
      <c r="VJY88" s="35"/>
      <c r="VJZ88" s="59"/>
      <c r="VKA88" s="37"/>
      <c r="VKB88" s="46"/>
      <c r="VKC88" s="35"/>
      <c r="VKD88" s="59"/>
      <c r="VKE88" s="37"/>
      <c r="VKF88" s="46"/>
      <c r="VKG88" s="35"/>
      <c r="VKH88" s="59"/>
      <c r="VKI88" s="37"/>
      <c r="VKJ88" s="46"/>
      <c r="VKK88" s="35"/>
      <c r="VKL88" s="59"/>
      <c r="VKM88" s="37"/>
      <c r="VKN88" s="46"/>
      <c r="VKO88" s="35"/>
      <c r="VKP88" s="59"/>
      <c r="VKQ88" s="37"/>
      <c r="VKR88" s="46"/>
      <c r="VKS88" s="35"/>
      <c r="VKT88" s="59"/>
      <c r="VKU88" s="37"/>
      <c r="VKV88" s="46"/>
      <c r="VKW88" s="35"/>
      <c r="VKX88" s="59"/>
      <c r="VKY88" s="37"/>
      <c r="VKZ88" s="46"/>
      <c r="VLA88" s="35"/>
      <c r="VLB88" s="59"/>
      <c r="VLC88" s="37"/>
      <c r="VLD88" s="46"/>
      <c r="VLE88" s="35"/>
      <c r="VLF88" s="59"/>
      <c r="VLG88" s="37"/>
      <c r="VLH88" s="46"/>
      <c r="VLI88" s="35"/>
      <c r="VLJ88" s="59"/>
      <c r="VLK88" s="37"/>
      <c r="VLL88" s="46"/>
      <c r="VLM88" s="35"/>
      <c r="VLN88" s="59"/>
      <c r="VLO88" s="37"/>
      <c r="VLP88" s="46"/>
      <c r="VLQ88" s="35"/>
      <c r="VLR88" s="59"/>
      <c r="VLS88" s="37"/>
      <c r="VLT88" s="46"/>
      <c r="VLU88" s="35"/>
      <c r="VLV88" s="59"/>
      <c r="VLW88" s="37"/>
      <c r="VLX88" s="46"/>
      <c r="VLY88" s="35"/>
      <c r="VLZ88" s="59"/>
      <c r="VMA88" s="37"/>
      <c r="VMB88" s="46"/>
      <c r="VMC88" s="35"/>
      <c r="VMD88" s="59"/>
      <c r="VME88" s="37"/>
      <c r="VMF88" s="46"/>
      <c r="VMG88" s="35"/>
      <c r="VMH88" s="59"/>
      <c r="VMI88" s="37"/>
      <c r="VMJ88" s="46"/>
      <c r="VMK88" s="35"/>
      <c r="VML88" s="59"/>
      <c r="VMM88" s="37"/>
      <c r="VMN88" s="46"/>
      <c r="VMO88" s="35"/>
      <c r="VMP88" s="59"/>
      <c r="VMQ88" s="37"/>
      <c r="VMR88" s="46"/>
      <c r="VMS88" s="35"/>
      <c r="VMT88" s="59"/>
      <c r="VMU88" s="37"/>
      <c r="VMV88" s="46"/>
      <c r="VMW88" s="35"/>
      <c r="VMX88" s="59"/>
      <c r="VMY88" s="37"/>
      <c r="VMZ88" s="46"/>
      <c r="VNA88" s="35"/>
      <c r="VNB88" s="59"/>
      <c r="VNC88" s="37"/>
      <c r="VND88" s="46"/>
      <c r="VNE88" s="35"/>
      <c r="VNF88" s="59"/>
      <c r="VNG88" s="37"/>
      <c r="VNH88" s="46"/>
      <c r="VNI88" s="35"/>
      <c r="VNJ88" s="59"/>
      <c r="VNK88" s="37"/>
      <c r="VNL88" s="46"/>
      <c r="VNM88" s="35"/>
      <c r="VNN88" s="59"/>
      <c r="VNO88" s="37"/>
      <c r="VNP88" s="46"/>
      <c r="VNQ88" s="35"/>
      <c r="VNR88" s="59"/>
      <c r="VNS88" s="37"/>
      <c r="VNT88" s="46"/>
      <c r="VNU88" s="35"/>
      <c r="VNV88" s="59"/>
      <c r="VNW88" s="37"/>
      <c r="VNX88" s="46"/>
      <c r="VNY88" s="35"/>
      <c r="VNZ88" s="59"/>
      <c r="VOA88" s="37"/>
      <c r="VOB88" s="46"/>
      <c r="VOC88" s="35"/>
      <c r="VOD88" s="59"/>
      <c r="VOE88" s="37"/>
      <c r="VOF88" s="46"/>
      <c r="VOG88" s="35"/>
      <c r="VOH88" s="59"/>
      <c r="VOI88" s="37"/>
      <c r="VOJ88" s="46"/>
      <c r="VOK88" s="35"/>
      <c r="VOL88" s="59"/>
      <c r="VOM88" s="37"/>
      <c r="VON88" s="46"/>
      <c r="VOO88" s="35"/>
      <c r="VOP88" s="59"/>
      <c r="VOQ88" s="37"/>
      <c r="VOR88" s="46"/>
      <c r="VOS88" s="35"/>
      <c r="VOT88" s="59"/>
      <c r="VOU88" s="37"/>
      <c r="VOV88" s="46"/>
      <c r="VOW88" s="35"/>
      <c r="VOX88" s="59"/>
      <c r="VOY88" s="37"/>
      <c r="VOZ88" s="46"/>
      <c r="VPA88" s="35"/>
      <c r="VPB88" s="59"/>
      <c r="VPC88" s="37"/>
      <c r="VPD88" s="46"/>
      <c r="VPE88" s="35"/>
      <c r="VPF88" s="59"/>
      <c r="VPG88" s="37"/>
      <c r="VPH88" s="46"/>
      <c r="VPI88" s="35"/>
      <c r="VPJ88" s="59"/>
      <c r="VPK88" s="37"/>
      <c r="VPL88" s="46"/>
      <c r="VPM88" s="35"/>
      <c r="VPN88" s="59"/>
      <c r="VPO88" s="37"/>
      <c r="VPP88" s="46"/>
      <c r="VPQ88" s="35"/>
      <c r="VPR88" s="59"/>
      <c r="VPS88" s="37"/>
      <c r="VPT88" s="46"/>
      <c r="VPU88" s="35"/>
      <c r="VPV88" s="59"/>
      <c r="VPW88" s="37"/>
      <c r="VPX88" s="46"/>
      <c r="VPY88" s="35"/>
      <c r="VPZ88" s="59"/>
      <c r="VQA88" s="37"/>
      <c r="VQB88" s="46"/>
      <c r="VQC88" s="35"/>
      <c r="VQD88" s="59"/>
      <c r="VQE88" s="37"/>
      <c r="VQF88" s="46"/>
      <c r="VQG88" s="35"/>
      <c r="VQH88" s="59"/>
      <c r="VQI88" s="37"/>
      <c r="VQJ88" s="46"/>
      <c r="VQK88" s="35"/>
      <c r="VQL88" s="59"/>
      <c r="VQM88" s="37"/>
      <c r="VQN88" s="46"/>
      <c r="VQO88" s="35"/>
      <c r="VQP88" s="59"/>
      <c r="VQQ88" s="37"/>
      <c r="VQR88" s="46"/>
      <c r="VQS88" s="35"/>
      <c r="VQT88" s="59"/>
      <c r="VQU88" s="37"/>
      <c r="VQV88" s="46"/>
      <c r="VQW88" s="35"/>
      <c r="VQX88" s="59"/>
      <c r="VQY88" s="37"/>
      <c r="VQZ88" s="46"/>
      <c r="VRA88" s="35"/>
      <c r="VRB88" s="59"/>
      <c r="VRC88" s="37"/>
      <c r="VRD88" s="46"/>
      <c r="VRE88" s="35"/>
      <c r="VRF88" s="59"/>
      <c r="VRG88" s="37"/>
      <c r="VRH88" s="46"/>
      <c r="VRI88" s="35"/>
      <c r="VRJ88" s="59"/>
      <c r="VRK88" s="37"/>
      <c r="VRL88" s="46"/>
      <c r="VRM88" s="35"/>
      <c r="VRN88" s="59"/>
      <c r="VRO88" s="37"/>
      <c r="VRP88" s="46"/>
      <c r="VRQ88" s="35"/>
      <c r="VRR88" s="59"/>
      <c r="VRS88" s="37"/>
      <c r="VRT88" s="46"/>
      <c r="VRU88" s="35"/>
      <c r="VRV88" s="59"/>
      <c r="VRW88" s="37"/>
      <c r="VRX88" s="46"/>
      <c r="VRY88" s="35"/>
      <c r="VRZ88" s="59"/>
      <c r="VSA88" s="37"/>
      <c r="VSB88" s="46"/>
      <c r="VSC88" s="35"/>
      <c r="VSD88" s="59"/>
      <c r="VSE88" s="37"/>
      <c r="VSF88" s="46"/>
      <c r="VSG88" s="35"/>
      <c r="VSH88" s="59"/>
      <c r="VSI88" s="37"/>
      <c r="VSJ88" s="46"/>
      <c r="VSK88" s="35"/>
      <c r="VSL88" s="59"/>
      <c r="VSM88" s="37"/>
      <c r="VSN88" s="46"/>
      <c r="VSO88" s="35"/>
      <c r="VSP88" s="59"/>
      <c r="VSQ88" s="37"/>
      <c r="VSR88" s="46"/>
      <c r="VSS88" s="35"/>
      <c r="VST88" s="59"/>
      <c r="VSU88" s="37"/>
      <c r="VSV88" s="46"/>
      <c r="VSW88" s="35"/>
      <c r="VSX88" s="59"/>
      <c r="VSY88" s="37"/>
      <c r="VSZ88" s="46"/>
      <c r="VTA88" s="35"/>
      <c r="VTB88" s="59"/>
      <c r="VTC88" s="37"/>
      <c r="VTD88" s="46"/>
      <c r="VTE88" s="35"/>
      <c r="VTF88" s="59"/>
      <c r="VTG88" s="37"/>
      <c r="VTH88" s="46"/>
      <c r="VTI88" s="35"/>
      <c r="VTJ88" s="59"/>
      <c r="VTK88" s="37"/>
      <c r="VTL88" s="46"/>
      <c r="VTM88" s="35"/>
      <c r="VTN88" s="59"/>
      <c r="VTO88" s="37"/>
      <c r="VTP88" s="46"/>
      <c r="VTQ88" s="35"/>
      <c r="VTR88" s="59"/>
      <c r="VTS88" s="37"/>
      <c r="VTT88" s="46"/>
      <c r="VTU88" s="35"/>
      <c r="VTV88" s="59"/>
      <c r="VTW88" s="37"/>
      <c r="VTX88" s="46"/>
      <c r="VTY88" s="35"/>
      <c r="VTZ88" s="59"/>
      <c r="VUA88" s="37"/>
      <c r="VUB88" s="46"/>
      <c r="VUC88" s="35"/>
      <c r="VUD88" s="59"/>
      <c r="VUE88" s="37"/>
      <c r="VUF88" s="46"/>
      <c r="VUG88" s="35"/>
      <c r="VUH88" s="59"/>
      <c r="VUI88" s="37"/>
      <c r="VUJ88" s="46"/>
      <c r="VUK88" s="35"/>
      <c r="VUL88" s="59"/>
      <c r="VUM88" s="37"/>
      <c r="VUN88" s="46"/>
      <c r="VUO88" s="35"/>
      <c r="VUP88" s="59"/>
      <c r="VUQ88" s="37"/>
      <c r="VUR88" s="46"/>
      <c r="VUS88" s="35"/>
      <c r="VUT88" s="59"/>
      <c r="VUU88" s="37"/>
      <c r="VUV88" s="46"/>
      <c r="VUW88" s="35"/>
      <c r="VUX88" s="59"/>
      <c r="VUY88" s="37"/>
      <c r="VUZ88" s="46"/>
      <c r="VVA88" s="35"/>
      <c r="VVB88" s="59"/>
      <c r="VVC88" s="37"/>
      <c r="VVD88" s="46"/>
      <c r="VVE88" s="35"/>
      <c r="VVF88" s="59"/>
      <c r="VVG88" s="37"/>
      <c r="VVH88" s="46"/>
      <c r="VVI88" s="35"/>
      <c r="VVJ88" s="59"/>
      <c r="VVK88" s="37"/>
      <c r="VVL88" s="46"/>
      <c r="VVM88" s="35"/>
      <c r="VVN88" s="59"/>
      <c r="VVO88" s="37"/>
      <c r="VVP88" s="46"/>
      <c r="VVQ88" s="35"/>
      <c r="VVR88" s="59"/>
      <c r="VVS88" s="37"/>
      <c r="VVT88" s="46"/>
      <c r="VVU88" s="35"/>
      <c r="VVV88" s="59"/>
      <c r="VVW88" s="37"/>
      <c r="VVX88" s="46"/>
      <c r="VVY88" s="35"/>
      <c r="VVZ88" s="59"/>
      <c r="VWA88" s="37"/>
      <c r="VWB88" s="46"/>
      <c r="VWC88" s="35"/>
      <c r="VWD88" s="59"/>
      <c r="VWE88" s="37"/>
      <c r="VWF88" s="46"/>
      <c r="VWG88" s="35"/>
      <c r="VWH88" s="59"/>
      <c r="VWI88" s="37"/>
      <c r="VWJ88" s="46"/>
      <c r="VWK88" s="35"/>
      <c r="VWL88" s="59"/>
      <c r="VWM88" s="37"/>
      <c r="VWN88" s="46"/>
      <c r="VWO88" s="35"/>
      <c r="VWP88" s="59"/>
      <c r="VWQ88" s="37"/>
      <c r="VWR88" s="46"/>
      <c r="VWS88" s="35"/>
      <c r="VWT88" s="59"/>
      <c r="VWU88" s="37"/>
      <c r="VWV88" s="46"/>
      <c r="VWW88" s="35"/>
      <c r="VWX88" s="59"/>
      <c r="VWY88" s="37"/>
      <c r="VWZ88" s="46"/>
      <c r="VXA88" s="35"/>
      <c r="VXB88" s="59"/>
      <c r="VXC88" s="37"/>
      <c r="VXD88" s="46"/>
      <c r="VXE88" s="35"/>
      <c r="VXF88" s="59"/>
      <c r="VXG88" s="37"/>
      <c r="VXH88" s="46"/>
      <c r="VXI88" s="35"/>
      <c r="VXJ88" s="59"/>
      <c r="VXK88" s="37"/>
      <c r="VXL88" s="46"/>
      <c r="VXM88" s="35"/>
      <c r="VXN88" s="59"/>
      <c r="VXO88" s="37"/>
      <c r="VXP88" s="46"/>
      <c r="VXQ88" s="35"/>
      <c r="VXR88" s="59"/>
      <c r="VXS88" s="37"/>
      <c r="VXT88" s="46"/>
      <c r="VXU88" s="35"/>
      <c r="VXV88" s="59"/>
      <c r="VXW88" s="37"/>
      <c r="VXX88" s="46"/>
      <c r="VXY88" s="35"/>
      <c r="VXZ88" s="59"/>
      <c r="VYA88" s="37"/>
      <c r="VYB88" s="46"/>
      <c r="VYC88" s="35"/>
      <c r="VYD88" s="59"/>
      <c r="VYE88" s="37"/>
      <c r="VYF88" s="46"/>
      <c r="VYG88" s="35"/>
      <c r="VYH88" s="59"/>
      <c r="VYI88" s="37"/>
      <c r="VYJ88" s="46"/>
      <c r="VYK88" s="35"/>
      <c r="VYL88" s="59"/>
      <c r="VYM88" s="37"/>
      <c r="VYN88" s="46"/>
      <c r="VYO88" s="35"/>
      <c r="VYP88" s="59"/>
      <c r="VYQ88" s="37"/>
      <c r="VYR88" s="46"/>
      <c r="VYS88" s="35"/>
      <c r="VYT88" s="59"/>
      <c r="VYU88" s="37"/>
      <c r="VYV88" s="46"/>
      <c r="VYW88" s="35"/>
      <c r="VYX88" s="59"/>
      <c r="VYY88" s="37"/>
      <c r="VYZ88" s="46"/>
      <c r="VZA88" s="35"/>
      <c r="VZB88" s="59"/>
      <c r="VZC88" s="37"/>
      <c r="VZD88" s="46"/>
      <c r="VZE88" s="35"/>
      <c r="VZF88" s="59"/>
      <c r="VZG88" s="37"/>
      <c r="VZH88" s="46"/>
      <c r="VZI88" s="35"/>
      <c r="VZJ88" s="59"/>
      <c r="VZK88" s="37"/>
      <c r="VZL88" s="46"/>
      <c r="VZM88" s="35"/>
      <c r="VZN88" s="59"/>
      <c r="VZO88" s="37"/>
      <c r="VZP88" s="46"/>
      <c r="VZQ88" s="35"/>
      <c r="VZR88" s="59"/>
      <c r="VZS88" s="37"/>
      <c r="VZT88" s="46"/>
      <c r="VZU88" s="35"/>
      <c r="VZV88" s="59"/>
      <c r="VZW88" s="37"/>
      <c r="VZX88" s="46"/>
      <c r="VZY88" s="35"/>
      <c r="VZZ88" s="59"/>
      <c r="WAA88" s="37"/>
      <c r="WAB88" s="46"/>
      <c r="WAC88" s="35"/>
      <c r="WAD88" s="59"/>
      <c r="WAE88" s="37"/>
      <c r="WAF88" s="46"/>
      <c r="WAG88" s="35"/>
      <c r="WAH88" s="59"/>
      <c r="WAI88" s="37"/>
      <c r="WAJ88" s="46"/>
      <c r="WAK88" s="35"/>
      <c r="WAL88" s="59"/>
      <c r="WAM88" s="37"/>
      <c r="WAN88" s="46"/>
      <c r="WAO88" s="35"/>
      <c r="WAP88" s="59"/>
      <c r="WAQ88" s="37"/>
      <c r="WAR88" s="46"/>
      <c r="WAS88" s="35"/>
      <c r="WAT88" s="59"/>
      <c r="WAU88" s="37"/>
      <c r="WAV88" s="46"/>
      <c r="WAW88" s="35"/>
      <c r="WAX88" s="59"/>
      <c r="WAY88" s="37"/>
      <c r="WAZ88" s="46"/>
      <c r="WBA88" s="35"/>
      <c r="WBB88" s="59"/>
      <c r="WBC88" s="37"/>
      <c r="WBD88" s="46"/>
      <c r="WBE88" s="35"/>
      <c r="WBF88" s="59"/>
      <c r="WBG88" s="37"/>
      <c r="WBH88" s="46"/>
      <c r="WBI88" s="35"/>
      <c r="WBJ88" s="59"/>
      <c r="WBK88" s="37"/>
      <c r="WBL88" s="46"/>
      <c r="WBM88" s="35"/>
      <c r="WBN88" s="59"/>
      <c r="WBO88" s="37"/>
      <c r="WBP88" s="46"/>
      <c r="WBQ88" s="35"/>
      <c r="WBR88" s="59"/>
      <c r="WBS88" s="37"/>
      <c r="WBT88" s="46"/>
      <c r="WBU88" s="35"/>
      <c r="WBV88" s="59"/>
      <c r="WBW88" s="37"/>
      <c r="WBX88" s="46"/>
      <c r="WBY88" s="35"/>
      <c r="WBZ88" s="59"/>
      <c r="WCA88" s="37"/>
      <c r="WCB88" s="46"/>
      <c r="WCC88" s="35"/>
      <c r="WCD88" s="59"/>
      <c r="WCE88" s="37"/>
      <c r="WCF88" s="46"/>
      <c r="WCG88" s="35"/>
      <c r="WCH88" s="59"/>
      <c r="WCI88" s="37"/>
      <c r="WCJ88" s="46"/>
      <c r="WCK88" s="35"/>
      <c r="WCL88" s="59"/>
      <c r="WCM88" s="37"/>
      <c r="WCN88" s="46"/>
      <c r="WCO88" s="35"/>
      <c r="WCP88" s="59"/>
      <c r="WCQ88" s="37"/>
      <c r="WCR88" s="46"/>
      <c r="WCS88" s="35"/>
      <c r="WCT88" s="59"/>
      <c r="WCU88" s="37"/>
      <c r="WCV88" s="46"/>
      <c r="WCW88" s="35"/>
      <c r="WCX88" s="59"/>
      <c r="WCY88" s="37"/>
      <c r="WCZ88" s="46"/>
      <c r="WDA88" s="35"/>
      <c r="WDB88" s="59"/>
      <c r="WDC88" s="37"/>
      <c r="WDD88" s="46"/>
      <c r="WDE88" s="35"/>
      <c r="WDF88" s="59"/>
      <c r="WDG88" s="37"/>
      <c r="WDH88" s="46"/>
      <c r="WDI88" s="35"/>
      <c r="WDJ88" s="59"/>
      <c r="WDK88" s="37"/>
      <c r="WDL88" s="46"/>
      <c r="WDM88" s="35"/>
      <c r="WDN88" s="59"/>
      <c r="WDO88" s="37"/>
      <c r="WDP88" s="46"/>
      <c r="WDQ88" s="35"/>
      <c r="WDR88" s="59"/>
      <c r="WDS88" s="37"/>
      <c r="WDT88" s="46"/>
      <c r="WDU88" s="35"/>
      <c r="WDV88" s="59"/>
      <c r="WDW88" s="37"/>
      <c r="WDX88" s="46"/>
      <c r="WDY88" s="35"/>
      <c r="WDZ88" s="59"/>
      <c r="WEA88" s="37"/>
      <c r="WEB88" s="46"/>
      <c r="WEC88" s="35"/>
      <c r="WED88" s="59"/>
      <c r="WEE88" s="37"/>
      <c r="WEF88" s="46"/>
      <c r="WEG88" s="35"/>
      <c r="WEH88" s="59"/>
      <c r="WEI88" s="37"/>
      <c r="WEJ88" s="46"/>
      <c r="WEK88" s="35"/>
      <c r="WEL88" s="59"/>
      <c r="WEM88" s="37"/>
      <c r="WEN88" s="46"/>
      <c r="WEO88" s="35"/>
      <c r="WEP88" s="59"/>
      <c r="WEQ88" s="37"/>
      <c r="WER88" s="46"/>
      <c r="WES88" s="35"/>
      <c r="WET88" s="59"/>
      <c r="WEU88" s="37"/>
      <c r="WEV88" s="46"/>
      <c r="WEW88" s="35"/>
      <c r="WEX88" s="59"/>
      <c r="WEY88" s="37"/>
      <c r="WEZ88" s="46"/>
      <c r="WFA88" s="35"/>
      <c r="WFB88" s="59"/>
      <c r="WFC88" s="37"/>
      <c r="WFD88" s="46"/>
      <c r="WFE88" s="35"/>
      <c r="WFF88" s="59"/>
      <c r="WFG88" s="37"/>
      <c r="WFH88" s="46"/>
      <c r="WFI88" s="35"/>
      <c r="WFJ88" s="59"/>
      <c r="WFK88" s="37"/>
      <c r="WFL88" s="46"/>
      <c r="WFM88" s="35"/>
      <c r="WFN88" s="59"/>
      <c r="WFO88" s="37"/>
      <c r="WFP88" s="46"/>
      <c r="WFQ88" s="35"/>
      <c r="WFR88" s="59"/>
      <c r="WFS88" s="37"/>
      <c r="WFT88" s="46"/>
      <c r="WFU88" s="35"/>
      <c r="WFV88" s="59"/>
      <c r="WFW88" s="37"/>
      <c r="WFX88" s="46"/>
      <c r="WFY88" s="35"/>
      <c r="WFZ88" s="59"/>
      <c r="WGA88" s="37"/>
      <c r="WGB88" s="46"/>
      <c r="WGC88" s="35"/>
      <c r="WGD88" s="59"/>
      <c r="WGE88" s="37"/>
      <c r="WGF88" s="46"/>
      <c r="WGG88" s="35"/>
      <c r="WGH88" s="59"/>
      <c r="WGI88" s="37"/>
      <c r="WGJ88" s="46"/>
      <c r="WGK88" s="35"/>
      <c r="WGL88" s="59"/>
      <c r="WGM88" s="37"/>
      <c r="WGN88" s="46"/>
      <c r="WGO88" s="35"/>
      <c r="WGP88" s="59"/>
      <c r="WGQ88" s="37"/>
      <c r="WGR88" s="46"/>
      <c r="WGS88" s="35"/>
      <c r="WGT88" s="59"/>
      <c r="WGU88" s="37"/>
      <c r="WGV88" s="46"/>
      <c r="WGW88" s="35"/>
      <c r="WGX88" s="59"/>
      <c r="WGY88" s="37"/>
      <c r="WGZ88" s="46"/>
      <c r="WHA88" s="35"/>
      <c r="WHB88" s="59"/>
      <c r="WHC88" s="37"/>
      <c r="WHD88" s="46"/>
      <c r="WHE88" s="35"/>
      <c r="WHF88" s="59"/>
      <c r="WHG88" s="37"/>
      <c r="WHH88" s="46"/>
      <c r="WHI88" s="35"/>
      <c r="WHJ88" s="59"/>
      <c r="WHK88" s="37"/>
      <c r="WHL88" s="46"/>
      <c r="WHM88" s="35"/>
      <c r="WHN88" s="59"/>
      <c r="WHO88" s="37"/>
      <c r="WHP88" s="46"/>
      <c r="WHQ88" s="35"/>
      <c r="WHR88" s="59"/>
      <c r="WHS88" s="37"/>
      <c r="WHT88" s="46"/>
      <c r="WHU88" s="35"/>
      <c r="WHV88" s="59"/>
      <c r="WHW88" s="37"/>
      <c r="WHX88" s="46"/>
      <c r="WHY88" s="35"/>
      <c r="WHZ88" s="59"/>
      <c r="WIA88" s="37"/>
      <c r="WIB88" s="46"/>
      <c r="WIC88" s="35"/>
      <c r="WID88" s="59"/>
      <c r="WIE88" s="37"/>
      <c r="WIF88" s="46"/>
      <c r="WIG88" s="35"/>
      <c r="WIH88" s="59"/>
      <c r="WII88" s="37"/>
      <c r="WIJ88" s="46"/>
      <c r="WIK88" s="35"/>
      <c r="WIL88" s="59"/>
      <c r="WIM88" s="37"/>
      <c r="WIN88" s="46"/>
      <c r="WIO88" s="35"/>
      <c r="WIP88" s="59"/>
      <c r="WIQ88" s="37"/>
      <c r="WIR88" s="46"/>
      <c r="WIS88" s="35"/>
      <c r="WIT88" s="59"/>
      <c r="WIU88" s="37"/>
      <c r="WIV88" s="46"/>
      <c r="WIW88" s="35"/>
      <c r="WIX88" s="59"/>
      <c r="WIY88" s="37"/>
      <c r="WIZ88" s="46"/>
      <c r="WJA88" s="35"/>
      <c r="WJB88" s="59"/>
      <c r="WJC88" s="37"/>
      <c r="WJD88" s="46"/>
      <c r="WJE88" s="35"/>
      <c r="WJF88" s="59"/>
      <c r="WJG88" s="37"/>
      <c r="WJH88" s="46"/>
      <c r="WJI88" s="35"/>
      <c r="WJJ88" s="59"/>
      <c r="WJK88" s="37"/>
      <c r="WJL88" s="46"/>
      <c r="WJM88" s="35"/>
      <c r="WJN88" s="59"/>
      <c r="WJO88" s="37"/>
      <c r="WJP88" s="46"/>
      <c r="WJQ88" s="35"/>
      <c r="WJR88" s="59"/>
      <c r="WJS88" s="37"/>
      <c r="WJT88" s="46"/>
      <c r="WJU88" s="35"/>
      <c r="WJV88" s="59"/>
      <c r="WJW88" s="37"/>
      <c r="WJX88" s="46"/>
      <c r="WJY88" s="35"/>
      <c r="WJZ88" s="59"/>
      <c r="WKA88" s="37"/>
      <c r="WKB88" s="46"/>
      <c r="WKC88" s="35"/>
      <c r="WKD88" s="59"/>
      <c r="WKE88" s="37"/>
      <c r="WKF88" s="46"/>
      <c r="WKG88" s="35"/>
      <c r="WKH88" s="59"/>
      <c r="WKI88" s="37"/>
      <c r="WKJ88" s="46"/>
      <c r="WKK88" s="35"/>
      <c r="WKL88" s="59"/>
      <c r="WKM88" s="37"/>
      <c r="WKN88" s="46"/>
      <c r="WKO88" s="35"/>
      <c r="WKP88" s="59"/>
      <c r="WKQ88" s="37"/>
      <c r="WKR88" s="46"/>
      <c r="WKS88" s="35"/>
      <c r="WKT88" s="59"/>
      <c r="WKU88" s="37"/>
      <c r="WKV88" s="46"/>
      <c r="WKW88" s="35"/>
      <c r="WKX88" s="59"/>
      <c r="WKY88" s="37"/>
      <c r="WKZ88" s="46"/>
      <c r="WLA88" s="35"/>
      <c r="WLB88" s="59"/>
      <c r="WLC88" s="37"/>
      <c r="WLD88" s="46"/>
      <c r="WLE88" s="35"/>
      <c r="WLF88" s="59"/>
      <c r="WLG88" s="37"/>
      <c r="WLH88" s="46"/>
      <c r="WLI88" s="35"/>
      <c r="WLJ88" s="59"/>
      <c r="WLK88" s="37"/>
      <c r="WLL88" s="46"/>
      <c r="WLM88" s="35"/>
      <c r="WLN88" s="59"/>
      <c r="WLO88" s="37"/>
      <c r="WLP88" s="46"/>
      <c r="WLQ88" s="35"/>
      <c r="WLR88" s="59"/>
      <c r="WLS88" s="37"/>
      <c r="WLT88" s="46"/>
      <c r="WLU88" s="35"/>
      <c r="WLV88" s="59"/>
      <c r="WLW88" s="37"/>
      <c r="WLX88" s="46"/>
      <c r="WLY88" s="35"/>
      <c r="WLZ88" s="59"/>
      <c r="WMA88" s="37"/>
      <c r="WMB88" s="46"/>
      <c r="WMC88" s="35"/>
      <c r="WMD88" s="59"/>
      <c r="WME88" s="37"/>
      <c r="WMF88" s="46"/>
      <c r="WMG88" s="35"/>
      <c r="WMH88" s="59"/>
      <c r="WMI88" s="37"/>
      <c r="WMJ88" s="46"/>
      <c r="WMK88" s="35"/>
      <c r="WML88" s="59"/>
      <c r="WMM88" s="37"/>
      <c r="WMN88" s="46"/>
      <c r="WMO88" s="35"/>
      <c r="WMP88" s="59"/>
      <c r="WMQ88" s="37"/>
      <c r="WMR88" s="46"/>
      <c r="WMS88" s="35"/>
      <c r="WMT88" s="59"/>
      <c r="WMU88" s="37"/>
      <c r="WMV88" s="46"/>
      <c r="WMW88" s="35"/>
      <c r="WMX88" s="59"/>
      <c r="WMY88" s="37"/>
      <c r="WMZ88" s="46"/>
      <c r="WNA88" s="35"/>
      <c r="WNB88" s="59"/>
      <c r="WNC88" s="37"/>
      <c r="WND88" s="46"/>
      <c r="WNE88" s="35"/>
      <c r="WNF88" s="59"/>
      <c r="WNG88" s="37"/>
      <c r="WNH88" s="46"/>
      <c r="WNI88" s="35"/>
      <c r="WNJ88" s="59"/>
      <c r="WNK88" s="37"/>
      <c r="WNL88" s="46"/>
      <c r="WNM88" s="35"/>
      <c r="WNN88" s="59"/>
      <c r="WNO88" s="37"/>
      <c r="WNP88" s="46"/>
      <c r="WNQ88" s="35"/>
      <c r="WNR88" s="59"/>
      <c r="WNS88" s="37"/>
      <c r="WNT88" s="46"/>
      <c r="WNU88" s="35"/>
      <c r="WNV88" s="59"/>
      <c r="WNW88" s="37"/>
      <c r="WNX88" s="46"/>
      <c r="WNY88" s="35"/>
      <c r="WNZ88" s="59"/>
      <c r="WOA88" s="37"/>
      <c r="WOB88" s="46"/>
      <c r="WOC88" s="35"/>
      <c r="WOD88" s="59"/>
      <c r="WOE88" s="37"/>
      <c r="WOF88" s="46"/>
      <c r="WOG88" s="35"/>
      <c r="WOH88" s="59"/>
      <c r="WOI88" s="37"/>
      <c r="WOJ88" s="46"/>
      <c r="WOK88" s="35"/>
      <c r="WOL88" s="59"/>
      <c r="WOM88" s="37"/>
      <c r="WON88" s="46"/>
      <c r="WOO88" s="35"/>
      <c r="WOP88" s="59"/>
      <c r="WOQ88" s="37"/>
      <c r="WOR88" s="46"/>
      <c r="WOS88" s="35"/>
      <c r="WOT88" s="59"/>
      <c r="WOU88" s="37"/>
      <c r="WOV88" s="46"/>
      <c r="WOW88" s="35"/>
      <c r="WOX88" s="59"/>
      <c r="WOY88" s="37"/>
      <c r="WOZ88" s="46"/>
      <c r="WPA88" s="35"/>
      <c r="WPB88" s="59"/>
      <c r="WPC88" s="37"/>
      <c r="WPD88" s="46"/>
      <c r="WPE88" s="35"/>
      <c r="WPF88" s="59"/>
      <c r="WPG88" s="37"/>
      <c r="WPH88" s="46"/>
      <c r="WPI88" s="35"/>
      <c r="WPJ88" s="59"/>
      <c r="WPK88" s="37"/>
      <c r="WPL88" s="46"/>
      <c r="WPM88" s="35"/>
      <c r="WPN88" s="59"/>
      <c r="WPO88" s="37"/>
      <c r="WPP88" s="46"/>
      <c r="WPQ88" s="35"/>
      <c r="WPR88" s="59"/>
      <c r="WPS88" s="37"/>
      <c r="WPT88" s="46"/>
      <c r="WPU88" s="35"/>
      <c r="WPV88" s="59"/>
      <c r="WPW88" s="37"/>
      <c r="WPX88" s="46"/>
      <c r="WPY88" s="35"/>
      <c r="WPZ88" s="59"/>
      <c r="WQA88" s="37"/>
      <c r="WQB88" s="46"/>
      <c r="WQC88" s="35"/>
      <c r="WQD88" s="59"/>
      <c r="WQE88" s="37"/>
      <c r="WQF88" s="46"/>
      <c r="WQG88" s="35"/>
      <c r="WQH88" s="59"/>
      <c r="WQI88" s="37"/>
      <c r="WQJ88" s="46"/>
      <c r="WQK88" s="35"/>
      <c r="WQL88" s="59"/>
      <c r="WQM88" s="37"/>
      <c r="WQN88" s="46"/>
      <c r="WQO88" s="35"/>
      <c r="WQP88" s="59"/>
      <c r="WQQ88" s="37"/>
      <c r="WQR88" s="46"/>
      <c r="WQS88" s="35"/>
      <c r="WQT88" s="59"/>
      <c r="WQU88" s="37"/>
      <c r="WQV88" s="46"/>
      <c r="WQW88" s="35"/>
      <c r="WQX88" s="59"/>
      <c r="WQY88" s="37"/>
      <c r="WQZ88" s="46"/>
      <c r="WRA88" s="35"/>
      <c r="WRB88" s="59"/>
      <c r="WRC88" s="37"/>
      <c r="WRD88" s="46"/>
      <c r="WRE88" s="35"/>
      <c r="WRF88" s="59"/>
      <c r="WRG88" s="37"/>
      <c r="WRH88" s="46"/>
      <c r="WRI88" s="35"/>
      <c r="WRJ88" s="59"/>
      <c r="WRK88" s="37"/>
      <c r="WRL88" s="46"/>
      <c r="WRM88" s="35"/>
      <c r="WRN88" s="59"/>
      <c r="WRO88" s="37"/>
      <c r="WRP88" s="46"/>
      <c r="WRQ88" s="35"/>
      <c r="WRR88" s="59"/>
      <c r="WRS88" s="37"/>
      <c r="WRT88" s="46"/>
      <c r="WRU88" s="35"/>
      <c r="WRV88" s="59"/>
      <c r="WRW88" s="37"/>
      <c r="WRX88" s="46"/>
      <c r="WRY88" s="35"/>
      <c r="WRZ88" s="59"/>
      <c r="WSA88" s="37"/>
      <c r="WSB88" s="46"/>
      <c r="WSC88" s="35"/>
      <c r="WSD88" s="59"/>
      <c r="WSE88" s="37"/>
      <c r="WSF88" s="46"/>
      <c r="WSG88" s="35"/>
      <c r="WSH88" s="59"/>
      <c r="WSI88" s="37"/>
      <c r="WSJ88" s="46"/>
      <c r="WSK88" s="35"/>
      <c r="WSL88" s="59"/>
      <c r="WSM88" s="37"/>
      <c r="WSN88" s="46"/>
      <c r="WSO88" s="35"/>
      <c r="WSP88" s="59"/>
      <c r="WSQ88" s="37"/>
      <c r="WSR88" s="46"/>
      <c r="WSS88" s="35"/>
      <c r="WST88" s="59"/>
      <c r="WSU88" s="37"/>
      <c r="WSV88" s="46"/>
      <c r="WSW88" s="35"/>
      <c r="WSX88" s="59"/>
      <c r="WSY88" s="37"/>
      <c r="WSZ88" s="46"/>
      <c r="WTA88" s="35"/>
      <c r="WTB88" s="59"/>
      <c r="WTC88" s="37"/>
      <c r="WTD88" s="46"/>
      <c r="WTE88" s="35"/>
      <c r="WTF88" s="59"/>
      <c r="WTG88" s="37"/>
      <c r="WTH88" s="46"/>
      <c r="WTI88" s="35"/>
      <c r="WTJ88" s="59"/>
      <c r="WTK88" s="37"/>
      <c r="WTL88" s="46"/>
      <c r="WTM88" s="35"/>
      <c r="WTN88" s="59"/>
      <c r="WTO88" s="37"/>
      <c r="WTP88" s="46"/>
      <c r="WTQ88" s="35"/>
      <c r="WTR88" s="59"/>
      <c r="WTS88" s="37"/>
      <c r="WTT88" s="46"/>
      <c r="WTU88" s="35"/>
      <c r="WTV88" s="59"/>
      <c r="WTW88" s="37"/>
      <c r="WTX88" s="46"/>
      <c r="WTY88" s="35"/>
      <c r="WTZ88" s="59"/>
      <c r="WUA88" s="37"/>
      <c r="WUB88" s="46"/>
      <c r="WUC88" s="35"/>
      <c r="WUD88" s="59"/>
      <c r="WUE88" s="37"/>
      <c r="WUF88" s="46"/>
      <c r="WUG88" s="35"/>
      <c r="WUH88" s="59"/>
      <c r="WUI88" s="37"/>
      <c r="WUJ88" s="46"/>
      <c r="WUK88" s="35"/>
      <c r="WUL88" s="59"/>
      <c r="WUM88" s="37"/>
      <c r="WUN88" s="46"/>
      <c r="WUO88" s="35"/>
      <c r="WUP88" s="59"/>
      <c r="WUQ88" s="37"/>
      <c r="WUR88" s="46"/>
      <c r="WUS88" s="35"/>
      <c r="WUT88" s="59"/>
      <c r="WUU88" s="37"/>
      <c r="WUV88" s="46"/>
      <c r="WUW88" s="35"/>
      <c r="WUX88" s="59"/>
      <c r="WUY88" s="37"/>
      <c r="WUZ88" s="46"/>
      <c r="WVA88" s="35"/>
      <c r="WVB88" s="59"/>
      <c r="WVC88" s="37"/>
      <c r="WVD88" s="46"/>
      <c r="WVE88" s="35"/>
      <c r="WVF88" s="59"/>
      <c r="WVG88" s="37"/>
      <c r="WVH88" s="46"/>
      <c r="WVI88" s="35"/>
      <c r="WVJ88" s="59"/>
      <c r="WVK88" s="37"/>
      <c r="WVL88" s="46"/>
      <c r="WVM88" s="35"/>
      <c r="WVN88" s="59"/>
      <c r="WVO88" s="37"/>
      <c r="WVP88" s="46"/>
      <c r="WVQ88" s="35"/>
      <c r="WVR88" s="59"/>
      <c r="WVS88" s="37"/>
      <c r="WVT88" s="46"/>
      <c r="WVU88" s="35"/>
      <c r="WVV88" s="59"/>
      <c r="WVW88" s="37"/>
      <c r="WVX88" s="46"/>
      <c r="WVY88" s="35"/>
      <c r="WVZ88" s="59"/>
      <c r="WWA88" s="37"/>
      <c r="WWB88" s="46"/>
      <c r="WWC88" s="35"/>
      <c r="WWD88" s="59"/>
      <c r="WWE88" s="37"/>
      <c r="WWF88" s="46"/>
      <c r="WWG88" s="35"/>
      <c r="WWH88" s="59"/>
      <c r="WWI88" s="37"/>
      <c r="WWJ88" s="46"/>
      <c r="WWK88" s="35"/>
      <c r="WWL88" s="59"/>
      <c r="WWM88" s="37"/>
      <c r="WWN88" s="46"/>
      <c r="WWO88" s="35"/>
      <c r="WWP88" s="59"/>
      <c r="WWQ88" s="37"/>
      <c r="WWR88" s="46"/>
      <c r="WWS88" s="35"/>
      <c r="WWT88" s="59"/>
      <c r="WWU88" s="37"/>
      <c r="WWV88" s="46"/>
      <c r="WWW88" s="35"/>
      <c r="WWX88" s="59"/>
      <c r="WWY88" s="37"/>
      <c r="WWZ88" s="46"/>
      <c r="WXA88" s="35"/>
      <c r="WXB88" s="59"/>
      <c r="WXC88" s="37"/>
      <c r="WXD88" s="46"/>
      <c r="WXE88" s="35"/>
      <c r="WXF88" s="59"/>
      <c r="WXG88" s="37"/>
      <c r="WXH88" s="46"/>
      <c r="WXI88" s="35"/>
      <c r="WXJ88" s="59"/>
      <c r="WXK88" s="37"/>
      <c r="WXL88" s="46"/>
      <c r="WXM88" s="35"/>
      <c r="WXN88" s="59"/>
      <c r="WXO88" s="37"/>
      <c r="WXP88" s="46"/>
      <c r="WXQ88" s="35"/>
      <c r="WXR88" s="59"/>
      <c r="WXS88" s="37"/>
      <c r="WXT88" s="46"/>
      <c r="WXU88" s="35"/>
      <c r="WXV88" s="59"/>
      <c r="WXW88" s="37"/>
      <c r="WXX88" s="46"/>
      <c r="WXY88" s="35"/>
      <c r="WXZ88" s="59"/>
      <c r="WYA88" s="37"/>
      <c r="WYB88" s="46"/>
      <c r="WYC88" s="35"/>
      <c r="WYD88" s="59"/>
      <c r="WYE88" s="37"/>
      <c r="WYF88" s="46"/>
      <c r="WYG88" s="35"/>
      <c r="WYH88" s="59"/>
      <c r="WYI88" s="37"/>
      <c r="WYJ88" s="46"/>
      <c r="WYK88" s="35"/>
      <c r="WYL88" s="59"/>
      <c r="WYM88" s="37"/>
      <c r="WYN88" s="46"/>
      <c r="WYO88" s="35"/>
      <c r="WYP88" s="59"/>
      <c r="WYQ88" s="37"/>
      <c r="WYR88" s="46"/>
      <c r="WYS88" s="35"/>
      <c r="WYT88" s="59"/>
      <c r="WYU88" s="37"/>
      <c r="WYV88" s="46"/>
      <c r="WYW88" s="35"/>
      <c r="WYX88" s="59"/>
      <c r="WYY88" s="37"/>
      <c r="WYZ88" s="46"/>
      <c r="WZA88" s="35"/>
      <c r="WZB88" s="59"/>
      <c r="WZC88" s="37"/>
      <c r="WZD88" s="46"/>
      <c r="WZE88" s="35"/>
      <c r="WZF88" s="59"/>
      <c r="WZG88" s="37"/>
      <c r="WZH88" s="46"/>
      <c r="WZI88" s="35"/>
      <c r="WZJ88" s="59"/>
      <c r="WZK88" s="37"/>
      <c r="WZL88" s="46"/>
      <c r="WZM88" s="35"/>
      <c r="WZN88" s="59"/>
      <c r="WZO88" s="37"/>
      <c r="WZP88" s="46"/>
      <c r="WZQ88" s="35"/>
      <c r="WZR88" s="59"/>
      <c r="WZS88" s="37"/>
      <c r="WZT88" s="46"/>
      <c r="WZU88" s="35"/>
      <c r="WZV88" s="59"/>
      <c r="WZW88" s="37"/>
      <c r="WZX88" s="46"/>
      <c r="WZY88" s="35"/>
      <c r="WZZ88" s="59"/>
      <c r="XAA88" s="37"/>
      <c r="XAB88" s="46"/>
      <c r="XAC88" s="35"/>
      <c r="XAD88" s="59"/>
      <c r="XAE88" s="37"/>
      <c r="XAF88" s="46"/>
      <c r="XAG88" s="35"/>
      <c r="XAH88" s="59"/>
      <c r="XAI88" s="37"/>
      <c r="XAJ88" s="46"/>
      <c r="XAK88" s="35"/>
      <c r="XAL88" s="59"/>
      <c r="XAM88" s="37"/>
      <c r="XAN88" s="46"/>
      <c r="XAO88" s="35"/>
      <c r="XAP88" s="59"/>
      <c r="XAQ88" s="37"/>
      <c r="XAR88" s="46"/>
      <c r="XAS88" s="35"/>
      <c r="XAT88" s="59"/>
      <c r="XAU88" s="37"/>
      <c r="XAV88" s="46"/>
      <c r="XAW88" s="35"/>
      <c r="XAX88" s="59"/>
      <c r="XAY88" s="37"/>
      <c r="XAZ88" s="46"/>
      <c r="XBA88" s="35"/>
      <c r="XBB88" s="59"/>
      <c r="XBC88" s="37"/>
      <c r="XBD88" s="46"/>
      <c r="XBE88" s="35"/>
      <c r="XBF88" s="59"/>
      <c r="XBG88" s="37"/>
      <c r="XBH88" s="46"/>
      <c r="XBI88" s="35"/>
      <c r="XBJ88" s="59"/>
      <c r="XBK88" s="37"/>
      <c r="XBL88" s="46"/>
      <c r="XBM88" s="35"/>
      <c r="XBN88" s="59"/>
      <c r="XBO88" s="37"/>
      <c r="XBP88" s="46"/>
      <c r="XBQ88" s="35"/>
      <c r="XBR88" s="59"/>
      <c r="XBS88" s="37"/>
      <c r="XBT88" s="46"/>
      <c r="XBU88" s="35"/>
      <c r="XBV88" s="59"/>
      <c r="XBW88" s="37"/>
      <c r="XBX88" s="46"/>
      <c r="XBY88" s="35"/>
      <c r="XBZ88" s="59"/>
      <c r="XCA88" s="37"/>
      <c r="XCB88" s="46"/>
      <c r="XCC88" s="35"/>
      <c r="XCD88" s="59"/>
      <c r="XCE88" s="37"/>
      <c r="XCF88" s="46"/>
      <c r="XCG88" s="35"/>
      <c r="XCH88" s="59"/>
      <c r="XCI88" s="37"/>
      <c r="XCJ88" s="46"/>
      <c r="XCK88" s="35"/>
      <c r="XCL88" s="59"/>
      <c r="XCM88" s="37"/>
      <c r="XCN88" s="46"/>
      <c r="XCO88" s="35"/>
      <c r="XCP88" s="59"/>
      <c r="XCQ88" s="37"/>
      <c r="XCR88" s="46"/>
      <c r="XCS88" s="35"/>
      <c r="XCT88" s="59"/>
      <c r="XCU88" s="37"/>
      <c r="XCV88" s="46"/>
      <c r="XCW88" s="35"/>
      <c r="XCX88" s="59"/>
      <c r="XCY88" s="37"/>
      <c r="XCZ88" s="46"/>
      <c r="XDA88" s="35"/>
      <c r="XDB88" s="59"/>
      <c r="XDC88" s="37"/>
      <c r="XDD88" s="46"/>
      <c r="XDE88" s="35"/>
      <c r="XDF88" s="59"/>
      <c r="XDG88" s="37"/>
      <c r="XDH88" s="46"/>
      <c r="XDI88" s="35"/>
      <c r="XDJ88" s="59"/>
      <c r="XDK88" s="37"/>
      <c r="XDL88" s="46"/>
      <c r="XDM88" s="35"/>
      <c r="XDN88" s="59"/>
      <c r="XDO88" s="37"/>
      <c r="XDP88" s="46"/>
      <c r="XDQ88" s="35"/>
      <c r="XDR88" s="59"/>
      <c r="XDS88" s="37"/>
      <c r="XDT88" s="46"/>
      <c r="XDU88" s="35"/>
      <c r="XDV88" s="59"/>
      <c r="XDW88" s="37"/>
      <c r="XDX88" s="46"/>
      <c r="XDY88" s="35"/>
      <c r="XDZ88" s="59"/>
      <c r="XEA88" s="37"/>
      <c r="XEB88" s="46"/>
      <c r="XEC88" s="35"/>
      <c r="XED88" s="59"/>
      <c r="XEE88" s="37"/>
      <c r="XEF88" s="46"/>
      <c r="XEG88" s="35"/>
      <c r="XEH88" s="59"/>
      <c r="XEI88" s="37"/>
      <c r="XEJ88" s="46"/>
      <c r="XEK88" s="35"/>
      <c r="XEL88" s="59"/>
      <c r="XEM88" s="37"/>
      <c r="XEN88" s="46"/>
      <c r="XEO88" s="35"/>
      <c r="XEP88" s="59"/>
      <c r="XEQ88" s="37"/>
      <c r="XER88" s="46"/>
      <c r="XES88" s="35"/>
      <c r="XET88" s="59"/>
      <c r="XEU88" s="37"/>
      <c r="XEV88" s="46"/>
      <c r="XEW88" s="35"/>
      <c r="XEX88" s="59"/>
      <c r="XEY88" s="37"/>
      <c r="XEZ88" s="46"/>
      <c r="XFA88" s="35"/>
      <c r="XFB88" s="59"/>
      <c r="XFC88" s="37"/>
      <c r="XFD88" s="46"/>
    </row>
    <row r="89" spans="1:16384" s="70" customFormat="1">
      <c r="A89" s="35">
        <v>239</v>
      </c>
      <c r="B89" s="157" t="s">
        <v>22</v>
      </c>
      <c r="C89" s="13"/>
      <c r="D89" s="44" t="s">
        <v>118</v>
      </c>
      <c r="E89" s="151" t="s">
        <v>1281</v>
      </c>
      <c r="F89" s="59"/>
      <c r="G89" s="37"/>
      <c r="H89" s="46"/>
      <c r="I89" s="35"/>
      <c r="J89" s="59"/>
      <c r="K89" s="37"/>
      <c r="L89" s="46"/>
      <c r="M89" s="35"/>
      <c r="N89" s="59"/>
      <c r="O89" s="37"/>
      <c r="P89" s="46"/>
      <c r="Q89" s="35"/>
      <c r="R89" s="59"/>
      <c r="S89" s="37"/>
      <c r="T89" s="46"/>
      <c r="U89" s="35"/>
      <c r="V89" s="59"/>
      <c r="W89" s="37"/>
      <c r="X89" s="46"/>
      <c r="Y89" s="35"/>
      <c r="Z89" s="59"/>
      <c r="AA89" s="37"/>
      <c r="AB89" s="46"/>
      <c r="AC89" s="35"/>
      <c r="AD89" s="59"/>
      <c r="AE89" s="37"/>
      <c r="AF89" s="46"/>
      <c r="AG89" s="35"/>
      <c r="AH89" s="59"/>
      <c r="AI89" s="37"/>
      <c r="AJ89" s="46"/>
      <c r="AK89" s="35"/>
      <c r="AL89" s="59"/>
      <c r="AM89" s="37"/>
      <c r="AN89" s="46"/>
      <c r="AO89" s="35"/>
      <c r="AP89" s="59"/>
      <c r="AQ89" s="37"/>
      <c r="AR89" s="46"/>
      <c r="AS89" s="35"/>
      <c r="AT89" s="59"/>
      <c r="AU89" s="37"/>
      <c r="AV89" s="46"/>
      <c r="AW89" s="35"/>
      <c r="AX89" s="59"/>
      <c r="AY89" s="37"/>
      <c r="AZ89" s="46"/>
      <c r="BA89" s="35"/>
      <c r="BB89" s="59"/>
      <c r="BC89" s="37"/>
      <c r="BD89" s="46"/>
      <c r="BE89" s="35"/>
      <c r="BF89" s="59"/>
      <c r="BG89" s="37"/>
      <c r="BH89" s="46"/>
      <c r="BI89" s="35"/>
      <c r="BJ89" s="59"/>
      <c r="BK89" s="37"/>
      <c r="BL89" s="46"/>
      <c r="BM89" s="35"/>
      <c r="BN89" s="59"/>
      <c r="BO89" s="37"/>
      <c r="BP89" s="46"/>
      <c r="BQ89" s="35"/>
      <c r="BR89" s="59"/>
      <c r="BS89" s="37"/>
      <c r="BT89" s="46"/>
      <c r="BU89" s="35"/>
      <c r="BV89" s="59"/>
      <c r="BW89" s="37"/>
      <c r="BX89" s="46"/>
      <c r="BY89" s="35"/>
      <c r="BZ89" s="59"/>
      <c r="CA89" s="37"/>
      <c r="CB89" s="46"/>
      <c r="CC89" s="35"/>
      <c r="CD89" s="59"/>
      <c r="CE89" s="37"/>
      <c r="CF89" s="46"/>
      <c r="CG89" s="35"/>
      <c r="CH89" s="59"/>
      <c r="CI89" s="37"/>
      <c r="CJ89" s="46"/>
      <c r="CK89" s="35"/>
      <c r="CL89" s="59"/>
      <c r="CM89" s="37"/>
      <c r="CN89" s="46"/>
      <c r="CO89" s="35"/>
      <c r="CP89" s="59"/>
      <c r="CQ89" s="37"/>
      <c r="CR89" s="46"/>
      <c r="CS89" s="35"/>
      <c r="CT89" s="59"/>
      <c r="CU89" s="37"/>
      <c r="CV89" s="46"/>
      <c r="CW89" s="35"/>
      <c r="CX89" s="59"/>
      <c r="CY89" s="37"/>
      <c r="CZ89" s="46"/>
      <c r="DA89" s="35"/>
      <c r="DB89" s="59"/>
      <c r="DC89" s="37"/>
      <c r="DD89" s="46"/>
      <c r="DE89" s="35"/>
      <c r="DF89" s="59"/>
      <c r="DG89" s="37"/>
      <c r="DH89" s="46"/>
      <c r="DI89" s="35"/>
      <c r="DJ89" s="59"/>
      <c r="DK89" s="37"/>
      <c r="DL89" s="46"/>
      <c r="DM89" s="35"/>
      <c r="DN89" s="59"/>
      <c r="DO89" s="37"/>
      <c r="DP89" s="46"/>
      <c r="DQ89" s="35"/>
      <c r="DR89" s="59"/>
      <c r="DS89" s="37"/>
      <c r="DT89" s="46"/>
      <c r="DU89" s="35"/>
      <c r="DV89" s="59"/>
      <c r="DW89" s="37"/>
      <c r="DX89" s="46"/>
      <c r="DY89" s="35"/>
      <c r="DZ89" s="59"/>
      <c r="EA89" s="37"/>
      <c r="EB89" s="46"/>
      <c r="EC89" s="35"/>
      <c r="ED89" s="59"/>
      <c r="EE89" s="37"/>
      <c r="EF89" s="46"/>
      <c r="EG89" s="35"/>
      <c r="EH89" s="59"/>
      <c r="EI89" s="37"/>
      <c r="EJ89" s="46"/>
      <c r="EK89" s="35"/>
      <c r="EL89" s="59"/>
      <c r="EM89" s="37"/>
      <c r="EN89" s="46"/>
      <c r="EO89" s="35"/>
      <c r="EP89" s="59"/>
      <c r="EQ89" s="37"/>
      <c r="ER89" s="46"/>
      <c r="ES89" s="35"/>
      <c r="ET89" s="59"/>
      <c r="EU89" s="37"/>
      <c r="EV89" s="46"/>
      <c r="EW89" s="35"/>
      <c r="EX89" s="59"/>
      <c r="EY89" s="37"/>
      <c r="EZ89" s="46"/>
      <c r="FA89" s="35"/>
      <c r="FB89" s="59"/>
      <c r="FC89" s="37"/>
      <c r="FD89" s="46"/>
      <c r="FE89" s="35"/>
      <c r="FF89" s="59"/>
      <c r="FG89" s="37"/>
      <c r="FH89" s="46"/>
      <c r="FI89" s="35"/>
      <c r="FJ89" s="59"/>
      <c r="FK89" s="37"/>
      <c r="FL89" s="46"/>
      <c r="FM89" s="35"/>
      <c r="FN89" s="59"/>
      <c r="FO89" s="37"/>
      <c r="FP89" s="46"/>
      <c r="FQ89" s="35"/>
      <c r="FR89" s="59"/>
      <c r="FS89" s="37"/>
      <c r="FT89" s="46"/>
      <c r="FU89" s="35"/>
      <c r="FV89" s="59"/>
      <c r="FW89" s="37"/>
      <c r="FX89" s="46"/>
      <c r="FY89" s="35"/>
      <c r="FZ89" s="59"/>
      <c r="GA89" s="37"/>
      <c r="GB89" s="46"/>
      <c r="GC89" s="35"/>
      <c r="GD89" s="59"/>
      <c r="GE89" s="37"/>
      <c r="GF89" s="46"/>
      <c r="GG89" s="35"/>
      <c r="GH89" s="59"/>
      <c r="GI89" s="37"/>
      <c r="GJ89" s="46"/>
      <c r="GK89" s="35"/>
      <c r="GL89" s="59"/>
      <c r="GM89" s="37"/>
      <c r="GN89" s="46"/>
      <c r="GO89" s="35"/>
      <c r="GP89" s="59"/>
      <c r="GQ89" s="37"/>
      <c r="GR89" s="46"/>
      <c r="GS89" s="35"/>
      <c r="GT89" s="59"/>
      <c r="GU89" s="37"/>
      <c r="GV89" s="46"/>
      <c r="GW89" s="35"/>
      <c r="GX89" s="59"/>
      <c r="GY89" s="37"/>
      <c r="GZ89" s="46"/>
      <c r="HA89" s="35"/>
      <c r="HB89" s="59"/>
      <c r="HC89" s="37"/>
      <c r="HD89" s="46"/>
      <c r="HE89" s="35"/>
      <c r="HF89" s="59"/>
      <c r="HG89" s="37"/>
      <c r="HH89" s="46"/>
      <c r="HI89" s="35"/>
      <c r="HJ89" s="59"/>
      <c r="HK89" s="37"/>
      <c r="HL89" s="46"/>
      <c r="HM89" s="35"/>
      <c r="HN89" s="59"/>
      <c r="HO89" s="37"/>
      <c r="HP89" s="46"/>
      <c r="HQ89" s="35"/>
      <c r="HR89" s="59"/>
      <c r="HS89" s="37"/>
      <c r="HT89" s="46"/>
      <c r="HU89" s="35"/>
      <c r="HV89" s="59"/>
      <c r="HW89" s="37"/>
      <c r="HX89" s="46"/>
      <c r="HY89" s="35"/>
      <c r="HZ89" s="59"/>
      <c r="IA89" s="37"/>
      <c r="IB89" s="46"/>
      <c r="IC89" s="35"/>
      <c r="ID89" s="59"/>
      <c r="IE89" s="37"/>
      <c r="IF89" s="46"/>
      <c r="IG89" s="35"/>
      <c r="IH89" s="59"/>
      <c r="II89" s="37"/>
      <c r="IJ89" s="46"/>
      <c r="IK89" s="35"/>
      <c r="IL89" s="59"/>
      <c r="IM89" s="37"/>
      <c r="IN89" s="46"/>
      <c r="IO89" s="35"/>
      <c r="IP89" s="59"/>
      <c r="IQ89" s="37"/>
      <c r="IR89" s="46"/>
      <c r="IS89" s="35"/>
      <c r="IT89" s="59"/>
      <c r="IU89" s="37"/>
      <c r="IV89" s="46"/>
      <c r="IW89" s="35"/>
      <c r="IX89" s="59"/>
      <c r="IY89" s="37"/>
      <c r="IZ89" s="46"/>
      <c r="JA89" s="35"/>
      <c r="JB89" s="59"/>
      <c r="JC89" s="37"/>
      <c r="JD89" s="46"/>
      <c r="JE89" s="35"/>
      <c r="JF89" s="59"/>
      <c r="JG89" s="37"/>
      <c r="JH89" s="46"/>
      <c r="JI89" s="35"/>
      <c r="JJ89" s="59"/>
      <c r="JK89" s="37"/>
      <c r="JL89" s="46"/>
      <c r="JM89" s="35"/>
      <c r="JN89" s="59"/>
      <c r="JO89" s="37"/>
      <c r="JP89" s="46"/>
      <c r="JQ89" s="35"/>
      <c r="JR89" s="59"/>
      <c r="JS89" s="37"/>
      <c r="JT89" s="46"/>
      <c r="JU89" s="35"/>
      <c r="JV89" s="59"/>
      <c r="JW89" s="37"/>
      <c r="JX89" s="46"/>
      <c r="JY89" s="35"/>
      <c r="JZ89" s="59"/>
      <c r="KA89" s="37"/>
      <c r="KB89" s="46"/>
      <c r="KC89" s="35"/>
      <c r="KD89" s="59"/>
      <c r="KE89" s="37"/>
      <c r="KF89" s="46"/>
      <c r="KG89" s="35"/>
      <c r="KH89" s="59"/>
      <c r="KI89" s="37"/>
      <c r="KJ89" s="46"/>
      <c r="KK89" s="35"/>
      <c r="KL89" s="59"/>
      <c r="KM89" s="37"/>
      <c r="KN89" s="46"/>
      <c r="KO89" s="35"/>
      <c r="KP89" s="59"/>
      <c r="KQ89" s="37"/>
      <c r="KR89" s="46"/>
      <c r="KS89" s="35"/>
      <c r="KT89" s="59"/>
      <c r="KU89" s="37"/>
      <c r="KV89" s="46"/>
      <c r="KW89" s="35"/>
      <c r="KX89" s="59"/>
      <c r="KY89" s="37"/>
      <c r="KZ89" s="46"/>
      <c r="LA89" s="35"/>
      <c r="LB89" s="59"/>
      <c r="LC89" s="37"/>
      <c r="LD89" s="46"/>
      <c r="LE89" s="35"/>
      <c r="LF89" s="59"/>
      <c r="LG89" s="37"/>
      <c r="LH89" s="46"/>
      <c r="LI89" s="35"/>
      <c r="LJ89" s="59"/>
      <c r="LK89" s="37"/>
      <c r="LL89" s="46"/>
      <c r="LM89" s="35"/>
      <c r="LN89" s="59"/>
      <c r="LO89" s="37"/>
      <c r="LP89" s="46"/>
      <c r="LQ89" s="35"/>
      <c r="LR89" s="59"/>
      <c r="LS89" s="37"/>
      <c r="LT89" s="46"/>
      <c r="LU89" s="35"/>
      <c r="LV89" s="59"/>
      <c r="LW89" s="37"/>
      <c r="LX89" s="46"/>
      <c r="LY89" s="35"/>
      <c r="LZ89" s="59"/>
      <c r="MA89" s="37"/>
      <c r="MB89" s="46"/>
      <c r="MC89" s="35"/>
      <c r="MD89" s="59"/>
      <c r="ME89" s="37"/>
      <c r="MF89" s="46"/>
      <c r="MG89" s="35"/>
      <c r="MH89" s="59"/>
      <c r="MI89" s="37"/>
      <c r="MJ89" s="46"/>
      <c r="MK89" s="35"/>
      <c r="ML89" s="59"/>
      <c r="MM89" s="37"/>
      <c r="MN89" s="46"/>
      <c r="MO89" s="35"/>
      <c r="MP89" s="59"/>
      <c r="MQ89" s="37"/>
      <c r="MR89" s="46"/>
      <c r="MS89" s="35"/>
      <c r="MT89" s="59"/>
      <c r="MU89" s="37"/>
      <c r="MV89" s="46"/>
      <c r="MW89" s="35"/>
      <c r="MX89" s="59"/>
      <c r="MY89" s="37"/>
      <c r="MZ89" s="46"/>
      <c r="NA89" s="35"/>
      <c r="NB89" s="59"/>
      <c r="NC89" s="37"/>
      <c r="ND89" s="46"/>
      <c r="NE89" s="35"/>
      <c r="NF89" s="59"/>
      <c r="NG89" s="37"/>
      <c r="NH89" s="46"/>
      <c r="NI89" s="35"/>
      <c r="NJ89" s="59"/>
      <c r="NK89" s="37"/>
      <c r="NL89" s="46"/>
      <c r="NM89" s="35"/>
      <c r="NN89" s="59"/>
      <c r="NO89" s="37"/>
      <c r="NP89" s="46"/>
      <c r="NQ89" s="35"/>
      <c r="NR89" s="59"/>
      <c r="NS89" s="37"/>
      <c r="NT89" s="46"/>
      <c r="NU89" s="35"/>
      <c r="NV89" s="59"/>
      <c r="NW89" s="37"/>
      <c r="NX89" s="46"/>
      <c r="NY89" s="35"/>
      <c r="NZ89" s="59"/>
      <c r="OA89" s="37"/>
      <c r="OB89" s="46"/>
      <c r="OC89" s="35"/>
      <c r="OD89" s="59"/>
      <c r="OE89" s="37"/>
      <c r="OF89" s="46"/>
      <c r="OG89" s="35"/>
      <c r="OH89" s="59"/>
      <c r="OI89" s="37"/>
      <c r="OJ89" s="46"/>
      <c r="OK89" s="35"/>
      <c r="OL89" s="59"/>
      <c r="OM89" s="37"/>
      <c r="ON89" s="46"/>
      <c r="OO89" s="35"/>
      <c r="OP89" s="59"/>
      <c r="OQ89" s="37"/>
      <c r="OR89" s="46"/>
      <c r="OS89" s="35"/>
      <c r="OT89" s="59"/>
      <c r="OU89" s="37"/>
      <c r="OV89" s="46"/>
      <c r="OW89" s="35"/>
      <c r="OX89" s="59"/>
      <c r="OY89" s="37"/>
      <c r="OZ89" s="46"/>
      <c r="PA89" s="35"/>
      <c r="PB89" s="59"/>
      <c r="PC89" s="37"/>
      <c r="PD89" s="46"/>
      <c r="PE89" s="35"/>
      <c r="PF89" s="59"/>
      <c r="PG89" s="37"/>
      <c r="PH89" s="46"/>
      <c r="PI89" s="35"/>
      <c r="PJ89" s="59"/>
      <c r="PK89" s="37"/>
      <c r="PL89" s="46"/>
      <c r="PM89" s="35"/>
      <c r="PN89" s="59"/>
      <c r="PO89" s="37"/>
      <c r="PP89" s="46"/>
      <c r="PQ89" s="35"/>
      <c r="PR89" s="59"/>
      <c r="PS89" s="37"/>
      <c r="PT89" s="46"/>
      <c r="PU89" s="35"/>
      <c r="PV89" s="59"/>
      <c r="PW89" s="37"/>
      <c r="PX89" s="46"/>
      <c r="PY89" s="35"/>
      <c r="PZ89" s="59"/>
      <c r="QA89" s="37"/>
      <c r="QB89" s="46"/>
      <c r="QC89" s="35"/>
      <c r="QD89" s="59"/>
      <c r="QE89" s="37"/>
      <c r="QF89" s="46"/>
      <c r="QG89" s="35"/>
      <c r="QH89" s="59"/>
      <c r="QI89" s="37"/>
      <c r="QJ89" s="46"/>
      <c r="QK89" s="35"/>
      <c r="QL89" s="59"/>
      <c r="QM89" s="37"/>
      <c r="QN89" s="46"/>
      <c r="QO89" s="35"/>
      <c r="QP89" s="59"/>
      <c r="QQ89" s="37"/>
      <c r="QR89" s="46"/>
      <c r="QS89" s="35"/>
      <c r="QT89" s="59"/>
      <c r="QU89" s="37"/>
      <c r="QV89" s="46"/>
      <c r="QW89" s="35"/>
      <c r="QX89" s="59"/>
      <c r="QY89" s="37"/>
      <c r="QZ89" s="46"/>
      <c r="RA89" s="35"/>
      <c r="RB89" s="59"/>
      <c r="RC89" s="37"/>
      <c r="RD89" s="46"/>
      <c r="RE89" s="35"/>
      <c r="RF89" s="59"/>
      <c r="RG89" s="37"/>
      <c r="RH89" s="46"/>
      <c r="RI89" s="35"/>
      <c r="RJ89" s="59"/>
      <c r="RK89" s="37"/>
      <c r="RL89" s="46"/>
      <c r="RM89" s="35"/>
      <c r="RN89" s="59"/>
      <c r="RO89" s="37"/>
      <c r="RP89" s="46"/>
      <c r="RQ89" s="35"/>
      <c r="RR89" s="59"/>
      <c r="RS89" s="37"/>
      <c r="RT89" s="46"/>
      <c r="RU89" s="35"/>
      <c r="RV89" s="59"/>
      <c r="RW89" s="37"/>
      <c r="RX89" s="46"/>
      <c r="RY89" s="35"/>
      <c r="RZ89" s="59"/>
      <c r="SA89" s="37"/>
      <c r="SB89" s="46"/>
      <c r="SC89" s="35"/>
      <c r="SD89" s="59"/>
      <c r="SE89" s="37"/>
      <c r="SF89" s="46"/>
      <c r="SG89" s="35"/>
      <c r="SH89" s="59"/>
      <c r="SI89" s="37"/>
      <c r="SJ89" s="46"/>
      <c r="SK89" s="35"/>
      <c r="SL89" s="59"/>
      <c r="SM89" s="37"/>
      <c r="SN89" s="46"/>
      <c r="SO89" s="35"/>
      <c r="SP89" s="59"/>
      <c r="SQ89" s="37"/>
      <c r="SR89" s="46"/>
      <c r="SS89" s="35"/>
      <c r="ST89" s="59"/>
      <c r="SU89" s="37"/>
      <c r="SV89" s="46"/>
      <c r="SW89" s="35"/>
      <c r="SX89" s="59"/>
      <c r="SY89" s="37"/>
      <c r="SZ89" s="46"/>
      <c r="TA89" s="35"/>
      <c r="TB89" s="59"/>
      <c r="TC89" s="37"/>
      <c r="TD89" s="46"/>
      <c r="TE89" s="35"/>
      <c r="TF89" s="59"/>
      <c r="TG89" s="37"/>
      <c r="TH89" s="46"/>
      <c r="TI89" s="35"/>
      <c r="TJ89" s="59"/>
      <c r="TK89" s="37"/>
      <c r="TL89" s="46"/>
      <c r="TM89" s="35"/>
      <c r="TN89" s="59"/>
      <c r="TO89" s="37"/>
      <c r="TP89" s="46"/>
      <c r="TQ89" s="35"/>
      <c r="TR89" s="59"/>
      <c r="TS89" s="37"/>
      <c r="TT89" s="46"/>
      <c r="TU89" s="35"/>
      <c r="TV89" s="59"/>
      <c r="TW89" s="37"/>
      <c r="TX89" s="46"/>
      <c r="TY89" s="35"/>
      <c r="TZ89" s="59"/>
      <c r="UA89" s="37"/>
      <c r="UB89" s="46"/>
      <c r="UC89" s="35"/>
      <c r="UD89" s="59"/>
      <c r="UE89" s="37"/>
      <c r="UF89" s="46"/>
      <c r="UG89" s="35"/>
      <c r="UH89" s="59"/>
      <c r="UI89" s="37"/>
      <c r="UJ89" s="46"/>
      <c r="UK89" s="35"/>
      <c r="UL89" s="59"/>
      <c r="UM89" s="37"/>
      <c r="UN89" s="46"/>
      <c r="UO89" s="35"/>
      <c r="UP89" s="59"/>
      <c r="UQ89" s="37"/>
      <c r="UR89" s="46"/>
      <c r="US89" s="35"/>
      <c r="UT89" s="59"/>
      <c r="UU89" s="37"/>
      <c r="UV89" s="46"/>
      <c r="UW89" s="35"/>
      <c r="UX89" s="59"/>
      <c r="UY89" s="37"/>
      <c r="UZ89" s="46"/>
      <c r="VA89" s="35"/>
      <c r="VB89" s="59"/>
      <c r="VC89" s="37"/>
      <c r="VD89" s="46"/>
      <c r="VE89" s="35"/>
      <c r="VF89" s="59"/>
      <c r="VG89" s="37"/>
      <c r="VH89" s="46"/>
      <c r="VI89" s="35"/>
      <c r="VJ89" s="59"/>
      <c r="VK89" s="37"/>
      <c r="VL89" s="46"/>
      <c r="VM89" s="35"/>
      <c r="VN89" s="59"/>
      <c r="VO89" s="37"/>
      <c r="VP89" s="46"/>
      <c r="VQ89" s="35"/>
      <c r="VR89" s="59"/>
      <c r="VS89" s="37"/>
      <c r="VT89" s="46"/>
      <c r="VU89" s="35"/>
      <c r="VV89" s="59"/>
      <c r="VW89" s="37"/>
      <c r="VX89" s="46"/>
      <c r="VY89" s="35"/>
      <c r="VZ89" s="59"/>
      <c r="WA89" s="37"/>
      <c r="WB89" s="46"/>
      <c r="WC89" s="35"/>
      <c r="WD89" s="59"/>
      <c r="WE89" s="37"/>
      <c r="WF89" s="46"/>
      <c r="WG89" s="35"/>
      <c r="WH89" s="59"/>
      <c r="WI89" s="37"/>
      <c r="WJ89" s="46"/>
      <c r="WK89" s="35"/>
      <c r="WL89" s="59"/>
      <c r="WM89" s="37"/>
      <c r="WN89" s="46"/>
      <c r="WO89" s="35"/>
      <c r="WP89" s="59"/>
      <c r="WQ89" s="37"/>
      <c r="WR89" s="46"/>
      <c r="WS89" s="35"/>
      <c r="WT89" s="59"/>
      <c r="WU89" s="37"/>
      <c r="WV89" s="46"/>
      <c r="WW89" s="35"/>
      <c r="WX89" s="59"/>
      <c r="WY89" s="37"/>
      <c r="WZ89" s="46"/>
      <c r="XA89" s="35"/>
      <c r="XB89" s="59"/>
      <c r="XC89" s="37"/>
      <c r="XD89" s="46"/>
      <c r="XE89" s="35"/>
      <c r="XF89" s="59"/>
      <c r="XG89" s="37"/>
      <c r="XH89" s="46"/>
      <c r="XI89" s="35"/>
      <c r="XJ89" s="59"/>
      <c r="XK89" s="37"/>
      <c r="XL89" s="46"/>
      <c r="XM89" s="35"/>
      <c r="XN89" s="59"/>
      <c r="XO89" s="37"/>
      <c r="XP89" s="46"/>
      <c r="XQ89" s="35"/>
      <c r="XR89" s="59"/>
      <c r="XS89" s="37"/>
      <c r="XT89" s="46"/>
      <c r="XU89" s="35"/>
      <c r="XV89" s="59"/>
      <c r="XW89" s="37"/>
      <c r="XX89" s="46"/>
      <c r="XY89" s="35"/>
      <c r="XZ89" s="59"/>
      <c r="YA89" s="37"/>
      <c r="YB89" s="46"/>
      <c r="YC89" s="35"/>
      <c r="YD89" s="59"/>
      <c r="YE89" s="37"/>
      <c r="YF89" s="46"/>
      <c r="YG89" s="35"/>
      <c r="YH89" s="59"/>
      <c r="YI89" s="37"/>
      <c r="YJ89" s="46"/>
      <c r="YK89" s="35"/>
      <c r="YL89" s="59"/>
      <c r="YM89" s="37"/>
      <c r="YN89" s="46"/>
      <c r="YO89" s="35"/>
      <c r="YP89" s="59"/>
      <c r="YQ89" s="37"/>
      <c r="YR89" s="46"/>
      <c r="YS89" s="35"/>
      <c r="YT89" s="59"/>
      <c r="YU89" s="37"/>
      <c r="YV89" s="46"/>
      <c r="YW89" s="35"/>
      <c r="YX89" s="59"/>
      <c r="YY89" s="37"/>
      <c r="YZ89" s="46"/>
      <c r="ZA89" s="35"/>
      <c r="ZB89" s="59"/>
      <c r="ZC89" s="37"/>
      <c r="ZD89" s="46"/>
      <c r="ZE89" s="35"/>
      <c r="ZF89" s="59"/>
      <c r="ZG89" s="37"/>
      <c r="ZH89" s="46"/>
      <c r="ZI89" s="35"/>
      <c r="ZJ89" s="59"/>
      <c r="ZK89" s="37"/>
      <c r="ZL89" s="46"/>
      <c r="ZM89" s="35"/>
      <c r="ZN89" s="59"/>
      <c r="ZO89" s="37"/>
      <c r="ZP89" s="46"/>
      <c r="ZQ89" s="35"/>
      <c r="ZR89" s="59"/>
      <c r="ZS89" s="37"/>
      <c r="ZT89" s="46"/>
      <c r="ZU89" s="35"/>
      <c r="ZV89" s="59"/>
      <c r="ZW89" s="37"/>
      <c r="ZX89" s="46"/>
      <c r="ZY89" s="35"/>
      <c r="ZZ89" s="59"/>
      <c r="AAA89" s="37"/>
      <c r="AAB89" s="46"/>
      <c r="AAC89" s="35"/>
      <c r="AAD89" s="59"/>
      <c r="AAE89" s="37"/>
      <c r="AAF89" s="46"/>
      <c r="AAG89" s="35"/>
      <c r="AAH89" s="59"/>
      <c r="AAI89" s="37"/>
      <c r="AAJ89" s="46"/>
      <c r="AAK89" s="35"/>
      <c r="AAL89" s="59"/>
      <c r="AAM89" s="37"/>
      <c r="AAN89" s="46"/>
      <c r="AAO89" s="35"/>
      <c r="AAP89" s="59"/>
      <c r="AAQ89" s="37"/>
      <c r="AAR89" s="46"/>
      <c r="AAS89" s="35"/>
      <c r="AAT89" s="59"/>
      <c r="AAU89" s="37"/>
      <c r="AAV89" s="46"/>
      <c r="AAW89" s="35"/>
      <c r="AAX89" s="59"/>
      <c r="AAY89" s="37"/>
      <c r="AAZ89" s="46"/>
      <c r="ABA89" s="35"/>
      <c r="ABB89" s="59"/>
      <c r="ABC89" s="37"/>
      <c r="ABD89" s="46"/>
      <c r="ABE89" s="35"/>
      <c r="ABF89" s="59"/>
      <c r="ABG89" s="37"/>
      <c r="ABH89" s="46"/>
      <c r="ABI89" s="35"/>
      <c r="ABJ89" s="59"/>
      <c r="ABK89" s="37"/>
      <c r="ABL89" s="46"/>
      <c r="ABM89" s="35"/>
      <c r="ABN89" s="59"/>
      <c r="ABO89" s="37"/>
      <c r="ABP89" s="46"/>
      <c r="ABQ89" s="35"/>
      <c r="ABR89" s="59"/>
      <c r="ABS89" s="37"/>
      <c r="ABT89" s="46"/>
      <c r="ABU89" s="35"/>
      <c r="ABV89" s="59"/>
      <c r="ABW89" s="37"/>
      <c r="ABX89" s="46"/>
      <c r="ABY89" s="35"/>
      <c r="ABZ89" s="59"/>
      <c r="ACA89" s="37"/>
      <c r="ACB89" s="46"/>
      <c r="ACC89" s="35"/>
      <c r="ACD89" s="59"/>
      <c r="ACE89" s="37"/>
      <c r="ACF89" s="46"/>
      <c r="ACG89" s="35"/>
      <c r="ACH89" s="59"/>
      <c r="ACI89" s="37"/>
      <c r="ACJ89" s="46"/>
      <c r="ACK89" s="35"/>
      <c r="ACL89" s="59"/>
      <c r="ACM89" s="37"/>
      <c r="ACN89" s="46"/>
      <c r="ACO89" s="35"/>
      <c r="ACP89" s="59"/>
      <c r="ACQ89" s="37"/>
      <c r="ACR89" s="46"/>
      <c r="ACS89" s="35"/>
      <c r="ACT89" s="59"/>
      <c r="ACU89" s="37"/>
      <c r="ACV89" s="46"/>
      <c r="ACW89" s="35"/>
      <c r="ACX89" s="59"/>
      <c r="ACY89" s="37"/>
      <c r="ACZ89" s="46"/>
      <c r="ADA89" s="35"/>
      <c r="ADB89" s="59"/>
      <c r="ADC89" s="37"/>
      <c r="ADD89" s="46"/>
      <c r="ADE89" s="35"/>
      <c r="ADF89" s="59"/>
      <c r="ADG89" s="37"/>
      <c r="ADH89" s="46"/>
      <c r="ADI89" s="35"/>
      <c r="ADJ89" s="59"/>
      <c r="ADK89" s="37"/>
      <c r="ADL89" s="46"/>
      <c r="ADM89" s="35"/>
      <c r="ADN89" s="59"/>
      <c r="ADO89" s="37"/>
      <c r="ADP89" s="46"/>
      <c r="ADQ89" s="35"/>
      <c r="ADR89" s="59"/>
      <c r="ADS89" s="37"/>
      <c r="ADT89" s="46"/>
      <c r="ADU89" s="35"/>
      <c r="ADV89" s="59"/>
      <c r="ADW89" s="37"/>
      <c r="ADX89" s="46"/>
      <c r="ADY89" s="35"/>
      <c r="ADZ89" s="59"/>
      <c r="AEA89" s="37"/>
      <c r="AEB89" s="46"/>
      <c r="AEC89" s="35"/>
      <c r="AED89" s="59"/>
      <c r="AEE89" s="37"/>
      <c r="AEF89" s="46"/>
      <c r="AEG89" s="35"/>
      <c r="AEH89" s="59"/>
      <c r="AEI89" s="37"/>
      <c r="AEJ89" s="46"/>
      <c r="AEK89" s="35"/>
      <c r="AEL89" s="59"/>
      <c r="AEM89" s="37"/>
      <c r="AEN89" s="46"/>
      <c r="AEO89" s="35"/>
      <c r="AEP89" s="59"/>
      <c r="AEQ89" s="37"/>
      <c r="AER89" s="46"/>
      <c r="AES89" s="35"/>
      <c r="AET89" s="59"/>
      <c r="AEU89" s="37"/>
      <c r="AEV89" s="46"/>
      <c r="AEW89" s="35"/>
      <c r="AEX89" s="59"/>
      <c r="AEY89" s="37"/>
      <c r="AEZ89" s="46"/>
      <c r="AFA89" s="35"/>
      <c r="AFB89" s="59"/>
      <c r="AFC89" s="37"/>
      <c r="AFD89" s="46"/>
      <c r="AFE89" s="35"/>
      <c r="AFF89" s="59"/>
      <c r="AFG89" s="37"/>
      <c r="AFH89" s="46"/>
      <c r="AFI89" s="35"/>
      <c r="AFJ89" s="59"/>
      <c r="AFK89" s="37"/>
      <c r="AFL89" s="46"/>
      <c r="AFM89" s="35"/>
      <c r="AFN89" s="59"/>
      <c r="AFO89" s="37"/>
      <c r="AFP89" s="46"/>
      <c r="AFQ89" s="35"/>
      <c r="AFR89" s="59"/>
      <c r="AFS89" s="37"/>
      <c r="AFT89" s="46"/>
      <c r="AFU89" s="35"/>
      <c r="AFV89" s="59"/>
      <c r="AFW89" s="37"/>
      <c r="AFX89" s="46"/>
      <c r="AFY89" s="35"/>
      <c r="AFZ89" s="59"/>
      <c r="AGA89" s="37"/>
      <c r="AGB89" s="46"/>
      <c r="AGC89" s="35"/>
      <c r="AGD89" s="59"/>
      <c r="AGE89" s="37"/>
      <c r="AGF89" s="46"/>
      <c r="AGG89" s="35"/>
      <c r="AGH89" s="59"/>
      <c r="AGI89" s="37"/>
      <c r="AGJ89" s="46"/>
      <c r="AGK89" s="35"/>
      <c r="AGL89" s="59"/>
      <c r="AGM89" s="37"/>
      <c r="AGN89" s="46"/>
      <c r="AGO89" s="35"/>
      <c r="AGP89" s="59"/>
      <c r="AGQ89" s="37"/>
      <c r="AGR89" s="46"/>
      <c r="AGS89" s="35"/>
      <c r="AGT89" s="59"/>
      <c r="AGU89" s="37"/>
      <c r="AGV89" s="46"/>
      <c r="AGW89" s="35"/>
      <c r="AGX89" s="59"/>
      <c r="AGY89" s="37"/>
      <c r="AGZ89" s="46"/>
      <c r="AHA89" s="35"/>
      <c r="AHB89" s="59"/>
      <c r="AHC89" s="37"/>
      <c r="AHD89" s="46"/>
      <c r="AHE89" s="35"/>
      <c r="AHF89" s="59"/>
      <c r="AHG89" s="37"/>
      <c r="AHH89" s="46"/>
      <c r="AHI89" s="35"/>
      <c r="AHJ89" s="59"/>
      <c r="AHK89" s="37"/>
      <c r="AHL89" s="46"/>
      <c r="AHM89" s="35"/>
      <c r="AHN89" s="59"/>
      <c r="AHO89" s="37"/>
      <c r="AHP89" s="46"/>
      <c r="AHQ89" s="35"/>
      <c r="AHR89" s="59"/>
      <c r="AHS89" s="37"/>
      <c r="AHT89" s="46"/>
      <c r="AHU89" s="35"/>
      <c r="AHV89" s="59"/>
      <c r="AHW89" s="37"/>
      <c r="AHX89" s="46"/>
      <c r="AHY89" s="35"/>
      <c r="AHZ89" s="59"/>
      <c r="AIA89" s="37"/>
      <c r="AIB89" s="46"/>
      <c r="AIC89" s="35"/>
      <c r="AID89" s="59"/>
      <c r="AIE89" s="37"/>
      <c r="AIF89" s="46"/>
      <c r="AIG89" s="35"/>
      <c r="AIH89" s="59"/>
      <c r="AII89" s="37"/>
      <c r="AIJ89" s="46"/>
      <c r="AIK89" s="35"/>
      <c r="AIL89" s="59"/>
      <c r="AIM89" s="37"/>
      <c r="AIN89" s="46"/>
      <c r="AIO89" s="35"/>
      <c r="AIP89" s="59"/>
      <c r="AIQ89" s="37"/>
      <c r="AIR89" s="46"/>
      <c r="AIS89" s="35"/>
      <c r="AIT89" s="59"/>
      <c r="AIU89" s="37"/>
      <c r="AIV89" s="46"/>
      <c r="AIW89" s="35"/>
      <c r="AIX89" s="59"/>
      <c r="AIY89" s="37"/>
      <c r="AIZ89" s="46"/>
      <c r="AJA89" s="35"/>
      <c r="AJB89" s="59"/>
      <c r="AJC89" s="37"/>
      <c r="AJD89" s="46"/>
      <c r="AJE89" s="35"/>
      <c r="AJF89" s="59"/>
      <c r="AJG89" s="37"/>
      <c r="AJH89" s="46"/>
      <c r="AJI89" s="35"/>
      <c r="AJJ89" s="59"/>
      <c r="AJK89" s="37"/>
      <c r="AJL89" s="46"/>
      <c r="AJM89" s="35"/>
      <c r="AJN89" s="59"/>
      <c r="AJO89" s="37"/>
      <c r="AJP89" s="46"/>
      <c r="AJQ89" s="35"/>
      <c r="AJR89" s="59"/>
      <c r="AJS89" s="37"/>
      <c r="AJT89" s="46"/>
      <c r="AJU89" s="35"/>
      <c r="AJV89" s="59"/>
      <c r="AJW89" s="37"/>
      <c r="AJX89" s="46"/>
      <c r="AJY89" s="35"/>
      <c r="AJZ89" s="59"/>
      <c r="AKA89" s="37"/>
      <c r="AKB89" s="46"/>
      <c r="AKC89" s="35"/>
      <c r="AKD89" s="59"/>
      <c r="AKE89" s="37"/>
      <c r="AKF89" s="46"/>
      <c r="AKG89" s="35"/>
      <c r="AKH89" s="59"/>
      <c r="AKI89" s="37"/>
      <c r="AKJ89" s="46"/>
      <c r="AKK89" s="35"/>
      <c r="AKL89" s="59"/>
      <c r="AKM89" s="37"/>
      <c r="AKN89" s="46"/>
      <c r="AKO89" s="35"/>
      <c r="AKP89" s="59"/>
      <c r="AKQ89" s="37"/>
      <c r="AKR89" s="46"/>
      <c r="AKS89" s="35"/>
      <c r="AKT89" s="59"/>
      <c r="AKU89" s="37"/>
      <c r="AKV89" s="46"/>
      <c r="AKW89" s="35"/>
      <c r="AKX89" s="59"/>
      <c r="AKY89" s="37"/>
      <c r="AKZ89" s="46"/>
      <c r="ALA89" s="35"/>
      <c r="ALB89" s="59"/>
      <c r="ALC89" s="37"/>
      <c r="ALD89" s="46"/>
      <c r="ALE89" s="35"/>
      <c r="ALF89" s="59"/>
      <c r="ALG89" s="37"/>
      <c r="ALH89" s="46"/>
      <c r="ALI89" s="35"/>
      <c r="ALJ89" s="59"/>
      <c r="ALK89" s="37"/>
      <c r="ALL89" s="46"/>
      <c r="ALM89" s="35"/>
      <c r="ALN89" s="59"/>
      <c r="ALO89" s="37"/>
      <c r="ALP89" s="46"/>
      <c r="ALQ89" s="35"/>
      <c r="ALR89" s="59"/>
      <c r="ALS89" s="37"/>
      <c r="ALT89" s="46"/>
      <c r="ALU89" s="35"/>
      <c r="ALV89" s="59"/>
      <c r="ALW89" s="37"/>
      <c r="ALX89" s="46"/>
      <c r="ALY89" s="35"/>
      <c r="ALZ89" s="59"/>
      <c r="AMA89" s="37"/>
      <c r="AMB89" s="46"/>
      <c r="AMC89" s="35"/>
      <c r="AMD89" s="59"/>
      <c r="AME89" s="37"/>
      <c r="AMF89" s="46"/>
      <c r="AMG89" s="35"/>
      <c r="AMH89" s="59"/>
      <c r="AMI89" s="37"/>
      <c r="AMJ89" s="46"/>
      <c r="AMK89" s="35"/>
      <c r="AML89" s="59"/>
      <c r="AMM89" s="37"/>
      <c r="AMN89" s="46"/>
      <c r="AMO89" s="35"/>
      <c r="AMP89" s="59"/>
      <c r="AMQ89" s="37"/>
      <c r="AMR89" s="46"/>
      <c r="AMS89" s="35"/>
      <c r="AMT89" s="59"/>
      <c r="AMU89" s="37"/>
      <c r="AMV89" s="46"/>
      <c r="AMW89" s="35"/>
      <c r="AMX89" s="59"/>
      <c r="AMY89" s="37"/>
      <c r="AMZ89" s="46"/>
      <c r="ANA89" s="35"/>
      <c r="ANB89" s="59"/>
      <c r="ANC89" s="37"/>
      <c r="AND89" s="46"/>
      <c r="ANE89" s="35"/>
      <c r="ANF89" s="59"/>
      <c r="ANG89" s="37"/>
      <c r="ANH89" s="46"/>
      <c r="ANI89" s="35"/>
      <c r="ANJ89" s="59"/>
      <c r="ANK89" s="37"/>
      <c r="ANL89" s="46"/>
      <c r="ANM89" s="35"/>
      <c r="ANN89" s="59"/>
      <c r="ANO89" s="37"/>
      <c r="ANP89" s="46"/>
      <c r="ANQ89" s="35"/>
      <c r="ANR89" s="59"/>
      <c r="ANS89" s="37"/>
      <c r="ANT89" s="46"/>
      <c r="ANU89" s="35"/>
      <c r="ANV89" s="59"/>
      <c r="ANW89" s="37"/>
      <c r="ANX89" s="46"/>
      <c r="ANY89" s="35"/>
      <c r="ANZ89" s="59"/>
      <c r="AOA89" s="37"/>
      <c r="AOB89" s="46"/>
      <c r="AOC89" s="35"/>
      <c r="AOD89" s="59"/>
      <c r="AOE89" s="37"/>
      <c r="AOF89" s="46"/>
      <c r="AOG89" s="35"/>
      <c r="AOH89" s="59"/>
      <c r="AOI89" s="37"/>
      <c r="AOJ89" s="46"/>
      <c r="AOK89" s="35"/>
      <c r="AOL89" s="59"/>
      <c r="AOM89" s="37"/>
      <c r="AON89" s="46"/>
      <c r="AOO89" s="35"/>
      <c r="AOP89" s="59"/>
      <c r="AOQ89" s="37"/>
      <c r="AOR89" s="46"/>
      <c r="AOS89" s="35"/>
      <c r="AOT89" s="59"/>
      <c r="AOU89" s="37"/>
      <c r="AOV89" s="46"/>
      <c r="AOW89" s="35"/>
      <c r="AOX89" s="59"/>
      <c r="AOY89" s="37"/>
      <c r="AOZ89" s="46"/>
      <c r="APA89" s="35"/>
      <c r="APB89" s="59"/>
      <c r="APC89" s="37"/>
      <c r="APD89" s="46"/>
      <c r="APE89" s="35"/>
      <c r="APF89" s="59"/>
      <c r="APG89" s="37"/>
      <c r="APH89" s="46"/>
      <c r="API89" s="35"/>
      <c r="APJ89" s="59"/>
      <c r="APK89" s="37"/>
      <c r="APL89" s="46"/>
      <c r="APM89" s="35"/>
      <c r="APN89" s="59"/>
      <c r="APO89" s="37"/>
      <c r="APP89" s="46"/>
      <c r="APQ89" s="35"/>
      <c r="APR89" s="59"/>
      <c r="APS89" s="37"/>
      <c r="APT89" s="46"/>
      <c r="APU89" s="35"/>
      <c r="APV89" s="59"/>
      <c r="APW89" s="37"/>
      <c r="APX89" s="46"/>
      <c r="APY89" s="35"/>
      <c r="APZ89" s="59"/>
      <c r="AQA89" s="37"/>
      <c r="AQB89" s="46"/>
      <c r="AQC89" s="35"/>
      <c r="AQD89" s="59"/>
      <c r="AQE89" s="37"/>
      <c r="AQF89" s="46"/>
      <c r="AQG89" s="35"/>
      <c r="AQH89" s="59"/>
      <c r="AQI89" s="37"/>
      <c r="AQJ89" s="46"/>
      <c r="AQK89" s="35"/>
      <c r="AQL89" s="59"/>
      <c r="AQM89" s="37"/>
      <c r="AQN89" s="46"/>
      <c r="AQO89" s="35"/>
      <c r="AQP89" s="59"/>
      <c r="AQQ89" s="37"/>
      <c r="AQR89" s="46"/>
      <c r="AQS89" s="35"/>
      <c r="AQT89" s="59"/>
      <c r="AQU89" s="37"/>
      <c r="AQV89" s="46"/>
      <c r="AQW89" s="35"/>
      <c r="AQX89" s="59"/>
      <c r="AQY89" s="37"/>
      <c r="AQZ89" s="46"/>
      <c r="ARA89" s="35"/>
      <c r="ARB89" s="59"/>
      <c r="ARC89" s="37"/>
      <c r="ARD89" s="46"/>
      <c r="ARE89" s="35"/>
      <c r="ARF89" s="59"/>
      <c r="ARG89" s="37"/>
      <c r="ARH89" s="46"/>
      <c r="ARI89" s="35"/>
      <c r="ARJ89" s="59"/>
      <c r="ARK89" s="37"/>
      <c r="ARL89" s="46"/>
      <c r="ARM89" s="35"/>
      <c r="ARN89" s="59"/>
      <c r="ARO89" s="37"/>
      <c r="ARP89" s="46"/>
      <c r="ARQ89" s="35"/>
      <c r="ARR89" s="59"/>
      <c r="ARS89" s="37"/>
      <c r="ART89" s="46"/>
      <c r="ARU89" s="35"/>
      <c r="ARV89" s="59"/>
      <c r="ARW89" s="37"/>
      <c r="ARX89" s="46"/>
      <c r="ARY89" s="35"/>
      <c r="ARZ89" s="59"/>
      <c r="ASA89" s="37"/>
      <c r="ASB89" s="46"/>
      <c r="ASC89" s="35"/>
      <c r="ASD89" s="59"/>
      <c r="ASE89" s="37"/>
      <c r="ASF89" s="46"/>
      <c r="ASG89" s="35"/>
      <c r="ASH89" s="59"/>
      <c r="ASI89" s="37"/>
      <c r="ASJ89" s="46"/>
      <c r="ASK89" s="35"/>
      <c r="ASL89" s="59"/>
      <c r="ASM89" s="37"/>
      <c r="ASN89" s="46"/>
      <c r="ASO89" s="35"/>
      <c r="ASP89" s="59"/>
      <c r="ASQ89" s="37"/>
      <c r="ASR89" s="46"/>
      <c r="ASS89" s="35"/>
      <c r="AST89" s="59"/>
      <c r="ASU89" s="37"/>
      <c r="ASV89" s="46"/>
      <c r="ASW89" s="35"/>
      <c r="ASX89" s="59"/>
      <c r="ASY89" s="37"/>
      <c r="ASZ89" s="46"/>
      <c r="ATA89" s="35"/>
      <c r="ATB89" s="59"/>
      <c r="ATC89" s="37"/>
      <c r="ATD89" s="46"/>
      <c r="ATE89" s="35"/>
      <c r="ATF89" s="59"/>
      <c r="ATG89" s="37"/>
      <c r="ATH89" s="46"/>
      <c r="ATI89" s="35"/>
      <c r="ATJ89" s="59"/>
      <c r="ATK89" s="37"/>
      <c r="ATL89" s="46"/>
      <c r="ATM89" s="35"/>
      <c r="ATN89" s="59"/>
      <c r="ATO89" s="37"/>
      <c r="ATP89" s="46"/>
      <c r="ATQ89" s="35"/>
      <c r="ATR89" s="59"/>
      <c r="ATS89" s="37"/>
      <c r="ATT89" s="46"/>
      <c r="ATU89" s="35"/>
      <c r="ATV89" s="59"/>
      <c r="ATW89" s="37"/>
      <c r="ATX89" s="46"/>
      <c r="ATY89" s="35"/>
      <c r="ATZ89" s="59"/>
      <c r="AUA89" s="37"/>
      <c r="AUB89" s="46"/>
      <c r="AUC89" s="35"/>
      <c r="AUD89" s="59"/>
      <c r="AUE89" s="37"/>
      <c r="AUF89" s="46"/>
      <c r="AUG89" s="35"/>
      <c r="AUH89" s="59"/>
      <c r="AUI89" s="37"/>
      <c r="AUJ89" s="46"/>
      <c r="AUK89" s="35"/>
      <c r="AUL89" s="59"/>
      <c r="AUM89" s="37"/>
      <c r="AUN89" s="46"/>
      <c r="AUO89" s="35"/>
      <c r="AUP89" s="59"/>
      <c r="AUQ89" s="37"/>
      <c r="AUR89" s="46"/>
      <c r="AUS89" s="35"/>
      <c r="AUT89" s="59"/>
      <c r="AUU89" s="37"/>
      <c r="AUV89" s="46"/>
      <c r="AUW89" s="35"/>
      <c r="AUX89" s="59"/>
      <c r="AUY89" s="37"/>
      <c r="AUZ89" s="46"/>
      <c r="AVA89" s="35"/>
      <c r="AVB89" s="59"/>
      <c r="AVC89" s="37"/>
      <c r="AVD89" s="46"/>
      <c r="AVE89" s="35"/>
      <c r="AVF89" s="59"/>
      <c r="AVG89" s="37"/>
      <c r="AVH89" s="46"/>
      <c r="AVI89" s="35"/>
      <c r="AVJ89" s="59"/>
      <c r="AVK89" s="37"/>
      <c r="AVL89" s="46"/>
      <c r="AVM89" s="35"/>
      <c r="AVN89" s="59"/>
      <c r="AVO89" s="37"/>
      <c r="AVP89" s="46"/>
      <c r="AVQ89" s="35"/>
      <c r="AVR89" s="59"/>
      <c r="AVS89" s="37"/>
      <c r="AVT89" s="46"/>
      <c r="AVU89" s="35"/>
      <c r="AVV89" s="59"/>
      <c r="AVW89" s="37"/>
      <c r="AVX89" s="46"/>
      <c r="AVY89" s="35"/>
      <c r="AVZ89" s="59"/>
      <c r="AWA89" s="37"/>
      <c r="AWB89" s="46"/>
      <c r="AWC89" s="35"/>
      <c r="AWD89" s="59"/>
      <c r="AWE89" s="37"/>
      <c r="AWF89" s="46"/>
      <c r="AWG89" s="35"/>
      <c r="AWH89" s="59"/>
      <c r="AWI89" s="37"/>
      <c r="AWJ89" s="46"/>
      <c r="AWK89" s="35"/>
      <c r="AWL89" s="59"/>
      <c r="AWM89" s="37"/>
      <c r="AWN89" s="46"/>
      <c r="AWO89" s="35"/>
      <c r="AWP89" s="59"/>
      <c r="AWQ89" s="37"/>
      <c r="AWR89" s="46"/>
      <c r="AWS89" s="35"/>
      <c r="AWT89" s="59"/>
      <c r="AWU89" s="37"/>
      <c r="AWV89" s="46"/>
      <c r="AWW89" s="35"/>
      <c r="AWX89" s="59"/>
      <c r="AWY89" s="37"/>
      <c r="AWZ89" s="46"/>
      <c r="AXA89" s="35"/>
      <c r="AXB89" s="59"/>
      <c r="AXC89" s="37"/>
      <c r="AXD89" s="46"/>
      <c r="AXE89" s="35"/>
      <c r="AXF89" s="59"/>
      <c r="AXG89" s="37"/>
      <c r="AXH89" s="46"/>
      <c r="AXI89" s="35"/>
      <c r="AXJ89" s="59"/>
      <c r="AXK89" s="37"/>
      <c r="AXL89" s="46"/>
      <c r="AXM89" s="35"/>
      <c r="AXN89" s="59"/>
      <c r="AXO89" s="37"/>
      <c r="AXP89" s="46"/>
      <c r="AXQ89" s="35"/>
      <c r="AXR89" s="59"/>
      <c r="AXS89" s="37"/>
      <c r="AXT89" s="46"/>
      <c r="AXU89" s="35"/>
      <c r="AXV89" s="59"/>
      <c r="AXW89" s="37"/>
      <c r="AXX89" s="46"/>
      <c r="AXY89" s="35"/>
      <c r="AXZ89" s="59"/>
      <c r="AYA89" s="37"/>
      <c r="AYB89" s="46"/>
      <c r="AYC89" s="35"/>
      <c r="AYD89" s="59"/>
      <c r="AYE89" s="37"/>
      <c r="AYF89" s="46"/>
      <c r="AYG89" s="35"/>
      <c r="AYH89" s="59"/>
      <c r="AYI89" s="37"/>
      <c r="AYJ89" s="46"/>
      <c r="AYK89" s="35"/>
      <c r="AYL89" s="59"/>
      <c r="AYM89" s="37"/>
      <c r="AYN89" s="46"/>
      <c r="AYO89" s="35"/>
      <c r="AYP89" s="59"/>
      <c r="AYQ89" s="37"/>
      <c r="AYR89" s="46"/>
      <c r="AYS89" s="35"/>
      <c r="AYT89" s="59"/>
      <c r="AYU89" s="37"/>
      <c r="AYV89" s="46"/>
      <c r="AYW89" s="35"/>
      <c r="AYX89" s="59"/>
      <c r="AYY89" s="37"/>
      <c r="AYZ89" s="46"/>
      <c r="AZA89" s="35"/>
      <c r="AZB89" s="59"/>
      <c r="AZC89" s="37"/>
      <c r="AZD89" s="46"/>
      <c r="AZE89" s="35"/>
      <c r="AZF89" s="59"/>
      <c r="AZG89" s="37"/>
      <c r="AZH89" s="46"/>
      <c r="AZI89" s="35"/>
      <c r="AZJ89" s="59"/>
      <c r="AZK89" s="37"/>
      <c r="AZL89" s="46"/>
      <c r="AZM89" s="35"/>
      <c r="AZN89" s="59"/>
      <c r="AZO89" s="37"/>
      <c r="AZP89" s="46"/>
      <c r="AZQ89" s="35"/>
      <c r="AZR89" s="59"/>
      <c r="AZS89" s="37"/>
      <c r="AZT89" s="46"/>
      <c r="AZU89" s="35"/>
      <c r="AZV89" s="59"/>
      <c r="AZW89" s="37"/>
      <c r="AZX89" s="46"/>
      <c r="AZY89" s="35"/>
      <c r="AZZ89" s="59"/>
      <c r="BAA89" s="37"/>
      <c r="BAB89" s="46"/>
      <c r="BAC89" s="35"/>
      <c r="BAD89" s="59"/>
      <c r="BAE89" s="37"/>
      <c r="BAF89" s="46"/>
      <c r="BAG89" s="35"/>
      <c r="BAH89" s="59"/>
      <c r="BAI89" s="37"/>
      <c r="BAJ89" s="46"/>
      <c r="BAK89" s="35"/>
      <c r="BAL89" s="59"/>
      <c r="BAM89" s="37"/>
      <c r="BAN89" s="46"/>
      <c r="BAO89" s="35"/>
      <c r="BAP89" s="59"/>
      <c r="BAQ89" s="37"/>
      <c r="BAR89" s="46"/>
      <c r="BAS89" s="35"/>
      <c r="BAT89" s="59"/>
      <c r="BAU89" s="37"/>
      <c r="BAV89" s="46"/>
      <c r="BAW89" s="35"/>
      <c r="BAX89" s="59"/>
      <c r="BAY89" s="37"/>
      <c r="BAZ89" s="46"/>
      <c r="BBA89" s="35"/>
      <c r="BBB89" s="59"/>
      <c r="BBC89" s="37"/>
      <c r="BBD89" s="46"/>
      <c r="BBE89" s="35"/>
      <c r="BBF89" s="59"/>
      <c r="BBG89" s="37"/>
      <c r="BBH89" s="46"/>
      <c r="BBI89" s="35"/>
      <c r="BBJ89" s="59"/>
      <c r="BBK89" s="37"/>
      <c r="BBL89" s="46"/>
      <c r="BBM89" s="35"/>
      <c r="BBN89" s="59"/>
      <c r="BBO89" s="37"/>
      <c r="BBP89" s="46"/>
      <c r="BBQ89" s="35"/>
      <c r="BBR89" s="59"/>
      <c r="BBS89" s="37"/>
      <c r="BBT89" s="46"/>
      <c r="BBU89" s="35"/>
      <c r="BBV89" s="59"/>
      <c r="BBW89" s="37"/>
      <c r="BBX89" s="46"/>
      <c r="BBY89" s="35"/>
      <c r="BBZ89" s="59"/>
      <c r="BCA89" s="37"/>
      <c r="BCB89" s="46"/>
      <c r="BCC89" s="35"/>
      <c r="BCD89" s="59"/>
      <c r="BCE89" s="37"/>
      <c r="BCF89" s="46"/>
      <c r="BCG89" s="35"/>
      <c r="BCH89" s="59"/>
      <c r="BCI89" s="37"/>
      <c r="BCJ89" s="46"/>
      <c r="BCK89" s="35"/>
      <c r="BCL89" s="59"/>
      <c r="BCM89" s="37"/>
      <c r="BCN89" s="46"/>
      <c r="BCO89" s="35"/>
      <c r="BCP89" s="59"/>
      <c r="BCQ89" s="37"/>
      <c r="BCR89" s="46"/>
      <c r="BCS89" s="35"/>
      <c r="BCT89" s="59"/>
      <c r="BCU89" s="37"/>
      <c r="BCV89" s="46"/>
      <c r="BCW89" s="35"/>
      <c r="BCX89" s="59"/>
      <c r="BCY89" s="37"/>
      <c r="BCZ89" s="46"/>
      <c r="BDA89" s="35"/>
      <c r="BDB89" s="59"/>
      <c r="BDC89" s="37"/>
      <c r="BDD89" s="46"/>
      <c r="BDE89" s="35"/>
      <c r="BDF89" s="59"/>
      <c r="BDG89" s="37"/>
      <c r="BDH89" s="46"/>
      <c r="BDI89" s="35"/>
      <c r="BDJ89" s="59"/>
      <c r="BDK89" s="37"/>
      <c r="BDL89" s="46"/>
      <c r="BDM89" s="35"/>
      <c r="BDN89" s="59"/>
      <c r="BDO89" s="37"/>
      <c r="BDP89" s="46"/>
      <c r="BDQ89" s="35"/>
      <c r="BDR89" s="59"/>
      <c r="BDS89" s="37"/>
      <c r="BDT89" s="46"/>
      <c r="BDU89" s="35"/>
      <c r="BDV89" s="59"/>
      <c r="BDW89" s="37"/>
      <c r="BDX89" s="46"/>
      <c r="BDY89" s="35"/>
      <c r="BDZ89" s="59"/>
      <c r="BEA89" s="37"/>
      <c r="BEB89" s="46"/>
      <c r="BEC89" s="35"/>
      <c r="BED89" s="59"/>
      <c r="BEE89" s="37"/>
      <c r="BEF89" s="46"/>
      <c r="BEG89" s="35"/>
      <c r="BEH89" s="59"/>
      <c r="BEI89" s="37"/>
      <c r="BEJ89" s="46"/>
      <c r="BEK89" s="35"/>
      <c r="BEL89" s="59"/>
      <c r="BEM89" s="37"/>
      <c r="BEN89" s="46"/>
      <c r="BEO89" s="35"/>
      <c r="BEP89" s="59"/>
      <c r="BEQ89" s="37"/>
      <c r="BER89" s="46"/>
      <c r="BES89" s="35"/>
      <c r="BET89" s="59"/>
      <c r="BEU89" s="37"/>
      <c r="BEV89" s="46"/>
      <c r="BEW89" s="35"/>
      <c r="BEX89" s="59"/>
      <c r="BEY89" s="37"/>
      <c r="BEZ89" s="46"/>
      <c r="BFA89" s="35"/>
      <c r="BFB89" s="59"/>
      <c r="BFC89" s="37"/>
      <c r="BFD89" s="46"/>
      <c r="BFE89" s="35"/>
      <c r="BFF89" s="59"/>
      <c r="BFG89" s="37"/>
      <c r="BFH89" s="46"/>
      <c r="BFI89" s="35"/>
      <c r="BFJ89" s="59"/>
      <c r="BFK89" s="37"/>
      <c r="BFL89" s="46"/>
      <c r="BFM89" s="35"/>
      <c r="BFN89" s="59"/>
      <c r="BFO89" s="37"/>
      <c r="BFP89" s="46"/>
      <c r="BFQ89" s="35"/>
      <c r="BFR89" s="59"/>
      <c r="BFS89" s="37"/>
      <c r="BFT89" s="46"/>
      <c r="BFU89" s="35"/>
      <c r="BFV89" s="59"/>
      <c r="BFW89" s="37"/>
      <c r="BFX89" s="46"/>
      <c r="BFY89" s="35"/>
      <c r="BFZ89" s="59"/>
      <c r="BGA89" s="37"/>
      <c r="BGB89" s="46"/>
      <c r="BGC89" s="35"/>
      <c r="BGD89" s="59"/>
      <c r="BGE89" s="37"/>
      <c r="BGF89" s="46"/>
      <c r="BGG89" s="35"/>
      <c r="BGH89" s="59"/>
      <c r="BGI89" s="37"/>
      <c r="BGJ89" s="46"/>
      <c r="BGK89" s="35"/>
      <c r="BGL89" s="59"/>
      <c r="BGM89" s="37"/>
      <c r="BGN89" s="46"/>
      <c r="BGO89" s="35"/>
      <c r="BGP89" s="59"/>
      <c r="BGQ89" s="37"/>
      <c r="BGR89" s="46"/>
      <c r="BGS89" s="35"/>
      <c r="BGT89" s="59"/>
      <c r="BGU89" s="37"/>
      <c r="BGV89" s="46"/>
      <c r="BGW89" s="35"/>
      <c r="BGX89" s="59"/>
      <c r="BGY89" s="37"/>
      <c r="BGZ89" s="46"/>
      <c r="BHA89" s="35"/>
      <c r="BHB89" s="59"/>
      <c r="BHC89" s="37"/>
      <c r="BHD89" s="46"/>
      <c r="BHE89" s="35"/>
      <c r="BHF89" s="59"/>
      <c r="BHG89" s="37"/>
      <c r="BHH89" s="46"/>
      <c r="BHI89" s="35"/>
      <c r="BHJ89" s="59"/>
      <c r="BHK89" s="37"/>
      <c r="BHL89" s="46"/>
      <c r="BHM89" s="35"/>
      <c r="BHN89" s="59"/>
      <c r="BHO89" s="37"/>
      <c r="BHP89" s="46"/>
      <c r="BHQ89" s="35"/>
      <c r="BHR89" s="59"/>
      <c r="BHS89" s="37"/>
      <c r="BHT89" s="46"/>
      <c r="BHU89" s="35"/>
      <c r="BHV89" s="59"/>
      <c r="BHW89" s="37"/>
      <c r="BHX89" s="46"/>
      <c r="BHY89" s="35"/>
      <c r="BHZ89" s="59"/>
      <c r="BIA89" s="37"/>
      <c r="BIB89" s="46"/>
      <c r="BIC89" s="35"/>
      <c r="BID89" s="59"/>
      <c r="BIE89" s="37"/>
      <c r="BIF89" s="46"/>
      <c r="BIG89" s="35"/>
      <c r="BIH89" s="59"/>
      <c r="BII89" s="37"/>
      <c r="BIJ89" s="46"/>
      <c r="BIK89" s="35"/>
      <c r="BIL89" s="59"/>
      <c r="BIM89" s="37"/>
      <c r="BIN89" s="46"/>
      <c r="BIO89" s="35"/>
      <c r="BIP89" s="59"/>
      <c r="BIQ89" s="37"/>
      <c r="BIR89" s="46"/>
      <c r="BIS89" s="35"/>
      <c r="BIT89" s="59"/>
      <c r="BIU89" s="37"/>
      <c r="BIV89" s="46"/>
      <c r="BIW89" s="35"/>
      <c r="BIX89" s="59"/>
      <c r="BIY89" s="37"/>
      <c r="BIZ89" s="46"/>
      <c r="BJA89" s="35"/>
      <c r="BJB89" s="59"/>
      <c r="BJC89" s="37"/>
      <c r="BJD89" s="46"/>
      <c r="BJE89" s="35"/>
      <c r="BJF89" s="59"/>
      <c r="BJG89" s="37"/>
      <c r="BJH89" s="46"/>
      <c r="BJI89" s="35"/>
      <c r="BJJ89" s="59"/>
      <c r="BJK89" s="37"/>
      <c r="BJL89" s="46"/>
      <c r="BJM89" s="35"/>
      <c r="BJN89" s="59"/>
      <c r="BJO89" s="37"/>
      <c r="BJP89" s="46"/>
      <c r="BJQ89" s="35"/>
      <c r="BJR89" s="59"/>
      <c r="BJS89" s="37"/>
      <c r="BJT89" s="46"/>
      <c r="BJU89" s="35"/>
      <c r="BJV89" s="59"/>
      <c r="BJW89" s="37"/>
      <c r="BJX89" s="46"/>
      <c r="BJY89" s="35"/>
      <c r="BJZ89" s="59"/>
      <c r="BKA89" s="37"/>
      <c r="BKB89" s="46"/>
      <c r="BKC89" s="35"/>
      <c r="BKD89" s="59"/>
      <c r="BKE89" s="37"/>
      <c r="BKF89" s="46"/>
      <c r="BKG89" s="35"/>
      <c r="BKH89" s="59"/>
      <c r="BKI89" s="37"/>
      <c r="BKJ89" s="46"/>
      <c r="BKK89" s="35"/>
      <c r="BKL89" s="59"/>
      <c r="BKM89" s="37"/>
      <c r="BKN89" s="46"/>
      <c r="BKO89" s="35"/>
      <c r="BKP89" s="59"/>
      <c r="BKQ89" s="37"/>
      <c r="BKR89" s="46"/>
      <c r="BKS89" s="35"/>
      <c r="BKT89" s="59"/>
      <c r="BKU89" s="37"/>
      <c r="BKV89" s="46"/>
      <c r="BKW89" s="35"/>
      <c r="BKX89" s="59"/>
      <c r="BKY89" s="37"/>
      <c r="BKZ89" s="46"/>
      <c r="BLA89" s="35"/>
      <c r="BLB89" s="59"/>
      <c r="BLC89" s="37"/>
      <c r="BLD89" s="46"/>
      <c r="BLE89" s="35"/>
      <c r="BLF89" s="59"/>
      <c r="BLG89" s="37"/>
      <c r="BLH89" s="46"/>
      <c r="BLI89" s="35"/>
      <c r="BLJ89" s="59"/>
      <c r="BLK89" s="37"/>
      <c r="BLL89" s="46"/>
      <c r="BLM89" s="35"/>
      <c r="BLN89" s="59"/>
      <c r="BLO89" s="37"/>
      <c r="BLP89" s="46"/>
      <c r="BLQ89" s="35"/>
      <c r="BLR89" s="59"/>
      <c r="BLS89" s="37"/>
      <c r="BLT89" s="46"/>
      <c r="BLU89" s="35"/>
      <c r="BLV89" s="59"/>
      <c r="BLW89" s="37"/>
      <c r="BLX89" s="46"/>
      <c r="BLY89" s="35"/>
      <c r="BLZ89" s="59"/>
      <c r="BMA89" s="37"/>
      <c r="BMB89" s="46"/>
      <c r="BMC89" s="35"/>
      <c r="BMD89" s="59"/>
      <c r="BME89" s="37"/>
      <c r="BMF89" s="46"/>
      <c r="BMG89" s="35"/>
      <c r="BMH89" s="59"/>
      <c r="BMI89" s="37"/>
      <c r="BMJ89" s="46"/>
      <c r="BMK89" s="35"/>
      <c r="BML89" s="59"/>
      <c r="BMM89" s="37"/>
      <c r="BMN89" s="46"/>
      <c r="BMO89" s="35"/>
      <c r="BMP89" s="59"/>
      <c r="BMQ89" s="37"/>
      <c r="BMR89" s="46"/>
      <c r="BMS89" s="35"/>
      <c r="BMT89" s="59"/>
      <c r="BMU89" s="37"/>
      <c r="BMV89" s="46"/>
      <c r="BMW89" s="35"/>
      <c r="BMX89" s="59"/>
      <c r="BMY89" s="37"/>
      <c r="BMZ89" s="46"/>
      <c r="BNA89" s="35"/>
      <c r="BNB89" s="59"/>
      <c r="BNC89" s="37"/>
      <c r="BND89" s="46"/>
      <c r="BNE89" s="35"/>
      <c r="BNF89" s="59"/>
      <c r="BNG89" s="37"/>
      <c r="BNH89" s="46"/>
      <c r="BNI89" s="35"/>
      <c r="BNJ89" s="59"/>
      <c r="BNK89" s="37"/>
      <c r="BNL89" s="46"/>
      <c r="BNM89" s="35"/>
      <c r="BNN89" s="59"/>
      <c r="BNO89" s="37"/>
      <c r="BNP89" s="46"/>
      <c r="BNQ89" s="35"/>
      <c r="BNR89" s="59"/>
      <c r="BNS89" s="37"/>
      <c r="BNT89" s="46"/>
      <c r="BNU89" s="35"/>
      <c r="BNV89" s="59"/>
      <c r="BNW89" s="37"/>
      <c r="BNX89" s="46"/>
      <c r="BNY89" s="35"/>
      <c r="BNZ89" s="59"/>
      <c r="BOA89" s="37"/>
      <c r="BOB89" s="46"/>
      <c r="BOC89" s="35"/>
      <c r="BOD89" s="59"/>
      <c r="BOE89" s="37"/>
      <c r="BOF89" s="46"/>
      <c r="BOG89" s="35"/>
      <c r="BOH89" s="59"/>
      <c r="BOI89" s="37"/>
      <c r="BOJ89" s="46"/>
      <c r="BOK89" s="35"/>
      <c r="BOL89" s="59"/>
      <c r="BOM89" s="37"/>
      <c r="BON89" s="46"/>
      <c r="BOO89" s="35"/>
      <c r="BOP89" s="59"/>
      <c r="BOQ89" s="37"/>
      <c r="BOR89" s="46"/>
      <c r="BOS89" s="35"/>
      <c r="BOT89" s="59"/>
      <c r="BOU89" s="37"/>
      <c r="BOV89" s="46"/>
      <c r="BOW89" s="35"/>
      <c r="BOX89" s="59"/>
      <c r="BOY89" s="37"/>
      <c r="BOZ89" s="46"/>
      <c r="BPA89" s="35"/>
      <c r="BPB89" s="59"/>
      <c r="BPC89" s="37"/>
      <c r="BPD89" s="46"/>
      <c r="BPE89" s="35"/>
      <c r="BPF89" s="59"/>
      <c r="BPG89" s="37"/>
      <c r="BPH89" s="46"/>
      <c r="BPI89" s="35"/>
      <c r="BPJ89" s="59"/>
      <c r="BPK89" s="37"/>
      <c r="BPL89" s="46"/>
      <c r="BPM89" s="35"/>
      <c r="BPN89" s="59"/>
      <c r="BPO89" s="37"/>
      <c r="BPP89" s="46"/>
      <c r="BPQ89" s="35"/>
      <c r="BPR89" s="59"/>
      <c r="BPS89" s="37"/>
      <c r="BPT89" s="46"/>
      <c r="BPU89" s="35"/>
      <c r="BPV89" s="59"/>
      <c r="BPW89" s="37"/>
      <c r="BPX89" s="46"/>
      <c r="BPY89" s="35"/>
      <c r="BPZ89" s="59"/>
      <c r="BQA89" s="37"/>
      <c r="BQB89" s="46"/>
      <c r="BQC89" s="35"/>
      <c r="BQD89" s="59"/>
      <c r="BQE89" s="37"/>
      <c r="BQF89" s="46"/>
      <c r="BQG89" s="35"/>
      <c r="BQH89" s="59"/>
      <c r="BQI89" s="37"/>
      <c r="BQJ89" s="46"/>
      <c r="BQK89" s="35"/>
      <c r="BQL89" s="59"/>
      <c r="BQM89" s="37"/>
      <c r="BQN89" s="46"/>
      <c r="BQO89" s="35"/>
      <c r="BQP89" s="59"/>
      <c r="BQQ89" s="37"/>
      <c r="BQR89" s="46"/>
      <c r="BQS89" s="35"/>
      <c r="BQT89" s="59"/>
      <c r="BQU89" s="37"/>
      <c r="BQV89" s="46"/>
      <c r="BQW89" s="35"/>
      <c r="BQX89" s="59"/>
      <c r="BQY89" s="37"/>
      <c r="BQZ89" s="46"/>
      <c r="BRA89" s="35"/>
      <c r="BRB89" s="59"/>
      <c r="BRC89" s="37"/>
      <c r="BRD89" s="46"/>
      <c r="BRE89" s="35"/>
      <c r="BRF89" s="59"/>
      <c r="BRG89" s="37"/>
      <c r="BRH89" s="46"/>
      <c r="BRI89" s="35"/>
      <c r="BRJ89" s="59"/>
      <c r="BRK89" s="37"/>
      <c r="BRL89" s="46"/>
      <c r="BRM89" s="35"/>
      <c r="BRN89" s="59"/>
      <c r="BRO89" s="37"/>
      <c r="BRP89" s="46"/>
      <c r="BRQ89" s="35"/>
      <c r="BRR89" s="59"/>
      <c r="BRS89" s="37"/>
      <c r="BRT89" s="46"/>
      <c r="BRU89" s="35"/>
      <c r="BRV89" s="59"/>
      <c r="BRW89" s="37"/>
      <c r="BRX89" s="46"/>
      <c r="BRY89" s="35"/>
      <c r="BRZ89" s="59"/>
      <c r="BSA89" s="37"/>
      <c r="BSB89" s="46"/>
      <c r="BSC89" s="35"/>
      <c r="BSD89" s="59"/>
      <c r="BSE89" s="37"/>
      <c r="BSF89" s="46"/>
      <c r="BSG89" s="35"/>
      <c r="BSH89" s="59"/>
      <c r="BSI89" s="37"/>
      <c r="BSJ89" s="46"/>
      <c r="BSK89" s="35"/>
      <c r="BSL89" s="59"/>
      <c r="BSM89" s="37"/>
      <c r="BSN89" s="46"/>
      <c r="BSO89" s="35"/>
      <c r="BSP89" s="59"/>
      <c r="BSQ89" s="37"/>
      <c r="BSR89" s="46"/>
      <c r="BSS89" s="35"/>
      <c r="BST89" s="59"/>
      <c r="BSU89" s="37"/>
      <c r="BSV89" s="46"/>
      <c r="BSW89" s="35"/>
      <c r="BSX89" s="59"/>
      <c r="BSY89" s="37"/>
      <c r="BSZ89" s="46"/>
      <c r="BTA89" s="35"/>
      <c r="BTB89" s="59"/>
      <c r="BTC89" s="37"/>
      <c r="BTD89" s="46"/>
      <c r="BTE89" s="35"/>
      <c r="BTF89" s="59"/>
      <c r="BTG89" s="37"/>
      <c r="BTH89" s="46"/>
      <c r="BTI89" s="35"/>
      <c r="BTJ89" s="59"/>
      <c r="BTK89" s="37"/>
      <c r="BTL89" s="46"/>
      <c r="BTM89" s="35"/>
      <c r="BTN89" s="59"/>
      <c r="BTO89" s="37"/>
      <c r="BTP89" s="46"/>
      <c r="BTQ89" s="35"/>
      <c r="BTR89" s="59"/>
      <c r="BTS89" s="37"/>
      <c r="BTT89" s="46"/>
      <c r="BTU89" s="35"/>
      <c r="BTV89" s="59"/>
      <c r="BTW89" s="37"/>
      <c r="BTX89" s="46"/>
      <c r="BTY89" s="35"/>
      <c r="BTZ89" s="59"/>
      <c r="BUA89" s="37"/>
      <c r="BUB89" s="46"/>
      <c r="BUC89" s="35"/>
      <c r="BUD89" s="59"/>
      <c r="BUE89" s="37"/>
      <c r="BUF89" s="46"/>
      <c r="BUG89" s="35"/>
      <c r="BUH89" s="59"/>
      <c r="BUI89" s="37"/>
      <c r="BUJ89" s="46"/>
      <c r="BUK89" s="35"/>
      <c r="BUL89" s="59"/>
      <c r="BUM89" s="37"/>
      <c r="BUN89" s="46"/>
      <c r="BUO89" s="35"/>
      <c r="BUP89" s="59"/>
      <c r="BUQ89" s="37"/>
      <c r="BUR89" s="46"/>
      <c r="BUS89" s="35"/>
      <c r="BUT89" s="59"/>
      <c r="BUU89" s="37"/>
      <c r="BUV89" s="46"/>
      <c r="BUW89" s="35"/>
      <c r="BUX89" s="59"/>
      <c r="BUY89" s="37"/>
      <c r="BUZ89" s="46"/>
      <c r="BVA89" s="35"/>
      <c r="BVB89" s="59"/>
      <c r="BVC89" s="37"/>
      <c r="BVD89" s="46"/>
      <c r="BVE89" s="35"/>
      <c r="BVF89" s="59"/>
      <c r="BVG89" s="37"/>
      <c r="BVH89" s="46"/>
      <c r="BVI89" s="35"/>
      <c r="BVJ89" s="59"/>
      <c r="BVK89" s="37"/>
      <c r="BVL89" s="46"/>
      <c r="BVM89" s="35"/>
      <c r="BVN89" s="59"/>
      <c r="BVO89" s="37"/>
      <c r="BVP89" s="46"/>
      <c r="BVQ89" s="35"/>
      <c r="BVR89" s="59"/>
      <c r="BVS89" s="37"/>
      <c r="BVT89" s="46"/>
      <c r="BVU89" s="35"/>
      <c r="BVV89" s="59"/>
      <c r="BVW89" s="37"/>
      <c r="BVX89" s="46"/>
      <c r="BVY89" s="35"/>
      <c r="BVZ89" s="59"/>
      <c r="BWA89" s="37"/>
      <c r="BWB89" s="46"/>
      <c r="BWC89" s="35"/>
      <c r="BWD89" s="59"/>
      <c r="BWE89" s="37"/>
      <c r="BWF89" s="46"/>
      <c r="BWG89" s="35"/>
      <c r="BWH89" s="59"/>
      <c r="BWI89" s="37"/>
      <c r="BWJ89" s="46"/>
      <c r="BWK89" s="35"/>
      <c r="BWL89" s="59"/>
      <c r="BWM89" s="37"/>
      <c r="BWN89" s="46"/>
      <c r="BWO89" s="35"/>
      <c r="BWP89" s="59"/>
      <c r="BWQ89" s="37"/>
      <c r="BWR89" s="46"/>
      <c r="BWS89" s="35"/>
      <c r="BWT89" s="59"/>
      <c r="BWU89" s="37"/>
      <c r="BWV89" s="46"/>
      <c r="BWW89" s="35"/>
      <c r="BWX89" s="59"/>
      <c r="BWY89" s="37"/>
      <c r="BWZ89" s="46"/>
      <c r="BXA89" s="35"/>
      <c r="BXB89" s="59"/>
      <c r="BXC89" s="37"/>
      <c r="BXD89" s="46"/>
      <c r="BXE89" s="35"/>
      <c r="BXF89" s="59"/>
      <c r="BXG89" s="37"/>
      <c r="BXH89" s="46"/>
      <c r="BXI89" s="35"/>
      <c r="BXJ89" s="59"/>
      <c r="BXK89" s="37"/>
      <c r="BXL89" s="46"/>
      <c r="BXM89" s="35"/>
      <c r="BXN89" s="59"/>
      <c r="BXO89" s="37"/>
      <c r="BXP89" s="46"/>
      <c r="BXQ89" s="35"/>
      <c r="BXR89" s="59"/>
      <c r="BXS89" s="37"/>
      <c r="BXT89" s="46"/>
      <c r="BXU89" s="35"/>
      <c r="BXV89" s="59"/>
      <c r="BXW89" s="37"/>
      <c r="BXX89" s="46"/>
      <c r="BXY89" s="35"/>
      <c r="BXZ89" s="59"/>
      <c r="BYA89" s="37"/>
      <c r="BYB89" s="46"/>
      <c r="BYC89" s="35"/>
      <c r="BYD89" s="59"/>
      <c r="BYE89" s="37"/>
      <c r="BYF89" s="46"/>
      <c r="BYG89" s="35"/>
      <c r="BYH89" s="59"/>
      <c r="BYI89" s="37"/>
      <c r="BYJ89" s="46"/>
      <c r="BYK89" s="35"/>
      <c r="BYL89" s="59"/>
      <c r="BYM89" s="37"/>
      <c r="BYN89" s="46"/>
      <c r="BYO89" s="35"/>
      <c r="BYP89" s="59"/>
      <c r="BYQ89" s="37"/>
      <c r="BYR89" s="46"/>
      <c r="BYS89" s="35"/>
      <c r="BYT89" s="59"/>
      <c r="BYU89" s="37"/>
      <c r="BYV89" s="46"/>
      <c r="BYW89" s="35"/>
      <c r="BYX89" s="59"/>
      <c r="BYY89" s="37"/>
      <c r="BYZ89" s="46"/>
      <c r="BZA89" s="35"/>
      <c r="BZB89" s="59"/>
      <c r="BZC89" s="37"/>
      <c r="BZD89" s="46"/>
      <c r="BZE89" s="35"/>
      <c r="BZF89" s="59"/>
      <c r="BZG89" s="37"/>
      <c r="BZH89" s="46"/>
      <c r="BZI89" s="35"/>
      <c r="BZJ89" s="59"/>
      <c r="BZK89" s="37"/>
      <c r="BZL89" s="46"/>
      <c r="BZM89" s="35"/>
      <c r="BZN89" s="59"/>
      <c r="BZO89" s="37"/>
      <c r="BZP89" s="46"/>
      <c r="BZQ89" s="35"/>
      <c r="BZR89" s="59"/>
      <c r="BZS89" s="37"/>
      <c r="BZT89" s="46"/>
      <c r="BZU89" s="35"/>
      <c r="BZV89" s="59"/>
      <c r="BZW89" s="37"/>
      <c r="BZX89" s="46"/>
      <c r="BZY89" s="35"/>
      <c r="BZZ89" s="59"/>
      <c r="CAA89" s="37"/>
      <c r="CAB89" s="46"/>
      <c r="CAC89" s="35"/>
      <c r="CAD89" s="59"/>
      <c r="CAE89" s="37"/>
      <c r="CAF89" s="46"/>
      <c r="CAG89" s="35"/>
      <c r="CAH89" s="59"/>
      <c r="CAI89" s="37"/>
      <c r="CAJ89" s="46"/>
      <c r="CAK89" s="35"/>
      <c r="CAL89" s="59"/>
      <c r="CAM89" s="37"/>
      <c r="CAN89" s="46"/>
      <c r="CAO89" s="35"/>
      <c r="CAP89" s="59"/>
      <c r="CAQ89" s="37"/>
      <c r="CAR89" s="46"/>
      <c r="CAS89" s="35"/>
      <c r="CAT89" s="59"/>
      <c r="CAU89" s="37"/>
      <c r="CAV89" s="46"/>
      <c r="CAW89" s="35"/>
      <c r="CAX89" s="59"/>
      <c r="CAY89" s="37"/>
      <c r="CAZ89" s="46"/>
      <c r="CBA89" s="35"/>
      <c r="CBB89" s="59"/>
      <c r="CBC89" s="37"/>
      <c r="CBD89" s="46"/>
      <c r="CBE89" s="35"/>
      <c r="CBF89" s="59"/>
      <c r="CBG89" s="37"/>
      <c r="CBH89" s="46"/>
      <c r="CBI89" s="35"/>
      <c r="CBJ89" s="59"/>
      <c r="CBK89" s="37"/>
      <c r="CBL89" s="46"/>
      <c r="CBM89" s="35"/>
      <c r="CBN89" s="59"/>
      <c r="CBO89" s="37"/>
      <c r="CBP89" s="46"/>
      <c r="CBQ89" s="35"/>
      <c r="CBR89" s="59"/>
      <c r="CBS89" s="37"/>
      <c r="CBT89" s="46"/>
      <c r="CBU89" s="35"/>
      <c r="CBV89" s="59"/>
      <c r="CBW89" s="37"/>
      <c r="CBX89" s="46"/>
      <c r="CBY89" s="35"/>
      <c r="CBZ89" s="59"/>
      <c r="CCA89" s="37"/>
      <c r="CCB89" s="46"/>
      <c r="CCC89" s="35"/>
      <c r="CCD89" s="59"/>
      <c r="CCE89" s="37"/>
      <c r="CCF89" s="46"/>
      <c r="CCG89" s="35"/>
      <c r="CCH89" s="59"/>
      <c r="CCI89" s="37"/>
      <c r="CCJ89" s="46"/>
      <c r="CCK89" s="35"/>
      <c r="CCL89" s="59"/>
      <c r="CCM89" s="37"/>
      <c r="CCN89" s="46"/>
      <c r="CCO89" s="35"/>
      <c r="CCP89" s="59"/>
      <c r="CCQ89" s="37"/>
      <c r="CCR89" s="46"/>
      <c r="CCS89" s="35"/>
      <c r="CCT89" s="59"/>
      <c r="CCU89" s="37"/>
      <c r="CCV89" s="46"/>
      <c r="CCW89" s="35"/>
      <c r="CCX89" s="59"/>
      <c r="CCY89" s="37"/>
      <c r="CCZ89" s="46"/>
      <c r="CDA89" s="35"/>
      <c r="CDB89" s="59"/>
      <c r="CDC89" s="37"/>
      <c r="CDD89" s="46"/>
      <c r="CDE89" s="35"/>
      <c r="CDF89" s="59"/>
      <c r="CDG89" s="37"/>
      <c r="CDH89" s="46"/>
      <c r="CDI89" s="35"/>
      <c r="CDJ89" s="59"/>
      <c r="CDK89" s="37"/>
      <c r="CDL89" s="46"/>
      <c r="CDM89" s="35"/>
      <c r="CDN89" s="59"/>
      <c r="CDO89" s="37"/>
      <c r="CDP89" s="46"/>
      <c r="CDQ89" s="35"/>
      <c r="CDR89" s="59"/>
      <c r="CDS89" s="37"/>
      <c r="CDT89" s="46"/>
      <c r="CDU89" s="35"/>
      <c r="CDV89" s="59"/>
      <c r="CDW89" s="37"/>
      <c r="CDX89" s="46"/>
      <c r="CDY89" s="35"/>
      <c r="CDZ89" s="59"/>
      <c r="CEA89" s="37"/>
      <c r="CEB89" s="46"/>
      <c r="CEC89" s="35"/>
      <c r="CED89" s="59"/>
      <c r="CEE89" s="37"/>
      <c r="CEF89" s="46"/>
      <c r="CEG89" s="35"/>
      <c r="CEH89" s="59"/>
      <c r="CEI89" s="37"/>
      <c r="CEJ89" s="46"/>
      <c r="CEK89" s="35"/>
      <c r="CEL89" s="59"/>
      <c r="CEM89" s="37"/>
      <c r="CEN89" s="46"/>
      <c r="CEO89" s="35"/>
      <c r="CEP89" s="59"/>
      <c r="CEQ89" s="37"/>
      <c r="CER89" s="46"/>
      <c r="CES89" s="35"/>
      <c r="CET89" s="59"/>
      <c r="CEU89" s="37"/>
      <c r="CEV89" s="46"/>
      <c r="CEW89" s="35"/>
      <c r="CEX89" s="59"/>
      <c r="CEY89" s="37"/>
      <c r="CEZ89" s="46"/>
      <c r="CFA89" s="35"/>
      <c r="CFB89" s="59"/>
      <c r="CFC89" s="37"/>
      <c r="CFD89" s="46"/>
      <c r="CFE89" s="35"/>
      <c r="CFF89" s="59"/>
      <c r="CFG89" s="37"/>
      <c r="CFH89" s="46"/>
      <c r="CFI89" s="35"/>
      <c r="CFJ89" s="59"/>
      <c r="CFK89" s="37"/>
      <c r="CFL89" s="46"/>
      <c r="CFM89" s="35"/>
      <c r="CFN89" s="59"/>
      <c r="CFO89" s="37"/>
      <c r="CFP89" s="46"/>
      <c r="CFQ89" s="35"/>
      <c r="CFR89" s="59"/>
      <c r="CFS89" s="37"/>
      <c r="CFT89" s="46"/>
      <c r="CFU89" s="35"/>
      <c r="CFV89" s="59"/>
      <c r="CFW89" s="37"/>
      <c r="CFX89" s="46"/>
      <c r="CFY89" s="35"/>
      <c r="CFZ89" s="59"/>
      <c r="CGA89" s="37"/>
      <c r="CGB89" s="46"/>
      <c r="CGC89" s="35"/>
      <c r="CGD89" s="59"/>
      <c r="CGE89" s="37"/>
      <c r="CGF89" s="46"/>
      <c r="CGG89" s="35"/>
      <c r="CGH89" s="59"/>
      <c r="CGI89" s="37"/>
      <c r="CGJ89" s="46"/>
      <c r="CGK89" s="35"/>
      <c r="CGL89" s="59"/>
      <c r="CGM89" s="37"/>
      <c r="CGN89" s="46"/>
      <c r="CGO89" s="35"/>
      <c r="CGP89" s="59"/>
      <c r="CGQ89" s="37"/>
      <c r="CGR89" s="46"/>
      <c r="CGS89" s="35"/>
      <c r="CGT89" s="59"/>
      <c r="CGU89" s="37"/>
      <c r="CGV89" s="46"/>
      <c r="CGW89" s="35"/>
      <c r="CGX89" s="59"/>
      <c r="CGY89" s="37"/>
      <c r="CGZ89" s="46"/>
      <c r="CHA89" s="35"/>
      <c r="CHB89" s="59"/>
      <c r="CHC89" s="37"/>
      <c r="CHD89" s="46"/>
      <c r="CHE89" s="35"/>
      <c r="CHF89" s="59"/>
      <c r="CHG89" s="37"/>
      <c r="CHH89" s="46"/>
      <c r="CHI89" s="35"/>
      <c r="CHJ89" s="59"/>
      <c r="CHK89" s="37"/>
      <c r="CHL89" s="46"/>
      <c r="CHM89" s="35"/>
      <c r="CHN89" s="59"/>
      <c r="CHO89" s="37"/>
      <c r="CHP89" s="46"/>
      <c r="CHQ89" s="35"/>
      <c r="CHR89" s="59"/>
      <c r="CHS89" s="37"/>
      <c r="CHT89" s="46"/>
      <c r="CHU89" s="35"/>
      <c r="CHV89" s="59"/>
      <c r="CHW89" s="37"/>
      <c r="CHX89" s="46"/>
      <c r="CHY89" s="35"/>
      <c r="CHZ89" s="59"/>
      <c r="CIA89" s="37"/>
      <c r="CIB89" s="46"/>
      <c r="CIC89" s="35"/>
      <c r="CID89" s="59"/>
      <c r="CIE89" s="37"/>
      <c r="CIF89" s="46"/>
      <c r="CIG89" s="35"/>
      <c r="CIH89" s="59"/>
      <c r="CII89" s="37"/>
      <c r="CIJ89" s="46"/>
      <c r="CIK89" s="35"/>
      <c r="CIL89" s="59"/>
      <c r="CIM89" s="37"/>
      <c r="CIN89" s="46"/>
      <c r="CIO89" s="35"/>
      <c r="CIP89" s="59"/>
      <c r="CIQ89" s="37"/>
      <c r="CIR89" s="46"/>
      <c r="CIS89" s="35"/>
      <c r="CIT89" s="59"/>
      <c r="CIU89" s="37"/>
      <c r="CIV89" s="46"/>
      <c r="CIW89" s="35"/>
      <c r="CIX89" s="59"/>
      <c r="CIY89" s="37"/>
      <c r="CIZ89" s="46"/>
      <c r="CJA89" s="35"/>
      <c r="CJB89" s="59"/>
      <c r="CJC89" s="37"/>
      <c r="CJD89" s="46"/>
      <c r="CJE89" s="35"/>
      <c r="CJF89" s="59"/>
      <c r="CJG89" s="37"/>
      <c r="CJH89" s="46"/>
      <c r="CJI89" s="35"/>
      <c r="CJJ89" s="59"/>
      <c r="CJK89" s="37"/>
      <c r="CJL89" s="46"/>
      <c r="CJM89" s="35"/>
      <c r="CJN89" s="59"/>
      <c r="CJO89" s="37"/>
      <c r="CJP89" s="46"/>
      <c r="CJQ89" s="35"/>
      <c r="CJR89" s="59"/>
      <c r="CJS89" s="37"/>
      <c r="CJT89" s="46"/>
      <c r="CJU89" s="35"/>
      <c r="CJV89" s="59"/>
      <c r="CJW89" s="37"/>
      <c r="CJX89" s="46"/>
      <c r="CJY89" s="35"/>
      <c r="CJZ89" s="59"/>
      <c r="CKA89" s="37"/>
      <c r="CKB89" s="46"/>
      <c r="CKC89" s="35"/>
      <c r="CKD89" s="59"/>
      <c r="CKE89" s="37"/>
      <c r="CKF89" s="46"/>
      <c r="CKG89" s="35"/>
      <c r="CKH89" s="59"/>
      <c r="CKI89" s="37"/>
      <c r="CKJ89" s="46"/>
      <c r="CKK89" s="35"/>
      <c r="CKL89" s="59"/>
      <c r="CKM89" s="37"/>
      <c r="CKN89" s="46"/>
      <c r="CKO89" s="35"/>
      <c r="CKP89" s="59"/>
      <c r="CKQ89" s="37"/>
      <c r="CKR89" s="46"/>
      <c r="CKS89" s="35"/>
      <c r="CKT89" s="59"/>
      <c r="CKU89" s="37"/>
      <c r="CKV89" s="46"/>
      <c r="CKW89" s="35"/>
      <c r="CKX89" s="59"/>
      <c r="CKY89" s="37"/>
      <c r="CKZ89" s="46"/>
      <c r="CLA89" s="35"/>
      <c r="CLB89" s="59"/>
      <c r="CLC89" s="37"/>
      <c r="CLD89" s="46"/>
      <c r="CLE89" s="35"/>
      <c r="CLF89" s="59"/>
      <c r="CLG89" s="37"/>
      <c r="CLH89" s="46"/>
      <c r="CLI89" s="35"/>
      <c r="CLJ89" s="59"/>
      <c r="CLK89" s="37"/>
      <c r="CLL89" s="46"/>
      <c r="CLM89" s="35"/>
      <c r="CLN89" s="59"/>
      <c r="CLO89" s="37"/>
      <c r="CLP89" s="46"/>
      <c r="CLQ89" s="35"/>
      <c r="CLR89" s="59"/>
      <c r="CLS89" s="37"/>
      <c r="CLT89" s="46"/>
      <c r="CLU89" s="35"/>
      <c r="CLV89" s="59"/>
      <c r="CLW89" s="37"/>
      <c r="CLX89" s="46"/>
      <c r="CLY89" s="35"/>
      <c r="CLZ89" s="59"/>
      <c r="CMA89" s="37"/>
      <c r="CMB89" s="46"/>
      <c r="CMC89" s="35"/>
      <c r="CMD89" s="59"/>
      <c r="CME89" s="37"/>
      <c r="CMF89" s="46"/>
      <c r="CMG89" s="35"/>
      <c r="CMH89" s="59"/>
      <c r="CMI89" s="37"/>
      <c r="CMJ89" s="46"/>
      <c r="CMK89" s="35"/>
      <c r="CML89" s="59"/>
      <c r="CMM89" s="37"/>
      <c r="CMN89" s="46"/>
      <c r="CMO89" s="35"/>
      <c r="CMP89" s="59"/>
      <c r="CMQ89" s="37"/>
      <c r="CMR89" s="46"/>
      <c r="CMS89" s="35"/>
      <c r="CMT89" s="59"/>
      <c r="CMU89" s="37"/>
      <c r="CMV89" s="46"/>
      <c r="CMW89" s="35"/>
      <c r="CMX89" s="59"/>
      <c r="CMY89" s="37"/>
      <c r="CMZ89" s="46"/>
      <c r="CNA89" s="35"/>
      <c r="CNB89" s="59"/>
      <c r="CNC89" s="37"/>
      <c r="CND89" s="46"/>
      <c r="CNE89" s="35"/>
      <c r="CNF89" s="59"/>
      <c r="CNG89" s="37"/>
      <c r="CNH89" s="46"/>
      <c r="CNI89" s="35"/>
      <c r="CNJ89" s="59"/>
      <c r="CNK89" s="37"/>
      <c r="CNL89" s="46"/>
      <c r="CNM89" s="35"/>
      <c r="CNN89" s="59"/>
      <c r="CNO89" s="37"/>
      <c r="CNP89" s="46"/>
      <c r="CNQ89" s="35"/>
      <c r="CNR89" s="59"/>
      <c r="CNS89" s="37"/>
      <c r="CNT89" s="46"/>
      <c r="CNU89" s="35"/>
      <c r="CNV89" s="59"/>
      <c r="CNW89" s="37"/>
      <c r="CNX89" s="46"/>
      <c r="CNY89" s="35"/>
      <c r="CNZ89" s="59"/>
      <c r="COA89" s="37"/>
      <c r="COB89" s="46"/>
      <c r="COC89" s="35"/>
      <c r="COD89" s="59"/>
      <c r="COE89" s="37"/>
      <c r="COF89" s="46"/>
      <c r="COG89" s="35"/>
      <c r="COH89" s="59"/>
      <c r="COI89" s="37"/>
      <c r="COJ89" s="46"/>
      <c r="COK89" s="35"/>
      <c r="COL89" s="59"/>
      <c r="COM89" s="37"/>
      <c r="CON89" s="46"/>
      <c r="COO89" s="35"/>
      <c r="COP89" s="59"/>
      <c r="COQ89" s="37"/>
      <c r="COR89" s="46"/>
      <c r="COS89" s="35"/>
      <c r="COT89" s="59"/>
      <c r="COU89" s="37"/>
      <c r="COV89" s="46"/>
      <c r="COW89" s="35"/>
      <c r="COX89" s="59"/>
      <c r="COY89" s="37"/>
      <c r="COZ89" s="46"/>
      <c r="CPA89" s="35"/>
      <c r="CPB89" s="59"/>
      <c r="CPC89" s="37"/>
      <c r="CPD89" s="46"/>
      <c r="CPE89" s="35"/>
      <c r="CPF89" s="59"/>
      <c r="CPG89" s="37"/>
      <c r="CPH89" s="46"/>
      <c r="CPI89" s="35"/>
      <c r="CPJ89" s="59"/>
      <c r="CPK89" s="37"/>
      <c r="CPL89" s="46"/>
      <c r="CPM89" s="35"/>
      <c r="CPN89" s="59"/>
      <c r="CPO89" s="37"/>
      <c r="CPP89" s="46"/>
      <c r="CPQ89" s="35"/>
      <c r="CPR89" s="59"/>
      <c r="CPS89" s="37"/>
      <c r="CPT89" s="46"/>
      <c r="CPU89" s="35"/>
      <c r="CPV89" s="59"/>
      <c r="CPW89" s="37"/>
      <c r="CPX89" s="46"/>
      <c r="CPY89" s="35"/>
      <c r="CPZ89" s="59"/>
      <c r="CQA89" s="37"/>
      <c r="CQB89" s="46"/>
      <c r="CQC89" s="35"/>
      <c r="CQD89" s="59"/>
      <c r="CQE89" s="37"/>
      <c r="CQF89" s="46"/>
      <c r="CQG89" s="35"/>
      <c r="CQH89" s="59"/>
      <c r="CQI89" s="37"/>
      <c r="CQJ89" s="46"/>
      <c r="CQK89" s="35"/>
      <c r="CQL89" s="59"/>
      <c r="CQM89" s="37"/>
      <c r="CQN89" s="46"/>
      <c r="CQO89" s="35"/>
      <c r="CQP89" s="59"/>
      <c r="CQQ89" s="37"/>
      <c r="CQR89" s="46"/>
      <c r="CQS89" s="35"/>
      <c r="CQT89" s="59"/>
      <c r="CQU89" s="37"/>
      <c r="CQV89" s="46"/>
      <c r="CQW89" s="35"/>
      <c r="CQX89" s="59"/>
      <c r="CQY89" s="37"/>
      <c r="CQZ89" s="46"/>
      <c r="CRA89" s="35"/>
      <c r="CRB89" s="59"/>
      <c r="CRC89" s="37"/>
      <c r="CRD89" s="46"/>
      <c r="CRE89" s="35"/>
      <c r="CRF89" s="59"/>
      <c r="CRG89" s="37"/>
      <c r="CRH89" s="46"/>
      <c r="CRI89" s="35"/>
      <c r="CRJ89" s="59"/>
      <c r="CRK89" s="37"/>
      <c r="CRL89" s="46"/>
      <c r="CRM89" s="35"/>
      <c r="CRN89" s="59"/>
      <c r="CRO89" s="37"/>
      <c r="CRP89" s="46"/>
      <c r="CRQ89" s="35"/>
      <c r="CRR89" s="59"/>
      <c r="CRS89" s="37"/>
      <c r="CRT89" s="46"/>
      <c r="CRU89" s="35"/>
      <c r="CRV89" s="59"/>
      <c r="CRW89" s="37"/>
      <c r="CRX89" s="46"/>
      <c r="CRY89" s="35"/>
      <c r="CRZ89" s="59"/>
      <c r="CSA89" s="37"/>
      <c r="CSB89" s="46"/>
      <c r="CSC89" s="35"/>
      <c r="CSD89" s="59"/>
      <c r="CSE89" s="37"/>
      <c r="CSF89" s="46"/>
      <c r="CSG89" s="35"/>
      <c r="CSH89" s="59"/>
      <c r="CSI89" s="37"/>
      <c r="CSJ89" s="46"/>
      <c r="CSK89" s="35"/>
      <c r="CSL89" s="59"/>
      <c r="CSM89" s="37"/>
      <c r="CSN89" s="46"/>
      <c r="CSO89" s="35"/>
      <c r="CSP89" s="59"/>
      <c r="CSQ89" s="37"/>
      <c r="CSR89" s="46"/>
      <c r="CSS89" s="35"/>
      <c r="CST89" s="59"/>
      <c r="CSU89" s="37"/>
      <c r="CSV89" s="46"/>
      <c r="CSW89" s="35"/>
      <c r="CSX89" s="59"/>
      <c r="CSY89" s="37"/>
      <c r="CSZ89" s="46"/>
      <c r="CTA89" s="35"/>
      <c r="CTB89" s="59"/>
      <c r="CTC89" s="37"/>
      <c r="CTD89" s="46"/>
      <c r="CTE89" s="35"/>
      <c r="CTF89" s="59"/>
      <c r="CTG89" s="37"/>
      <c r="CTH89" s="46"/>
      <c r="CTI89" s="35"/>
      <c r="CTJ89" s="59"/>
      <c r="CTK89" s="37"/>
      <c r="CTL89" s="46"/>
      <c r="CTM89" s="35"/>
      <c r="CTN89" s="59"/>
      <c r="CTO89" s="37"/>
      <c r="CTP89" s="46"/>
      <c r="CTQ89" s="35"/>
      <c r="CTR89" s="59"/>
      <c r="CTS89" s="37"/>
      <c r="CTT89" s="46"/>
      <c r="CTU89" s="35"/>
      <c r="CTV89" s="59"/>
      <c r="CTW89" s="37"/>
      <c r="CTX89" s="46"/>
      <c r="CTY89" s="35"/>
      <c r="CTZ89" s="59"/>
      <c r="CUA89" s="37"/>
      <c r="CUB89" s="46"/>
      <c r="CUC89" s="35"/>
      <c r="CUD89" s="59"/>
      <c r="CUE89" s="37"/>
      <c r="CUF89" s="46"/>
      <c r="CUG89" s="35"/>
      <c r="CUH89" s="59"/>
      <c r="CUI89" s="37"/>
      <c r="CUJ89" s="46"/>
      <c r="CUK89" s="35"/>
      <c r="CUL89" s="59"/>
      <c r="CUM89" s="37"/>
      <c r="CUN89" s="46"/>
      <c r="CUO89" s="35"/>
      <c r="CUP89" s="59"/>
      <c r="CUQ89" s="37"/>
      <c r="CUR89" s="46"/>
      <c r="CUS89" s="35"/>
      <c r="CUT89" s="59"/>
      <c r="CUU89" s="37"/>
      <c r="CUV89" s="46"/>
      <c r="CUW89" s="35"/>
      <c r="CUX89" s="59"/>
      <c r="CUY89" s="37"/>
      <c r="CUZ89" s="46"/>
      <c r="CVA89" s="35"/>
      <c r="CVB89" s="59"/>
      <c r="CVC89" s="37"/>
      <c r="CVD89" s="46"/>
      <c r="CVE89" s="35"/>
      <c r="CVF89" s="59"/>
      <c r="CVG89" s="37"/>
      <c r="CVH89" s="46"/>
      <c r="CVI89" s="35"/>
      <c r="CVJ89" s="59"/>
      <c r="CVK89" s="37"/>
      <c r="CVL89" s="46"/>
      <c r="CVM89" s="35"/>
      <c r="CVN89" s="59"/>
      <c r="CVO89" s="37"/>
      <c r="CVP89" s="46"/>
      <c r="CVQ89" s="35"/>
      <c r="CVR89" s="59"/>
      <c r="CVS89" s="37"/>
      <c r="CVT89" s="46"/>
      <c r="CVU89" s="35"/>
      <c r="CVV89" s="59"/>
      <c r="CVW89" s="37"/>
      <c r="CVX89" s="46"/>
      <c r="CVY89" s="35"/>
      <c r="CVZ89" s="59"/>
      <c r="CWA89" s="37"/>
      <c r="CWB89" s="46"/>
      <c r="CWC89" s="35"/>
      <c r="CWD89" s="59"/>
      <c r="CWE89" s="37"/>
      <c r="CWF89" s="46"/>
      <c r="CWG89" s="35"/>
      <c r="CWH89" s="59"/>
      <c r="CWI89" s="37"/>
      <c r="CWJ89" s="46"/>
      <c r="CWK89" s="35"/>
      <c r="CWL89" s="59"/>
      <c r="CWM89" s="37"/>
      <c r="CWN89" s="46"/>
      <c r="CWO89" s="35"/>
      <c r="CWP89" s="59"/>
      <c r="CWQ89" s="37"/>
      <c r="CWR89" s="46"/>
      <c r="CWS89" s="35"/>
      <c r="CWT89" s="59"/>
      <c r="CWU89" s="37"/>
      <c r="CWV89" s="46"/>
      <c r="CWW89" s="35"/>
      <c r="CWX89" s="59"/>
      <c r="CWY89" s="37"/>
      <c r="CWZ89" s="46"/>
      <c r="CXA89" s="35"/>
      <c r="CXB89" s="59"/>
      <c r="CXC89" s="37"/>
      <c r="CXD89" s="46"/>
      <c r="CXE89" s="35"/>
      <c r="CXF89" s="59"/>
      <c r="CXG89" s="37"/>
      <c r="CXH89" s="46"/>
      <c r="CXI89" s="35"/>
      <c r="CXJ89" s="59"/>
      <c r="CXK89" s="37"/>
      <c r="CXL89" s="46"/>
      <c r="CXM89" s="35"/>
      <c r="CXN89" s="59"/>
      <c r="CXO89" s="37"/>
      <c r="CXP89" s="46"/>
      <c r="CXQ89" s="35"/>
      <c r="CXR89" s="59"/>
      <c r="CXS89" s="37"/>
      <c r="CXT89" s="46"/>
      <c r="CXU89" s="35"/>
      <c r="CXV89" s="59"/>
      <c r="CXW89" s="37"/>
      <c r="CXX89" s="46"/>
      <c r="CXY89" s="35"/>
      <c r="CXZ89" s="59"/>
      <c r="CYA89" s="37"/>
      <c r="CYB89" s="46"/>
      <c r="CYC89" s="35"/>
      <c r="CYD89" s="59"/>
      <c r="CYE89" s="37"/>
      <c r="CYF89" s="46"/>
      <c r="CYG89" s="35"/>
      <c r="CYH89" s="59"/>
      <c r="CYI89" s="37"/>
      <c r="CYJ89" s="46"/>
      <c r="CYK89" s="35"/>
      <c r="CYL89" s="59"/>
      <c r="CYM89" s="37"/>
      <c r="CYN89" s="46"/>
      <c r="CYO89" s="35"/>
      <c r="CYP89" s="59"/>
      <c r="CYQ89" s="37"/>
      <c r="CYR89" s="46"/>
      <c r="CYS89" s="35"/>
      <c r="CYT89" s="59"/>
      <c r="CYU89" s="37"/>
      <c r="CYV89" s="46"/>
      <c r="CYW89" s="35"/>
      <c r="CYX89" s="59"/>
      <c r="CYY89" s="37"/>
      <c r="CYZ89" s="46"/>
      <c r="CZA89" s="35"/>
      <c r="CZB89" s="59"/>
      <c r="CZC89" s="37"/>
      <c r="CZD89" s="46"/>
      <c r="CZE89" s="35"/>
      <c r="CZF89" s="59"/>
      <c r="CZG89" s="37"/>
      <c r="CZH89" s="46"/>
      <c r="CZI89" s="35"/>
      <c r="CZJ89" s="59"/>
      <c r="CZK89" s="37"/>
      <c r="CZL89" s="46"/>
      <c r="CZM89" s="35"/>
      <c r="CZN89" s="59"/>
      <c r="CZO89" s="37"/>
      <c r="CZP89" s="46"/>
      <c r="CZQ89" s="35"/>
      <c r="CZR89" s="59"/>
      <c r="CZS89" s="37"/>
      <c r="CZT89" s="46"/>
      <c r="CZU89" s="35"/>
      <c r="CZV89" s="59"/>
      <c r="CZW89" s="37"/>
      <c r="CZX89" s="46"/>
      <c r="CZY89" s="35"/>
      <c r="CZZ89" s="59"/>
      <c r="DAA89" s="37"/>
      <c r="DAB89" s="46"/>
      <c r="DAC89" s="35"/>
      <c r="DAD89" s="59"/>
      <c r="DAE89" s="37"/>
      <c r="DAF89" s="46"/>
      <c r="DAG89" s="35"/>
      <c r="DAH89" s="59"/>
      <c r="DAI89" s="37"/>
      <c r="DAJ89" s="46"/>
      <c r="DAK89" s="35"/>
      <c r="DAL89" s="59"/>
      <c r="DAM89" s="37"/>
      <c r="DAN89" s="46"/>
      <c r="DAO89" s="35"/>
      <c r="DAP89" s="59"/>
      <c r="DAQ89" s="37"/>
      <c r="DAR89" s="46"/>
      <c r="DAS89" s="35"/>
      <c r="DAT89" s="59"/>
      <c r="DAU89" s="37"/>
      <c r="DAV89" s="46"/>
      <c r="DAW89" s="35"/>
      <c r="DAX89" s="59"/>
      <c r="DAY89" s="37"/>
      <c r="DAZ89" s="46"/>
      <c r="DBA89" s="35"/>
      <c r="DBB89" s="59"/>
      <c r="DBC89" s="37"/>
      <c r="DBD89" s="46"/>
      <c r="DBE89" s="35"/>
      <c r="DBF89" s="59"/>
      <c r="DBG89" s="37"/>
      <c r="DBH89" s="46"/>
      <c r="DBI89" s="35"/>
      <c r="DBJ89" s="59"/>
      <c r="DBK89" s="37"/>
      <c r="DBL89" s="46"/>
      <c r="DBM89" s="35"/>
      <c r="DBN89" s="59"/>
      <c r="DBO89" s="37"/>
      <c r="DBP89" s="46"/>
      <c r="DBQ89" s="35"/>
      <c r="DBR89" s="59"/>
      <c r="DBS89" s="37"/>
      <c r="DBT89" s="46"/>
      <c r="DBU89" s="35"/>
      <c r="DBV89" s="59"/>
      <c r="DBW89" s="37"/>
      <c r="DBX89" s="46"/>
      <c r="DBY89" s="35"/>
      <c r="DBZ89" s="59"/>
      <c r="DCA89" s="37"/>
      <c r="DCB89" s="46"/>
      <c r="DCC89" s="35"/>
      <c r="DCD89" s="59"/>
      <c r="DCE89" s="37"/>
      <c r="DCF89" s="46"/>
      <c r="DCG89" s="35"/>
      <c r="DCH89" s="59"/>
      <c r="DCI89" s="37"/>
      <c r="DCJ89" s="46"/>
      <c r="DCK89" s="35"/>
      <c r="DCL89" s="59"/>
      <c r="DCM89" s="37"/>
      <c r="DCN89" s="46"/>
      <c r="DCO89" s="35"/>
      <c r="DCP89" s="59"/>
      <c r="DCQ89" s="37"/>
      <c r="DCR89" s="46"/>
      <c r="DCS89" s="35"/>
      <c r="DCT89" s="59"/>
      <c r="DCU89" s="37"/>
      <c r="DCV89" s="46"/>
      <c r="DCW89" s="35"/>
      <c r="DCX89" s="59"/>
      <c r="DCY89" s="37"/>
      <c r="DCZ89" s="46"/>
      <c r="DDA89" s="35"/>
      <c r="DDB89" s="59"/>
      <c r="DDC89" s="37"/>
      <c r="DDD89" s="46"/>
      <c r="DDE89" s="35"/>
      <c r="DDF89" s="59"/>
      <c r="DDG89" s="37"/>
      <c r="DDH89" s="46"/>
      <c r="DDI89" s="35"/>
      <c r="DDJ89" s="59"/>
      <c r="DDK89" s="37"/>
      <c r="DDL89" s="46"/>
      <c r="DDM89" s="35"/>
      <c r="DDN89" s="59"/>
      <c r="DDO89" s="37"/>
      <c r="DDP89" s="46"/>
      <c r="DDQ89" s="35"/>
      <c r="DDR89" s="59"/>
      <c r="DDS89" s="37"/>
      <c r="DDT89" s="46"/>
      <c r="DDU89" s="35"/>
      <c r="DDV89" s="59"/>
      <c r="DDW89" s="37"/>
      <c r="DDX89" s="46"/>
      <c r="DDY89" s="35"/>
      <c r="DDZ89" s="59"/>
      <c r="DEA89" s="37"/>
      <c r="DEB89" s="46"/>
      <c r="DEC89" s="35"/>
      <c r="DED89" s="59"/>
      <c r="DEE89" s="37"/>
      <c r="DEF89" s="46"/>
      <c r="DEG89" s="35"/>
      <c r="DEH89" s="59"/>
      <c r="DEI89" s="37"/>
      <c r="DEJ89" s="46"/>
      <c r="DEK89" s="35"/>
      <c r="DEL89" s="59"/>
      <c r="DEM89" s="37"/>
      <c r="DEN89" s="46"/>
      <c r="DEO89" s="35"/>
      <c r="DEP89" s="59"/>
      <c r="DEQ89" s="37"/>
      <c r="DER89" s="46"/>
      <c r="DES89" s="35"/>
      <c r="DET89" s="59"/>
      <c r="DEU89" s="37"/>
      <c r="DEV89" s="46"/>
      <c r="DEW89" s="35"/>
      <c r="DEX89" s="59"/>
      <c r="DEY89" s="37"/>
      <c r="DEZ89" s="46"/>
      <c r="DFA89" s="35"/>
      <c r="DFB89" s="59"/>
      <c r="DFC89" s="37"/>
      <c r="DFD89" s="46"/>
      <c r="DFE89" s="35"/>
      <c r="DFF89" s="59"/>
      <c r="DFG89" s="37"/>
      <c r="DFH89" s="46"/>
      <c r="DFI89" s="35"/>
      <c r="DFJ89" s="59"/>
      <c r="DFK89" s="37"/>
      <c r="DFL89" s="46"/>
      <c r="DFM89" s="35"/>
      <c r="DFN89" s="59"/>
      <c r="DFO89" s="37"/>
      <c r="DFP89" s="46"/>
      <c r="DFQ89" s="35"/>
      <c r="DFR89" s="59"/>
      <c r="DFS89" s="37"/>
      <c r="DFT89" s="46"/>
      <c r="DFU89" s="35"/>
      <c r="DFV89" s="59"/>
      <c r="DFW89" s="37"/>
      <c r="DFX89" s="46"/>
      <c r="DFY89" s="35"/>
      <c r="DFZ89" s="59"/>
      <c r="DGA89" s="37"/>
      <c r="DGB89" s="46"/>
      <c r="DGC89" s="35"/>
      <c r="DGD89" s="59"/>
      <c r="DGE89" s="37"/>
      <c r="DGF89" s="46"/>
      <c r="DGG89" s="35"/>
      <c r="DGH89" s="59"/>
      <c r="DGI89" s="37"/>
      <c r="DGJ89" s="46"/>
      <c r="DGK89" s="35"/>
      <c r="DGL89" s="59"/>
      <c r="DGM89" s="37"/>
      <c r="DGN89" s="46"/>
      <c r="DGO89" s="35"/>
      <c r="DGP89" s="59"/>
      <c r="DGQ89" s="37"/>
      <c r="DGR89" s="46"/>
      <c r="DGS89" s="35"/>
      <c r="DGT89" s="59"/>
      <c r="DGU89" s="37"/>
      <c r="DGV89" s="46"/>
      <c r="DGW89" s="35"/>
      <c r="DGX89" s="59"/>
      <c r="DGY89" s="37"/>
      <c r="DGZ89" s="46"/>
      <c r="DHA89" s="35"/>
      <c r="DHB89" s="59"/>
      <c r="DHC89" s="37"/>
      <c r="DHD89" s="46"/>
      <c r="DHE89" s="35"/>
      <c r="DHF89" s="59"/>
      <c r="DHG89" s="37"/>
      <c r="DHH89" s="46"/>
      <c r="DHI89" s="35"/>
      <c r="DHJ89" s="59"/>
      <c r="DHK89" s="37"/>
      <c r="DHL89" s="46"/>
      <c r="DHM89" s="35"/>
      <c r="DHN89" s="59"/>
      <c r="DHO89" s="37"/>
      <c r="DHP89" s="46"/>
      <c r="DHQ89" s="35"/>
      <c r="DHR89" s="59"/>
      <c r="DHS89" s="37"/>
      <c r="DHT89" s="46"/>
      <c r="DHU89" s="35"/>
      <c r="DHV89" s="59"/>
      <c r="DHW89" s="37"/>
      <c r="DHX89" s="46"/>
      <c r="DHY89" s="35"/>
      <c r="DHZ89" s="59"/>
      <c r="DIA89" s="37"/>
      <c r="DIB89" s="46"/>
      <c r="DIC89" s="35"/>
      <c r="DID89" s="59"/>
      <c r="DIE89" s="37"/>
      <c r="DIF89" s="46"/>
      <c r="DIG89" s="35"/>
      <c r="DIH89" s="59"/>
      <c r="DII89" s="37"/>
      <c r="DIJ89" s="46"/>
      <c r="DIK89" s="35"/>
      <c r="DIL89" s="59"/>
      <c r="DIM89" s="37"/>
      <c r="DIN89" s="46"/>
      <c r="DIO89" s="35"/>
      <c r="DIP89" s="59"/>
      <c r="DIQ89" s="37"/>
      <c r="DIR89" s="46"/>
      <c r="DIS89" s="35"/>
      <c r="DIT89" s="59"/>
      <c r="DIU89" s="37"/>
      <c r="DIV89" s="46"/>
      <c r="DIW89" s="35"/>
      <c r="DIX89" s="59"/>
      <c r="DIY89" s="37"/>
      <c r="DIZ89" s="46"/>
      <c r="DJA89" s="35"/>
      <c r="DJB89" s="59"/>
      <c r="DJC89" s="37"/>
      <c r="DJD89" s="46"/>
      <c r="DJE89" s="35"/>
      <c r="DJF89" s="59"/>
      <c r="DJG89" s="37"/>
      <c r="DJH89" s="46"/>
      <c r="DJI89" s="35"/>
      <c r="DJJ89" s="59"/>
      <c r="DJK89" s="37"/>
      <c r="DJL89" s="46"/>
      <c r="DJM89" s="35"/>
      <c r="DJN89" s="59"/>
      <c r="DJO89" s="37"/>
      <c r="DJP89" s="46"/>
      <c r="DJQ89" s="35"/>
      <c r="DJR89" s="59"/>
      <c r="DJS89" s="37"/>
      <c r="DJT89" s="46"/>
      <c r="DJU89" s="35"/>
      <c r="DJV89" s="59"/>
      <c r="DJW89" s="37"/>
      <c r="DJX89" s="46"/>
      <c r="DJY89" s="35"/>
      <c r="DJZ89" s="59"/>
      <c r="DKA89" s="37"/>
      <c r="DKB89" s="46"/>
      <c r="DKC89" s="35"/>
      <c r="DKD89" s="59"/>
      <c r="DKE89" s="37"/>
      <c r="DKF89" s="46"/>
      <c r="DKG89" s="35"/>
      <c r="DKH89" s="59"/>
      <c r="DKI89" s="37"/>
      <c r="DKJ89" s="46"/>
      <c r="DKK89" s="35"/>
      <c r="DKL89" s="59"/>
      <c r="DKM89" s="37"/>
      <c r="DKN89" s="46"/>
      <c r="DKO89" s="35"/>
      <c r="DKP89" s="59"/>
      <c r="DKQ89" s="37"/>
      <c r="DKR89" s="46"/>
      <c r="DKS89" s="35"/>
      <c r="DKT89" s="59"/>
      <c r="DKU89" s="37"/>
      <c r="DKV89" s="46"/>
      <c r="DKW89" s="35"/>
      <c r="DKX89" s="59"/>
      <c r="DKY89" s="37"/>
      <c r="DKZ89" s="46"/>
      <c r="DLA89" s="35"/>
      <c r="DLB89" s="59"/>
      <c r="DLC89" s="37"/>
      <c r="DLD89" s="46"/>
      <c r="DLE89" s="35"/>
      <c r="DLF89" s="59"/>
      <c r="DLG89" s="37"/>
      <c r="DLH89" s="46"/>
      <c r="DLI89" s="35"/>
      <c r="DLJ89" s="59"/>
      <c r="DLK89" s="37"/>
      <c r="DLL89" s="46"/>
      <c r="DLM89" s="35"/>
      <c r="DLN89" s="59"/>
      <c r="DLO89" s="37"/>
      <c r="DLP89" s="46"/>
      <c r="DLQ89" s="35"/>
      <c r="DLR89" s="59"/>
      <c r="DLS89" s="37"/>
      <c r="DLT89" s="46"/>
      <c r="DLU89" s="35"/>
      <c r="DLV89" s="59"/>
      <c r="DLW89" s="37"/>
      <c r="DLX89" s="46"/>
      <c r="DLY89" s="35"/>
      <c r="DLZ89" s="59"/>
      <c r="DMA89" s="37"/>
      <c r="DMB89" s="46"/>
      <c r="DMC89" s="35"/>
      <c r="DMD89" s="59"/>
      <c r="DME89" s="37"/>
      <c r="DMF89" s="46"/>
      <c r="DMG89" s="35"/>
      <c r="DMH89" s="59"/>
      <c r="DMI89" s="37"/>
      <c r="DMJ89" s="46"/>
      <c r="DMK89" s="35"/>
      <c r="DML89" s="59"/>
      <c r="DMM89" s="37"/>
      <c r="DMN89" s="46"/>
      <c r="DMO89" s="35"/>
      <c r="DMP89" s="59"/>
      <c r="DMQ89" s="37"/>
      <c r="DMR89" s="46"/>
      <c r="DMS89" s="35"/>
      <c r="DMT89" s="59"/>
      <c r="DMU89" s="37"/>
      <c r="DMV89" s="46"/>
      <c r="DMW89" s="35"/>
      <c r="DMX89" s="59"/>
      <c r="DMY89" s="37"/>
      <c r="DMZ89" s="46"/>
      <c r="DNA89" s="35"/>
      <c r="DNB89" s="59"/>
      <c r="DNC89" s="37"/>
      <c r="DND89" s="46"/>
      <c r="DNE89" s="35"/>
      <c r="DNF89" s="59"/>
      <c r="DNG89" s="37"/>
      <c r="DNH89" s="46"/>
      <c r="DNI89" s="35"/>
      <c r="DNJ89" s="59"/>
      <c r="DNK89" s="37"/>
      <c r="DNL89" s="46"/>
      <c r="DNM89" s="35"/>
      <c r="DNN89" s="59"/>
      <c r="DNO89" s="37"/>
      <c r="DNP89" s="46"/>
      <c r="DNQ89" s="35"/>
      <c r="DNR89" s="59"/>
      <c r="DNS89" s="37"/>
      <c r="DNT89" s="46"/>
      <c r="DNU89" s="35"/>
      <c r="DNV89" s="59"/>
      <c r="DNW89" s="37"/>
      <c r="DNX89" s="46"/>
      <c r="DNY89" s="35"/>
      <c r="DNZ89" s="59"/>
      <c r="DOA89" s="37"/>
      <c r="DOB89" s="46"/>
      <c r="DOC89" s="35"/>
      <c r="DOD89" s="59"/>
      <c r="DOE89" s="37"/>
      <c r="DOF89" s="46"/>
      <c r="DOG89" s="35"/>
      <c r="DOH89" s="59"/>
      <c r="DOI89" s="37"/>
      <c r="DOJ89" s="46"/>
      <c r="DOK89" s="35"/>
      <c r="DOL89" s="59"/>
      <c r="DOM89" s="37"/>
      <c r="DON89" s="46"/>
      <c r="DOO89" s="35"/>
      <c r="DOP89" s="59"/>
      <c r="DOQ89" s="37"/>
      <c r="DOR89" s="46"/>
      <c r="DOS89" s="35"/>
      <c r="DOT89" s="59"/>
      <c r="DOU89" s="37"/>
      <c r="DOV89" s="46"/>
      <c r="DOW89" s="35"/>
      <c r="DOX89" s="59"/>
      <c r="DOY89" s="37"/>
      <c r="DOZ89" s="46"/>
      <c r="DPA89" s="35"/>
      <c r="DPB89" s="59"/>
      <c r="DPC89" s="37"/>
      <c r="DPD89" s="46"/>
      <c r="DPE89" s="35"/>
      <c r="DPF89" s="59"/>
      <c r="DPG89" s="37"/>
      <c r="DPH89" s="46"/>
      <c r="DPI89" s="35"/>
      <c r="DPJ89" s="59"/>
      <c r="DPK89" s="37"/>
      <c r="DPL89" s="46"/>
      <c r="DPM89" s="35"/>
      <c r="DPN89" s="59"/>
      <c r="DPO89" s="37"/>
      <c r="DPP89" s="46"/>
      <c r="DPQ89" s="35"/>
      <c r="DPR89" s="59"/>
      <c r="DPS89" s="37"/>
      <c r="DPT89" s="46"/>
      <c r="DPU89" s="35"/>
      <c r="DPV89" s="59"/>
      <c r="DPW89" s="37"/>
      <c r="DPX89" s="46"/>
      <c r="DPY89" s="35"/>
      <c r="DPZ89" s="59"/>
      <c r="DQA89" s="37"/>
      <c r="DQB89" s="46"/>
      <c r="DQC89" s="35"/>
      <c r="DQD89" s="59"/>
      <c r="DQE89" s="37"/>
      <c r="DQF89" s="46"/>
      <c r="DQG89" s="35"/>
      <c r="DQH89" s="59"/>
      <c r="DQI89" s="37"/>
      <c r="DQJ89" s="46"/>
      <c r="DQK89" s="35"/>
      <c r="DQL89" s="59"/>
      <c r="DQM89" s="37"/>
      <c r="DQN89" s="46"/>
      <c r="DQO89" s="35"/>
      <c r="DQP89" s="59"/>
      <c r="DQQ89" s="37"/>
      <c r="DQR89" s="46"/>
      <c r="DQS89" s="35"/>
      <c r="DQT89" s="59"/>
      <c r="DQU89" s="37"/>
      <c r="DQV89" s="46"/>
      <c r="DQW89" s="35"/>
      <c r="DQX89" s="59"/>
      <c r="DQY89" s="37"/>
      <c r="DQZ89" s="46"/>
      <c r="DRA89" s="35"/>
      <c r="DRB89" s="59"/>
      <c r="DRC89" s="37"/>
      <c r="DRD89" s="46"/>
      <c r="DRE89" s="35"/>
      <c r="DRF89" s="59"/>
      <c r="DRG89" s="37"/>
      <c r="DRH89" s="46"/>
      <c r="DRI89" s="35"/>
      <c r="DRJ89" s="59"/>
      <c r="DRK89" s="37"/>
      <c r="DRL89" s="46"/>
      <c r="DRM89" s="35"/>
      <c r="DRN89" s="59"/>
      <c r="DRO89" s="37"/>
      <c r="DRP89" s="46"/>
      <c r="DRQ89" s="35"/>
      <c r="DRR89" s="59"/>
      <c r="DRS89" s="37"/>
      <c r="DRT89" s="46"/>
      <c r="DRU89" s="35"/>
      <c r="DRV89" s="59"/>
      <c r="DRW89" s="37"/>
      <c r="DRX89" s="46"/>
      <c r="DRY89" s="35"/>
      <c r="DRZ89" s="59"/>
      <c r="DSA89" s="37"/>
      <c r="DSB89" s="46"/>
      <c r="DSC89" s="35"/>
      <c r="DSD89" s="59"/>
      <c r="DSE89" s="37"/>
      <c r="DSF89" s="46"/>
      <c r="DSG89" s="35"/>
      <c r="DSH89" s="59"/>
      <c r="DSI89" s="37"/>
      <c r="DSJ89" s="46"/>
      <c r="DSK89" s="35"/>
      <c r="DSL89" s="59"/>
      <c r="DSM89" s="37"/>
      <c r="DSN89" s="46"/>
      <c r="DSO89" s="35"/>
      <c r="DSP89" s="59"/>
      <c r="DSQ89" s="37"/>
      <c r="DSR89" s="46"/>
      <c r="DSS89" s="35"/>
      <c r="DST89" s="59"/>
      <c r="DSU89" s="37"/>
      <c r="DSV89" s="46"/>
      <c r="DSW89" s="35"/>
      <c r="DSX89" s="59"/>
      <c r="DSY89" s="37"/>
      <c r="DSZ89" s="46"/>
      <c r="DTA89" s="35"/>
      <c r="DTB89" s="59"/>
      <c r="DTC89" s="37"/>
      <c r="DTD89" s="46"/>
      <c r="DTE89" s="35"/>
      <c r="DTF89" s="59"/>
      <c r="DTG89" s="37"/>
      <c r="DTH89" s="46"/>
      <c r="DTI89" s="35"/>
      <c r="DTJ89" s="59"/>
      <c r="DTK89" s="37"/>
      <c r="DTL89" s="46"/>
      <c r="DTM89" s="35"/>
      <c r="DTN89" s="59"/>
      <c r="DTO89" s="37"/>
      <c r="DTP89" s="46"/>
      <c r="DTQ89" s="35"/>
      <c r="DTR89" s="59"/>
      <c r="DTS89" s="37"/>
      <c r="DTT89" s="46"/>
      <c r="DTU89" s="35"/>
      <c r="DTV89" s="59"/>
      <c r="DTW89" s="37"/>
      <c r="DTX89" s="46"/>
      <c r="DTY89" s="35"/>
      <c r="DTZ89" s="59"/>
      <c r="DUA89" s="37"/>
      <c r="DUB89" s="46"/>
      <c r="DUC89" s="35"/>
      <c r="DUD89" s="59"/>
      <c r="DUE89" s="37"/>
      <c r="DUF89" s="46"/>
      <c r="DUG89" s="35"/>
      <c r="DUH89" s="59"/>
      <c r="DUI89" s="37"/>
      <c r="DUJ89" s="46"/>
      <c r="DUK89" s="35"/>
      <c r="DUL89" s="59"/>
      <c r="DUM89" s="37"/>
      <c r="DUN89" s="46"/>
      <c r="DUO89" s="35"/>
      <c r="DUP89" s="59"/>
      <c r="DUQ89" s="37"/>
      <c r="DUR89" s="46"/>
      <c r="DUS89" s="35"/>
      <c r="DUT89" s="59"/>
      <c r="DUU89" s="37"/>
      <c r="DUV89" s="46"/>
      <c r="DUW89" s="35"/>
      <c r="DUX89" s="59"/>
      <c r="DUY89" s="37"/>
      <c r="DUZ89" s="46"/>
      <c r="DVA89" s="35"/>
      <c r="DVB89" s="59"/>
      <c r="DVC89" s="37"/>
      <c r="DVD89" s="46"/>
      <c r="DVE89" s="35"/>
      <c r="DVF89" s="59"/>
      <c r="DVG89" s="37"/>
      <c r="DVH89" s="46"/>
      <c r="DVI89" s="35"/>
      <c r="DVJ89" s="59"/>
      <c r="DVK89" s="37"/>
      <c r="DVL89" s="46"/>
      <c r="DVM89" s="35"/>
      <c r="DVN89" s="59"/>
      <c r="DVO89" s="37"/>
      <c r="DVP89" s="46"/>
      <c r="DVQ89" s="35"/>
      <c r="DVR89" s="59"/>
      <c r="DVS89" s="37"/>
      <c r="DVT89" s="46"/>
      <c r="DVU89" s="35"/>
      <c r="DVV89" s="59"/>
      <c r="DVW89" s="37"/>
      <c r="DVX89" s="46"/>
      <c r="DVY89" s="35"/>
      <c r="DVZ89" s="59"/>
      <c r="DWA89" s="37"/>
      <c r="DWB89" s="46"/>
      <c r="DWC89" s="35"/>
      <c r="DWD89" s="59"/>
      <c r="DWE89" s="37"/>
      <c r="DWF89" s="46"/>
      <c r="DWG89" s="35"/>
      <c r="DWH89" s="59"/>
      <c r="DWI89" s="37"/>
      <c r="DWJ89" s="46"/>
      <c r="DWK89" s="35"/>
      <c r="DWL89" s="59"/>
      <c r="DWM89" s="37"/>
      <c r="DWN89" s="46"/>
      <c r="DWO89" s="35"/>
      <c r="DWP89" s="59"/>
      <c r="DWQ89" s="37"/>
      <c r="DWR89" s="46"/>
      <c r="DWS89" s="35"/>
      <c r="DWT89" s="59"/>
      <c r="DWU89" s="37"/>
      <c r="DWV89" s="46"/>
      <c r="DWW89" s="35"/>
      <c r="DWX89" s="59"/>
      <c r="DWY89" s="37"/>
      <c r="DWZ89" s="46"/>
      <c r="DXA89" s="35"/>
      <c r="DXB89" s="59"/>
      <c r="DXC89" s="37"/>
      <c r="DXD89" s="46"/>
      <c r="DXE89" s="35"/>
      <c r="DXF89" s="59"/>
      <c r="DXG89" s="37"/>
      <c r="DXH89" s="46"/>
      <c r="DXI89" s="35"/>
      <c r="DXJ89" s="59"/>
      <c r="DXK89" s="37"/>
      <c r="DXL89" s="46"/>
      <c r="DXM89" s="35"/>
      <c r="DXN89" s="59"/>
      <c r="DXO89" s="37"/>
      <c r="DXP89" s="46"/>
      <c r="DXQ89" s="35"/>
      <c r="DXR89" s="59"/>
      <c r="DXS89" s="37"/>
      <c r="DXT89" s="46"/>
      <c r="DXU89" s="35"/>
      <c r="DXV89" s="59"/>
      <c r="DXW89" s="37"/>
      <c r="DXX89" s="46"/>
      <c r="DXY89" s="35"/>
      <c r="DXZ89" s="59"/>
      <c r="DYA89" s="37"/>
      <c r="DYB89" s="46"/>
      <c r="DYC89" s="35"/>
      <c r="DYD89" s="59"/>
      <c r="DYE89" s="37"/>
      <c r="DYF89" s="46"/>
      <c r="DYG89" s="35"/>
      <c r="DYH89" s="59"/>
      <c r="DYI89" s="37"/>
      <c r="DYJ89" s="46"/>
      <c r="DYK89" s="35"/>
      <c r="DYL89" s="59"/>
      <c r="DYM89" s="37"/>
      <c r="DYN89" s="46"/>
      <c r="DYO89" s="35"/>
      <c r="DYP89" s="59"/>
      <c r="DYQ89" s="37"/>
      <c r="DYR89" s="46"/>
      <c r="DYS89" s="35"/>
      <c r="DYT89" s="59"/>
      <c r="DYU89" s="37"/>
      <c r="DYV89" s="46"/>
      <c r="DYW89" s="35"/>
      <c r="DYX89" s="59"/>
      <c r="DYY89" s="37"/>
      <c r="DYZ89" s="46"/>
      <c r="DZA89" s="35"/>
      <c r="DZB89" s="59"/>
      <c r="DZC89" s="37"/>
      <c r="DZD89" s="46"/>
      <c r="DZE89" s="35"/>
      <c r="DZF89" s="59"/>
      <c r="DZG89" s="37"/>
      <c r="DZH89" s="46"/>
      <c r="DZI89" s="35"/>
      <c r="DZJ89" s="59"/>
      <c r="DZK89" s="37"/>
      <c r="DZL89" s="46"/>
      <c r="DZM89" s="35"/>
      <c r="DZN89" s="59"/>
      <c r="DZO89" s="37"/>
      <c r="DZP89" s="46"/>
      <c r="DZQ89" s="35"/>
      <c r="DZR89" s="59"/>
      <c r="DZS89" s="37"/>
      <c r="DZT89" s="46"/>
      <c r="DZU89" s="35"/>
      <c r="DZV89" s="59"/>
      <c r="DZW89" s="37"/>
      <c r="DZX89" s="46"/>
      <c r="DZY89" s="35"/>
      <c r="DZZ89" s="59"/>
      <c r="EAA89" s="37"/>
      <c r="EAB89" s="46"/>
      <c r="EAC89" s="35"/>
      <c r="EAD89" s="59"/>
      <c r="EAE89" s="37"/>
      <c r="EAF89" s="46"/>
      <c r="EAG89" s="35"/>
      <c r="EAH89" s="59"/>
      <c r="EAI89" s="37"/>
      <c r="EAJ89" s="46"/>
      <c r="EAK89" s="35"/>
      <c r="EAL89" s="59"/>
      <c r="EAM89" s="37"/>
      <c r="EAN89" s="46"/>
      <c r="EAO89" s="35"/>
      <c r="EAP89" s="59"/>
      <c r="EAQ89" s="37"/>
      <c r="EAR89" s="46"/>
      <c r="EAS89" s="35"/>
      <c r="EAT89" s="59"/>
      <c r="EAU89" s="37"/>
      <c r="EAV89" s="46"/>
      <c r="EAW89" s="35"/>
      <c r="EAX89" s="59"/>
      <c r="EAY89" s="37"/>
      <c r="EAZ89" s="46"/>
      <c r="EBA89" s="35"/>
      <c r="EBB89" s="59"/>
      <c r="EBC89" s="37"/>
      <c r="EBD89" s="46"/>
      <c r="EBE89" s="35"/>
      <c r="EBF89" s="59"/>
      <c r="EBG89" s="37"/>
      <c r="EBH89" s="46"/>
      <c r="EBI89" s="35"/>
      <c r="EBJ89" s="59"/>
      <c r="EBK89" s="37"/>
      <c r="EBL89" s="46"/>
      <c r="EBM89" s="35"/>
      <c r="EBN89" s="59"/>
      <c r="EBO89" s="37"/>
      <c r="EBP89" s="46"/>
      <c r="EBQ89" s="35"/>
      <c r="EBR89" s="59"/>
      <c r="EBS89" s="37"/>
      <c r="EBT89" s="46"/>
      <c r="EBU89" s="35"/>
      <c r="EBV89" s="59"/>
      <c r="EBW89" s="37"/>
      <c r="EBX89" s="46"/>
      <c r="EBY89" s="35"/>
      <c r="EBZ89" s="59"/>
      <c r="ECA89" s="37"/>
      <c r="ECB89" s="46"/>
      <c r="ECC89" s="35"/>
      <c r="ECD89" s="59"/>
      <c r="ECE89" s="37"/>
      <c r="ECF89" s="46"/>
      <c r="ECG89" s="35"/>
      <c r="ECH89" s="59"/>
      <c r="ECI89" s="37"/>
      <c r="ECJ89" s="46"/>
      <c r="ECK89" s="35"/>
      <c r="ECL89" s="59"/>
      <c r="ECM89" s="37"/>
      <c r="ECN89" s="46"/>
      <c r="ECO89" s="35"/>
      <c r="ECP89" s="59"/>
      <c r="ECQ89" s="37"/>
      <c r="ECR89" s="46"/>
      <c r="ECS89" s="35"/>
      <c r="ECT89" s="59"/>
      <c r="ECU89" s="37"/>
      <c r="ECV89" s="46"/>
      <c r="ECW89" s="35"/>
      <c r="ECX89" s="59"/>
      <c r="ECY89" s="37"/>
      <c r="ECZ89" s="46"/>
      <c r="EDA89" s="35"/>
      <c r="EDB89" s="59"/>
      <c r="EDC89" s="37"/>
      <c r="EDD89" s="46"/>
      <c r="EDE89" s="35"/>
      <c r="EDF89" s="59"/>
      <c r="EDG89" s="37"/>
      <c r="EDH89" s="46"/>
      <c r="EDI89" s="35"/>
      <c r="EDJ89" s="59"/>
      <c r="EDK89" s="37"/>
      <c r="EDL89" s="46"/>
      <c r="EDM89" s="35"/>
      <c r="EDN89" s="59"/>
      <c r="EDO89" s="37"/>
      <c r="EDP89" s="46"/>
      <c r="EDQ89" s="35"/>
      <c r="EDR89" s="59"/>
      <c r="EDS89" s="37"/>
      <c r="EDT89" s="46"/>
      <c r="EDU89" s="35"/>
      <c r="EDV89" s="59"/>
      <c r="EDW89" s="37"/>
      <c r="EDX89" s="46"/>
      <c r="EDY89" s="35"/>
      <c r="EDZ89" s="59"/>
      <c r="EEA89" s="37"/>
      <c r="EEB89" s="46"/>
      <c r="EEC89" s="35"/>
      <c r="EED89" s="59"/>
      <c r="EEE89" s="37"/>
      <c r="EEF89" s="46"/>
      <c r="EEG89" s="35"/>
      <c r="EEH89" s="59"/>
      <c r="EEI89" s="37"/>
      <c r="EEJ89" s="46"/>
      <c r="EEK89" s="35"/>
      <c r="EEL89" s="59"/>
      <c r="EEM89" s="37"/>
      <c r="EEN89" s="46"/>
      <c r="EEO89" s="35"/>
      <c r="EEP89" s="59"/>
      <c r="EEQ89" s="37"/>
      <c r="EER89" s="46"/>
      <c r="EES89" s="35"/>
      <c r="EET89" s="59"/>
      <c r="EEU89" s="37"/>
      <c r="EEV89" s="46"/>
      <c r="EEW89" s="35"/>
      <c r="EEX89" s="59"/>
      <c r="EEY89" s="37"/>
      <c r="EEZ89" s="46"/>
      <c r="EFA89" s="35"/>
      <c r="EFB89" s="59"/>
      <c r="EFC89" s="37"/>
      <c r="EFD89" s="46"/>
      <c r="EFE89" s="35"/>
      <c r="EFF89" s="59"/>
      <c r="EFG89" s="37"/>
      <c r="EFH89" s="46"/>
      <c r="EFI89" s="35"/>
      <c r="EFJ89" s="59"/>
      <c r="EFK89" s="37"/>
      <c r="EFL89" s="46"/>
      <c r="EFM89" s="35"/>
      <c r="EFN89" s="59"/>
      <c r="EFO89" s="37"/>
      <c r="EFP89" s="46"/>
      <c r="EFQ89" s="35"/>
      <c r="EFR89" s="59"/>
      <c r="EFS89" s="37"/>
      <c r="EFT89" s="46"/>
      <c r="EFU89" s="35"/>
      <c r="EFV89" s="59"/>
      <c r="EFW89" s="37"/>
      <c r="EFX89" s="46"/>
      <c r="EFY89" s="35"/>
      <c r="EFZ89" s="59"/>
      <c r="EGA89" s="37"/>
      <c r="EGB89" s="46"/>
      <c r="EGC89" s="35"/>
      <c r="EGD89" s="59"/>
      <c r="EGE89" s="37"/>
      <c r="EGF89" s="46"/>
      <c r="EGG89" s="35"/>
      <c r="EGH89" s="59"/>
      <c r="EGI89" s="37"/>
      <c r="EGJ89" s="46"/>
      <c r="EGK89" s="35"/>
      <c r="EGL89" s="59"/>
      <c r="EGM89" s="37"/>
      <c r="EGN89" s="46"/>
      <c r="EGO89" s="35"/>
      <c r="EGP89" s="59"/>
      <c r="EGQ89" s="37"/>
      <c r="EGR89" s="46"/>
      <c r="EGS89" s="35"/>
      <c r="EGT89" s="59"/>
      <c r="EGU89" s="37"/>
      <c r="EGV89" s="46"/>
      <c r="EGW89" s="35"/>
      <c r="EGX89" s="59"/>
      <c r="EGY89" s="37"/>
      <c r="EGZ89" s="46"/>
      <c r="EHA89" s="35"/>
      <c r="EHB89" s="59"/>
      <c r="EHC89" s="37"/>
      <c r="EHD89" s="46"/>
      <c r="EHE89" s="35"/>
      <c r="EHF89" s="59"/>
      <c r="EHG89" s="37"/>
      <c r="EHH89" s="46"/>
      <c r="EHI89" s="35"/>
      <c r="EHJ89" s="59"/>
      <c r="EHK89" s="37"/>
      <c r="EHL89" s="46"/>
      <c r="EHM89" s="35"/>
      <c r="EHN89" s="59"/>
      <c r="EHO89" s="37"/>
      <c r="EHP89" s="46"/>
      <c r="EHQ89" s="35"/>
      <c r="EHR89" s="59"/>
      <c r="EHS89" s="37"/>
      <c r="EHT89" s="46"/>
      <c r="EHU89" s="35"/>
      <c r="EHV89" s="59"/>
      <c r="EHW89" s="37"/>
      <c r="EHX89" s="46"/>
      <c r="EHY89" s="35"/>
      <c r="EHZ89" s="59"/>
      <c r="EIA89" s="37"/>
      <c r="EIB89" s="46"/>
      <c r="EIC89" s="35"/>
      <c r="EID89" s="59"/>
      <c r="EIE89" s="37"/>
      <c r="EIF89" s="46"/>
      <c r="EIG89" s="35"/>
      <c r="EIH89" s="59"/>
      <c r="EII89" s="37"/>
      <c r="EIJ89" s="46"/>
      <c r="EIK89" s="35"/>
      <c r="EIL89" s="59"/>
      <c r="EIM89" s="37"/>
      <c r="EIN89" s="46"/>
      <c r="EIO89" s="35"/>
      <c r="EIP89" s="59"/>
      <c r="EIQ89" s="37"/>
      <c r="EIR89" s="46"/>
      <c r="EIS89" s="35"/>
      <c r="EIT89" s="59"/>
      <c r="EIU89" s="37"/>
      <c r="EIV89" s="46"/>
      <c r="EIW89" s="35"/>
      <c r="EIX89" s="59"/>
      <c r="EIY89" s="37"/>
      <c r="EIZ89" s="46"/>
      <c r="EJA89" s="35"/>
      <c r="EJB89" s="59"/>
      <c r="EJC89" s="37"/>
      <c r="EJD89" s="46"/>
      <c r="EJE89" s="35"/>
      <c r="EJF89" s="59"/>
      <c r="EJG89" s="37"/>
      <c r="EJH89" s="46"/>
      <c r="EJI89" s="35"/>
      <c r="EJJ89" s="59"/>
      <c r="EJK89" s="37"/>
      <c r="EJL89" s="46"/>
      <c r="EJM89" s="35"/>
      <c r="EJN89" s="59"/>
      <c r="EJO89" s="37"/>
      <c r="EJP89" s="46"/>
      <c r="EJQ89" s="35"/>
      <c r="EJR89" s="59"/>
      <c r="EJS89" s="37"/>
      <c r="EJT89" s="46"/>
      <c r="EJU89" s="35"/>
      <c r="EJV89" s="59"/>
      <c r="EJW89" s="37"/>
      <c r="EJX89" s="46"/>
      <c r="EJY89" s="35"/>
      <c r="EJZ89" s="59"/>
      <c r="EKA89" s="37"/>
      <c r="EKB89" s="46"/>
      <c r="EKC89" s="35"/>
      <c r="EKD89" s="59"/>
      <c r="EKE89" s="37"/>
      <c r="EKF89" s="46"/>
      <c r="EKG89" s="35"/>
      <c r="EKH89" s="59"/>
      <c r="EKI89" s="37"/>
      <c r="EKJ89" s="46"/>
      <c r="EKK89" s="35"/>
      <c r="EKL89" s="59"/>
      <c r="EKM89" s="37"/>
      <c r="EKN89" s="46"/>
      <c r="EKO89" s="35"/>
      <c r="EKP89" s="59"/>
      <c r="EKQ89" s="37"/>
      <c r="EKR89" s="46"/>
      <c r="EKS89" s="35"/>
      <c r="EKT89" s="59"/>
      <c r="EKU89" s="37"/>
      <c r="EKV89" s="46"/>
      <c r="EKW89" s="35"/>
      <c r="EKX89" s="59"/>
      <c r="EKY89" s="37"/>
      <c r="EKZ89" s="46"/>
      <c r="ELA89" s="35"/>
      <c r="ELB89" s="59"/>
      <c r="ELC89" s="37"/>
      <c r="ELD89" s="46"/>
      <c r="ELE89" s="35"/>
      <c r="ELF89" s="59"/>
      <c r="ELG89" s="37"/>
      <c r="ELH89" s="46"/>
      <c r="ELI89" s="35"/>
      <c r="ELJ89" s="59"/>
      <c r="ELK89" s="37"/>
      <c r="ELL89" s="46"/>
      <c r="ELM89" s="35"/>
      <c r="ELN89" s="59"/>
      <c r="ELO89" s="37"/>
      <c r="ELP89" s="46"/>
      <c r="ELQ89" s="35"/>
      <c r="ELR89" s="59"/>
      <c r="ELS89" s="37"/>
      <c r="ELT89" s="46"/>
      <c r="ELU89" s="35"/>
      <c r="ELV89" s="59"/>
      <c r="ELW89" s="37"/>
      <c r="ELX89" s="46"/>
      <c r="ELY89" s="35"/>
      <c r="ELZ89" s="59"/>
      <c r="EMA89" s="37"/>
      <c r="EMB89" s="46"/>
      <c r="EMC89" s="35"/>
      <c r="EMD89" s="59"/>
      <c r="EME89" s="37"/>
      <c r="EMF89" s="46"/>
      <c r="EMG89" s="35"/>
      <c r="EMH89" s="59"/>
      <c r="EMI89" s="37"/>
      <c r="EMJ89" s="46"/>
      <c r="EMK89" s="35"/>
      <c r="EML89" s="59"/>
      <c r="EMM89" s="37"/>
      <c r="EMN89" s="46"/>
      <c r="EMO89" s="35"/>
      <c r="EMP89" s="59"/>
      <c r="EMQ89" s="37"/>
      <c r="EMR89" s="46"/>
      <c r="EMS89" s="35"/>
      <c r="EMT89" s="59"/>
      <c r="EMU89" s="37"/>
      <c r="EMV89" s="46"/>
      <c r="EMW89" s="35"/>
      <c r="EMX89" s="59"/>
      <c r="EMY89" s="37"/>
      <c r="EMZ89" s="46"/>
      <c r="ENA89" s="35"/>
      <c r="ENB89" s="59"/>
      <c r="ENC89" s="37"/>
      <c r="END89" s="46"/>
      <c r="ENE89" s="35"/>
      <c r="ENF89" s="59"/>
      <c r="ENG89" s="37"/>
      <c r="ENH89" s="46"/>
      <c r="ENI89" s="35"/>
      <c r="ENJ89" s="59"/>
      <c r="ENK89" s="37"/>
      <c r="ENL89" s="46"/>
      <c r="ENM89" s="35"/>
      <c r="ENN89" s="59"/>
      <c r="ENO89" s="37"/>
      <c r="ENP89" s="46"/>
      <c r="ENQ89" s="35"/>
      <c r="ENR89" s="59"/>
      <c r="ENS89" s="37"/>
      <c r="ENT89" s="46"/>
      <c r="ENU89" s="35"/>
      <c r="ENV89" s="59"/>
      <c r="ENW89" s="37"/>
      <c r="ENX89" s="46"/>
      <c r="ENY89" s="35"/>
      <c r="ENZ89" s="59"/>
      <c r="EOA89" s="37"/>
      <c r="EOB89" s="46"/>
      <c r="EOC89" s="35"/>
      <c r="EOD89" s="59"/>
      <c r="EOE89" s="37"/>
      <c r="EOF89" s="46"/>
      <c r="EOG89" s="35"/>
      <c r="EOH89" s="59"/>
      <c r="EOI89" s="37"/>
      <c r="EOJ89" s="46"/>
      <c r="EOK89" s="35"/>
      <c r="EOL89" s="59"/>
      <c r="EOM89" s="37"/>
      <c r="EON89" s="46"/>
      <c r="EOO89" s="35"/>
      <c r="EOP89" s="59"/>
      <c r="EOQ89" s="37"/>
      <c r="EOR89" s="46"/>
      <c r="EOS89" s="35"/>
      <c r="EOT89" s="59"/>
      <c r="EOU89" s="37"/>
      <c r="EOV89" s="46"/>
      <c r="EOW89" s="35"/>
      <c r="EOX89" s="59"/>
      <c r="EOY89" s="37"/>
      <c r="EOZ89" s="46"/>
      <c r="EPA89" s="35"/>
      <c r="EPB89" s="59"/>
      <c r="EPC89" s="37"/>
      <c r="EPD89" s="46"/>
      <c r="EPE89" s="35"/>
      <c r="EPF89" s="59"/>
      <c r="EPG89" s="37"/>
      <c r="EPH89" s="46"/>
      <c r="EPI89" s="35"/>
      <c r="EPJ89" s="59"/>
      <c r="EPK89" s="37"/>
      <c r="EPL89" s="46"/>
      <c r="EPM89" s="35"/>
      <c r="EPN89" s="59"/>
      <c r="EPO89" s="37"/>
      <c r="EPP89" s="46"/>
      <c r="EPQ89" s="35"/>
      <c r="EPR89" s="59"/>
      <c r="EPS89" s="37"/>
      <c r="EPT89" s="46"/>
      <c r="EPU89" s="35"/>
      <c r="EPV89" s="59"/>
      <c r="EPW89" s="37"/>
      <c r="EPX89" s="46"/>
      <c r="EPY89" s="35"/>
      <c r="EPZ89" s="59"/>
      <c r="EQA89" s="37"/>
      <c r="EQB89" s="46"/>
      <c r="EQC89" s="35"/>
      <c r="EQD89" s="59"/>
      <c r="EQE89" s="37"/>
      <c r="EQF89" s="46"/>
      <c r="EQG89" s="35"/>
      <c r="EQH89" s="59"/>
      <c r="EQI89" s="37"/>
      <c r="EQJ89" s="46"/>
      <c r="EQK89" s="35"/>
      <c r="EQL89" s="59"/>
      <c r="EQM89" s="37"/>
      <c r="EQN89" s="46"/>
      <c r="EQO89" s="35"/>
      <c r="EQP89" s="59"/>
      <c r="EQQ89" s="37"/>
      <c r="EQR89" s="46"/>
      <c r="EQS89" s="35"/>
      <c r="EQT89" s="59"/>
      <c r="EQU89" s="37"/>
      <c r="EQV89" s="46"/>
      <c r="EQW89" s="35"/>
      <c r="EQX89" s="59"/>
      <c r="EQY89" s="37"/>
      <c r="EQZ89" s="46"/>
      <c r="ERA89" s="35"/>
      <c r="ERB89" s="59"/>
      <c r="ERC89" s="37"/>
      <c r="ERD89" s="46"/>
      <c r="ERE89" s="35"/>
      <c r="ERF89" s="59"/>
      <c r="ERG89" s="37"/>
      <c r="ERH89" s="46"/>
      <c r="ERI89" s="35"/>
      <c r="ERJ89" s="59"/>
      <c r="ERK89" s="37"/>
      <c r="ERL89" s="46"/>
      <c r="ERM89" s="35"/>
      <c r="ERN89" s="59"/>
      <c r="ERO89" s="37"/>
      <c r="ERP89" s="46"/>
      <c r="ERQ89" s="35"/>
      <c r="ERR89" s="59"/>
      <c r="ERS89" s="37"/>
      <c r="ERT89" s="46"/>
      <c r="ERU89" s="35"/>
      <c r="ERV89" s="59"/>
      <c r="ERW89" s="37"/>
      <c r="ERX89" s="46"/>
      <c r="ERY89" s="35"/>
      <c r="ERZ89" s="59"/>
      <c r="ESA89" s="37"/>
      <c r="ESB89" s="46"/>
      <c r="ESC89" s="35"/>
      <c r="ESD89" s="59"/>
      <c r="ESE89" s="37"/>
      <c r="ESF89" s="46"/>
      <c r="ESG89" s="35"/>
      <c r="ESH89" s="59"/>
      <c r="ESI89" s="37"/>
      <c r="ESJ89" s="46"/>
      <c r="ESK89" s="35"/>
      <c r="ESL89" s="59"/>
      <c r="ESM89" s="37"/>
      <c r="ESN89" s="46"/>
      <c r="ESO89" s="35"/>
      <c r="ESP89" s="59"/>
      <c r="ESQ89" s="37"/>
      <c r="ESR89" s="46"/>
      <c r="ESS89" s="35"/>
      <c r="EST89" s="59"/>
      <c r="ESU89" s="37"/>
      <c r="ESV89" s="46"/>
      <c r="ESW89" s="35"/>
      <c r="ESX89" s="59"/>
      <c r="ESY89" s="37"/>
      <c r="ESZ89" s="46"/>
      <c r="ETA89" s="35"/>
      <c r="ETB89" s="59"/>
      <c r="ETC89" s="37"/>
      <c r="ETD89" s="46"/>
      <c r="ETE89" s="35"/>
      <c r="ETF89" s="59"/>
      <c r="ETG89" s="37"/>
      <c r="ETH89" s="46"/>
      <c r="ETI89" s="35"/>
      <c r="ETJ89" s="59"/>
      <c r="ETK89" s="37"/>
      <c r="ETL89" s="46"/>
      <c r="ETM89" s="35"/>
      <c r="ETN89" s="59"/>
      <c r="ETO89" s="37"/>
      <c r="ETP89" s="46"/>
      <c r="ETQ89" s="35"/>
      <c r="ETR89" s="59"/>
      <c r="ETS89" s="37"/>
      <c r="ETT89" s="46"/>
      <c r="ETU89" s="35"/>
      <c r="ETV89" s="59"/>
      <c r="ETW89" s="37"/>
      <c r="ETX89" s="46"/>
      <c r="ETY89" s="35"/>
      <c r="ETZ89" s="59"/>
      <c r="EUA89" s="37"/>
      <c r="EUB89" s="46"/>
      <c r="EUC89" s="35"/>
      <c r="EUD89" s="59"/>
      <c r="EUE89" s="37"/>
      <c r="EUF89" s="46"/>
      <c r="EUG89" s="35"/>
      <c r="EUH89" s="59"/>
      <c r="EUI89" s="37"/>
      <c r="EUJ89" s="46"/>
      <c r="EUK89" s="35"/>
      <c r="EUL89" s="59"/>
      <c r="EUM89" s="37"/>
      <c r="EUN89" s="46"/>
      <c r="EUO89" s="35"/>
      <c r="EUP89" s="59"/>
      <c r="EUQ89" s="37"/>
      <c r="EUR89" s="46"/>
      <c r="EUS89" s="35"/>
      <c r="EUT89" s="59"/>
      <c r="EUU89" s="37"/>
      <c r="EUV89" s="46"/>
      <c r="EUW89" s="35"/>
      <c r="EUX89" s="59"/>
      <c r="EUY89" s="37"/>
      <c r="EUZ89" s="46"/>
      <c r="EVA89" s="35"/>
      <c r="EVB89" s="59"/>
      <c r="EVC89" s="37"/>
      <c r="EVD89" s="46"/>
      <c r="EVE89" s="35"/>
      <c r="EVF89" s="59"/>
      <c r="EVG89" s="37"/>
      <c r="EVH89" s="46"/>
      <c r="EVI89" s="35"/>
      <c r="EVJ89" s="59"/>
      <c r="EVK89" s="37"/>
      <c r="EVL89" s="46"/>
      <c r="EVM89" s="35"/>
      <c r="EVN89" s="59"/>
      <c r="EVO89" s="37"/>
      <c r="EVP89" s="46"/>
      <c r="EVQ89" s="35"/>
      <c r="EVR89" s="59"/>
      <c r="EVS89" s="37"/>
      <c r="EVT89" s="46"/>
      <c r="EVU89" s="35"/>
      <c r="EVV89" s="59"/>
      <c r="EVW89" s="37"/>
      <c r="EVX89" s="46"/>
      <c r="EVY89" s="35"/>
      <c r="EVZ89" s="59"/>
      <c r="EWA89" s="37"/>
      <c r="EWB89" s="46"/>
      <c r="EWC89" s="35"/>
      <c r="EWD89" s="59"/>
      <c r="EWE89" s="37"/>
      <c r="EWF89" s="46"/>
      <c r="EWG89" s="35"/>
      <c r="EWH89" s="59"/>
      <c r="EWI89" s="37"/>
      <c r="EWJ89" s="46"/>
      <c r="EWK89" s="35"/>
      <c r="EWL89" s="59"/>
      <c r="EWM89" s="37"/>
      <c r="EWN89" s="46"/>
      <c r="EWO89" s="35"/>
      <c r="EWP89" s="59"/>
      <c r="EWQ89" s="37"/>
      <c r="EWR89" s="46"/>
      <c r="EWS89" s="35"/>
      <c r="EWT89" s="59"/>
      <c r="EWU89" s="37"/>
      <c r="EWV89" s="46"/>
      <c r="EWW89" s="35"/>
      <c r="EWX89" s="59"/>
      <c r="EWY89" s="37"/>
      <c r="EWZ89" s="46"/>
      <c r="EXA89" s="35"/>
      <c r="EXB89" s="59"/>
      <c r="EXC89" s="37"/>
      <c r="EXD89" s="46"/>
      <c r="EXE89" s="35"/>
      <c r="EXF89" s="59"/>
      <c r="EXG89" s="37"/>
      <c r="EXH89" s="46"/>
      <c r="EXI89" s="35"/>
      <c r="EXJ89" s="59"/>
      <c r="EXK89" s="37"/>
      <c r="EXL89" s="46"/>
      <c r="EXM89" s="35"/>
      <c r="EXN89" s="59"/>
      <c r="EXO89" s="37"/>
      <c r="EXP89" s="46"/>
      <c r="EXQ89" s="35"/>
      <c r="EXR89" s="59"/>
      <c r="EXS89" s="37"/>
      <c r="EXT89" s="46"/>
      <c r="EXU89" s="35"/>
      <c r="EXV89" s="59"/>
      <c r="EXW89" s="37"/>
      <c r="EXX89" s="46"/>
      <c r="EXY89" s="35"/>
      <c r="EXZ89" s="59"/>
      <c r="EYA89" s="37"/>
      <c r="EYB89" s="46"/>
      <c r="EYC89" s="35"/>
      <c r="EYD89" s="59"/>
      <c r="EYE89" s="37"/>
      <c r="EYF89" s="46"/>
      <c r="EYG89" s="35"/>
      <c r="EYH89" s="59"/>
      <c r="EYI89" s="37"/>
      <c r="EYJ89" s="46"/>
      <c r="EYK89" s="35"/>
      <c r="EYL89" s="59"/>
      <c r="EYM89" s="37"/>
      <c r="EYN89" s="46"/>
      <c r="EYO89" s="35"/>
      <c r="EYP89" s="59"/>
      <c r="EYQ89" s="37"/>
      <c r="EYR89" s="46"/>
      <c r="EYS89" s="35"/>
      <c r="EYT89" s="59"/>
      <c r="EYU89" s="37"/>
      <c r="EYV89" s="46"/>
      <c r="EYW89" s="35"/>
      <c r="EYX89" s="59"/>
      <c r="EYY89" s="37"/>
      <c r="EYZ89" s="46"/>
      <c r="EZA89" s="35"/>
      <c r="EZB89" s="59"/>
      <c r="EZC89" s="37"/>
      <c r="EZD89" s="46"/>
      <c r="EZE89" s="35"/>
      <c r="EZF89" s="59"/>
      <c r="EZG89" s="37"/>
      <c r="EZH89" s="46"/>
      <c r="EZI89" s="35"/>
      <c r="EZJ89" s="59"/>
      <c r="EZK89" s="37"/>
      <c r="EZL89" s="46"/>
      <c r="EZM89" s="35"/>
      <c r="EZN89" s="59"/>
      <c r="EZO89" s="37"/>
      <c r="EZP89" s="46"/>
      <c r="EZQ89" s="35"/>
      <c r="EZR89" s="59"/>
      <c r="EZS89" s="37"/>
      <c r="EZT89" s="46"/>
      <c r="EZU89" s="35"/>
      <c r="EZV89" s="59"/>
      <c r="EZW89" s="37"/>
      <c r="EZX89" s="46"/>
      <c r="EZY89" s="35"/>
      <c r="EZZ89" s="59"/>
      <c r="FAA89" s="37"/>
      <c r="FAB89" s="46"/>
      <c r="FAC89" s="35"/>
      <c r="FAD89" s="59"/>
      <c r="FAE89" s="37"/>
      <c r="FAF89" s="46"/>
      <c r="FAG89" s="35"/>
      <c r="FAH89" s="59"/>
      <c r="FAI89" s="37"/>
      <c r="FAJ89" s="46"/>
      <c r="FAK89" s="35"/>
      <c r="FAL89" s="59"/>
      <c r="FAM89" s="37"/>
      <c r="FAN89" s="46"/>
      <c r="FAO89" s="35"/>
      <c r="FAP89" s="59"/>
      <c r="FAQ89" s="37"/>
      <c r="FAR89" s="46"/>
      <c r="FAS89" s="35"/>
      <c r="FAT89" s="59"/>
      <c r="FAU89" s="37"/>
      <c r="FAV89" s="46"/>
      <c r="FAW89" s="35"/>
      <c r="FAX89" s="59"/>
      <c r="FAY89" s="37"/>
      <c r="FAZ89" s="46"/>
      <c r="FBA89" s="35"/>
      <c r="FBB89" s="59"/>
      <c r="FBC89" s="37"/>
      <c r="FBD89" s="46"/>
      <c r="FBE89" s="35"/>
      <c r="FBF89" s="59"/>
      <c r="FBG89" s="37"/>
      <c r="FBH89" s="46"/>
      <c r="FBI89" s="35"/>
      <c r="FBJ89" s="59"/>
      <c r="FBK89" s="37"/>
      <c r="FBL89" s="46"/>
      <c r="FBM89" s="35"/>
      <c r="FBN89" s="59"/>
      <c r="FBO89" s="37"/>
      <c r="FBP89" s="46"/>
      <c r="FBQ89" s="35"/>
      <c r="FBR89" s="59"/>
      <c r="FBS89" s="37"/>
      <c r="FBT89" s="46"/>
      <c r="FBU89" s="35"/>
      <c r="FBV89" s="59"/>
      <c r="FBW89" s="37"/>
      <c r="FBX89" s="46"/>
      <c r="FBY89" s="35"/>
      <c r="FBZ89" s="59"/>
      <c r="FCA89" s="37"/>
      <c r="FCB89" s="46"/>
      <c r="FCC89" s="35"/>
      <c r="FCD89" s="59"/>
      <c r="FCE89" s="37"/>
      <c r="FCF89" s="46"/>
      <c r="FCG89" s="35"/>
      <c r="FCH89" s="59"/>
      <c r="FCI89" s="37"/>
      <c r="FCJ89" s="46"/>
      <c r="FCK89" s="35"/>
      <c r="FCL89" s="59"/>
      <c r="FCM89" s="37"/>
      <c r="FCN89" s="46"/>
      <c r="FCO89" s="35"/>
      <c r="FCP89" s="59"/>
      <c r="FCQ89" s="37"/>
      <c r="FCR89" s="46"/>
      <c r="FCS89" s="35"/>
      <c r="FCT89" s="59"/>
      <c r="FCU89" s="37"/>
      <c r="FCV89" s="46"/>
      <c r="FCW89" s="35"/>
      <c r="FCX89" s="59"/>
      <c r="FCY89" s="37"/>
      <c r="FCZ89" s="46"/>
      <c r="FDA89" s="35"/>
      <c r="FDB89" s="59"/>
      <c r="FDC89" s="37"/>
      <c r="FDD89" s="46"/>
      <c r="FDE89" s="35"/>
      <c r="FDF89" s="59"/>
      <c r="FDG89" s="37"/>
      <c r="FDH89" s="46"/>
      <c r="FDI89" s="35"/>
      <c r="FDJ89" s="59"/>
      <c r="FDK89" s="37"/>
      <c r="FDL89" s="46"/>
      <c r="FDM89" s="35"/>
      <c r="FDN89" s="59"/>
      <c r="FDO89" s="37"/>
      <c r="FDP89" s="46"/>
      <c r="FDQ89" s="35"/>
      <c r="FDR89" s="59"/>
      <c r="FDS89" s="37"/>
      <c r="FDT89" s="46"/>
      <c r="FDU89" s="35"/>
      <c r="FDV89" s="59"/>
      <c r="FDW89" s="37"/>
      <c r="FDX89" s="46"/>
      <c r="FDY89" s="35"/>
      <c r="FDZ89" s="59"/>
      <c r="FEA89" s="37"/>
      <c r="FEB89" s="46"/>
      <c r="FEC89" s="35"/>
      <c r="FED89" s="59"/>
      <c r="FEE89" s="37"/>
      <c r="FEF89" s="46"/>
      <c r="FEG89" s="35"/>
      <c r="FEH89" s="59"/>
      <c r="FEI89" s="37"/>
      <c r="FEJ89" s="46"/>
      <c r="FEK89" s="35"/>
      <c r="FEL89" s="59"/>
      <c r="FEM89" s="37"/>
      <c r="FEN89" s="46"/>
      <c r="FEO89" s="35"/>
      <c r="FEP89" s="59"/>
      <c r="FEQ89" s="37"/>
      <c r="FER89" s="46"/>
      <c r="FES89" s="35"/>
      <c r="FET89" s="59"/>
      <c r="FEU89" s="37"/>
      <c r="FEV89" s="46"/>
      <c r="FEW89" s="35"/>
      <c r="FEX89" s="59"/>
      <c r="FEY89" s="37"/>
      <c r="FEZ89" s="46"/>
      <c r="FFA89" s="35"/>
      <c r="FFB89" s="59"/>
      <c r="FFC89" s="37"/>
      <c r="FFD89" s="46"/>
      <c r="FFE89" s="35"/>
      <c r="FFF89" s="59"/>
      <c r="FFG89" s="37"/>
      <c r="FFH89" s="46"/>
      <c r="FFI89" s="35"/>
      <c r="FFJ89" s="59"/>
      <c r="FFK89" s="37"/>
      <c r="FFL89" s="46"/>
      <c r="FFM89" s="35"/>
      <c r="FFN89" s="59"/>
      <c r="FFO89" s="37"/>
      <c r="FFP89" s="46"/>
      <c r="FFQ89" s="35"/>
      <c r="FFR89" s="59"/>
      <c r="FFS89" s="37"/>
      <c r="FFT89" s="46"/>
      <c r="FFU89" s="35"/>
      <c r="FFV89" s="59"/>
      <c r="FFW89" s="37"/>
      <c r="FFX89" s="46"/>
      <c r="FFY89" s="35"/>
      <c r="FFZ89" s="59"/>
      <c r="FGA89" s="37"/>
      <c r="FGB89" s="46"/>
      <c r="FGC89" s="35"/>
      <c r="FGD89" s="59"/>
      <c r="FGE89" s="37"/>
      <c r="FGF89" s="46"/>
      <c r="FGG89" s="35"/>
      <c r="FGH89" s="59"/>
      <c r="FGI89" s="37"/>
      <c r="FGJ89" s="46"/>
      <c r="FGK89" s="35"/>
      <c r="FGL89" s="59"/>
      <c r="FGM89" s="37"/>
      <c r="FGN89" s="46"/>
      <c r="FGO89" s="35"/>
      <c r="FGP89" s="59"/>
      <c r="FGQ89" s="37"/>
      <c r="FGR89" s="46"/>
      <c r="FGS89" s="35"/>
      <c r="FGT89" s="59"/>
      <c r="FGU89" s="37"/>
      <c r="FGV89" s="46"/>
      <c r="FGW89" s="35"/>
      <c r="FGX89" s="59"/>
      <c r="FGY89" s="37"/>
      <c r="FGZ89" s="46"/>
      <c r="FHA89" s="35"/>
      <c r="FHB89" s="59"/>
      <c r="FHC89" s="37"/>
      <c r="FHD89" s="46"/>
      <c r="FHE89" s="35"/>
      <c r="FHF89" s="59"/>
      <c r="FHG89" s="37"/>
      <c r="FHH89" s="46"/>
      <c r="FHI89" s="35"/>
      <c r="FHJ89" s="59"/>
      <c r="FHK89" s="37"/>
      <c r="FHL89" s="46"/>
      <c r="FHM89" s="35"/>
      <c r="FHN89" s="59"/>
      <c r="FHO89" s="37"/>
      <c r="FHP89" s="46"/>
      <c r="FHQ89" s="35"/>
      <c r="FHR89" s="59"/>
      <c r="FHS89" s="37"/>
      <c r="FHT89" s="46"/>
      <c r="FHU89" s="35"/>
      <c r="FHV89" s="59"/>
      <c r="FHW89" s="37"/>
      <c r="FHX89" s="46"/>
      <c r="FHY89" s="35"/>
      <c r="FHZ89" s="59"/>
      <c r="FIA89" s="37"/>
      <c r="FIB89" s="46"/>
      <c r="FIC89" s="35"/>
      <c r="FID89" s="59"/>
      <c r="FIE89" s="37"/>
      <c r="FIF89" s="46"/>
      <c r="FIG89" s="35"/>
      <c r="FIH89" s="59"/>
      <c r="FII89" s="37"/>
      <c r="FIJ89" s="46"/>
      <c r="FIK89" s="35"/>
      <c r="FIL89" s="59"/>
      <c r="FIM89" s="37"/>
      <c r="FIN89" s="46"/>
      <c r="FIO89" s="35"/>
      <c r="FIP89" s="59"/>
      <c r="FIQ89" s="37"/>
      <c r="FIR89" s="46"/>
      <c r="FIS89" s="35"/>
      <c r="FIT89" s="59"/>
      <c r="FIU89" s="37"/>
      <c r="FIV89" s="46"/>
      <c r="FIW89" s="35"/>
      <c r="FIX89" s="59"/>
      <c r="FIY89" s="37"/>
      <c r="FIZ89" s="46"/>
      <c r="FJA89" s="35"/>
      <c r="FJB89" s="59"/>
      <c r="FJC89" s="37"/>
      <c r="FJD89" s="46"/>
      <c r="FJE89" s="35"/>
      <c r="FJF89" s="59"/>
      <c r="FJG89" s="37"/>
      <c r="FJH89" s="46"/>
      <c r="FJI89" s="35"/>
      <c r="FJJ89" s="59"/>
      <c r="FJK89" s="37"/>
      <c r="FJL89" s="46"/>
      <c r="FJM89" s="35"/>
      <c r="FJN89" s="59"/>
      <c r="FJO89" s="37"/>
      <c r="FJP89" s="46"/>
      <c r="FJQ89" s="35"/>
      <c r="FJR89" s="59"/>
      <c r="FJS89" s="37"/>
      <c r="FJT89" s="46"/>
      <c r="FJU89" s="35"/>
      <c r="FJV89" s="59"/>
      <c r="FJW89" s="37"/>
      <c r="FJX89" s="46"/>
      <c r="FJY89" s="35"/>
      <c r="FJZ89" s="59"/>
      <c r="FKA89" s="37"/>
      <c r="FKB89" s="46"/>
      <c r="FKC89" s="35"/>
      <c r="FKD89" s="59"/>
      <c r="FKE89" s="37"/>
      <c r="FKF89" s="46"/>
      <c r="FKG89" s="35"/>
      <c r="FKH89" s="59"/>
      <c r="FKI89" s="37"/>
      <c r="FKJ89" s="46"/>
      <c r="FKK89" s="35"/>
      <c r="FKL89" s="59"/>
      <c r="FKM89" s="37"/>
      <c r="FKN89" s="46"/>
      <c r="FKO89" s="35"/>
      <c r="FKP89" s="59"/>
      <c r="FKQ89" s="37"/>
      <c r="FKR89" s="46"/>
      <c r="FKS89" s="35"/>
      <c r="FKT89" s="59"/>
      <c r="FKU89" s="37"/>
      <c r="FKV89" s="46"/>
      <c r="FKW89" s="35"/>
      <c r="FKX89" s="59"/>
      <c r="FKY89" s="37"/>
      <c r="FKZ89" s="46"/>
      <c r="FLA89" s="35"/>
      <c r="FLB89" s="59"/>
      <c r="FLC89" s="37"/>
      <c r="FLD89" s="46"/>
      <c r="FLE89" s="35"/>
      <c r="FLF89" s="59"/>
      <c r="FLG89" s="37"/>
      <c r="FLH89" s="46"/>
      <c r="FLI89" s="35"/>
      <c r="FLJ89" s="59"/>
      <c r="FLK89" s="37"/>
      <c r="FLL89" s="46"/>
      <c r="FLM89" s="35"/>
      <c r="FLN89" s="59"/>
      <c r="FLO89" s="37"/>
      <c r="FLP89" s="46"/>
      <c r="FLQ89" s="35"/>
      <c r="FLR89" s="59"/>
      <c r="FLS89" s="37"/>
      <c r="FLT89" s="46"/>
      <c r="FLU89" s="35"/>
      <c r="FLV89" s="59"/>
      <c r="FLW89" s="37"/>
      <c r="FLX89" s="46"/>
      <c r="FLY89" s="35"/>
      <c r="FLZ89" s="59"/>
      <c r="FMA89" s="37"/>
      <c r="FMB89" s="46"/>
      <c r="FMC89" s="35"/>
      <c r="FMD89" s="59"/>
      <c r="FME89" s="37"/>
      <c r="FMF89" s="46"/>
      <c r="FMG89" s="35"/>
      <c r="FMH89" s="59"/>
      <c r="FMI89" s="37"/>
      <c r="FMJ89" s="46"/>
      <c r="FMK89" s="35"/>
      <c r="FML89" s="59"/>
      <c r="FMM89" s="37"/>
      <c r="FMN89" s="46"/>
      <c r="FMO89" s="35"/>
      <c r="FMP89" s="59"/>
      <c r="FMQ89" s="37"/>
      <c r="FMR89" s="46"/>
      <c r="FMS89" s="35"/>
      <c r="FMT89" s="59"/>
      <c r="FMU89" s="37"/>
      <c r="FMV89" s="46"/>
      <c r="FMW89" s="35"/>
      <c r="FMX89" s="59"/>
      <c r="FMY89" s="37"/>
      <c r="FMZ89" s="46"/>
      <c r="FNA89" s="35"/>
      <c r="FNB89" s="59"/>
      <c r="FNC89" s="37"/>
      <c r="FND89" s="46"/>
      <c r="FNE89" s="35"/>
      <c r="FNF89" s="59"/>
      <c r="FNG89" s="37"/>
      <c r="FNH89" s="46"/>
      <c r="FNI89" s="35"/>
      <c r="FNJ89" s="59"/>
      <c r="FNK89" s="37"/>
      <c r="FNL89" s="46"/>
      <c r="FNM89" s="35"/>
      <c r="FNN89" s="59"/>
      <c r="FNO89" s="37"/>
      <c r="FNP89" s="46"/>
      <c r="FNQ89" s="35"/>
      <c r="FNR89" s="59"/>
      <c r="FNS89" s="37"/>
      <c r="FNT89" s="46"/>
      <c r="FNU89" s="35"/>
      <c r="FNV89" s="59"/>
      <c r="FNW89" s="37"/>
      <c r="FNX89" s="46"/>
      <c r="FNY89" s="35"/>
      <c r="FNZ89" s="59"/>
      <c r="FOA89" s="37"/>
      <c r="FOB89" s="46"/>
      <c r="FOC89" s="35"/>
      <c r="FOD89" s="59"/>
      <c r="FOE89" s="37"/>
      <c r="FOF89" s="46"/>
      <c r="FOG89" s="35"/>
      <c r="FOH89" s="59"/>
      <c r="FOI89" s="37"/>
      <c r="FOJ89" s="46"/>
      <c r="FOK89" s="35"/>
      <c r="FOL89" s="59"/>
      <c r="FOM89" s="37"/>
      <c r="FON89" s="46"/>
      <c r="FOO89" s="35"/>
      <c r="FOP89" s="59"/>
      <c r="FOQ89" s="37"/>
      <c r="FOR89" s="46"/>
      <c r="FOS89" s="35"/>
      <c r="FOT89" s="59"/>
      <c r="FOU89" s="37"/>
      <c r="FOV89" s="46"/>
      <c r="FOW89" s="35"/>
      <c r="FOX89" s="59"/>
      <c r="FOY89" s="37"/>
      <c r="FOZ89" s="46"/>
      <c r="FPA89" s="35"/>
      <c r="FPB89" s="59"/>
      <c r="FPC89" s="37"/>
      <c r="FPD89" s="46"/>
      <c r="FPE89" s="35"/>
      <c r="FPF89" s="59"/>
      <c r="FPG89" s="37"/>
      <c r="FPH89" s="46"/>
      <c r="FPI89" s="35"/>
      <c r="FPJ89" s="59"/>
      <c r="FPK89" s="37"/>
      <c r="FPL89" s="46"/>
      <c r="FPM89" s="35"/>
      <c r="FPN89" s="59"/>
      <c r="FPO89" s="37"/>
      <c r="FPP89" s="46"/>
      <c r="FPQ89" s="35"/>
      <c r="FPR89" s="59"/>
      <c r="FPS89" s="37"/>
      <c r="FPT89" s="46"/>
      <c r="FPU89" s="35"/>
      <c r="FPV89" s="59"/>
      <c r="FPW89" s="37"/>
      <c r="FPX89" s="46"/>
      <c r="FPY89" s="35"/>
      <c r="FPZ89" s="59"/>
      <c r="FQA89" s="37"/>
      <c r="FQB89" s="46"/>
      <c r="FQC89" s="35"/>
      <c r="FQD89" s="59"/>
      <c r="FQE89" s="37"/>
      <c r="FQF89" s="46"/>
      <c r="FQG89" s="35"/>
      <c r="FQH89" s="59"/>
      <c r="FQI89" s="37"/>
      <c r="FQJ89" s="46"/>
      <c r="FQK89" s="35"/>
      <c r="FQL89" s="59"/>
      <c r="FQM89" s="37"/>
      <c r="FQN89" s="46"/>
      <c r="FQO89" s="35"/>
      <c r="FQP89" s="59"/>
      <c r="FQQ89" s="37"/>
      <c r="FQR89" s="46"/>
      <c r="FQS89" s="35"/>
      <c r="FQT89" s="59"/>
      <c r="FQU89" s="37"/>
      <c r="FQV89" s="46"/>
      <c r="FQW89" s="35"/>
      <c r="FQX89" s="59"/>
      <c r="FQY89" s="37"/>
      <c r="FQZ89" s="46"/>
      <c r="FRA89" s="35"/>
      <c r="FRB89" s="59"/>
      <c r="FRC89" s="37"/>
      <c r="FRD89" s="46"/>
      <c r="FRE89" s="35"/>
      <c r="FRF89" s="59"/>
      <c r="FRG89" s="37"/>
      <c r="FRH89" s="46"/>
      <c r="FRI89" s="35"/>
      <c r="FRJ89" s="59"/>
      <c r="FRK89" s="37"/>
      <c r="FRL89" s="46"/>
      <c r="FRM89" s="35"/>
      <c r="FRN89" s="59"/>
      <c r="FRO89" s="37"/>
      <c r="FRP89" s="46"/>
      <c r="FRQ89" s="35"/>
      <c r="FRR89" s="59"/>
      <c r="FRS89" s="37"/>
      <c r="FRT89" s="46"/>
      <c r="FRU89" s="35"/>
      <c r="FRV89" s="59"/>
      <c r="FRW89" s="37"/>
      <c r="FRX89" s="46"/>
      <c r="FRY89" s="35"/>
      <c r="FRZ89" s="59"/>
      <c r="FSA89" s="37"/>
      <c r="FSB89" s="46"/>
      <c r="FSC89" s="35"/>
      <c r="FSD89" s="59"/>
      <c r="FSE89" s="37"/>
      <c r="FSF89" s="46"/>
      <c r="FSG89" s="35"/>
      <c r="FSH89" s="59"/>
      <c r="FSI89" s="37"/>
      <c r="FSJ89" s="46"/>
      <c r="FSK89" s="35"/>
      <c r="FSL89" s="59"/>
      <c r="FSM89" s="37"/>
      <c r="FSN89" s="46"/>
      <c r="FSO89" s="35"/>
      <c r="FSP89" s="59"/>
      <c r="FSQ89" s="37"/>
      <c r="FSR89" s="46"/>
      <c r="FSS89" s="35"/>
      <c r="FST89" s="59"/>
      <c r="FSU89" s="37"/>
      <c r="FSV89" s="46"/>
      <c r="FSW89" s="35"/>
      <c r="FSX89" s="59"/>
      <c r="FSY89" s="37"/>
      <c r="FSZ89" s="46"/>
      <c r="FTA89" s="35"/>
      <c r="FTB89" s="59"/>
      <c r="FTC89" s="37"/>
      <c r="FTD89" s="46"/>
      <c r="FTE89" s="35"/>
      <c r="FTF89" s="59"/>
      <c r="FTG89" s="37"/>
      <c r="FTH89" s="46"/>
      <c r="FTI89" s="35"/>
      <c r="FTJ89" s="59"/>
      <c r="FTK89" s="37"/>
      <c r="FTL89" s="46"/>
      <c r="FTM89" s="35"/>
      <c r="FTN89" s="59"/>
      <c r="FTO89" s="37"/>
      <c r="FTP89" s="46"/>
      <c r="FTQ89" s="35"/>
      <c r="FTR89" s="59"/>
      <c r="FTS89" s="37"/>
      <c r="FTT89" s="46"/>
      <c r="FTU89" s="35"/>
      <c r="FTV89" s="59"/>
      <c r="FTW89" s="37"/>
      <c r="FTX89" s="46"/>
      <c r="FTY89" s="35"/>
      <c r="FTZ89" s="59"/>
      <c r="FUA89" s="37"/>
      <c r="FUB89" s="46"/>
      <c r="FUC89" s="35"/>
      <c r="FUD89" s="59"/>
      <c r="FUE89" s="37"/>
      <c r="FUF89" s="46"/>
      <c r="FUG89" s="35"/>
      <c r="FUH89" s="59"/>
      <c r="FUI89" s="37"/>
      <c r="FUJ89" s="46"/>
      <c r="FUK89" s="35"/>
      <c r="FUL89" s="59"/>
      <c r="FUM89" s="37"/>
      <c r="FUN89" s="46"/>
      <c r="FUO89" s="35"/>
      <c r="FUP89" s="59"/>
      <c r="FUQ89" s="37"/>
      <c r="FUR89" s="46"/>
      <c r="FUS89" s="35"/>
      <c r="FUT89" s="59"/>
      <c r="FUU89" s="37"/>
      <c r="FUV89" s="46"/>
      <c r="FUW89" s="35"/>
      <c r="FUX89" s="59"/>
      <c r="FUY89" s="37"/>
      <c r="FUZ89" s="46"/>
      <c r="FVA89" s="35"/>
      <c r="FVB89" s="59"/>
      <c r="FVC89" s="37"/>
      <c r="FVD89" s="46"/>
      <c r="FVE89" s="35"/>
      <c r="FVF89" s="59"/>
      <c r="FVG89" s="37"/>
      <c r="FVH89" s="46"/>
      <c r="FVI89" s="35"/>
      <c r="FVJ89" s="59"/>
      <c r="FVK89" s="37"/>
      <c r="FVL89" s="46"/>
      <c r="FVM89" s="35"/>
      <c r="FVN89" s="59"/>
      <c r="FVO89" s="37"/>
      <c r="FVP89" s="46"/>
      <c r="FVQ89" s="35"/>
      <c r="FVR89" s="59"/>
      <c r="FVS89" s="37"/>
      <c r="FVT89" s="46"/>
      <c r="FVU89" s="35"/>
      <c r="FVV89" s="59"/>
      <c r="FVW89" s="37"/>
      <c r="FVX89" s="46"/>
      <c r="FVY89" s="35"/>
      <c r="FVZ89" s="59"/>
      <c r="FWA89" s="37"/>
      <c r="FWB89" s="46"/>
      <c r="FWC89" s="35"/>
      <c r="FWD89" s="59"/>
      <c r="FWE89" s="37"/>
      <c r="FWF89" s="46"/>
      <c r="FWG89" s="35"/>
      <c r="FWH89" s="59"/>
      <c r="FWI89" s="37"/>
      <c r="FWJ89" s="46"/>
      <c r="FWK89" s="35"/>
      <c r="FWL89" s="59"/>
      <c r="FWM89" s="37"/>
      <c r="FWN89" s="46"/>
      <c r="FWO89" s="35"/>
      <c r="FWP89" s="59"/>
      <c r="FWQ89" s="37"/>
      <c r="FWR89" s="46"/>
      <c r="FWS89" s="35"/>
      <c r="FWT89" s="59"/>
      <c r="FWU89" s="37"/>
      <c r="FWV89" s="46"/>
      <c r="FWW89" s="35"/>
      <c r="FWX89" s="59"/>
      <c r="FWY89" s="37"/>
      <c r="FWZ89" s="46"/>
      <c r="FXA89" s="35"/>
      <c r="FXB89" s="59"/>
      <c r="FXC89" s="37"/>
      <c r="FXD89" s="46"/>
      <c r="FXE89" s="35"/>
      <c r="FXF89" s="59"/>
      <c r="FXG89" s="37"/>
      <c r="FXH89" s="46"/>
      <c r="FXI89" s="35"/>
      <c r="FXJ89" s="59"/>
      <c r="FXK89" s="37"/>
      <c r="FXL89" s="46"/>
      <c r="FXM89" s="35"/>
      <c r="FXN89" s="59"/>
      <c r="FXO89" s="37"/>
      <c r="FXP89" s="46"/>
      <c r="FXQ89" s="35"/>
      <c r="FXR89" s="59"/>
      <c r="FXS89" s="37"/>
      <c r="FXT89" s="46"/>
      <c r="FXU89" s="35"/>
      <c r="FXV89" s="59"/>
      <c r="FXW89" s="37"/>
      <c r="FXX89" s="46"/>
      <c r="FXY89" s="35"/>
      <c r="FXZ89" s="59"/>
      <c r="FYA89" s="37"/>
      <c r="FYB89" s="46"/>
      <c r="FYC89" s="35"/>
      <c r="FYD89" s="59"/>
      <c r="FYE89" s="37"/>
      <c r="FYF89" s="46"/>
      <c r="FYG89" s="35"/>
      <c r="FYH89" s="59"/>
      <c r="FYI89" s="37"/>
      <c r="FYJ89" s="46"/>
      <c r="FYK89" s="35"/>
      <c r="FYL89" s="59"/>
      <c r="FYM89" s="37"/>
      <c r="FYN89" s="46"/>
      <c r="FYO89" s="35"/>
      <c r="FYP89" s="59"/>
      <c r="FYQ89" s="37"/>
      <c r="FYR89" s="46"/>
      <c r="FYS89" s="35"/>
      <c r="FYT89" s="59"/>
      <c r="FYU89" s="37"/>
      <c r="FYV89" s="46"/>
      <c r="FYW89" s="35"/>
      <c r="FYX89" s="59"/>
      <c r="FYY89" s="37"/>
      <c r="FYZ89" s="46"/>
      <c r="FZA89" s="35"/>
      <c r="FZB89" s="59"/>
      <c r="FZC89" s="37"/>
      <c r="FZD89" s="46"/>
      <c r="FZE89" s="35"/>
      <c r="FZF89" s="59"/>
      <c r="FZG89" s="37"/>
      <c r="FZH89" s="46"/>
      <c r="FZI89" s="35"/>
      <c r="FZJ89" s="59"/>
      <c r="FZK89" s="37"/>
      <c r="FZL89" s="46"/>
      <c r="FZM89" s="35"/>
      <c r="FZN89" s="59"/>
      <c r="FZO89" s="37"/>
      <c r="FZP89" s="46"/>
      <c r="FZQ89" s="35"/>
      <c r="FZR89" s="59"/>
      <c r="FZS89" s="37"/>
      <c r="FZT89" s="46"/>
      <c r="FZU89" s="35"/>
      <c r="FZV89" s="59"/>
      <c r="FZW89" s="37"/>
      <c r="FZX89" s="46"/>
      <c r="FZY89" s="35"/>
      <c r="FZZ89" s="59"/>
      <c r="GAA89" s="37"/>
      <c r="GAB89" s="46"/>
      <c r="GAC89" s="35"/>
      <c r="GAD89" s="59"/>
      <c r="GAE89" s="37"/>
      <c r="GAF89" s="46"/>
      <c r="GAG89" s="35"/>
      <c r="GAH89" s="59"/>
      <c r="GAI89" s="37"/>
      <c r="GAJ89" s="46"/>
      <c r="GAK89" s="35"/>
      <c r="GAL89" s="59"/>
      <c r="GAM89" s="37"/>
      <c r="GAN89" s="46"/>
      <c r="GAO89" s="35"/>
      <c r="GAP89" s="59"/>
      <c r="GAQ89" s="37"/>
      <c r="GAR89" s="46"/>
      <c r="GAS89" s="35"/>
      <c r="GAT89" s="59"/>
      <c r="GAU89" s="37"/>
      <c r="GAV89" s="46"/>
      <c r="GAW89" s="35"/>
      <c r="GAX89" s="59"/>
      <c r="GAY89" s="37"/>
      <c r="GAZ89" s="46"/>
      <c r="GBA89" s="35"/>
      <c r="GBB89" s="59"/>
      <c r="GBC89" s="37"/>
      <c r="GBD89" s="46"/>
      <c r="GBE89" s="35"/>
      <c r="GBF89" s="59"/>
      <c r="GBG89" s="37"/>
      <c r="GBH89" s="46"/>
      <c r="GBI89" s="35"/>
      <c r="GBJ89" s="59"/>
      <c r="GBK89" s="37"/>
      <c r="GBL89" s="46"/>
      <c r="GBM89" s="35"/>
      <c r="GBN89" s="59"/>
      <c r="GBO89" s="37"/>
      <c r="GBP89" s="46"/>
      <c r="GBQ89" s="35"/>
      <c r="GBR89" s="59"/>
      <c r="GBS89" s="37"/>
      <c r="GBT89" s="46"/>
      <c r="GBU89" s="35"/>
      <c r="GBV89" s="59"/>
      <c r="GBW89" s="37"/>
      <c r="GBX89" s="46"/>
      <c r="GBY89" s="35"/>
      <c r="GBZ89" s="59"/>
      <c r="GCA89" s="37"/>
      <c r="GCB89" s="46"/>
      <c r="GCC89" s="35"/>
      <c r="GCD89" s="59"/>
      <c r="GCE89" s="37"/>
      <c r="GCF89" s="46"/>
      <c r="GCG89" s="35"/>
      <c r="GCH89" s="59"/>
      <c r="GCI89" s="37"/>
      <c r="GCJ89" s="46"/>
      <c r="GCK89" s="35"/>
      <c r="GCL89" s="59"/>
      <c r="GCM89" s="37"/>
      <c r="GCN89" s="46"/>
      <c r="GCO89" s="35"/>
      <c r="GCP89" s="59"/>
      <c r="GCQ89" s="37"/>
      <c r="GCR89" s="46"/>
      <c r="GCS89" s="35"/>
      <c r="GCT89" s="59"/>
      <c r="GCU89" s="37"/>
      <c r="GCV89" s="46"/>
      <c r="GCW89" s="35"/>
      <c r="GCX89" s="59"/>
      <c r="GCY89" s="37"/>
      <c r="GCZ89" s="46"/>
      <c r="GDA89" s="35"/>
      <c r="GDB89" s="59"/>
      <c r="GDC89" s="37"/>
      <c r="GDD89" s="46"/>
      <c r="GDE89" s="35"/>
      <c r="GDF89" s="59"/>
      <c r="GDG89" s="37"/>
      <c r="GDH89" s="46"/>
      <c r="GDI89" s="35"/>
      <c r="GDJ89" s="59"/>
      <c r="GDK89" s="37"/>
      <c r="GDL89" s="46"/>
      <c r="GDM89" s="35"/>
      <c r="GDN89" s="59"/>
      <c r="GDO89" s="37"/>
      <c r="GDP89" s="46"/>
      <c r="GDQ89" s="35"/>
      <c r="GDR89" s="59"/>
      <c r="GDS89" s="37"/>
      <c r="GDT89" s="46"/>
      <c r="GDU89" s="35"/>
      <c r="GDV89" s="59"/>
      <c r="GDW89" s="37"/>
      <c r="GDX89" s="46"/>
      <c r="GDY89" s="35"/>
      <c r="GDZ89" s="59"/>
      <c r="GEA89" s="37"/>
      <c r="GEB89" s="46"/>
      <c r="GEC89" s="35"/>
      <c r="GED89" s="59"/>
      <c r="GEE89" s="37"/>
      <c r="GEF89" s="46"/>
      <c r="GEG89" s="35"/>
      <c r="GEH89" s="59"/>
      <c r="GEI89" s="37"/>
      <c r="GEJ89" s="46"/>
      <c r="GEK89" s="35"/>
      <c r="GEL89" s="59"/>
      <c r="GEM89" s="37"/>
      <c r="GEN89" s="46"/>
      <c r="GEO89" s="35"/>
      <c r="GEP89" s="59"/>
      <c r="GEQ89" s="37"/>
      <c r="GER89" s="46"/>
      <c r="GES89" s="35"/>
      <c r="GET89" s="59"/>
      <c r="GEU89" s="37"/>
      <c r="GEV89" s="46"/>
      <c r="GEW89" s="35"/>
      <c r="GEX89" s="59"/>
      <c r="GEY89" s="37"/>
      <c r="GEZ89" s="46"/>
      <c r="GFA89" s="35"/>
      <c r="GFB89" s="59"/>
      <c r="GFC89" s="37"/>
      <c r="GFD89" s="46"/>
      <c r="GFE89" s="35"/>
      <c r="GFF89" s="59"/>
      <c r="GFG89" s="37"/>
      <c r="GFH89" s="46"/>
      <c r="GFI89" s="35"/>
      <c r="GFJ89" s="59"/>
      <c r="GFK89" s="37"/>
      <c r="GFL89" s="46"/>
      <c r="GFM89" s="35"/>
      <c r="GFN89" s="59"/>
      <c r="GFO89" s="37"/>
      <c r="GFP89" s="46"/>
      <c r="GFQ89" s="35"/>
      <c r="GFR89" s="59"/>
      <c r="GFS89" s="37"/>
      <c r="GFT89" s="46"/>
      <c r="GFU89" s="35"/>
      <c r="GFV89" s="59"/>
      <c r="GFW89" s="37"/>
      <c r="GFX89" s="46"/>
      <c r="GFY89" s="35"/>
      <c r="GFZ89" s="59"/>
      <c r="GGA89" s="37"/>
      <c r="GGB89" s="46"/>
      <c r="GGC89" s="35"/>
      <c r="GGD89" s="59"/>
      <c r="GGE89" s="37"/>
      <c r="GGF89" s="46"/>
      <c r="GGG89" s="35"/>
      <c r="GGH89" s="59"/>
      <c r="GGI89" s="37"/>
      <c r="GGJ89" s="46"/>
      <c r="GGK89" s="35"/>
      <c r="GGL89" s="59"/>
      <c r="GGM89" s="37"/>
      <c r="GGN89" s="46"/>
      <c r="GGO89" s="35"/>
      <c r="GGP89" s="59"/>
      <c r="GGQ89" s="37"/>
      <c r="GGR89" s="46"/>
      <c r="GGS89" s="35"/>
      <c r="GGT89" s="59"/>
      <c r="GGU89" s="37"/>
      <c r="GGV89" s="46"/>
      <c r="GGW89" s="35"/>
      <c r="GGX89" s="59"/>
      <c r="GGY89" s="37"/>
      <c r="GGZ89" s="46"/>
      <c r="GHA89" s="35"/>
      <c r="GHB89" s="59"/>
      <c r="GHC89" s="37"/>
      <c r="GHD89" s="46"/>
      <c r="GHE89" s="35"/>
      <c r="GHF89" s="59"/>
      <c r="GHG89" s="37"/>
      <c r="GHH89" s="46"/>
      <c r="GHI89" s="35"/>
      <c r="GHJ89" s="59"/>
      <c r="GHK89" s="37"/>
      <c r="GHL89" s="46"/>
      <c r="GHM89" s="35"/>
      <c r="GHN89" s="59"/>
      <c r="GHO89" s="37"/>
      <c r="GHP89" s="46"/>
      <c r="GHQ89" s="35"/>
      <c r="GHR89" s="59"/>
      <c r="GHS89" s="37"/>
      <c r="GHT89" s="46"/>
      <c r="GHU89" s="35"/>
      <c r="GHV89" s="59"/>
      <c r="GHW89" s="37"/>
      <c r="GHX89" s="46"/>
      <c r="GHY89" s="35"/>
      <c r="GHZ89" s="59"/>
      <c r="GIA89" s="37"/>
      <c r="GIB89" s="46"/>
      <c r="GIC89" s="35"/>
      <c r="GID89" s="59"/>
      <c r="GIE89" s="37"/>
      <c r="GIF89" s="46"/>
      <c r="GIG89" s="35"/>
      <c r="GIH89" s="59"/>
      <c r="GII89" s="37"/>
      <c r="GIJ89" s="46"/>
      <c r="GIK89" s="35"/>
      <c r="GIL89" s="59"/>
      <c r="GIM89" s="37"/>
      <c r="GIN89" s="46"/>
      <c r="GIO89" s="35"/>
      <c r="GIP89" s="59"/>
      <c r="GIQ89" s="37"/>
      <c r="GIR89" s="46"/>
      <c r="GIS89" s="35"/>
      <c r="GIT89" s="59"/>
      <c r="GIU89" s="37"/>
      <c r="GIV89" s="46"/>
      <c r="GIW89" s="35"/>
      <c r="GIX89" s="59"/>
      <c r="GIY89" s="37"/>
      <c r="GIZ89" s="46"/>
      <c r="GJA89" s="35"/>
      <c r="GJB89" s="59"/>
      <c r="GJC89" s="37"/>
      <c r="GJD89" s="46"/>
      <c r="GJE89" s="35"/>
      <c r="GJF89" s="59"/>
      <c r="GJG89" s="37"/>
      <c r="GJH89" s="46"/>
      <c r="GJI89" s="35"/>
      <c r="GJJ89" s="59"/>
      <c r="GJK89" s="37"/>
      <c r="GJL89" s="46"/>
      <c r="GJM89" s="35"/>
      <c r="GJN89" s="59"/>
      <c r="GJO89" s="37"/>
      <c r="GJP89" s="46"/>
      <c r="GJQ89" s="35"/>
      <c r="GJR89" s="59"/>
      <c r="GJS89" s="37"/>
      <c r="GJT89" s="46"/>
      <c r="GJU89" s="35"/>
      <c r="GJV89" s="59"/>
      <c r="GJW89" s="37"/>
      <c r="GJX89" s="46"/>
      <c r="GJY89" s="35"/>
      <c r="GJZ89" s="59"/>
      <c r="GKA89" s="37"/>
      <c r="GKB89" s="46"/>
      <c r="GKC89" s="35"/>
      <c r="GKD89" s="59"/>
      <c r="GKE89" s="37"/>
      <c r="GKF89" s="46"/>
      <c r="GKG89" s="35"/>
      <c r="GKH89" s="59"/>
      <c r="GKI89" s="37"/>
      <c r="GKJ89" s="46"/>
      <c r="GKK89" s="35"/>
      <c r="GKL89" s="59"/>
      <c r="GKM89" s="37"/>
      <c r="GKN89" s="46"/>
      <c r="GKO89" s="35"/>
      <c r="GKP89" s="59"/>
      <c r="GKQ89" s="37"/>
      <c r="GKR89" s="46"/>
      <c r="GKS89" s="35"/>
      <c r="GKT89" s="59"/>
      <c r="GKU89" s="37"/>
      <c r="GKV89" s="46"/>
      <c r="GKW89" s="35"/>
      <c r="GKX89" s="59"/>
      <c r="GKY89" s="37"/>
      <c r="GKZ89" s="46"/>
      <c r="GLA89" s="35"/>
      <c r="GLB89" s="59"/>
      <c r="GLC89" s="37"/>
      <c r="GLD89" s="46"/>
      <c r="GLE89" s="35"/>
      <c r="GLF89" s="59"/>
      <c r="GLG89" s="37"/>
      <c r="GLH89" s="46"/>
      <c r="GLI89" s="35"/>
      <c r="GLJ89" s="59"/>
      <c r="GLK89" s="37"/>
      <c r="GLL89" s="46"/>
      <c r="GLM89" s="35"/>
      <c r="GLN89" s="59"/>
      <c r="GLO89" s="37"/>
      <c r="GLP89" s="46"/>
      <c r="GLQ89" s="35"/>
      <c r="GLR89" s="59"/>
      <c r="GLS89" s="37"/>
      <c r="GLT89" s="46"/>
      <c r="GLU89" s="35"/>
      <c r="GLV89" s="59"/>
      <c r="GLW89" s="37"/>
      <c r="GLX89" s="46"/>
      <c r="GLY89" s="35"/>
      <c r="GLZ89" s="59"/>
      <c r="GMA89" s="37"/>
      <c r="GMB89" s="46"/>
      <c r="GMC89" s="35"/>
      <c r="GMD89" s="59"/>
      <c r="GME89" s="37"/>
      <c r="GMF89" s="46"/>
      <c r="GMG89" s="35"/>
      <c r="GMH89" s="59"/>
      <c r="GMI89" s="37"/>
      <c r="GMJ89" s="46"/>
      <c r="GMK89" s="35"/>
      <c r="GML89" s="59"/>
      <c r="GMM89" s="37"/>
      <c r="GMN89" s="46"/>
      <c r="GMO89" s="35"/>
      <c r="GMP89" s="59"/>
      <c r="GMQ89" s="37"/>
      <c r="GMR89" s="46"/>
      <c r="GMS89" s="35"/>
      <c r="GMT89" s="59"/>
      <c r="GMU89" s="37"/>
      <c r="GMV89" s="46"/>
      <c r="GMW89" s="35"/>
      <c r="GMX89" s="59"/>
      <c r="GMY89" s="37"/>
      <c r="GMZ89" s="46"/>
      <c r="GNA89" s="35"/>
      <c r="GNB89" s="59"/>
      <c r="GNC89" s="37"/>
      <c r="GND89" s="46"/>
      <c r="GNE89" s="35"/>
      <c r="GNF89" s="59"/>
      <c r="GNG89" s="37"/>
      <c r="GNH89" s="46"/>
      <c r="GNI89" s="35"/>
      <c r="GNJ89" s="59"/>
      <c r="GNK89" s="37"/>
      <c r="GNL89" s="46"/>
      <c r="GNM89" s="35"/>
      <c r="GNN89" s="59"/>
      <c r="GNO89" s="37"/>
      <c r="GNP89" s="46"/>
      <c r="GNQ89" s="35"/>
      <c r="GNR89" s="59"/>
      <c r="GNS89" s="37"/>
      <c r="GNT89" s="46"/>
      <c r="GNU89" s="35"/>
      <c r="GNV89" s="59"/>
      <c r="GNW89" s="37"/>
      <c r="GNX89" s="46"/>
      <c r="GNY89" s="35"/>
      <c r="GNZ89" s="59"/>
      <c r="GOA89" s="37"/>
      <c r="GOB89" s="46"/>
      <c r="GOC89" s="35"/>
      <c r="GOD89" s="59"/>
      <c r="GOE89" s="37"/>
      <c r="GOF89" s="46"/>
      <c r="GOG89" s="35"/>
      <c r="GOH89" s="59"/>
      <c r="GOI89" s="37"/>
      <c r="GOJ89" s="46"/>
      <c r="GOK89" s="35"/>
      <c r="GOL89" s="59"/>
      <c r="GOM89" s="37"/>
      <c r="GON89" s="46"/>
      <c r="GOO89" s="35"/>
      <c r="GOP89" s="59"/>
      <c r="GOQ89" s="37"/>
      <c r="GOR89" s="46"/>
      <c r="GOS89" s="35"/>
      <c r="GOT89" s="59"/>
      <c r="GOU89" s="37"/>
      <c r="GOV89" s="46"/>
      <c r="GOW89" s="35"/>
      <c r="GOX89" s="59"/>
      <c r="GOY89" s="37"/>
      <c r="GOZ89" s="46"/>
      <c r="GPA89" s="35"/>
      <c r="GPB89" s="59"/>
      <c r="GPC89" s="37"/>
      <c r="GPD89" s="46"/>
      <c r="GPE89" s="35"/>
      <c r="GPF89" s="59"/>
      <c r="GPG89" s="37"/>
      <c r="GPH89" s="46"/>
      <c r="GPI89" s="35"/>
      <c r="GPJ89" s="59"/>
      <c r="GPK89" s="37"/>
      <c r="GPL89" s="46"/>
      <c r="GPM89" s="35"/>
      <c r="GPN89" s="59"/>
      <c r="GPO89" s="37"/>
      <c r="GPP89" s="46"/>
      <c r="GPQ89" s="35"/>
      <c r="GPR89" s="59"/>
      <c r="GPS89" s="37"/>
      <c r="GPT89" s="46"/>
      <c r="GPU89" s="35"/>
      <c r="GPV89" s="59"/>
      <c r="GPW89" s="37"/>
      <c r="GPX89" s="46"/>
      <c r="GPY89" s="35"/>
      <c r="GPZ89" s="59"/>
      <c r="GQA89" s="37"/>
      <c r="GQB89" s="46"/>
      <c r="GQC89" s="35"/>
      <c r="GQD89" s="59"/>
      <c r="GQE89" s="37"/>
      <c r="GQF89" s="46"/>
      <c r="GQG89" s="35"/>
      <c r="GQH89" s="59"/>
      <c r="GQI89" s="37"/>
      <c r="GQJ89" s="46"/>
      <c r="GQK89" s="35"/>
      <c r="GQL89" s="59"/>
      <c r="GQM89" s="37"/>
      <c r="GQN89" s="46"/>
      <c r="GQO89" s="35"/>
      <c r="GQP89" s="59"/>
      <c r="GQQ89" s="37"/>
      <c r="GQR89" s="46"/>
      <c r="GQS89" s="35"/>
      <c r="GQT89" s="59"/>
      <c r="GQU89" s="37"/>
      <c r="GQV89" s="46"/>
      <c r="GQW89" s="35"/>
      <c r="GQX89" s="59"/>
      <c r="GQY89" s="37"/>
      <c r="GQZ89" s="46"/>
      <c r="GRA89" s="35"/>
      <c r="GRB89" s="59"/>
      <c r="GRC89" s="37"/>
      <c r="GRD89" s="46"/>
      <c r="GRE89" s="35"/>
      <c r="GRF89" s="59"/>
      <c r="GRG89" s="37"/>
      <c r="GRH89" s="46"/>
      <c r="GRI89" s="35"/>
      <c r="GRJ89" s="59"/>
      <c r="GRK89" s="37"/>
      <c r="GRL89" s="46"/>
      <c r="GRM89" s="35"/>
      <c r="GRN89" s="59"/>
      <c r="GRO89" s="37"/>
      <c r="GRP89" s="46"/>
      <c r="GRQ89" s="35"/>
      <c r="GRR89" s="59"/>
      <c r="GRS89" s="37"/>
      <c r="GRT89" s="46"/>
      <c r="GRU89" s="35"/>
      <c r="GRV89" s="59"/>
      <c r="GRW89" s="37"/>
      <c r="GRX89" s="46"/>
      <c r="GRY89" s="35"/>
      <c r="GRZ89" s="59"/>
      <c r="GSA89" s="37"/>
      <c r="GSB89" s="46"/>
      <c r="GSC89" s="35"/>
      <c r="GSD89" s="59"/>
      <c r="GSE89" s="37"/>
      <c r="GSF89" s="46"/>
      <c r="GSG89" s="35"/>
      <c r="GSH89" s="59"/>
      <c r="GSI89" s="37"/>
      <c r="GSJ89" s="46"/>
      <c r="GSK89" s="35"/>
      <c r="GSL89" s="59"/>
      <c r="GSM89" s="37"/>
      <c r="GSN89" s="46"/>
      <c r="GSO89" s="35"/>
      <c r="GSP89" s="59"/>
      <c r="GSQ89" s="37"/>
      <c r="GSR89" s="46"/>
      <c r="GSS89" s="35"/>
      <c r="GST89" s="59"/>
      <c r="GSU89" s="37"/>
      <c r="GSV89" s="46"/>
      <c r="GSW89" s="35"/>
      <c r="GSX89" s="59"/>
      <c r="GSY89" s="37"/>
      <c r="GSZ89" s="46"/>
      <c r="GTA89" s="35"/>
      <c r="GTB89" s="59"/>
      <c r="GTC89" s="37"/>
      <c r="GTD89" s="46"/>
      <c r="GTE89" s="35"/>
      <c r="GTF89" s="59"/>
      <c r="GTG89" s="37"/>
      <c r="GTH89" s="46"/>
      <c r="GTI89" s="35"/>
      <c r="GTJ89" s="59"/>
      <c r="GTK89" s="37"/>
      <c r="GTL89" s="46"/>
      <c r="GTM89" s="35"/>
      <c r="GTN89" s="59"/>
      <c r="GTO89" s="37"/>
      <c r="GTP89" s="46"/>
      <c r="GTQ89" s="35"/>
      <c r="GTR89" s="59"/>
      <c r="GTS89" s="37"/>
      <c r="GTT89" s="46"/>
      <c r="GTU89" s="35"/>
      <c r="GTV89" s="59"/>
      <c r="GTW89" s="37"/>
      <c r="GTX89" s="46"/>
      <c r="GTY89" s="35"/>
      <c r="GTZ89" s="59"/>
      <c r="GUA89" s="37"/>
      <c r="GUB89" s="46"/>
      <c r="GUC89" s="35"/>
      <c r="GUD89" s="59"/>
      <c r="GUE89" s="37"/>
      <c r="GUF89" s="46"/>
      <c r="GUG89" s="35"/>
      <c r="GUH89" s="59"/>
      <c r="GUI89" s="37"/>
      <c r="GUJ89" s="46"/>
      <c r="GUK89" s="35"/>
      <c r="GUL89" s="59"/>
      <c r="GUM89" s="37"/>
      <c r="GUN89" s="46"/>
      <c r="GUO89" s="35"/>
      <c r="GUP89" s="59"/>
      <c r="GUQ89" s="37"/>
      <c r="GUR89" s="46"/>
      <c r="GUS89" s="35"/>
      <c r="GUT89" s="59"/>
      <c r="GUU89" s="37"/>
      <c r="GUV89" s="46"/>
      <c r="GUW89" s="35"/>
      <c r="GUX89" s="59"/>
      <c r="GUY89" s="37"/>
      <c r="GUZ89" s="46"/>
      <c r="GVA89" s="35"/>
      <c r="GVB89" s="59"/>
      <c r="GVC89" s="37"/>
      <c r="GVD89" s="46"/>
      <c r="GVE89" s="35"/>
      <c r="GVF89" s="59"/>
      <c r="GVG89" s="37"/>
      <c r="GVH89" s="46"/>
      <c r="GVI89" s="35"/>
      <c r="GVJ89" s="59"/>
      <c r="GVK89" s="37"/>
      <c r="GVL89" s="46"/>
      <c r="GVM89" s="35"/>
      <c r="GVN89" s="59"/>
      <c r="GVO89" s="37"/>
      <c r="GVP89" s="46"/>
      <c r="GVQ89" s="35"/>
      <c r="GVR89" s="59"/>
      <c r="GVS89" s="37"/>
      <c r="GVT89" s="46"/>
      <c r="GVU89" s="35"/>
      <c r="GVV89" s="59"/>
      <c r="GVW89" s="37"/>
      <c r="GVX89" s="46"/>
      <c r="GVY89" s="35"/>
      <c r="GVZ89" s="59"/>
      <c r="GWA89" s="37"/>
      <c r="GWB89" s="46"/>
      <c r="GWC89" s="35"/>
      <c r="GWD89" s="59"/>
      <c r="GWE89" s="37"/>
      <c r="GWF89" s="46"/>
      <c r="GWG89" s="35"/>
      <c r="GWH89" s="59"/>
      <c r="GWI89" s="37"/>
      <c r="GWJ89" s="46"/>
      <c r="GWK89" s="35"/>
      <c r="GWL89" s="59"/>
      <c r="GWM89" s="37"/>
      <c r="GWN89" s="46"/>
      <c r="GWO89" s="35"/>
      <c r="GWP89" s="59"/>
      <c r="GWQ89" s="37"/>
      <c r="GWR89" s="46"/>
      <c r="GWS89" s="35"/>
      <c r="GWT89" s="59"/>
      <c r="GWU89" s="37"/>
      <c r="GWV89" s="46"/>
      <c r="GWW89" s="35"/>
      <c r="GWX89" s="59"/>
      <c r="GWY89" s="37"/>
      <c r="GWZ89" s="46"/>
      <c r="GXA89" s="35"/>
      <c r="GXB89" s="59"/>
      <c r="GXC89" s="37"/>
      <c r="GXD89" s="46"/>
      <c r="GXE89" s="35"/>
      <c r="GXF89" s="59"/>
      <c r="GXG89" s="37"/>
      <c r="GXH89" s="46"/>
      <c r="GXI89" s="35"/>
      <c r="GXJ89" s="59"/>
      <c r="GXK89" s="37"/>
      <c r="GXL89" s="46"/>
      <c r="GXM89" s="35"/>
      <c r="GXN89" s="59"/>
      <c r="GXO89" s="37"/>
      <c r="GXP89" s="46"/>
      <c r="GXQ89" s="35"/>
      <c r="GXR89" s="59"/>
      <c r="GXS89" s="37"/>
      <c r="GXT89" s="46"/>
      <c r="GXU89" s="35"/>
      <c r="GXV89" s="59"/>
      <c r="GXW89" s="37"/>
      <c r="GXX89" s="46"/>
      <c r="GXY89" s="35"/>
      <c r="GXZ89" s="59"/>
      <c r="GYA89" s="37"/>
      <c r="GYB89" s="46"/>
      <c r="GYC89" s="35"/>
      <c r="GYD89" s="59"/>
      <c r="GYE89" s="37"/>
      <c r="GYF89" s="46"/>
      <c r="GYG89" s="35"/>
      <c r="GYH89" s="59"/>
      <c r="GYI89" s="37"/>
      <c r="GYJ89" s="46"/>
      <c r="GYK89" s="35"/>
      <c r="GYL89" s="59"/>
      <c r="GYM89" s="37"/>
      <c r="GYN89" s="46"/>
      <c r="GYO89" s="35"/>
      <c r="GYP89" s="59"/>
      <c r="GYQ89" s="37"/>
      <c r="GYR89" s="46"/>
      <c r="GYS89" s="35"/>
      <c r="GYT89" s="59"/>
      <c r="GYU89" s="37"/>
      <c r="GYV89" s="46"/>
      <c r="GYW89" s="35"/>
      <c r="GYX89" s="59"/>
      <c r="GYY89" s="37"/>
      <c r="GYZ89" s="46"/>
      <c r="GZA89" s="35"/>
      <c r="GZB89" s="59"/>
      <c r="GZC89" s="37"/>
      <c r="GZD89" s="46"/>
      <c r="GZE89" s="35"/>
      <c r="GZF89" s="59"/>
      <c r="GZG89" s="37"/>
      <c r="GZH89" s="46"/>
      <c r="GZI89" s="35"/>
      <c r="GZJ89" s="59"/>
      <c r="GZK89" s="37"/>
      <c r="GZL89" s="46"/>
      <c r="GZM89" s="35"/>
      <c r="GZN89" s="59"/>
      <c r="GZO89" s="37"/>
      <c r="GZP89" s="46"/>
      <c r="GZQ89" s="35"/>
      <c r="GZR89" s="59"/>
      <c r="GZS89" s="37"/>
      <c r="GZT89" s="46"/>
      <c r="GZU89" s="35"/>
      <c r="GZV89" s="59"/>
      <c r="GZW89" s="37"/>
      <c r="GZX89" s="46"/>
      <c r="GZY89" s="35"/>
      <c r="GZZ89" s="59"/>
      <c r="HAA89" s="37"/>
      <c r="HAB89" s="46"/>
      <c r="HAC89" s="35"/>
      <c r="HAD89" s="59"/>
      <c r="HAE89" s="37"/>
      <c r="HAF89" s="46"/>
      <c r="HAG89" s="35"/>
      <c r="HAH89" s="59"/>
      <c r="HAI89" s="37"/>
      <c r="HAJ89" s="46"/>
      <c r="HAK89" s="35"/>
      <c r="HAL89" s="59"/>
      <c r="HAM89" s="37"/>
      <c r="HAN89" s="46"/>
      <c r="HAO89" s="35"/>
      <c r="HAP89" s="59"/>
      <c r="HAQ89" s="37"/>
      <c r="HAR89" s="46"/>
      <c r="HAS89" s="35"/>
      <c r="HAT89" s="59"/>
      <c r="HAU89" s="37"/>
      <c r="HAV89" s="46"/>
      <c r="HAW89" s="35"/>
      <c r="HAX89" s="59"/>
      <c r="HAY89" s="37"/>
      <c r="HAZ89" s="46"/>
      <c r="HBA89" s="35"/>
      <c r="HBB89" s="59"/>
      <c r="HBC89" s="37"/>
      <c r="HBD89" s="46"/>
      <c r="HBE89" s="35"/>
      <c r="HBF89" s="59"/>
      <c r="HBG89" s="37"/>
      <c r="HBH89" s="46"/>
      <c r="HBI89" s="35"/>
      <c r="HBJ89" s="59"/>
      <c r="HBK89" s="37"/>
      <c r="HBL89" s="46"/>
      <c r="HBM89" s="35"/>
      <c r="HBN89" s="59"/>
      <c r="HBO89" s="37"/>
      <c r="HBP89" s="46"/>
      <c r="HBQ89" s="35"/>
      <c r="HBR89" s="59"/>
      <c r="HBS89" s="37"/>
      <c r="HBT89" s="46"/>
      <c r="HBU89" s="35"/>
      <c r="HBV89" s="59"/>
      <c r="HBW89" s="37"/>
      <c r="HBX89" s="46"/>
      <c r="HBY89" s="35"/>
      <c r="HBZ89" s="59"/>
      <c r="HCA89" s="37"/>
      <c r="HCB89" s="46"/>
      <c r="HCC89" s="35"/>
      <c r="HCD89" s="59"/>
      <c r="HCE89" s="37"/>
      <c r="HCF89" s="46"/>
      <c r="HCG89" s="35"/>
      <c r="HCH89" s="59"/>
      <c r="HCI89" s="37"/>
      <c r="HCJ89" s="46"/>
      <c r="HCK89" s="35"/>
      <c r="HCL89" s="59"/>
      <c r="HCM89" s="37"/>
      <c r="HCN89" s="46"/>
      <c r="HCO89" s="35"/>
      <c r="HCP89" s="59"/>
      <c r="HCQ89" s="37"/>
      <c r="HCR89" s="46"/>
      <c r="HCS89" s="35"/>
      <c r="HCT89" s="59"/>
      <c r="HCU89" s="37"/>
      <c r="HCV89" s="46"/>
      <c r="HCW89" s="35"/>
      <c r="HCX89" s="59"/>
      <c r="HCY89" s="37"/>
      <c r="HCZ89" s="46"/>
      <c r="HDA89" s="35"/>
      <c r="HDB89" s="59"/>
      <c r="HDC89" s="37"/>
      <c r="HDD89" s="46"/>
      <c r="HDE89" s="35"/>
      <c r="HDF89" s="59"/>
      <c r="HDG89" s="37"/>
      <c r="HDH89" s="46"/>
      <c r="HDI89" s="35"/>
      <c r="HDJ89" s="59"/>
      <c r="HDK89" s="37"/>
      <c r="HDL89" s="46"/>
      <c r="HDM89" s="35"/>
      <c r="HDN89" s="59"/>
      <c r="HDO89" s="37"/>
      <c r="HDP89" s="46"/>
      <c r="HDQ89" s="35"/>
      <c r="HDR89" s="59"/>
      <c r="HDS89" s="37"/>
      <c r="HDT89" s="46"/>
      <c r="HDU89" s="35"/>
      <c r="HDV89" s="59"/>
      <c r="HDW89" s="37"/>
      <c r="HDX89" s="46"/>
      <c r="HDY89" s="35"/>
      <c r="HDZ89" s="59"/>
      <c r="HEA89" s="37"/>
      <c r="HEB89" s="46"/>
      <c r="HEC89" s="35"/>
      <c r="HED89" s="59"/>
      <c r="HEE89" s="37"/>
      <c r="HEF89" s="46"/>
      <c r="HEG89" s="35"/>
      <c r="HEH89" s="59"/>
      <c r="HEI89" s="37"/>
      <c r="HEJ89" s="46"/>
      <c r="HEK89" s="35"/>
      <c r="HEL89" s="59"/>
      <c r="HEM89" s="37"/>
      <c r="HEN89" s="46"/>
      <c r="HEO89" s="35"/>
      <c r="HEP89" s="59"/>
      <c r="HEQ89" s="37"/>
      <c r="HER89" s="46"/>
      <c r="HES89" s="35"/>
      <c r="HET89" s="59"/>
      <c r="HEU89" s="37"/>
      <c r="HEV89" s="46"/>
      <c r="HEW89" s="35"/>
      <c r="HEX89" s="59"/>
      <c r="HEY89" s="37"/>
      <c r="HEZ89" s="46"/>
      <c r="HFA89" s="35"/>
      <c r="HFB89" s="59"/>
      <c r="HFC89" s="37"/>
      <c r="HFD89" s="46"/>
      <c r="HFE89" s="35"/>
      <c r="HFF89" s="59"/>
      <c r="HFG89" s="37"/>
      <c r="HFH89" s="46"/>
      <c r="HFI89" s="35"/>
      <c r="HFJ89" s="59"/>
      <c r="HFK89" s="37"/>
      <c r="HFL89" s="46"/>
      <c r="HFM89" s="35"/>
      <c r="HFN89" s="59"/>
      <c r="HFO89" s="37"/>
      <c r="HFP89" s="46"/>
      <c r="HFQ89" s="35"/>
      <c r="HFR89" s="59"/>
      <c r="HFS89" s="37"/>
      <c r="HFT89" s="46"/>
      <c r="HFU89" s="35"/>
      <c r="HFV89" s="59"/>
      <c r="HFW89" s="37"/>
      <c r="HFX89" s="46"/>
      <c r="HFY89" s="35"/>
      <c r="HFZ89" s="59"/>
      <c r="HGA89" s="37"/>
      <c r="HGB89" s="46"/>
      <c r="HGC89" s="35"/>
      <c r="HGD89" s="59"/>
      <c r="HGE89" s="37"/>
      <c r="HGF89" s="46"/>
      <c r="HGG89" s="35"/>
      <c r="HGH89" s="59"/>
      <c r="HGI89" s="37"/>
      <c r="HGJ89" s="46"/>
      <c r="HGK89" s="35"/>
      <c r="HGL89" s="59"/>
      <c r="HGM89" s="37"/>
      <c r="HGN89" s="46"/>
      <c r="HGO89" s="35"/>
      <c r="HGP89" s="59"/>
      <c r="HGQ89" s="37"/>
      <c r="HGR89" s="46"/>
      <c r="HGS89" s="35"/>
      <c r="HGT89" s="59"/>
      <c r="HGU89" s="37"/>
      <c r="HGV89" s="46"/>
      <c r="HGW89" s="35"/>
      <c r="HGX89" s="59"/>
      <c r="HGY89" s="37"/>
      <c r="HGZ89" s="46"/>
      <c r="HHA89" s="35"/>
      <c r="HHB89" s="59"/>
      <c r="HHC89" s="37"/>
      <c r="HHD89" s="46"/>
      <c r="HHE89" s="35"/>
      <c r="HHF89" s="59"/>
      <c r="HHG89" s="37"/>
      <c r="HHH89" s="46"/>
      <c r="HHI89" s="35"/>
      <c r="HHJ89" s="59"/>
      <c r="HHK89" s="37"/>
      <c r="HHL89" s="46"/>
      <c r="HHM89" s="35"/>
      <c r="HHN89" s="59"/>
      <c r="HHO89" s="37"/>
      <c r="HHP89" s="46"/>
      <c r="HHQ89" s="35"/>
      <c r="HHR89" s="59"/>
      <c r="HHS89" s="37"/>
      <c r="HHT89" s="46"/>
      <c r="HHU89" s="35"/>
      <c r="HHV89" s="59"/>
      <c r="HHW89" s="37"/>
      <c r="HHX89" s="46"/>
      <c r="HHY89" s="35"/>
      <c r="HHZ89" s="59"/>
      <c r="HIA89" s="37"/>
      <c r="HIB89" s="46"/>
      <c r="HIC89" s="35"/>
      <c r="HID89" s="59"/>
      <c r="HIE89" s="37"/>
      <c r="HIF89" s="46"/>
      <c r="HIG89" s="35"/>
      <c r="HIH89" s="59"/>
      <c r="HII89" s="37"/>
      <c r="HIJ89" s="46"/>
      <c r="HIK89" s="35"/>
      <c r="HIL89" s="59"/>
      <c r="HIM89" s="37"/>
      <c r="HIN89" s="46"/>
      <c r="HIO89" s="35"/>
      <c r="HIP89" s="59"/>
      <c r="HIQ89" s="37"/>
      <c r="HIR89" s="46"/>
      <c r="HIS89" s="35"/>
      <c r="HIT89" s="59"/>
      <c r="HIU89" s="37"/>
      <c r="HIV89" s="46"/>
      <c r="HIW89" s="35"/>
      <c r="HIX89" s="59"/>
      <c r="HIY89" s="37"/>
      <c r="HIZ89" s="46"/>
      <c r="HJA89" s="35"/>
      <c r="HJB89" s="59"/>
      <c r="HJC89" s="37"/>
      <c r="HJD89" s="46"/>
      <c r="HJE89" s="35"/>
      <c r="HJF89" s="59"/>
      <c r="HJG89" s="37"/>
      <c r="HJH89" s="46"/>
      <c r="HJI89" s="35"/>
      <c r="HJJ89" s="59"/>
      <c r="HJK89" s="37"/>
      <c r="HJL89" s="46"/>
      <c r="HJM89" s="35"/>
      <c r="HJN89" s="59"/>
      <c r="HJO89" s="37"/>
      <c r="HJP89" s="46"/>
      <c r="HJQ89" s="35"/>
      <c r="HJR89" s="59"/>
      <c r="HJS89" s="37"/>
      <c r="HJT89" s="46"/>
      <c r="HJU89" s="35"/>
      <c r="HJV89" s="59"/>
      <c r="HJW89" s="37"/>
      <c r="HJX89" s="46"/>
      <c r="HJY89" s="35"/>
      <c r="HJZ89" s="59"/>
      <c r="HKA89" s="37"/>
      <c r="HKB89" s="46"/>
      <c r="HKC89" s="35"/>
      <c r="HKD89" s="59"/>
      <c r="HKE89" s="37"/>
      <c r="HKF89" s="46"/>
      <c r="HKG89" s="35"/>
      <c r="HKH89" s="59"/>
      <c r="HKI89" s="37"/>
      <c r="HKJ89" s="46"/>
      <c r="HKK89" s="35"/>
      <c r="HKL89" s="59"/>
      <c r="HKM89" s="37"/>
      <c r="HKN89" s="46"/>
      <c r="HKO89" s="35"/>
      <c r="HKP89" s="59"/>
      <c r="HKQ89" s="37"/>
      <c r="HKR89" s="46"/>
      <c r="HKS89" s="35"/>
      <c r="HKT89" s="59"/>
      <c r="HKU89" s="37"/>
      <c r="HKV89" s="46"/>
      <c r="HKW89" s="35"/>
      <c r="HKX89" s="59"/>
      <c r="HKY89" s="37"/>
      <c r="HKZ89" s="46"/>
      <c r="HLA89" s="35"/>
      <c r="HLB89" s="59"/>
      <c r="HLC89" s="37"/>
      <c r="HLD89" s="46"/>
      <c r="HLE89" s="35"/>
      <c r="HLF89" s="59"/>
      <c r="HLG89" s="37"/>
      <c r="HLH89" s="46"/>
      <c r="HLI89" s="35"/>
      <c r="HLJ89" s="59"/>
      <c r="HLK89" s="37"/>
      <c r="HLL89" s="46"/>
      <c r="HLM89" s="35"/>
      <c r="HLN89" s="59"/>
      <c r="HLO89" s="37"/>
      <c r="HLP89" s="46"/>
      <c r="HLQ89" s="35"/>
      <c r="HLR89" s="59"/>
      <c r="HLS89" s="37"/>
      <c r="HLT89" s="46"/>
      <c r="HLU89" s="35"/>
      <c r="HLV89" s="59"/>
      <c r="HLW89" s="37"/>
      <c r="HLX89" s="46"/>
      <c r="HLY89" s="35"/>
      <c r="HLZ89" s="59"/>
      <c r="HMA89" s="37"/>
      <c r="HMB89" s="46"/>
      <c r="HMC89" s="35"/>
      <c r="HMD89" s="59"/>
      <c r="HME89" s="37"/>
      <c r="HMF89" s="46"/>
      <c r="HMG89" s="35"/>
      <c r="HMH89" s="59"/>
      <c r="HMI89" s="37"/>
      <c r="HMJ89" s="46"/>
      <c r="HMK89" s="35"/>
      <c r="HML89" s="59"/>
      <c r="HMM89" s="37"/>
      <c r="HMN89" s="46"/>
      <c r="HMO89" s="35"/>
      <c r="HMP89" s="59"/>
      <c r="HMQ89" s="37"/>
      <c r="HMR89" s="46"/>
      <c r="HMS89" s="35"/>
      <c r="HMT89" s="59"/>
      <c r="HMU89" s="37"/>
      <c r="HMV89" s="46"/>
      <c r="HMW89" s="35"/>
      <c r="HMX89" s="59"/>
      <c r="HMY89" s="37"/>
      <c r="HMZ89" s="46"/>
      <c r="HNA89" s="35"/>
      <c r="HNB89" s="59"/>
      <c r="HNC89" s="37"/>
      <c r="HND89" s="46"/>
      <c r="HNE89" s="35"/>
      <c r="HNF89" s="59"/>
      <c r="HNG89" s="37"/>
      <c r="HNH89" s="46"/>
      <c r="HNI89" s="35"/>
      <c r="HNJ89" s="59"/>
      <c r="HNK89" s="37"/>
      <c r="HNL89" s="46"/>
      <c r="HNM89" s="35"/>
      <c r="HNN89" s="59"/>
      <c r="HNO89" s="37"/>
      <c r="HNP89" s="46"/>
      <c r="HNQ89" s="35"/>
      <c r="HNR89" s="59"/>
      <c r="HNS89" s="37"/>
      <c r="HNT89" s="46"/>
      <c r="HNU89" s="35"/>
      <c r="HNV89" s="59"/>
      <c r="HNW89" s="37"/>
      <c r="HNX89" s="46"/>
      <c r="HNY89" s="35"/>
      <c r="HNZ89" s="59"/>
      <c r="HOA89" s="37"/>
      <c r="HOB89" s="46"/>
      <c r="HOC89" s="35"/>
      <c r="HOD89" s="59"/>
      <c r="HOE89" s="37"/>
      <c r="HOF89" s="46"/>
      <c r="HOG89" s="35"/>
      <c r="HOH89" s="59"/>
      <c r="HOI89" s="37"/>
      <c r="HOJ89" s="46"/>
      <c r="HOK89" s="35"/>
      <c r="HOL89" s="59"/>
      <c r="HOM89" s="37"/>
      <c r="HON89" s="46"/>
      <c r="HOO89" s="35"/>
      <c r="HOP89" s="59"/>
      <c r="HOQ89" s="37"/>
      <c r="HOR89" s="46"/>
      <c r="HOS89" s="35"/>
      <c r="HOT89" s="59"/>
      <c r="HOU89" s="37"/>
      <c r="HOV89" s="46"/>
      <c r="HOW89" s="35"/>
      <c r="HOX89" s="59"/>
      <c r="HOY89" s="37"/>
      <c r="HOZ89" s="46"/>
      <c r="HPA89" s="35"/>
      <c r="HPB89" s="59"/>
      <c r="HPC89" s="37"/>
      <c r="HPD89" s="46"/>
      <c r="HPE89" s="35"/>
      <c r="HPF89" s="59"/>
      <c r="HPG89" s="37"/>
      <c r="HPH89" s="46"/>
      <c r="HPI89" s="35"/>
      <c r="HPJ89" s="59"/>
      <c r="HPK89" s="37"/>
      <c r="HPL89" s="46"/>
      <c r="HPM89" s="35"/>
      <c r="HPN89" s="59"/>
      <c r="HPO89" s="37"/>
      <c r="HPP89" s="46"/>
      <c r="HPQ89" s="35"/>
      <c r="HPR89" s="59"/>
      <c r="HPS89" s="37"/>
      <c r="HPT89" s="46"/>
      <c r="HPU89" s="35"/>
      <c r="HPV89" s="59"/>
      <c r="HPW89" s="37"/>
      <c r="HPX89" s="46"/>
      <c r="HPY89" s="35"/>
      <c r="HPZ89" s="59"/>
      <c r="HQA89" s="37"/>
      <c r="HQB89" s="46"/>
      <c r="HQC89" s="35"/>
      <c r="HQD89" s="59"/>
      <c r="HQE89" s="37"/>
      <c r="HQF89" s="46"/>
      <c r="HQG89" s="35"/>
      <c r="HQH89" s="59"/>
      <c r="HQI89" s="37"/>
      <c r="HQJ89" s="46"/>
      <c r="HQK89" s="35"/>
      <c r="HQL89" s="59"/>
      <c r="HQM89" s="37"/>
      <c r="HQN89" s="46"/>
      <c r="HQO89" s="35"/>
      <c r="HQP89" s="59"/>
      <c r="HQQ89" s="37"/>
      <c r="HQR89" s="46"/>
      <c r="HQS89" s="35"/>
      <c r="HQT89" s="59"/>
      <c r="HQU89" s="37"/>
      <c r="HQV89" s="46"/>
      <c r="HQW89" s="35"/>
      <c r="HQX89" s="59"/>
      <c r="HQY89" s="37"/>
      <c r="HQZ89" s="46"/>
      <c r="HRA89" s="35"/>
      <c r="HRB89" s="59"/>
      <c r="HRC89" s="37"/>
      <c r="HRD89" s="46"/>
      <c r="HRE89" s="35"/>
      <c r="HRF89" s="59"/>
      <c r="HRG89" s="37"/>
      <c r="HRH89" s="46"/>
      <c r="HRI89" s="35"/>
      <c r="HRJ89" s="59"/>
      <c r="HRK89" s="37"/>
      <c r="HRL89" s="46"/>
      <c r="HRM89" s="35"/>
      <c r="HRN89" s="59"/>
      <c r="HRO89" s="37"/>
      <c r="HRP89" s="46"/>
      <c r="HRQ89" s="35"/>
      <c r="HRR89" s="59"/>
      <c r="HRS89" s="37"/>
      <c r="HRT89" s="46"/>
      <c r="HRU89" s="35"/>
      <c r="HRV89" s="59"/>
      <c r="HRW89" s="37"/>
      <c r="HRX89" s="46"/>
      <c r="HRY89" s="35"/>
      <c r="HRZ89" s="59"/>
      <c r="HSA89" s="37"/>
      <c r="HSB89" s="46"/>
      <c r="HSC89" s="35"/>
      <c r="HSD89" s="59"/>
      <c r="HSE89" s="37"/>
      <c r="HSF89" s="46"/>
      <c r="HSG89" s="35"/>
      <c r="HSH89" s="59"/>
      <c r="HSI89" s="37"/>
      <c r="HSJ89" s="46"/>
      <c r="HSK89" s="35"/>
      <c r="HSL89" s="59"/>
      <c r="HSM89" s="37"/>
      <c r="HSN89" s="46"/>
      <c r="HSO89" s="35"/>
      <c r="HSP89" s="59"/>
      <c r="HSQ89" s="37"/>
      <c r="HSR89" s="46"/>
      <c r="HSS89" s="35"/>
      <c r="HST89" s="59"/>
      <c r="HSU89" s="37"/>
      <c r="HSV89" s="46"/>
      <c r="HSW89" s="35"/>
      <c r="HSX89" s="59"/>
      <c r="HSY89" s="37"/>
      <c r="HSZ89" s="46"/>
      <c r="HTA89" s="35"/>
      <c r="HTB89" s="59"/>
      <c r="HTC89" s="37"/>
      <c r="HTD89" s="46"/>
      <c r="HTE89" s="35"/>
      <c r="HTF89" s="59"/>
      <c r="HTG89" s="37"/>
      <c r="HTH89" s="46"/>
      <c r="HTI89" s="35"/>
      <c r="HTJ89" s="59"/>
      <c r="HTK89" s="37"/>
      <c r="HTL89" s="46"/>
      <c r="HTM89" s="35"/>
      <c r="HTN89" s="59"/>
      <c r="HTO89" s="37"/>
      <c r="HTP89" s="46"/>
      <c r="HTQ89" s="35"/>
      <c r="HTR89" s="59"/>
      <c r="HTS89" s="37"/>
      <c r="HTT89" s="46"/>
      <c r="HTU89" s="35"/>
      <c r="HTV89" s="59"/>
      <c r="HTW89" s="37"/>
      <c r="HTX89" s="46"/>
      <c r="HTY89" s="35"/>
      <c r="HTZ89" s="59"/>
      <c r="HUA89" s="37"/>
      <c r="HUB89" s="46"/>
      <c r="HUC89" s="35"/>
      <c r="HUD89" s="59"/>
      <c r="HUE89" s="37"/>
      <c r="HUF89" s="46"/>
      <c r="HUG89" s="35"/>
      <c r="HUH89" s="59"/>
      <c r="HUI89" s="37"/>
      <c r="HUJ89" s="46"/>
      <c r="HUK89" s="35"/>
      <c r="HUL89" s="59"/>
      <c r="HUM89" s="37"/>
      <c r="HUN89" s="46"/>
      <c r="HUO89" s="35"/>
      <c r="HUP89" s="59"/>
      <c r="HUQ89" s="37"/>
      <c r="HUR89" s="46"/>
      <c r="HUS89" s="35"/>
      <c r="HUT89" s="59"/>
      <c r="HUU89" s="37"/>
      <c r="HUV89" s="46"/>
      <c r="HUW89" s="35"/>
      <c r="HUX89" s="59"/>
      <c r="HUY89" s="37"/>
      <c r="HUZ89" s="46"/>
      <c r="HVA89" s="35"/>
      <c r="HVB89" s="59"/>
      <c r="HVC89" s="37"/>
      <c r="HVD89" s="46"/>
      <c r="HVE89" s="35"/>
      <c r="HVF89" s="59"/>
      <c r="HVG89" s="37"/>
      <c r="HVH89" s="46"/>
      <c r="HVI89" s="35"/>
      <c r="HVJ89" s="59"/>
      <c r="HVK89" s="37"/>
      <c r="HVL89" s="46"/>
      <c r="HVM89" s="35"/>
      <c r="HVN89" s="59"/>
      <c r="HVO89" s="37"/>
      <c r="HVP89" s="46"/>
      <c r="HVQ89" s="35"/>
      <c r="HVR89" s="59"/>
      <c r="HVS89" s="37"/>
      <c r="HVT89" s="46"/>
      <c r="HVU89" s="35"/>
      <c r="HVV89" s="59"/>
      <c r="HVW89" s="37"/>
      <c r="HVX89" s="46"/>
      <c r="HVY89" s="35"/>
      <c r="HVZ89" s="59"/>
      <c r="HWA89" s="37"/>
      <c r="HWB89" s="46"/>
      <c r="HWC89" s="35"/>
      <c r="HWD89" s="59"/>
      <c r="HWE89" s="37"/>
      <c r="HWF89" s="46"/>
      <c r="HWG89" s="35"/>
      <c r="HWH89" s="59"/>
      <c r="HWI89" s="37"/>
      <c r="HWJ89" s="46"/>
      <c r="HWK89" s="35"/>
      <c r="HWL89" s="59"/>
      <c r="HWM89" s="37"/>
      <c r="HWN89" s="46"/>
      <c r="HWO89" s="35"/>
      <c r="HWP89" s="59"/>
      <c r="HWQ89" s="37"/>
      <c r="HWR89" s="46"/>
      <c r="HWS89" s="35"/>
      <c r="HWT89" s="59"/>
      <c r="HWU89" s="37"/>
      <c r="HWV89" s="46"/>
      <c r="HWW89" s="35"/>
      <c r="HWX89" s="59"/>
      <c r="HWY89" s="37"/>
      <c r="HWZ89" s="46"/>
      <c r="HXA89" s="35"/>
      <c r="HXB89" s="59"/>
      <c r="HXC89" s="37"/>
      <c r="HXD89" s="46"/>
      <c r="HXE89" s="35"/>
      <c r="HXF89" s="59"/>
      <c r="HXG89" s="37"/>
      <c r="HXH89" s="46"/>
      <c r="HXI89" s="35"/>
      <c r="HXJ89" s="59"/>
      <c r="HXK89" s="37"/>
      <c r="HXL89" s="46"/>
      <c r="HXM89" s="35"/>
      <c r="HXN89" s="59"/>
      <c r="HXO89" s="37"/>
      <c r="HXP89" s="46"/>
      <c r="HXQ89" s="35"/>
      <c r="HXR89" s="59"/>
      <c r="HXS89" s="37"/>
      <c r="HXT89" s="46"/>
      <c r="HXU89" s="35"/>
      <c r="HXV89" s="59"/>
      <c r="HXW89" s="37"/>
      <c r="HXX89" s="46"/>
      <c r="HXY89" s="35"/>
      <c r="HXZ89" s="59"/>
      <c r="HYA89" s="37"/>
      <c r="HYB89" s="46"/>
      <c r="HYC89" s="35"/>
      <c r="HYD89" s="59"/>
      <c r="HYE89" s="37"/>
      <c r="HYF89" s="46"/>
      <c r="HYG89" s="35"/>
      <c r="HYH89" s="59"/>
      <c r="HYI89" s="37"/>
      <c r="HYJ89" s="46"/>
      <c r="HYK89" s="35"/>
      <c r="HYL89" s="59"/>
      <c r="HYM89" s="37"/>
      <c r="HYN89" s="46"/>
      <c r="HYO89" s="35"/>
      <c r="HYP89" s="59"/>
      <c r="HYQ89" s="37"/>
      <c r="HYR89" s="46"/>
      <c r="HYS89" s="35"/>
      <c r="HYT89" s="59"/>
      <c r="HYU89" s="37"/>
      <c r="HYV89" s="46"/>
      <c r="HYW89" s="35"/>
      <c r="HYX89" s="59"/>
      <c r="HYY89" s="37"/>
      <c r="HYZ89" s="46"/>
      <c r="HZA89" s="35"/>
      <c r="HZB89" s="59"/>
      <c r="HZC89" s="37"/>
      <c r="HZD89" s="46"/>
      <c r="HZE89" s="35"/>
      <c r="HZF89" s="59"/>
      <c r="HZG89" s="37"/>
      <c r="HZH89" s="46"/>
      <c r="HZI89" s="35"/>
      <c r="HZJ89" s="59"/>
      <c r="HZK89" s="37"/>
      <c r="HZL89" s="46"/>
      <c r="HZM89" s="35"/>
      <c r="HZN89" s="59"/>
      <c r="HZO89" s="37"/>
      <c r="HZP89" s="46"/>
      <c r="HZQ89" s="35"/>
      <c r="HZR89" s="59"/>
      <c r="HZS89" s="37"/>
      <c r="HZT89" s="46"/>
      <c r="HZU89" s="35"/>
      <c r="HZV89" s="59"/>
      <c r="HZW89" s="37"/>
      <c r="HZX89" s="46"/>
      <c r="HZY89" s="35"/>
      <c r="HZZ89" s="59"/>
      <c r="IAA89" s="37"/>
      <c r="IAB89" s="46"/>
      <c r="IAC89" s="35"/>
      <c r="IAD89" s="59"/>
      <c r="IAE89" s="37"/>
      <c r="IAF89" s="46"/>
      <c r="IAG89" s="35"/>
      <c r="IAH89" s="59"/>
      <c r="IAI89" s="37"/>
      <c r="IAJ89" s="46"/>
      <c r="IAK89" s="35"/>
      <c r="IAL89" s="59"/>
      <c r="IAM89" s="37"/>
      <c r="IAN89" s="46"/>
      <c r="IAO89" s="35"/>
      <c r="IAP89" s="59"/>
      <c r="IAQ89" s="37"/>
      <c r="IAR89" s="46"/>
      <c r="IAS89" s="35"/>
      <c r="IAT89" s="59"/>
      <c r="IAU89" s="37"/>
      <c r="IAV89" s="46"/>
      <c r="IAW89" s="35"/>
      <c r="IAX89" s="59"/>
      <c r="IAY89" s="37"/>
      <c r="IAZ89" s="46"/>
      <c r="IBA89" s="35"/>
      <c r="IBB89" s="59"/>
      <c r="IBC89" s="37"/>
      <c r="IBD89" s="46"/>
      <c r="IBE89" s="35"/>
      <c r="IBF89" s="59"/>
      <c r="IBG89" s="37"/>
      <c r="IBH89" s="46"/>
      <c r="IBI89" s="35"/>
      <c r="IBJ89" s="59"/>
      <c r="IBK89" s="37"/>
      <c r="IBL89" s="46"/>
      <c r="IBM89" s="35"/>
      <c r="IBN89" s="59"/>
      <c r="IBO89" s="37"/>
      <c r="IBP89" s="46"/>
      <c r="IBQ89" s="35"/>
      <c r="IBR89" s="59"/>
      <c r="IBS89" s="37"/>
      <c r="IBT89" s="46"/>
      <c r="IBU89" s="35"/>
      <c r="IBV89" s="59"/>
      <c r="IBW89" s="37"/>
      <c r="IBX89" s="46"/>
      <c r="IBY89" s="35"/>
      <c r="IBZ89" s="59"/>
      <c r="ICA89" s="37"/>
      <c r="ICB89" s="46"/>
      <c r="ICC89" s="35"/>
      <c r="ICD89" s="59"/>
      <c r="ICE89" s="37"/>
      <c r="ICF89" s="46"/>
      <c r="ICG89" s="35"/>
      <c r="ICH89" s="59"/>
      <c r="ICI89" s="37"/>
      <c r="ICJ89" s="46"/>
      <c r="ICK89" s="35"/>
      <c r="ICL89" s="59"/>
      <c r="ICM89" s="37"/>
      <c r="ICN89" s="46"/>
      <c r="ICO89" s="35"/>
      <c r="ICP89" s="59"/>
      <c r="ICQ89" s="37"/>
      <c r="ICR89" s="46"/>
      <c r="ICS89" s="35"/>
      <c r="ICT89" s="59"/>
      <c r="ICU89" s="37"/>
      <c r="ICV89" s="46"/>
      <c r="ICW89" s="35"/>
      <c r="ICX89" s="59"/>
      <c r="ICY89" s="37"/>
      <c r="ICZ89" s="46"/>
      <c r="IDA89" s="35"/>
      <c r="IDB89" s="59"/>
      <c r="IDC89" s="37"/>
      <c r="IDD89" s="46"/>
      <c r="IDE89" s="35"/>
      <c r="IDF89" s="59"/>
      <c r="IDG89" s="37"/>
      <c r="IDH89" s="46"/>
      <c r="IDI89" s="35"/>
      <c r="IDJ89" s="59"/>
      <c r="IDK89" s="37"/>
      <c r="IDL89" s="46"/>
      <c r="IDM89" s="35"/>
      <c r="IDN89" s="59"/>
      <c r="IDO89" s="37"/>
      <c r="IDP89" s="46"/>
      <c r="IDQ89" s="35"/>
      <c r="IDR89" s="59"/>
      <c r="IDS89" s="37"/>
      <c r="IDT89" s="46"/>
      <c r="IDU89" s="35"/>
      <c r="IDV89" s="59"/>
      <c r="IDW89" s="37"/>
      <c r="IDX89" s="46"/>
      <c r="IDY89" s="35"/>
      <c r="IDZ89" s="59"/>
      <c r="IEA89" s="37"/>
      <c r="IEB89" s="46"/>
      <c r="IEC89" s="35"/>
      <c r="IED89" s="59"/>
      <c r="IEE89" s="37"/>
      <c r="IEF89" s="46"/>
      <c r="IEG89" s="35"/>
      <c r="IEH89" s="59"/>
      <c r="IEI89" s="37"/>
      <c r="IEJ89" s="46"/>
      <c r="IEK89" s="35"/>
      <c r="IEL89" s="59"/>
      <c r="IEM89" s="37"/>
      <c r="IEN89" s="46"/>
      <c r="IEO89" s="35"/>
      <c r="IEP89" s="59"/>
      <c r="IEQ89" s="37"/>
      <c r="IER89" s="46"/>
      <c r="IES89" s="35"/>
      <c r="IET89" s="59"/>
      <c r="IEU89" s="37"/>
      <c r="IEV89" s="46"/>
      <c r="IEW89" s="35"/>
      <c r="IEX89" s="59"/>
      <c r="IEY89" s="37"/>
      <c r="IEZ89" s="46"/>
      <c r="IFA89" s="35"/>
      <c r="IFB89" s="59"/>
      <c r="IFC89" s="37"/>
      <c r="IFD89" s="46"/>
      <c r="IFE89" s="35"/>
      <c r="IFF89" s="59"/>
      <c r="IFG89" s="37"/>
      <c r="IFH89" s="46"/>
      <c r="IFI89" s="35"/>
      <c r="IFJ89" s="59"/>
      <c r="IFK89" s="37"/>
      <c r="IFL89" s="46"/>
      <c r="IFM89" s="35"/>
      <c r="IFN89" s="59"/>
      <c r="IFO89" s="37"/>
      <c r="IFP89" s="46"/>
      <c r="IFQ89" s="35"/>
      <c r="IFR89" s="59"/>
      <c r="IFS89" s="37"/>
      <c r="IFT89" s="46"/>
      <c r="IFU89" s="35"/>
      <c r="IFV89" s="59"/>
      <c r="IFW89" s="37"/>
      <c r="IFX89" s="46"/>
      <c r="IFY89" s="35"/>
      <c r="IFZ89" s="59"/>
      <c r="IGA89" s="37"/>
      <c r="IGB89" s="46"/>
      <c r="IGC89" s="35"/>
      <c r="IGD89" s="59"/>
      <c r="IGE89" s="37"/>
      <c r="IGF89" s="46"/>
      <c r="IGG89" s="35"/>
      <c r="IGH89" s="59"/>
      <c r="IGI89" s="37"/>
      <c r="IGJ89" s="46"/>
      <c r="IGK89" s="35"/>
      <c r="IGL89" s="59"/>
      <c r="IGM89" s="37"/>
      <c r="IGN89" s="46"/>
      <c r="IGO89" s="35"/>
      <c r="IGP89" s="59"/>
      <c r="IGQ89" s="37"/>
      <c r="IGR89" s="46"/>
      <c r="IGS89" s="35"/>
      <c r="IGT89" s="59"/>
      <c r="IGU89" s="37"/>
      <c r="IGV89" s="46"/>
      <c r="IGW89" s="35"/>
      <c r="IGX89" s="59"/>
      <c r="IGY89" s="37"/>
      <c r="IGZ89" s="46"/>
      <c r="IHA89" s="35"/>
      <c r="IHB89" s="59"/>
      <c r="IHC89" s="37"/>
      <c r="IHD89" s="46"/>
      <c r="IHE89" s="35"/>
      <c r="IHF89" s="59"/>
      <c r="IHG89" s="37"/>
      <c r="IHH89" s="46"/>
      <c r="IHI89" s="35"/>
      <c r="IHJ89" s="59"/>
      <c r="IHK89" s="37"/>
      <c r="IHL89" s="46"/>
      <c r="IHM89" s="35"/>
      <c r="IHN89" s="59"/>
      <c r="IHO89" s="37"/>
      <c r="IHP89" s="46"/>
      <c r="IHQ89" s="35"/>
      <c r="IHR89" s="59"/>
      <c r="IHS89" s="37"/>
      <c r="IHT89" s="46"/>
      <c r="IHU89" s="35"/>
      <c r="IHV89" s="59"/>
      <c r="IHW89" s="37"/>
      <c r="IHX89" s="46"/>
      <c r="IHY89" s="35"/>
      <c r="IHZ89" s="59"/>
      <c r="IIA89" s="37"/>
      <c r="IIB89" s="46"/>
      <c r="IIC89" s="35"/>
      <c r="IID89" s="59"/>
      <c r="IIE89" s="37"/>
      <c r="IIF89" s="46"/>
      <c r="IIG89" s="35"/>
      <c r="IIH89" s="59"/>
      <c r="III89" s="37"/>
      <c r="IIJ89" s="46"/>
      <c r="IIK89" s="35"/>
      <c r="IIL89" s="59"/>
      <c r="IIM89" s="37"/>
      <c r="IIN89" s="46"/>
      <c r="IIO89" s="35"/>
      <c r="IIP89" s="59"/>
      <c r="IIQ89" s="37"/>
      <c r="IIR89" s="46"/>
      <c r="IIS89" s="35"/>
      <c r="IIT89" s="59"/>
      <c r="IIU89" s="37"/>
      <c r="IIV89" s="46"/>
      <c r="IIW89" s="35"/>
      <c r="IIX89" s="59"/>
      <c r="IIY89" s="37"/>
      <c r="IIZ89" s="46"/>
      <c r="IJA89" s="35"/>
      <c r="IJB89" s="59"/>
      <c r="IJC89" s="37"/>
      <c r="IJD89" s="46"/>
      <c r="IJE89" s="35"/>
      <c r="IJF89" s="59"/>
      <c r="IJG89" s="37"/>
      <c r="IJH89" s="46"/>
      <c r="IJI89" s="35"/>
      <c r="IJJ89" s="59"/>
      <c r="IJK89" s="37"/>
      <c r="IJL89" s="46"/>
      <c r="IJM89" s="35"/>
      <c r="IJN89" s="59"/>
      <c r="IJO89" s="37"/>
      <c r="IJP89" s="46"/>
      <c r="IJQ89" s="35"/>
      <c r="IJR89" s="59"/>
      <c r="IJS89" s="37"/>
      <c r="IJT89" s="46"/>
      <c r="IJU89" s="35"/>
      <c r="IJV89" s="59"/>
      <c r="IJW89" s="37"/>
      <c r="IJX89" s="46"/>
      <c r="IJY89" s="35"/>
      <c r="IJZ89" s="59"/>
      <c r="IKA89" s="37"/>
      <c r="IKB89" s="46"/>
      <c r="IKC89" s="35"/>
      <c r="IKD89" s="59"/>
      <c r="IKE89" s="37"/>
      <c r="IKF89" s="46"/>
      <c r="IKG89" s="35"/>
      <c r="IKH89" s="59"/>
      <c r="IKI89" s="37"/>
      <c r="IKJ89" s="46"/>
      <c r="IKK89" s="35"/>
      <c r="IKL89" s="59"/>
      <c r="IKM89" s="37"/>
      <c r="IKN89" s="46"/>
      <c r="IKO89" s="35"/>
      <c r="IKP89" s="59"/>
      <c r="IKQ89" s="37"/>
      <c r="IKR89" s="46"/>
      <c r="IKS89" s="35"/>
      <c r="IKT89" s="59"/>
      <c r="IKU89" s="37"/>
      <c r="IKV89" s="46"/>
      <c r="IKW89" s="35"/>
      <c r="IKX89" s="59"/>
      <c r="IKY89" s="37"/>
      <c r="IKZ89" s="46"/>
      <c r="ILA89" s="35"/>
      <c r="ILB89" s="59"/>
      <c r="ILC89" s="37"/>
      <c r="ILD89" s="46"/>
      <c r="ILE89" s="35"/>
      <c r="ILF89" s="59"/>
      <c r="ILG89" s="37"/>
      <c r="ILH89" s="46"/>
      <c r="ILI89" s="35"/>
      <c r="ILJ89" s="59"/>
      <c r="ILK89" s="37"/>
      <c r="ILL89" s="46"/>
      <c r="ILM89" s="35"/>
      <c r="ILN89" s="59"/>
      <c r="ILO89" s="37"/>
      <c r="ILP89" s="46"/>
      <c r="ILQ89" s="35"/>
      <c r="ILR89" s="59"/>
      <c r="ILS89" s="37"/>
      <c r="ILT89" s="46"/>
      <c r="ILU89" s="35"/>
      <c r="ILV89" s="59"/>
      <c r="ILW89" s="37"/>
      <c r="ILX89" s="46"/>
      <c r="ILY89" s="35"/>
      <c r="ILZ89" s="59"/>
      <c r="IMA89" s="37"/>
      <c r="IMB89" s="46"/>
      <c r="IMC89" s="35"/>
      <c r="IMD89" s="59"/>
      <c r="IME89" s="37"/>
      <c r="IMF89" s="46"/>
      <c r="IMG89" s="35"/>
      <c r="IMH89" s="59"/>
      <c r="IMI89" s="37"/>
      <c r="IMJ89" s="46"/>
      <c r="IMK89" s="35"/>
      <c r="IML89" s="59"/>
      <c r="IMM89" s="37"/>
      <c r="IMN89" s="46"/>
      <c r="IMO89" s="35"/>
      <c r="IMP89" s="59"/>
      <c r="IMQ89" s="37"/>
      <c r="IMR89" s="46"/>
      <c r="IMS89" s="35"/>
      <c r="IMT89" s="59"/>
      <c r="IMU89" s="37"/>
      <c r="IMV89" s="46"/>
      <c r="IMW89" s="35"/>
      <c r="IMX89" s="59"/>
      <c r="IMY89" s="37"/>
      <c r="IMZ89" s="46"/>
      <c r="INA89" s="35"/>
      <c r="INB89" s="59"/>
      <c r="INC89" s="37"/>
      <c r="IND89" s="46"/>
      <c r="INE89" s="35"/>
      <c r="INF89" s="59"/>
      <c r="ING89" s="37"/>
      <c r="INH89" s="46"/>
      <c r="INI89" s="35"/>
      <c r="INJ89" s="59"/>
      <c r="INK89" s="37"/>
      <c r="INL89" s="46"/>
      <c r="INM89" s="35"/>
      <c r="INN89" s="59"/>
      <c r="INO89" s="37"/>
      <c r="INP89" s="46"/>
      <c r="INQ89" s="35"/>
      <c r="INR89" s="59"/>
      <c r="INS89" s="37"/>
      <c r="INT89" s="46"/>
      <c r="INU89" s="35"/>
      <c r="INV89" s="59"/>
      <c r="INW89" s="37"/>
      <c r="INX89" s="46"/>
      <c r="INY89" s="35"/>
      <c r="INZ89" s="59"/>
      <c r="IOA89" s="37"/>
      <c r="IOB89" s="46"/>
      <c r="IOC89" s="35"/>
      <c r="IOD89" s="59"/>
      <c r="IOE89" s="37"/>
      <c r="IOF89" s="46"/>
      <c r="IOG89" s="35"/>
      <c r="IOH89" s="59"/>
      <c r="IOI89" s="37"/>
      <c r="IOJ89" s="46"/>
      <c r="IOK89" s="35"/>
      <c r="IOL89" s="59"/>
      <c r="IOM89" s="37"/>
      <c r="ION89" s="46"/>
      <c r="IOO89" s="35"/>
      <c r="IOP89" s="59"/>
      <c r="IOQ89" s="37"/>
      <c r="IOR89" s="46"/>
      <c r="IOS89" s="35"/>
      <c r="IOT89" s="59"/>
      <c r="IOU89" s="37"/>
      <c r="IOV89" s="46"/>
      <c r="IOW89" s="35"/>
      <c r="IOX89" s="59"/>
      <c r="IOY89" s="37"/>
      <c r="IOZ89" s="46"/>
      <c r="IPA89" s="35"/>
      <c r="IPB89" s="59"/>
      <c r="IPC89" s="37"/>
      <c r="IPD89" s="46"/>
      <c r="IPE89" s="35"/>
      <c r="IPF89" s="59"/>
      <c r="IPG89" s="37"/>
      <c r="IPH89" s="46"/>
      <c r="IPI89" s="35"/>
      <c r="IPJ89" s="59"/>
      <c r="IPK89" s="37"/>
      <c r="IPL89" s="46"/>
      <c r="IPM89" s="35"/>
      <c r="IPN89" s="59"/>
      <c r="IPO89" s="37"/>
      <c r="IPP89" s="46"/>
      <c r="IPQ89" s="35"/>
      <c r="IPR89" s="59"/>
      <c r="IPS89" s="37"/>
      <c r="IPT89" s="46"/>
      <c r="IPU89" s="35"/>
      <c r="IPV89" s="59"/>
      <c r="IPW89" s="37"/>
      <c r="IPX89" s="46"/>
      <c r="IPY89" s="35"/>
      <c r="IPZ89" s="59"/>
      <c r="IQA89" s="37"/>
      <c r="IQB89" s="46"/>
      <c r="IQC89" s="35"/>
      <c r="IQD89" s="59"/>
      <c r="IQE89" s="37"/>
      <c r="IQF89" s="46"/>
      <c r="IQG89" s="35"/>
      <c r="IQH89" s="59"/>
      <c r="IQI89" s="37"/>
      <c r="IQJ89" s="46"/>
      <c r="IQK89" s="35"/>
      <c r="IQL89" s="59"/>
      <c r="IQM89" s="37"/>
      <c r="IQN89" s="46"/>
      <c r="IQO89" s="35"/>
      <c r="IQP89" s="59"/>
      <c r="IQQ89" s="37"/>
      <c r="IQR89" s="46"/>
      <c r="IQS89" s="35"/>
      <c r="IQT89" s="59"/>
      <c r="IQU89" s="37"/>
      <c r="IQV89" s="46"/>
      <c r="IQW89" s="35"/>
      <c r="IQX89" s="59"/>
      <c r="IQY89" s="37"/>
      <c r="IQZ89" s="46"/>
      <c r="IRA89" s="35"/>
      <c r="IRB89" s="59"/>
      <c r="IRC89" s="37"/>
      <c r="IRD89" s="46"/>
      <c r="IRE89" s="35"/>
      <c r="IRF89" s="59"/>
      <c r="IRG89" s="37"/>
      <c r="IRH89" s="46"/>
      <c r="IRI89" s="35"/>
      <c r="IRJ89" s="59"/>
      <c r="IRK89" s="37"/>
      <c r="IRL89" s="46"/>
      <c r="IRM89" s="35"/>
      <c r="IRN89" s="59"/>
      <c r="IRO89" s="37"/>
      <c r="IRP89" s="46"/>
      <c r="IRQ89" s="35"/>
      <c r="IRR89" s="59"/>
      <c r="IRS89" s="37"/>
      <c r="IRT89" s="46"/>
      <c r="IRU89" s="35"/>
      <c r="IRV89" s="59"/>
      <c r="IRW89" s="37"/>
      <c r="IRX89" s="46"/>
      <c r="IRY89" s="35"/>
      <c r="IRZ89" s="59"/>
      <c r="ISA89" s="37"/>
      <c r="ISB89" s="46"/>
      <c r="ISC89" s="35"/>
      <c r="ISD89" s="59"/>
      <c r="ISE89" s="37"/>
      <c r="ISF89" s="46"/>
      <c r="ISG89" s="35"/>
      <c r="ISH89" s="59"/>
      <c r="ISI89" s="37"/>
      <c r="ISJ89" s="46"/>
      <c r="ISK89" s="35"/>
      <c r="ISL89" s="59"/>
      <c r="ISM89" s="37"/>
      <c r="ISN89" s="46"/>
      <c r="ISO89" s="35"/>
      <c r="ISP89" s="59"/>
      <c r="ISQ89" s="37"/>
      <c r="ISR89" s="46"/>
      <c r="ISS89" s="35"/>
      <c r="IST89" s="59"/>
      <c r="ISU89" s="37"/>
      <c r="ISV89" s="46"/>
      <c r="ISW89" s="35"/>
      <c r="ISX89" s="59"/>
      <c r="ISY89" s="37"/>
      <c r="ISZ89" s="46"/>
      <c r="ITA89" s="35"/>
      <c r="ITB89" s="59"/>
      <c r="ITC89" s="37"/>
      <c r="ITD89" s="46"/>
      <c r="ITE89" s="35"/>
      <c r="ITF89" s="59"/>
      <c r="ITG89" s="37"/>
      <c r="ITH89" s="46"/>
      <c r="ITI89" s="35"/>
      <c r="ITJ89" s="59"/>
      <c r="ITK89" s="37"/>
      <c r="ITL89" s="46"/>
      <c r="ITM89" s="35"/>
      <c r="ITN89" s="59"/>
      <c r="ITO89" s="37"/>
      <c r="ITP89" s="46"/>
      <c r="ITQ89" s="35"/>
      <c r="ITR89" s="59"/>
      <c r="ITS89" s="37"/>
      <c r="ITT89" s="46"/>
      <c r="ITU89" s="35"/>
      <c r="ITV89" s="59"/>
      <c r="ITW89" s="37"/>
      <c r="ITX89" s="46"/>
      <c r="ITY89" s="35"/>
      <c r="ITZ89" s="59"/>
      <c r="IUA89" s="37"/>
      <c r="IUB89" s="46"/>
      <c r="IUC89" s="35"/>
      <c r="IUD89" s="59"/>
      <c r="IUE89" s="37"/>
      <c r="IUF89" s="46"/>
      <c r="IUG89" s="35"/>
      <c r="IUH89" s="59"/>
      <c r="IUI89" s="37"/>
      <c r="IUJ89" s="46"/>
      <c r="IUK89" s="35"/>
      <c r="IUL89" s="59"/>
      <c r="IUM89" s="37"/>
      <c r="IUN89" s="46"/>
      <c r="IUO89" s="35"/>
      <c r="IUP89" s="59"/>
      <c r="IUQ89" s="37"/>
      <c r="IUR89" s="46"/>
      <c r="IUS89" s="35"/>
      <c r="IUT89" s="59"/>
      <c r="IUU89" s="37"/>
      <c r="IUV89" s="46"/>
      <c r="IUW89" s="35"/>
      <c r="IUX89" s="59"/>
      <c r="IUY89" s="37"/>
      <c r="IUZ89" s="46"/>
      <c r="IVA89" s="35"/>
      <c r="IVB89" s="59"/>
      <c r="IVC89" s="37"/>
      <c r="IVD89" s="46"/>
      <c r="IVE89" s="35"/>
      <c r="IVF89" s="59"/>
      <c r="IVG89" s="37"/>
      <c r="IVH89" s="46"/>
      <c r="IVI89" s="35"/>
      <c r="IVJ89" s="59"/>
      <c r="IVK89" s="37"/>
      <c r="IVL89" s="46"/>
      <c r="IVM89" s="35"/>
      <c r="IVN89" s="59"/>
      <c r="IVO89" s="37"/>
      <c r="IVP89" s="46"/>
      <c r="IVQ89" s="35"/>
      <c r="IVR89" s="59"/>
      <c r="IVS89" s="37"/>
      <c r="IVT89" s="46"/>
      <c r="IVU89" s="35"/>
      <c r="IVV89" s="59"/>
      <c r="IVW89" s="37"/>
      <c r="IVX89" s="46"/>
      <c r="IVY89" s="35"/>
      <c r="IVZ89" s="59"/>
      <c r="IWA89" s="37"/>
      <c r="IWB89" s="46"/>
      <c r="IWC89" s="35"/>
      <c r="IWD89" s="59"/>
      <c r="IWE89" s="37"/>
      <c r="IWF89" s="46"/>
      <c r="IWG89" s="35"/>
      <c r="IWH89" s="59"/>
      <c r="IWI89" s="37"/>
      <c r="IWJ89" s="46"/>
      <c r="IWK89" s="35"/>
      <c r="IWL89" s="59"/>
      <c r="IWM89" s="37"/>
      <c r="IWN89" s="46"/>
      <c r="IWO89" s="35"/>
      <c r="IWP89" s="59"/>
      <c r="IWQ89" s="37"/>
      <c r="IWR89" s="46"/>
      <c r="IWS89" s="35"/>
      <c r="IWT89" s="59"/>
      <c r="IWU89" s="37"/>
      <c r="IWV89" s="46"/>
      <c r="IWW89" s="35"/>
      <c r="IWX89" s="59"/>
      <c r="IWY89" s="37"/>
      <c r="IWZ89" s="46"/>
      <c r="IXA89" s="35"/>
      <c r="IXB89" s="59"/>
      <c r="IXC89" s="37"/>
      <c r="IXD89" s="46"/>
      <c r="IXE89" s="35"/>
      <c r="IXF89" s="59"/>
      <c r="IXG89" s="37"/>
      <c r="IXH89" s="46"/>
      <c r="IXI89" s="35"/>
      <c r="IXJ89" s="59"/>
      <c r="IXK89" s="37"/>
      <c r="IXL89" s="46"/>
      <c r="IXM89" s="35"/>
      <c r="IXN89" s="59"/>
      <c r="IXO89" s="37"/>
      <c r="IXP89" s="46"/>
      <c r="IXQ89" s="35"/>
      <c r="IXR89" s="59"/>
      <c r="IXS89" s="37"/>
      <c r="IXT89" s="46"/>
      <c r="IXU89" s="35"/>
      <c r="IXV89" s="59"/>
      <c r="IXW89" s="37"/>
      <c r="IXX89" s="46"/>
      <c r="IXY89" s="35"/>
      <c r="IXZ89" s="59"/>
      <c r="IYA89" s="37"/>
      <c r="IYB89" s="46"/>
      <c r="IYC89" s="35"/>
      <c r="IYD89" s="59"/>
      <c r="IYE89" s="37"/>
      <c r="IYF89" s="46"/>
      <c r="IYG89" s="35"/>
      <c r="IYH89" s="59"/>
      <c r="IYI89" s="37"/>
      <c r="IYJ89" s="46"/>
      <c r="IYK89" s="35"/>
      <c r="IYL89" s="59"/>
      <c r="IYM89" s="37"/>
      <c r="IYN89" s="46"/>
      <c r="IYO89" s="35"/>
      <c r="IYP89" s="59"/>
      <c r="IYQ89" s="37"/>
      <c r="IYR89" s="46"/>
      <c r="IYS89" s="35"/>
      <c r="IYT89" s="59"/>
      <c r="IYU89" s="37"/>
      <c r="IYV89" s="46"/>
      <c r="IYW89" s="35"/>
      <c r="IYX89" s="59"/>
      <c r="IYY89" s="37"/>
      <c r="IYZ89" s="46"/>
      <c r="IZA89" s="35"/>
      <c r="IZB89" s="59"/>
      <c r="IZC89" s="37"/>
      <c r="IZD89" s="46"/>
      <c r="IZE89" s="35"/>
      <c r="IZF89" s="59"/>
      <c r="IZG89" s="37"/>
      <c r="IZH89" s="46"/>
      <c r="IZI89" s="35"/>
      <c r="IZJ89" s="59"/>
      <c r="IZK89" s="37"/>
      <c r="IZL89" s="46"/>
      <c r="IZM89" s="35"/>
      <c r="IZN89" s="59"/>
      <c r="IZO89" s="37"/>
      <c r="IZP89" s="46"/>
      <c r="IZQ89" s="35"/>
      <c r="IZR89" s="59"/>
      <c r="IZS89" s="37"/>
      <c r="IZT89" s="46"/>
      <c r="IZU89" s="35"/>
      <c r="IZV89" s="59"/>
      <c r="IZW89" s="37"/>
      <c r="IZX89" s="46"/>
      <c r="IZY89" s="35"/>
      <c r="IZZ89" s="59"/>
      <c r="JAA89" s="37"/>
      <c r="JAB89" s="46"/>
      <c r="JAC89" s="35"/>
      <c r="JAD89" s="59"/>
      <c r="JAE89" s="37"/>
      <c r="JAF89" s="46"/>
      <c r="JAG89" s="35"/>
      <c r="JAH89" s="59"/>
      <c r="JAI89" s="37"/>
      <c r="JAJ89" s="46"/>
      <c r="JAK89" s="35"/>
      <c r="JAL89" s="59"/>
      <c r="JAM89" s="37"/>
      <c r="JAN89" s="46"/>
      <c r="JAO89" s="35"/>
      <c r="JAP89" s="59"/>
      <c r="JAQ89" s="37"/>
      <c r="JAR89" s="46"/>
      <c r="JAS89" s="35"/>
      <c r="JAT89" s="59"/>
      <c r="JAU89" s="37"/>
      <c r="JAV89" s="46"/>
      <c r="JAW89" s="35"/>
      <c r="JAX89" s="59"/>
      <c r="JAY89" s="37"/>
      <c r="JAZ89" s="46"/>
      <c r="JBA89" s="35"/>
      <c r="JBB89" s="59"/>
      <c r="JBC89" s="37"/>
      <c r="JBD89" s="46"/>
      <c r="JBE89" s="35"/>
      <c r="JBF89" s="59"/>
      <c r="JBG89" s="37"/>
      <c r="JBH89" s="46"/>
      <c r="JBI89" s="35"/>
      <c r="JBJ89" s="59"/>
      <c r="JBK89" s="37"/>
      <c r="JBL89" s="46"/>
      <c r="JBM89" s="35"/>
      <c r="JBN89" s="59"/>
      <c r="JBO89" s="37"/>
      <c r="JBP89" s="46"/>
      <c r="JBQ89" s="35"/>
      <c r="JBR89" s="59"/>
      <c r="JBS89" s="37"/>
      <c r="JBT89" s="46"/>
      <c r="JBU89" s="35"/>
      <c r="JBV89" s="59"/>
      <c r="JBW89" s="37"/>
      <c r="JBX89" s="46"/>
      <c r="JBY89" s="35"/>
      <c r="JBZ89" s="59"/>
      <c r="JCA89" s="37"/>
      <c r="JCB89" s="46"/>
      <c r="JCC89" s="35"/>
      <c r="JCD89" s="59"/>
      <c r="JCE89" s="37"/>
      <c r="JCF89" s="46"/>
      <c r="JCG89" s="35"/>
      <c r="JCH89" s="59"/>
      <c r="JCI89" s="37"/>
      <c r="JCJ89" s="46"/>
      <c r="JCK89" s="35"/>
      <c r="JCL89" s="59"/>
      <c r="JCM89" s="37"/>
      <c r="JCN89" s="46"/>
      <c r="JCO89" s="35"/>
      <c r="JCP89" s="59"/>
      <c r="JCQ89" s="37"/>
      <c r="JCR89" s="46"/>
      <c r="JCS89" s="35"/>
      <c r="JCT89" s="59"/>
      <c r="JCU89" s="37"/>
      <c r="JCV89" s="46"/>
      <c r="JCW89" s="35"/>
      <c r="JCX89" s="59"/>
      <c r="JCY89" s="37"/>
      <c r="JCZ89" s="46"/>
      <c r="JDA89" s="35"/>
      <c r="JDB89" s="59"/>
      <c r="JDC89" s="37"/>
      <c r="JDD89" s="46"/>
      <c r="JDE89" s="35"/>
      <c r="JDF89" s="59"/>
      <c r="JDG89" s="37"/>
      <c r="JDH89" s="46"/>
      <c r="JDI89" s="35"/>
      <c r="JDJ89" s="59"/>
      <c r="JDK89" s="37"/>
      <c r="JDL89" s="46"/>
      <c r="JDM89" s="35"/>
      <c r="JDN89" s="59"/>
      <c r="JDO89" s="37"/>
      <c r="JDP89" s="46"/>
      <c r="JDQ89" s="35"/>
      <c r="JDR89" s="59"/>
      <c r="JDS89" s="37"/>
      <c r="JDT89" s="46"/>
      <c r="JDU89" s="35"/>
      <c r="JDV89" s="59"/>
      <c r="JDW89" s="37"/>
      <c r="JDX89" s="46"/>
      <c r="JDY89" s="35"/>
      <c r="JDZ89" s="59"/>
      <c r="JEA89" s="37"/>
      <c r="JEB89" s="46"/>
      <c r="JEC89" s="35"/>
      <c r="JED89" s="59"/>
      <c r="JEE89" s="37"/>
      <c r="JEF89" s="46"/>
      <c r="JEG89" s="35"/>
      <c r="JEH89" s="59"/>
      <c r="JEI89" s="37"/>
      <c r="JEJ89" s="46"/>
      <c r="JEK89" s="35"/>
      <c r="JEL89" s="59"/>
      <c r="JEM89" s="37"/>
      <c r="JEN89" s="46"/>
      <c r="JEO89" s="35"/>
      <c r="JEP89" s="59"/>
      <c r="JEQ89" s="37"/>
      <c r="JER89" s="46"/>
      <c r="JES89" s="35"/>
      <c r="JET89" s="59"/>
      <c r="JEU89" s="37"/>
      <c r="JEV89" s="46"/>
      <c r="JEW89" s="35"/>
      <c r="JEX89" s="59"/>
      <c r="JEY89" s="37"/>
      <c r="JEZ89" s="46"/>
      <c r="JFA89" s="35"/>
      <c r="JFB89" s="59"/>
      <c r="JFC89" s="37"/>
      <c r="JFD89" s="46"/>
      <c r="JFE89" s="35"/>
      <c r="JFF89" s="59"/>
      <c r="JFG89" s="37"/>
      <c r="JFH89" s="46"/>
      <c r="JFI89" s="35"/>
      <c r="JFJ89" s="59"/>
      <c r="JFK89" s="37"/>
      <c r="JFL89" s="46"/>
      <c r="JFM89" s="35"/>
      <c r="JFN89" s="59"/>
      <c r="JFO89" s="37"/>
      <c r="JFP89" s="46"/>
      <c r="JFQ89" s="35"/>
      <c r="JFR89" s="59"/>
      <c r="JFS89" s="37"/>
      <c r="JFT89" s="46"/>
      <c r="JFU89" s="35"/>
      <c r="JFV89" s="59"/>
      <c r="JFW89" s="37"/>
      <c r="JFX89" s="46"/>
      <c r="JFY89" s="35"/>
      <c r="JFZ89" s="59"/>
      <c r="JGA89" s="37"/>
      <c r="JGB89" s="46"/>
      <c r="JGC89" s="35"/>
      <c r="JGD89" s="59"/>
      <c r="JGE89" s="37"/>
      <c r="JGF89" s="46"/>
      <c r="JGG89" s="35"/>
      <c r="JGH89" s="59"/>
      <c r="JGI89" s="37"/>
      <c r="JGJ89" s="46"/>
      <c r="JGK89" s="35"/>
      <c r="JGL89" s="59"/>
      <c r="JGM89" s="37"/>
      <c r="JGN89" s="46"/>
      <c r="JGO89" s="35"/>
      <c r="JGP89" s="59"/>
      <c r="JGQ89" s="37"/>
      <c r="JGR89" s="46"/>
      <c r="JGS89" s="35"/>
      <c r="JGT89" s="59"/>
      <c r="JGU89" s="37"/>
      <c r="JGV89" s="46"/>
      <c r="JGW89" s="35"/>
      <c r="JGX89" s="59"/>
      <c r="JGY89" s="37"/>
      <c r="JGZ89" s="46"/>
      <c r="JHA89" s="35"/>
      <c r="JHB89" s="59"/>
      <c r="JHC89" s="37"/>
      <c r="JHD89" s="46"/>
      <c r="JHE89" s="35"/>
      <c r="JHF89" s="59"/>
      <c r="JHG89" s="37"/>
      <c r="JHH89" s="46"/>
      <c r="JHI89" s="35"/>
      <c r="JHJ89" s="59"/>
      <c r="JHK89" s="37"/>
      <c r="JHL89" s="46"/>
      <c r="JHM89" s="35"/>
      <c r="JHN89" s="59"/>
      <c r="JHO89" s="37"/>
      <c r="JHP89" s="46"/>
      <c r="JHQ89" s="35"/>
      <c r="JHR89" s="59"/>
      <c r="JHS89" s="37"/>
      <c r="JHT89" s="46"/>
      <c r="JHU89" s="35"/>
      <c r="JHV89" s="59"/>
      <c r="JHW89" s="37"/>
      <c r="JHX89" s="46"/>
      <c r="JHY89" s="35"/>
      <c r="JHZ89" s="59"/>
      <c r="JIA89" s="37"/>
      <c r="JIB89" s="46"/>
      <c r="JIC89" s="35"/>
      <c r="JID89" s="59"/>
      <c r="JIE89" s="37"/>
      <c r="JIF89" s="46"/>
      <c r="JIG89" s="35"/>
      <c r="JIH89" s="59"/>
      <c r="JII89" s="37"/>
      <c r="JIJ89" s="46"/>
      <c r="JIK89" s="35"/>
      <c r="JIL89" s="59"/>
      <c r="JIM89" s="37"/>
      <c r="JIN89" s="46"/>
      <c r="JIO89" s="35"/>
      <c r="JIP89" s="59"/>
      <c r="JIQ89" s="37"/>
      <c r="JIR89" s="46"/>
      <c r="JIS89" s="35"/>
      <c r="JIT89" s="59"/>
      <c r="JIU89" s="37"/>
      <c r="JIV89" s="46"/>
      <c r="JIW89" s="35"/>
      <c r="JIX89" s="59"/>
      <c r="JIY89" s="37"/>
      <c r="JIZ89" s="46"/>
      <c r="JJA89" s="35"/>
      <c r="JJB89" s="59"/>
      <c r="JJC89" s="37"/>
      <c r="JJD89" s="46"/>
      <c r="JJE89" s="35"/>
      <c r="JJF89" s="59"/>
      <c r="JJG89" s="37"/>
      <c r="JJH89" s="46"/>
      <c r="JJI89" s="35"/>
      <c r="JJJ89" s="59"/>
      <c r="JJK89" s="37"/>
      <c r="JJL89" s="46"/>
      <c r="JJM89" s="35"/>
      <c r="JJN89" s="59"/>
      <c r="JJO89" s="37"/>
      <c r="JJP89" s="46"/>
      <c r="JJQ89" s="35"/>
      <c r="JJR89" s="59"/>
      <c r="JJS89" s="37"/>
      <c r="JJT89" s="46"/>
      <c r="JJU89" s="35"/>
      <c r="JJV89" s="59"/>
      <c r="JJW89" s="37"/>
      <c r="JJX89" s="46"/>
      <c r="JJY89" s="35"/>
      <c r="JJZ89" s="59"/>
      <c r="JKA89" s="37"/>
      <c r="JKB89" s="46"/>
      <c r="JKC89" s="35"/>
      <c r="JKD89" s="59"/>
      <c r="JKE89" s="37"/>
      <c r="JKF89" s="46"/>
      <c r="JKG89" s="35"/>
      <c r="JKH89" s="59"/>
      <c r="JKI89" s="37"/>
      <c r="JKJ89" s="46"/>
      <c r="JKK89" s="35"/>
      <c r="JKL89" s="59"/>
      <c r="JKM89" s="37"/>
      <c r="JKN89" s="46"/>
      <c r="JKO89" s="35"/>
      <c r="JKP89" s="59"/>
      <c r="JKQ89" s="37"/>
      <c r="JKR89" s="46"/>
      <c r="JKS89" s="35"/>
      <c r="JKT89" s="59"/>
      <c r="JKU89" s="37"/>
      <c r="JKV89" s="46"/>
      <c r="JKW89" s="35"/>
      <c r="JKX89" s="59"/>
      <c r="JKY89" s="37"/>
      <c r="JKZ89" s="46"/>
      <c r="JLA89" s="35"/>
      <c r="JLB89" s="59"/>
      <c r="JLC89" s="37"/>
      <c r="JLD89" s="46"/>
      <c r="JLE89" s="35"/>
      <c r="JLF89" s="59"/>
      <c r="JLG89" s="37"/>
      <c r="JLH89" s="46"/>
      <c r="JLI89" s="35"/>
      <c r="JLJ89" s="59"/>
      <c r="JLK89" s="37"/>
      <c r="JLL89" s="46"/>
      <c r="JLM89" s="35"/>
      <c r="JLN89" s="59"/>
      <c r="JLO89" s="37"/>
      <c r="JLP89" s="46"/>
      <c r="JLQ89" s="35"/>
      <c r="JLR89" s="59"/>
      <c r="JLS89" s="37"/>
      <c r="JLT89" s="46"/>
      <c r="JLU89" s="35"/>
      <c r="JLV89" s="59"/>
      <c r="JLW89" s="37"/>
      <c r="JLX89" s="46"/>
      <c r="JLY89" s="35"/>
      <c r="JLZ89" s="59"/>
      <c r="JMA89" s="37"/>
      <c r="JMB89" s="46"/>
      <c r="JMC89" s="35"/>
      <c r="JMD89" s="59"/>
      <c r="JME89" s="37"/>
      <c r="JMF89" s="46"/>
      <c r="JMG89" s="35"/>
      <c r="JMH89" s="59"/>
      <c r="JMI89" s="37"/>
      <c r="JMJ89" s="46"/>
      <c r="JMK89" s="35"/>
      <c r="JML89" s="59"/>
      <c r="JMM89" s="37"/>
      <c r="JMN89" s="46"/>
      <c r="JMO89" s="35"/>
      <c r="JMP89" s="59"/>
      <c r="JMQ89" s="37"/>
      <c r="JMR89" s="46"/>
      <c r="JMS89" s="35"/>
      <c r="JMT89" s="59"/>
      <c r="JMU89" s="37"/>
      <c r="JMV89" s="46"/>
      <c r="JMW89" s="35"/>
      <c r="JMX89" s="59"/>
      <c r="JMY89" s="37"/>
      <c r="JMZ89" s="46"/>
      <c r="JNA89" s="35"/>
      <c r="JNB89" s="59"/>
      <c r="JNC89" s="37"/>
      <c r="JND89" s="46"/>
      <c r="JNE89" s="35"/>
      <c r="JNF89" s="59"/>
      <c r="JNG89" s="37"/>
      <c r="JNH89" s="46"/>
      <c r="JNI89" s="35"/>
      <c r="JNJ89" s="59"/>
      <c r="JNK89" s="37"/>
      <c r="JNL89" s="46"/>
      <c r="JNM89" s="35"/>
      <c r="JNN89" s="59"/>
      <c r="JNO89" s="37"/>
      <c r="JNP89" s="46"/>
      <c r="JNQ89" s="35"/>
      <c r="JNR89" s="59"/>
      <c r="JNS89" s="37"/>
      <c r="JNT89" s="46"/>
      <c r="JNU89" s="35"/>
      <c r="JNV89" s="59"/>
      <c r="JNW89" s="37"/>
      <c r="JNX89" s="46"/>
      <c r="JNY89" s="35"/>
      <c r="JNZ89" s="59"/>
      <c r="JOA89" s="37"/>
      <c r="JOB89" s="46"/>
      <c r="JOC89" s="35"/>
      <c r="JOD89" s="59"/>
      <c r="JOE89" s="37"/>
      <c r="JOF89" s="46"/>
      <c r="JOG89" s="35"/>
      <c r="JOH89" s="59"/>
      <c r="JOI89" s="37"/>
      <c r="JOJ89" s="46"/>
      <c r="JOK89" s="35"/>
      <c r="JOL89" s="59"/>
      <c r="JOM89" s="37"/>
      <c r="JON89" s="46"/>
      <c r="JOO89" s="35"/>
      <c r="JOP89" s="59"/>
      <c r="JOQ89" s="37"/>
      <c r="JOR89" s="46"/>
      <c r="JOS89" s="35"/>
      <c r="JOT89" s="59"/>
      <c r="JOU89" s="37"/>
      <c r="JOV89" s="46"/>
      <c r="JOW89" s="35"/>
      <c r="JOX89" s="59"/>
      <c r="JOY89" s="37"/>
      <c r="JOZ89" s="46"/>
      <c r="JPA89" s="35"/>
      <c r="JPB89" s="59"/>
      <c r="JPC89" s="37"/>
      <c r="JPD89" s="46"/>
      <c r="JPE89" s="35"/>
      <c r="JPF89" s="59"/>
      <c r="JPG89" s="37"/>
      <c r="JPH89" s="46"/>
      <c r="JPI89" s="35"/>
      <c r="JPJ89" s="59"/>
      <c r="JPK89" s="37"/>
      <c r="JPL89" s="46"/>
      <c r="JPM89" s="35"/>
      <c r="JPN89" s="59"/>
      <c r="JPO89" s="37"/>
      <c r="JPP89" s="46"/>
      <c r="JPQ89" s="35"/>
      <c r="JPR89" s="59"/>
      <c r="JPS89" s="37"/>
      <c r="JPT89" s="46"/>
      <c r="JPU89" s="35"/>
      <c r="JPV89" s="59"/>
      <c r="JPW89" s="37"/>
      <c r="JPX89" s="46"/>
      <c r="JPY89" s="35"/>
      <c r="JPZ89" s="59"/>
      <c r="JQA89" s="37"/>
      <c r="JQB89" s="46"/>
      <c r="JQC89" s="35"/>
      <c r="JQD89" s="59"/>
      <c r="JQE89" s="37"/>
      <c r="JQF89" s="46"/>
      <c r="JQG89" s="35"/>
      <c r="JQH89" s="59"/>
      <c r="JQI89" s="37"/>
      <c r="JQJ89" s="46"/>
      <c r="JQK89" s="35"/>
      <c r="JQL89" s="59"/>
      <c r="JQM89" s="37"/>
      <c r="JQN89" s="46"/>
      <c r="JQO89" s="35"/>
      <c r="JQP89" s="59"/>
      <c r="JQQ89" s="37"/>
      <c r="JQR89" s="46"/>
      <c r="JQS89" s="35"/>
      <c r="JQT89" s="59"/>
      <c r="JQU89" s="37"/>
      <c r="JQV89" s="46"/>
      <c r="JQW89" s="35"/>
      <c r="JQX89" s="59"/>
      <c r="JQY89" s="37"/>
      <c r="JQZ89" s="46"/>
      <c r="JRA89" s="35"/>
      <c r="JRB89" s="59"/>
      <c r="JRC89" s="37"/>
      <c r="JRD89" s="46"/>
      <c r="JRE89" s="35"/>
      <c r="JRF89" s="59"/>
      <c r="JRG89" s="37"/>
      <c r="JRH89" s="46"/>
      <c r="JRI89" s="35"/>
      <c r="JRJ89" s="59"/>
      <c r="JRK89" s="37"/>
      <c r="JRL89" s="46"/>
      <c r="JRM89" s="35"/>
      <c r="JRN89" s="59"/>
      <c r="JRO89" s="37"/>
      <c r="JRP89" s="46"/>
      <c r="JRQ89" s="35"/>
      <c r="JRR89" s="59"/>
      <c r="JRS89" s="37"/>
      <c r="JRT89" s="46"/>
      <c r="JRU89" s="35"/>
      <c r="JRV89" s="59"/>
      <c r="JRW89" s="37"/>
      <c r="JRX89" s="46"/>
      <c r="JRY89" s="35"/>
      <c r="JRZ89" s="59"/>
      <c r="JSA89" s="37"/>
      <c r="JSB89" s="46"/>
      <c r="JSC89" s="35"/>
      <c r="JSD89" s="59"/>
      <c r="JSE89" s="37"/>
      <c r="JSF89" s="46"/>
      <c r="JSG89" s="35"/>
      <c r="JSH89" s="59"/>
      <c r="JSI89" s="37"/>
      <c r="JSJ89" s="46"/>
      <c r="JSK89" s="35"/>
      <c r="JSL89" s="59"/>
      <c r="JSM89" s="37"/>
      <c r="JSN89" s="46"/>
      <c r="JSO89" s="35"/>
      <c r="JSP89" s="59"/>
      <c r="JSQ89" s="37"/>
      <c r="JSR89" s="46"/>
      <c r="JSS89" s="35"/>
      <c r="JST89" s="59"/>
      <c r="JSU89" s="37"/>
      <c r="JSV89" s="46"/>
      <c r="JSW89" s="35"/>
      <c r="JSX89" s="59"/>
      <c r="JSY89" s="37"/>
      <c r="JSZ89" s="46"/>
      <c r="JTA89" s="35"/>
      <c r="JTB89" s="59"/>
      <c r="JTC89" s="37"/>
      <c r="JTD89" s="46"/>
      <c r="JTE89" s="35"/>
      <c r="JTF89" s="59"/>
      <c r="JTG89" s="37"/>
      <c r="JTH89" s="46"/>
      <c r="JTI89" s="35"/>
      <c r="JTJ89" s="59"/>
      <c r="JTK89" s="37"/>
      <c r="JTL89" s="46"/>
      <c r="JTM89" s="35"/>
      <c r="JTN89" s="59"/>
      <c r="JTO89" s="37"/>
      <c r="JTP89" s="46"/>
      <c r="JTQ89" s="35"/>
      <c r="JTR89" s="59"/>
      <c r="JTS89" s="37"/>
      <c r="JTT89" s="46"/>
      <c r="JTU89" s="35"/>
      <c r="JTV89" s="59"/>
      <c r="JTW89" s="37"/>
      <c r="JTX89" s="46"/>
      <c r="JTY89" s="35"/>
      <c r="JTZ89" s="59"/>
      <c r="JUA89" s="37"/>
      <c r="JUB89" s="46"/>
      <c r="JUC89" s="35"/>
      <c r="JUD89" s="59"/>
      <c r="JUE89" s="37"/>
      <c r="JUF89" s="46"/>
      <c r="JUG89" s="35"/>
      <c r="JUH89" s="59"/>
      <c r="JUI89" s="37"/>
      <c r="JUJ89" s="46"/>
      <c r="JUK89" s="35"/>
      <c r="JUL89" s="59"/>
      <c r="JUM89" s="37"/>
      <c r="JUN89" s="46"/>
      <c r="JUO89" s="35"/>
      <c r="JUP89" s="59"/>
      <c r="JUQ89" s="37"/>
      <c r="JUR89" s="46"/>
      <c r="JUS89" s="35"/>
      <c r="JUT89" s="59"/>
      <c r="JUU89" s="37"/>
      <c r="JUV89" s="46"/>
      <c r="JUW89" s="35"/>
      <c r="JUX89" s="59"/>
      <c r="JUY89" s="37"/>
      <c r="JUZ89" s="46"/>
      <c r="JVA89" s="35"/>
      <c r="JVB89" s="59"/>
      <c r="JVC89" s="37"/>
      <c r="JVD89" s="46"/>
      <c r="JVE89" s="35"/>
      <c r="JVF89" s="59"/>
      <c r="JVG89" s="37"/>
      <c r="JVH89" s="46"/>
      <c r="JVI89" s="35"/>
      <c r="JVJ89" s="59"/>
      <c r="JVK89" s="37"/>
      <c r="JVL89" s="46"/>
      <c r="JVM89" s="35"/>
      <c r="JVN89" s="59"/>
      <c r="JVO89" s="37"/>
      <c r="JVP89" s="46"/>
      <c r="JVQ89" s="35"/>
      <c r="JVR89" s="59"/>
      <c r="JVS89" s="37"/>
      <c r="JVT89" s="46"/>
      <c r="JVU89" s="35"/>
      <c r="JVV89" s="59"/>
      <c r="JVW89" s="37"/>
      <c r="JVX89" s="46"/>
      <c r="JVY89" s="35"/>
      <c r="JVZ89" s="59"/>
      <c r="JWA89" s="37"/>
      <c r="JWB89" s="46"/>
      <c r="JWC89" s="35"/>
      <c r="JWD89" s="59"/>
      <c r="JWE89" s="37"/>
      <c r="JWF89" s="46"/>
      <c r="JWG89" s="35"/>
      <c r="JWH89" s="59"/>
      <c r="JWI89" s="37"/>
      <c r="JWJ89" s="46"/>
      <c r="JWK89" s="35"/>
      <c r="JWL89" s="59"/>
      <c r="JWM89" s="37"/>
      <c r="JWN89" s="46"/>
      <c r="JWO89" s="35"/>
      <c r="JWP89" s="59"/>
      <c r="JWQ89" s="37"/>
      <c r="JWR89" s="46"/>
      <c r="JWS89" s="35"/>
      <c r="JWT89" s="59"/>
      <c r="JWU89" s="37"/>
      <c r="JWV89" s="46"/>
      <c r="JWW89" s="35"/>
      <c r="JWX89" s="59"/>
      <c r="JWY89" s="37"/>
      <c r="JWZ89" s="46"/>
      <c r="JXA89" s="35"/>
      <c r="JXB89" s="59"/>
      <c r="JXC89" s="37"/>
      <c r="JXD89" s="46"/>
      <c r="JXE89" s="35"/>
      <c r="JXF89" s="59"/>
      <c r="JXG89" s="37"/>
      <c r="JXH89" s="46"/>
      <c r="JXI89" s="35"/>
      <c r="JXJ89" s="59"/>
      <c r="JXK89" s="37"/>
      <c r="JXL89" s="46"/>
      <c r="JXM89" s="35"/>
      <c r="JXN89" s="59"/>
      <c r="JXO89" s="37"/>
      <c r="JXP89" s="46"/>
      <c r="JXQ89" s="35"/>
      <c r="JXR89" s="59"/>
      <c r="JXS89" s="37"/>
      <c r="JXT89" s="46"/>
      <c r="JXU89" s="35"/>
      <c r="JXV89" s="59"/>
      <c r="JXW89" s="37"/>
      <c r="JXX89" s="46"/>
      <c r="JXY89" s="35"/>
      <c r="JXZ89" s="59"/>
      <c r="JYA89" s="37"/>
      <c r="JYB89" s="46"/>
      <c r="JYC89" s="35"/>
      <c r="JYD89" s="59"/>
      <c r="JYE89" s="37"/>
      <c r="JYF89" s="46"/>
      <c r="JYG89" s="35"/>
      <c r="JYH89" s="59"/>
      <c r="JYI89" s="37"/>
      <c r="JYJ89" s="46"/>
      <c r="JYK89" s="35"/>
      <c r="JYL89" s="59"/>
      <c r="JYM89" s="37"/>
      <c r="JYN89" s="46"/>
      <c r="JYO89" s="35"/>
      <c r="JYP89" s="59"/>
      <c r="JYQ89" s="37"/>
      <c r="JYR89" s="46"/>
      <c r="JYS89" s="35"/>
      <c r="JYT89" s="59"/>
      <c r="JYU89" s="37"/>
      <c r="JYV89" s="46"/>
      <c r="JYW89" s="35"/>
      <c r="JYX89" s="59"/>
      <c r="JYY89" s="37"/>
      <c r="JYZ89" s="46"/>
      <c r="JZA89" s="35"/>
      <c r="JZB89" s="59"/>
      <c r="JZC89" s="37"/>
      <c r="JZD89" s="46"/>
      <c r="JZE89" s="35"/>
      <c r="JZF89" s="59"/>
      <c r="JZG89" s="37"/>
      <c r="JZH89" s="46"/>
      <c r="JZI89" s="35"/>
      <c r="JZJ89" s="59"/>
      <c r="JZK89" s="37"/>
      <c r="JZL89" s="46"/>
      <c r="JZM89" s="35"/>
      <c r="JZN89" s="59"/>
      <c r="JZO89" s="37"/>
      <c r="JZP89" s="46"/>
      <c r="JZQ89" s="35"/>
      <c r="JZR89" s="59"/>
      <c r="JZS89" s="37"/>
      <c r="JZT89" s="46"/>
      <c r="JZU89" s="35"/>
      <c r="JZV89" s="59"/>
      <c r="JZW89" s="37"/>
      <c r="JZX89" s="46"/>
      <c r="JZY89" s="35"/>
      <c r="JZZ89" s="59"/>
      <c r="KAA89" s="37"/>
      <c r="KAB89" s="46"/>
      <c r="KAC89" s="35"/>
      <c r="KAD89" s="59"/>
      <c r="KAE89" s="37"/>
      <c r="KAF89" s="46"/>
      <c r="KAG89" s="35"/>
      <c r="KAH89" s="59"/>
      <c r="KAI89" s="37"/>
      <c r="KAJ89" s="46"/>
      <c r="KAK89" s="35"/>
      <c r="KAL89" s="59"/>
      <c r="KAM89" s="37"/>
      <c r="KAN89" s="46"/>
      <c r="KAO89" s="35"/>
      <c r="KAP89" s="59"/>
      <c r="KAQ89" s="37"/>
      <c r="KAR89" s="46"/>
      <c r="KAS89" s="35"/>
      <c r="KAT89" s="59"/>
      <c r="KAU89" s="37"/>
      <c r="KAV89" s="46"/>
      <c r="KAW89" s="35"/>
      <c r="KAX89" s="59"/>
      <c r="KAY89" s="37"/>
      <c r="KAZ89" s="46"/>
      <c r="KBA89" s="35"/>
      <c r="KBB89" s="59"/>
      <c r="KBC89" s="37"/>
      <c r="KBD89" s="46"/>
      <c r="KBE89" s="35"/>
      <c r="KBF89" s="59"/>
      <c r="KBG89" s="37"/>
      <c r="KBH89" s="46"/>
      <c r="KBI89" s="35"/>
      <c r="KBJ89" s="59"/>
      <c r="KBK89" s="37"/>
      <c r="KBL89" s="46"/>
      <c r="KBM89" s="35"/>
      <c r="KBN89" s="59"/>
      <c r="KBO89" s="37"/>
      <c r="KBP89" s="46"/>
      <c r="KBQ89" s="35"/>
      <c r="KBR89" s="59"/>
      <c r="KBS89" s="37"/>
      <c r="KBT89" s="46"/>
      <c r="KBU89" s="35"/>
      <c r="KBV89" s="59"/>
      <c r="KBW89" s="37"/>
      <c r="KBX89" s="46"/>
      <c r="KBY89" s="35"/>
      <c r="KBZ89" s="59"/>
      <c r="KCA89" s="37"/>
      <c r="KCB89" s="46"/>
      <c r="KCC89" s="35"/>
      <c r="KCD89" s="59"/>
      <c r="KCE89" s="37"/>
      <c r="KCF89" s="46"/>
      <c r="KCG89" s="35"/>
      <c r="KCH89" s="59"/>
      <c r="KCI89" s="37"/>
      <c r="KCJ89" s="46"/>
      <c r="KCK89" s="35"/>
      <c r="KCL89" s="59"/>
      <c r="KCM89" s="37"/>
      <c r="KCN89" s="46"/>
      <c r="KCO89" s="35"/>
      <c r="KCP89" s="59"/>
      <c r="KCQ89" s="37"/>
      <c r="KCR89" s="46"/>
      <c r="KCS89" s="35"/>
      <c r="KCT89" s="59"/>
      <c r="KCU89" s="37"/>
      <c r="KCV89" s="46"/>
      <c r="KCW89" s="35"/>
      <c r="KCX89" s="59"/>
      <c r="KCY89" s="37"/>
      <c r="KCZ89" s="46"/>
      <c r="KDA89" s="35"/>
      <c r="KDB89" s="59"/>
      <c r="KDC89" s="37"/>
      <c r="KDD89" s="46"/>
      <c r="KDE89" s="35"/>
      <c r="KDF89" s="59"/>
      <c r="KDG89" s="37"/>
      <c r="KDH89" s="46"/>
      <c r="KDI89" s="35"/>
      <c r="KDJ89" s="59"/>
      <c r="KDK89" s="37"/>
      <c r="KDL89" s="46"/>
      <c r="KDM89" s="35"/>
      <c r="KDN89" s="59"/>
      <c r="KDO89" s="37"/>
      <c r="KDP89" s="46"/>
      <c r="KDQ89" s="35"/>
      <c r="KDR89" s="59"/>
      <c r="KDS89" s="37"/>
      <c r="KDT89" s="46"/>
      <c r="KDU89" s="35"/>
      <c r="KDV89" s="59"/>
      <c r="KDW89" s="37"/>
      <c r="KDX89" s="46"/>
      <c r="KDY89" s="35"/>
      <c r="KDZ89" s="59"/>
      <c r="KEA89" s="37"/>
      <c r="KEB89" s="46"/>
      <c r="KEC89" s="35"/>
      <c r="KED89" s="59"/>
      <c r="KEE89" s="37"/>
      <c r="KEF89" s="46"/>
      <c r="KEG89" s="35"/>
      <c r="KEH89" s="59"/>
      <c r="KEI89" s="37"/>
      <c r="KEJ89" s="46"/>
      <c r="KEK89" s="35"/>
      <c r="KEL89" s="59"/>
      <c r="KEM89" s="37"/>
      <c r="KEN89" s="46"/>
      <c r="KEO89" s="35"/>
      <c r="KEP89" s="59"/>
      <c r="KEQ89" s="37"/>
      <c r="KER89" s="46"/>
      <c r="KES89" s="35"/>
      <c r="KET89" s="59"/>
      <c r="KEU89" s="37"/>
      <c r="KEV89" s="46"/>
      <c r="KEW89" s="35"/>
      <c r="KEX89" s="59"/>
      <c r="KEY89" s="37"/>
      <c r="KEZ89" s="46"/>
      <c r="KFA89" s="35"/>
      <c r="KFB89" s="59"/>
      <c r="KFC89" s="37"/>
      <c r="KFD89" s="46"/>
      <c r="KFE89" s="35"/>
      <c r="KFF89" s="59"/>
      <c r="KFG89" s="37"/>
      <c r="KFH89" s="46"/>
      <c r="KFI89" s="35"/>
      <c r="KFJ89" s="59"/>
      <c r="KFK89" s="37"/>
      <c r="KFL89" s="46"/>
      <c r="KFM89" s="35"/>
      <c r="KFN89" s="59"/>
      <c r="KFO89" s="37"/>
      <c r="KFP89" s="46"/>
      <c r="KFQ89" s="35"/>
      <c r="KFR89" s="59"/>
      <c r="KFS89" s="37"/>
      <c r="KFT89" s="46"/>
      <c r="KFU89" s="35"/>
      <c r="KFV89" s="59"/>
      <c r="KFW89" s="37"/>
      <c r="KFX89" s="46"/>
      <c r="KFY89" s="35"/>
      <c r="KFZ89" s="59"/>
      <c r="KGA89" s="37"/>
      <c r="KGB89" s="46"/>
      <c r="KGC89" s="35"/>
      <c r="KGD89" s="59"/>
      <c r="KGE89" s="37"/>
      <c r="KGF89" s="46"/>
      <c r="KGG89" s="35"/>
      <c r="KGH89" s="59"/>
      <c r="KGI89" s="37"/>
      <c r="KGJ89" s="46"/>
      <c r="KGK89" s="35"/>
      <c r="KGL89" s="59"/>
      <c r="KGM89" s="37"/>
      <c r="KGN89" s="46"/>
      <c r="KGO89" s="35"/>
      <c r="KGP89" s="59"/>
      <c r="KGQ89" s="37"/>
      <c r="KGR89" s="46"/>
      <c r="KGS89" s="35"/>
      <c r="KGT89" s="59"/>
      <c r="KGU89" s="37"/>
      <c r="KGV89" s="46"/>
      <c r="KGW89" s="35"/>
      <c r="KGX89" s="59"/>
      <c r="KGY89" s="37"/>
      <c r="KGZ89" s="46"/>
      <c r="KHA89" s="35"/>
      <c r="KHB89" s="59"/>
      <c r="KHC89" s="37"/>
      <c r="KHD89" s="46"/>
      <c r="KHE89" s="35"/>
      <c r="KHF89" s="59"/>
      <c r="KHG89" s="37"/>
      <c r="KHH89" s="46"/>
      <c r="KHI89" s="35"/>
      <c r="KHJ89" s="59"/>
      <c r="KHK89" s="37"/>
      <c r="KHL89" s="46"/>
      <c r="KHM89" s="35"/>
      <c r="KHN89" s="59"/>
      <c r="KHO89" s="37"/>
      <c r="KHP89" s="46"/>
      <c r="KHQ89" s="35"/>
      <c r="KHR89" s="59"/>
      <c r="KHS89" s="37"/>
      <c r="KHT89" s="46"/>
      <c r="KHU89" s="35"/>
      <c r="KHV89" s="59"/>
      <c r="KHW89" s="37"/>
      <c r="KHX89" s="46"/>
      <c r="KHY89" s="35"/>
      <c r="KHZ89" s="59"/>
      <c r="KIA89" s="37"/>
      <c r="KIB89" s="46"/>
      <c r="KIC89" s="35"/>
      <c r="KID89" s="59"/>
      <c r="KIE89" s="37"/>
      <c r="KIF89" s="46"/>
      <c r="KIG89" s="35"/>
      <c r="KIH89" s="59"/>
      <c r="KII89" s="37"/>
      <c r="KIJ89" s="46"/>
      <c r="KIK89" s="35"/>
      <c r="KIL89" s="59"/>
      <c r="KIM89" s="37"/>
      <c r="KIN89" s="46"/>
      <c r="KIO89" s="35"/>
      <c r="KIP89" s="59"/>
      <c r="KIQ89" s="37"/>
      <c r="KIR89" s="46"/>
      <c r="KIS89" s="35"/>
      <c r="KIT89" s="59"/>
      <c r="KIU89" s="37"/>
      <c r="KIV89" s="46"/>
      <c r="KIW89" s="35"/>
      <c r="KIX89" s="59"/>
      <c r="KIY89" s="37"/>
      <c r="KIZ89" s="46"/>
      <c r="KJA89" s="35"/>
      <c r="KJB89" s="59"/>
      <c r="KJC89" s="37"/>
      <c r="KJD89" s="46"/>
      <c r="KJE89" s="35"/>
      <c r="KJF89" s="59"/>
      <c r="KJG89" s="37"/>
      <c r="KJH89" s="46"/>
      <c r="KJI89" s="35"/>
      <c r="KJJ89" s="59"/>
      <c r="KJK89" s="37"/>
      <c r="KJL89" s="46"/>
      <c r="KJM89" s="35"/>
      <c r="KJN89" s="59"/>
      <c r="KJO89" s="37"/>
      <c r="KJP89" s="46"/>
      <c r="KJQ89" s="35"/>
      <c r="KJR89" s="59"/>
      <c r="KJS89" s="37"/>
      <c r="KJT89" s="46"/>
      <c r="KJU89" s="35"/>
      <c r="KJV89" s="59"/>
      <c r="KJW89" s="37"/>
      <c r="KJX89" s="46"/>
      <c r="KJY89" s="35"/>
      <c r="KJZ89" s="59"/>
      <c r="KKA89" s="37"/>
      <c r="KKB89" s="46"/>
      <c r="KKC89" s="35"/>
      <c r="KKD89" s="59"/>
      <c r="KKE89" s="37"/>
      <c r="KKF89" s="46"/>
      <c r="KKG89" s="35"/>
      <c r="KKH89" s="59"/>
      <c r="KKI89" s="37"/>
      <c r="KKJ89" s="46"/>
      <c r="KKK89" s="35"/>
      <c r="KKL89" s="59"/>
      <c r="KKM89" s="37"/>
      <c r="KKN89" s="46"/>
      <c r="KKO89" s="35"/>
      <c r="KKP89" s="59"/>
      <c r="KKQ89" s="37"/>
      <c r="KKR89" s="46"/>
      <c r="KKS89" s="35"/>
      <c r="KKT89" s="59"/>
      <c r="KKU89" s="37"/>
      <c r="KKV89" s="46"/>
      <c r="KKW89" s="35"/>
      <c r="KKX89" s="59"/>
      <c r="KKY89" s="37"/>
      <c r="KKZ89" s="46"/>
      <c r="KLA89" s="35"/>
      <c r="KLB89" s="59"/>
      <c r="KLC89" s="37"/>
      <c r="KLD89" s="46"/>
      <c r="KLE89" s="35"/>
      <c r="KLF89" s="59"/>
      <c r="KLG89" s="37"/>
      <c r="KLH89" s="46"/>
      <c r="KLI89" s="35"/>
      <c r="KLJ89" s="59"/>
      <c r="KLK89" s="37"/>
      <c r="KLL89" s="46"/>
      <c r="KLM89" s="35"/>
      <c r="KLN89" s="59"/>
      <c r="KLO89" s="37"/>
      <c r="KLP89" s="46"/>
      <c r="KLQ89" s="35"/>
      <c r="KLR89" s="59"/>
      <c r="KLS89" s="37"/>
      <c r="KLT89" s="46"/>
      <c r="KLU89" s="35"/>
      <c r="KLV89" s="59"/>
      <c r="KLW89" s="37"/>
      <c r="KLX89" s="46"/>
      <c r="KLY89" s="35"/>
      <c r="KLZ89" s="59"/>
      <c r="KMA89" s="37"/>
      <c r="KMB89" s="46"/>
      <c r="KMC89" s="35"/>
      <c r="KMD89" s="59"/>
      <c r="KME89" s="37"/>
      <c r="KMF89" s="46"/>
      <c r="KMG89" s="35"/>
      <c r="KMH89" s="59"/>
      <c r="KMI89" s="37"/>
      <c r="KMJ89" s="46"/>
      <c r="KMK89" s="35"/>
      <c r="KML89" s="59"/>
      <c r="KMM89" s="37"/>
      <c r="KMN89" s="46"/>
      <c r="KMO89" s="35"/>
      <c r="KMP89" s="59"/>
      <c r="KMQ89" s="37"/>
      <c r="KMR89" s="46"/>
      <c r="KMS89" s="35"/>
      <c r="KMT89" s="59"/>
      <c r="KMU89" s="37"/>
      <c r="KMV89" s="46"/>
      <c r="KMW89" s="35"/>
      <c r="KMX89" s="59"/>
      <c r="KMY89" s="37"/>
      <c r="KMZ89" s="46"/>
      <c r="KNA89" s="35"/>
      <c r="KNB89" s="59"/>
      <c r="KNC89" s="37"/>
      <c r="KND89" s="46"/>
      <c r="KNE89" s="35"/>
      <c r="KNF89" s="59"/>
      <c r="KNG89" s="37"/>
      <c r="KNH89" s="46"/>
      <c r="KNI89" s="35"/>
      <c r="KNJ89" s="59"/>
      <c r="KNK89" s="37"/>
      <c r="KNL89" s="46"/>
      <c r="KNM89" s="35"/>
      <c r="KNN89" s="59"/>
      <c r="KNO89" s="37"/>
      <c r="KNP89" s="46"/>
      <c r="KNQ89" s="35"/>
      <c r="KNR89" s="59"/>
      <c r="KNS89" s="37"/>
      <c r="KNT89" s="46"/>
      <c r="KNU89" s="35"/>
      <c r="KNV89" s="59"/>
      <c r="KNW89" s="37"/>
      <c r="KNX89" s="46"/>
      <c r="KNY89" s="35"/>
      <c r="KNZ89" s="59"/>
      <c r="KOA89" s="37"/>
      <c r="KOB89" s="46"/>
      <c r="KOC89" s="35"/>
      <c r="KOD89" s="59"/>
      <c r="KOE89" s="37"/>
      <c r="KOF89" s="46"/>
      <c r="KOG89" s="35"/>
      <c r="KOH89" s="59"/>
      <c r="KOI89" s="37"/>
      <c r="KOJ89" s="46"/>
      <c r="KOK89" s="35"/>
      <c r="KOL89" s="59"/>
      <c r="KOM89" s="37"/>
      <c r="KON89" s="46"/>
      <c r="KOO89" s="35"/>
      <c r="KOP89" s="59"/>
      <c r="KOQ89" s="37"/>
      <c r="KOR89" s="46"/>
      <c r="KOS89" s="35"/>
      <c r="KOT89" s="59"/>
      <c r="KOU89" s="37"/>
      <c r="KOV89" s="46"/>
      <c r="KOW89" s="35"/>
      <c r="KOX89" s="59"/>
      <c r="KOY89" s="37"/>
      <c r="KOZ89" s="46"/>
      <c r="KPA89" s="35"/>
      <c r="KPB89" s="59"/>
      <c r="KPC89" s="37"/>
      <c r="KPD89" s="46"/>
      <c r="KPE89" s="35"/>
      <c r="KPF89" s="59"/>
      <c r="KPG89" s="37"/>
      <c r="KPH89" s="46"/>
      <c r="KPI89" s="35"/>
      <c r="KPJ89" s="59"/>
      <c r="KPK89" s="37"/>
      <c r="KPL89" s="46"/>
      <c r="KPM89" s="35"/>
      <c r="KPN89" s="59"/>
      <c r="KPO89" s="37"/>
      <c r="KPP89" s="46"/>
      <c r="KPQ89" s="35"/>
      <c r="KPR89" s="59"/>
      <c r="KPS89" s="37"/>
      <c r="KPT89" s="46"/>
      <c r="KPU89" s="35"/>
      <c r="KPV89" s="59"/>
      <c r="KPW89" s="37"/>
      <c r="KPX89" s="46"/>
      <c r="KPY89" s="35"/>
      <c r="KPZ89" s="59"/>
      <c r="KQA89" s="37"/>
      <c r="KQB89" s="46"/>
      <c r="KQC89" s="35"/>
      <c r="KQD89" s="59"/>
      <c r="KQE89" s="37"/>
      <c r="KQF89" s="46"/>
      <c r="KQG89" s="35"/>
      <c r="KQH89" s="59"/>
      <c r="KQI89" s="37"/>
      <c r="KQJ89" s="46"/>
      <c r="KQK89" s="35"/>
      <c r="KQL89" s="59"/>
      <c r="KQM89" s="37"/>
      <c r="KQN89" s="46"/>
      <c r="KQO89" s="35"/>
      <c r="KQP89" s="59"/>
      <c r="KQQ89" s="37"/>
      <c r="KQR89" s="46"/>
      <c r="KQS89" s="35"/>
      <c r="KQT89" s="59"/>
      <c r="KQU89" s="37"/>
      <c r="KQV89" s="46"/>
      <c r="KQW89" s="35"/>
      <c r="KQX89" s="59"/>
      <c r="KQY89" s="37"/>
      <c r="KQZ89" s="46"/>
      <c r="KRA89" s="35"/>
      <c r="KRB89" s="59"/>
      <c r="KRC89" s="37"/>
      <c r="KRD89" s="46"/>
      <c r="KRE89" s="35"/>
      <c r="KRF89" s="59"/>
      <c r="KRG89" s="37"/>
      <c r="KRH89" s="46"/>
      <c r="KRI89" s="35"/>
      <c r="KRJ89" s="59"/>
      <c r="KRK89" s="37"/>
      <c r="KRL89" s="46"/>
      <c r="KRM89" s="35"/>
      <c r="KRN89" s="59"/>
      <c r="KRO89" s="37"/>
      <c r="KRP89" s="46"/>
      <c r="KRQ89" s="35"/>
      <c r="KRR89" s="59"/>
      <c r="KRS89" s="37"/>
      <c r="KRT89" s="46"/>
      <c r="KRU89" s="35"/>
      <c r="KRV89" s="59"/>
      <c r="KRW89" s="37"/>
      <c r="KRX89" s="46"/>
      <c r="KRY89" s="35"/>
      <c r="KRZ89" s="59"/>
      <c r="KSA89" s="37"/>
      <c r="KSB89" s="46"/>
      <c r="KSC89" s="35"/>
      <c r="KSD89" s="59"/>
      <c r="KSE89" s="37"/>
      <c r="KSF89" s="46"/>
      <c r="KSG89" s="35"/>
      <c r="KSH89" s="59"/>
      <c r="KSI89" s="37"/>
      <c r="KSJ89" s="46"/>
      <c r="KSK89" s="35"/>
      <c r="KSL89" s="59"/>
      <c r="KSM89" s="37"/>
      <c r="KSN89" s="46"/>
      <c r="KSO89" s="35"/>
      <c r="KSP89" s="59"/>
      <c r="KSQ89" s="37"/>
      <c r="KSR89" s="46"/>
      <c r="KSS89" s="35"/>
      <c r="KST89" s="59"/>
      <c r="KSU89" s="37"/>
      <c r="KSV89" s="46"/>
      <c r="KSW89" s="35"/>
      <c r="KSX89" s="59"/>
      <c r="KSY89" s="37"/>
      <c r="KSZ89" s="46"/>
      <c r="KTA89" s="35"/>
      <c r="KTB89" s="59"/>
      <c r="KTC89" s="37"/>
      <c r="KTD89" s="46"/>
      <c r="KTE89" s="35"/>
      <c r="KTF89" s="59"/>
      <c r="KTG89" s="37"/>
      <c r="KTH89" s="46"/>
      <c r="KTI89" s="35"/>
      <c r="KTJ89" s="59"/>
      <c r="KTK89" s="37"/>
      <c r="KTL89" s="46"/>
      <c r="KTM89" s="35"/>
      <c r="KTN89" s="59"/>
      <c r="KTO89" s="37"/>
      <c r="KTP89" s="46"/>
      <c r="KTQ89" s="35"/>
      <c r="KTR89" s="59"/>
      <c r="KTS89" s="37"/>
      <c r="KTT89" s="46"/>
      <c r="KTU89" s="35"/>
      <c r="KTV89" s="59"/>
      <c r="KTW89" s="37"/>
      <c r="KTX89" s="46"/>
      <c r="KTY89" s="35"/>
      <c r="KTZ89" s="59"/>
      <c r="KUA89" s="37"/>
      <c r="KUB89" s="46"/>
      <c r="KUC89" s="35"/>
      <c r="KUD89" s="59"/>
      <c r="KUE89" s="37"/>
      <c r="KUF89" s="46"/>
      <c r="KUG89" s="35"/>
      <c r="KUH89" s="59"/>
      <c r="KUI89" s="37"/>
      <c r="KUJ89" s="46"/>
      <c r="KUK89" s="35"/>
      <c r="KUL89" s="59"/>
      <c r="KUM89" s="37"/>
      <c r="KUN89" s="46"/>
      <c r="KUO89" s="35"/>
      <c r="KUP89" s="59"/>
      <c r="KUQ89" s="37"/>
      <c r="KUR89" s="46"/>
      <c r="KUS89" s="35"/>
      <c r="KUT89" s="59"/>
      <c r="KUU89" s="37"/>
      <c r="KUV89" s="46"/>
      <c r="KUW89" s="35"/>
      <c r="KUX89" s="59"/>
      <c r="KUY89" s="37"/>
      <c r="KUZ89" s="46"/>
      <c r="KVA89" s="35"/>
      <c r="KVB89" s="59"/>
      <c r="KVC89" s="37"/>
      <c r="KVD89" s="46"/>
      <c r="KVE89" s="35"/>
      <c r="KVF89" s="59"/>
      <c r="KVG89" s="37"/>
      <c r="KVH89" s="46"/>
      <c r="KVI89" s="35"/>
      <c r="KVJ89" s="59"/>
      <c r="KVK89" s="37"/>
      <c r="KVL89" s="46"/>
      <c r="KVM89" s="35"/>
      <c r="KVN89" s="59"/>
      <c r="KVO89" s="37"/>
      <c r="KVP89" s="46"/>
      <c r="KVQ89" s="35"/>
      <c r="KVR89" s="59"/>
      <c r="KVS89" s="37"/>
      <c r="KVT89" s="46"/>
      <c r="KVU89" s="35"/>
      <c r="KVV89" s="59"/>
      <c r="KVW89" s="37"/>
      <c r="KVX89" s="46"/>
      <c r="KVY89" s="35"/>
      <c r="KVZ89" s="59"/>
      <c r="KWA89" s="37"/>
      <c r="KWB89" s="46"/>
      <c r="KWC89" s="35"/>
      <c r="KWD89" s="59"/>
      <c r="KWE89" s="37"/>
      <c r="KWF89" s="46"/>
      <c r="KWG89" s="35"/>
      <c r="KWH89" s="59"/>
      <c r="KWI89" s="37"/>
      <c r="KWJ89" s="46"/>
      <c r="KWK89" s="35"/>
      <c r="KWL89" s="59"/>
      <c r="KWM89" s="37"/>
      <c r="KWN89" s="46"/>
      <c r="KWO89" s="35"/>
      <c r="KWP89" s="59"/>
      <c r="KWQ89" s="37"/>
      <c r="KWR89" s="46"/>
      <c r="KWS89" s="35"/>
      <c r="KWT89" s="59"/>
      <c r="KWU89" s="37"/>
      <c r="KWV89" s="46"/>
      <c r="KWW89" s="35"/>
      <c r="KWX89" s="59"/>
      <c r="KWY89" s="37"/>
      <c r="KWZ89" s="46"/>
      <c r="KXA89" s="35"/>
      <c r="KXB89" s="59"/>
      <c r="KXC89" s="37"/>
      <c r="KXD89" s="46"/>
      <c r="KXE89" s="35"/>
      <c r="KXF89" s="59"/>
      <c r="KXG89" s="37"/>
      <c r="KXH89" s="46"/>
      <c r="KXI89" s="35"/>
      <c r="KXJ89" s="59"/>
      <c r="KXK89" s="37"/>
      <c r="KXL89" s="46"/>
      <c r="KXM89" s="35"/>
      <c r="KXN89" s="59"/>
      <c r="KXO89" s="37"/>
      <c r="KXP89" s="46"/>
      <c r="KXQ89" s="35"/>
      <c r="KXR89" s="59"/>
      <c r="KXS89" s="37"/>
      <c r="KXT89" s="46"/>
      <c r="KXU89" s="35"/>
      <c r="KXV89" s="59"/>
      <c r="KXW89" s="37"/>
      <c r="KXX89" s="46"/>
      <c r="KXY89" s="35"/>
      <c r="KXZ89" s="59"/>
      <c r="KYA89" s="37"/>
      <c r="KYB89" s="46"/>
      <c r="KYC89" s="35"/>
      <c r="KYD89" s="59"/>
      <c r="KYE89" s="37"/>
      <c r="KYF89" s="46"/>
      <c r="KYG89" s="35"/>
      <c r="KYH89" s="59"/>
      <c r="KYI89" s="37"/>
      <c r="KYJ89" s="46"/>
      <c r="KYK89" s="35"/>
      <c r="KYL89" s="59"/>
      <c r="KYM89" s="37"/>
      <c r="KYN89" s="46"/>
      <c r="KYO89" s="35"/>
      <c r="KYP89" s="59"/>
      <c r="KYQ89" s="37"/>
      <c r="KYR89" s="46"/>
      <c r="KYS89" s="35"/>
      <c r="KYT89" s="59"/>
      <c r="KYU89" s="37"/>
      <c r="KYV89" s="46"/>
      <c r="KYW89" s="35"/>
      <c r="KYX89" s="59"/>
      <c r="KYY89" s="37"/>
      <c r="KYZ89" s="46"/>
      <c r="KZA89" s="35"/>
      <c r="KZB89" s="59"/>
      <c r="KZC89" s="37"/>
      <c r="KZD89" s="46"/>
      <c r="KZE89" s="35"/>
      <c r="KZF89" s="59"/>
      <c r="KZG89" s="37"/>
      <c r="KZH89" s="46"/>
      <c r="KZI89" s="35"/>
      <c r="KZJ89" s="59"/>
      <c r="KZK89" s="37"/>
      <c r="KZL89" s="46"/>
      <c r="KZM89" s="35"/>
      <c r="KZN89" s="59"/>
      <c r="KZO89" s="37"/>
      <c r="KZP89" s="46"/>
      <c r="KZQ89" s="35"/>
      <c r="KZR89" s="59"/>
      <c r="KZS89" s="37"/>
      <c r="KZT89" s="46"/>
      <c r="KZU89" s="35"/>
      <c r="KZV89" s="59"/>
      <c r="KZW89" s="37"/>
      <c r="KZX89" s="46"/>
      <c r="KZY89" s="35"/>
      <c r="KZZ89" s="59"/>
      <c r="LAA89" s="37"/>
      <c r="LAB89" s="46"/>
      <c r="LAC89" s="35"/>
      <c r="LAD89" s="59"/>
      <c r="LAE89" s="37"/>
      <c r="LAF89" s="46"/>
      <c r="LAG89" s="35"/>
      <c r="LAH89" s="59"/>
      <c r="LAI89" s="37"/>
      <c r="LAJ89" s="46"/>
      <c r="LAK89" s="35"/>
      <c r="LAL89" s="59"/>
      <c r="LAM89" s="37"/>
      <c r="LAN89" s="46"/>
      <c r="LAO89" s="35"/>
      <c r="LAP89" s="59"/>
      <c r="LAQ89" s="37"/>
      <c r="LAR89" s="46"/>
      <c r="LAS89" s="35"/>
      <c r="LAT89" s="59"/>
      <c r="LAU89" s="37"/>
      <c r="LAV89" s="46"/>
      <c r="LAW89" s="35"/>
      <c r="LAX89" s="59"/>
      <c r="LAY89" s="37"/>
      <c r="LAZ89" s="46"/>
      <c r="LBA89" s="35"/>
      <c r="LBB89" s="59"/>
      <c r="LBC89" s="37"/>
      <c r="LBD89" s="46"/>
      <c r="LBE89" s="35"/>
      <c r="LBF89" s="59"/>
      <c r="LBG89" s="37"/>
      <c r="LBH89" s="46"/>
      <c r="LBI89" s="35"/>
      <c r="LBJ89" s="59"/>
      <c r="LBK89" s="37"/>
      <c r="LBL89" s="46"/>
      <c r="LBM89" s="35"/>
      <c r="LBN89" s="59"/>
      <c r="LBO89" s="37"/>
      <c r="LBP89" s="46"/>
      <c r="LBQ89" s="35"/>
      <c r="LBR89" s="59"/>
      <c r="LBS89" s="37"/>
      <c r="LBT89" s="46"/>
      <c r="LBU89" s="35"/>
      <c r="LBV89" s="59"/>
      <c r="LBW89" s="37"/>
      <c r="LBX89" s="46"/>
      <c r="LBY89" s="35"/>
      <c r="LBZ89" s="59"/>
      <c r="LCA89" s="37"/>
      <c r="LCB89" s="46"/>
      <c r="LCC89" s="35"/>
      <c r="LCD89" s="59"/>
      <c r="LCE89" s="37"/>
      <c r="LCF89" s="46"/>
      <c r="LCG89" s="35"/>
      <c r="LCH89" s="59"/>
      <c r="LCI89" s="37"/>
      <c r="LCJ89" s="46"/>
      <c r="LCK89" s="35"/>
      <c r="LCL89" s="59"/>
      <c r="LCM89" s="37"/>
      <c r="LCN89" s="46"/>
      <c r="LCO89" s="35"/>
      <c r="LCP89" s="59"/>
      <c r="LCQ89" s="37"/>
      <c r="LCR89" s="46"/>
      <c r="LCS89" s="35"/>
      <c r="LCT89" s="59"/>
      <c r="LCU89" s="37"/>
      <c r="LCV89" s="46"/>
      <c r="LCW89" s="35"/>
      <c r="LCX89" s="59"/>
      <c r="LCY89" s="37"/>
      <c r="LCZ89" s="46"/>
      <c r="LDA89" s="35"/>
      <c r="LDB89" s="59"/>
      <c r="LDC89" s="37"/>
      <c r="LDD89" s="46"/>
      <c r="LDE89" s="35"/>
      <c r="LDF89" s="59"/>
      <c r="LDG89" s="37"/>
      <c r="LDH89" s="46"/>
      <c r="LDI89" s="35"/>
      <c r="LDJ89" s="59"/>
      <c r="LDK89" s="37"/>
      <c r="LDL89" s="46"/>
      <c r="LDM89" s="35"/>
      <c r="LDN89" s="59"/>
      <c r="LDO89" s="37"/>
      <c r="LDP89" s="46"/>
      <c r="LDQ89" s="35"/>
      <c r="LDR89" s="59"/>
      <c r="LDS89" s="37"/>
      <c r="LDT89" s="46"/>
      <c r="LDU89" s="35"/>
      <c r="LDV89" s="59"/>
      <c r="LDW89" s="37"/>
      <c r="LDX89" s="46"/>
      <c r="LDY89" s="35"/>
      <c r="LDZ89" s="59"/>
      <c r="LEA89" s="37"/>
      <c r="LEB89" s="46"/>
      <c r="LEC89" s="35"/>
      <c r="LED89" s="59"/>
      <c r="LEE89" s="37"/>
      <c r="LEF89" s="46"/>
      <c r="LEG89" s="35"/>
      <c r="LEH89" s="59"/>
      <c r="LEI89" s="37"/>
      <c r="LEJ89" s="46"/>
      <c r="LEK89" s="35"/>
      <c r="LEL89" s="59"/>
      <c r="LEM89" s="37"/>
      <c r="LEN89" s="46"/>
      <c r="LEO89" s="35"/>
      <c r="LEP89" s="59"/>
      <c r="LEQ89" s="37"/>
      <c r="LER89" s="46"/>
      <c r="LES89" s="35"/>
      <c r="LET89" s="59"/>
      <c r="LEU89" s="37"/>
      <c r="LEV89" s="46"/>
      <c r="LEW89" s="35"/>
      <c r="LEX89" s="59"/>
      <c r="LEY89" s="37"/>
      <c r="LEZ89" s="46"/>
      <c r="LFA89" s="35"/>
      <c r="LFB89" s="59"/>
      <c r="LFC89" s="37"/>
      <c r="LFD89" s="46"/>
      <c r="LFE89" s="35"/>
      <c r="LFF89" s="59"/>
      <c r="LFG89" s="37"/>
      <c r="LFH89" s="46"/>
      <c r="LFI89" s="35"/>
      <c r="LFJ89" s="59"/>
      <c r="LFK89" s="37"/>
      <c r="LFL89" s="46"/>
      <c r="LFM89" s="35"/>
      <c r="LFN89" s="59"/>
      <c r="LFO89" s="37"/>
      <c r="LFP89" s="46"/>
      <c r="LFQ89" s="35"/>
      <c r="LFR89" s="59"/>
      <c r="LFS89" s="37"/>
      <c r="LFT89" s="46"/>
      <c r="LFU89" s="35"/>
      <c r="LFV89" s="59"/>
      <c r="LFW89" s="37"/>
      <c r="LFX89" s="46"/>
      <c r="LFY89" s="35"/>
      <c r="LFZ89" s="59"/>
      <c r="LGA89" s="37"/>
      <c r="LGB89" s="46"/>
      <c r="LGC89" s="35"/>
      <c r="LGD89" s="59"/>
      <c r="LGE89" s="37"/>
      <c r="LGF89" s="46"/>
      <c r="LGG89" s="35"/>
      <c r="LGH89" s="59"/>
      <c r="LGI89" s="37"/>
      <c r="LGJ89" s="46"/>
      <c r="LGK89" s="35"/>
      <c r="LGL89" s="59"/>
      <c r="LGM89" s="37"/>
      <c r="LGN89" s="46"/>
      <c r="LGO89" s="35"/>
      <c r="LGP89" s="59"/>
      <c r="LGQ89" s="37"/>
      <c r="LGR89" s="46"/>
      <c r="LGS89" s="35"/>
      <c r="LGT89" s="59"/>
      <c r="LGU89" s="37"/>
      <c r="LGV89" s="46"/>
      <c r="LGW89" s="35"/>
      <c r="LGX89" s="59"/>
      <c r="LGY89" s="37"/>
      <c r="LGZ89" s="46"/>
      <c r="LHA89" s="35"/>
      <c r="LHB89" s="59"/>
      <c r="LHC89" s="37"/>
      <c r="LHD89" s="46"/>
      <c r="LHE89" s="35"/>
      <c r="LHF89" s="59"/>
      <c r="LHG89" s="37"/>
      <c r="LHH89" s="46"/>
      <c r="LHI89" s="35"/>
      <c r="LHJ89" s="59"/>
      <c r="LHK89" s="37"/>
      <c r="LHL89" s="46"/>
      <c r="LHM89" s="35"/>
      <c r="LHN89" s="59"/>
      <c r="LHO89" s="37"/>
      <c r="LHP89" s="46"/>
      <c r="LHQ89" s="35"/>
      <c r="LHR89" s="59"/>
      <c r="LHS89" s="37"/>
      <c r="LHT89" s="46"/>
      <c r="LHU89" s="35"/>
      <c r="LHV89" s="59"/>
      <c r="LHW89" s="37"/>
      <c r="LHX89" s="46"/>
      <c r="LHY89" s="35"/>
      <c r="LHZ89" s="59"/>
      <c r="LIA89" s="37"/>
      <c r="LIB89" s="46"/>
      <c r="LIC89" s="35"/>
      <c r="LID89" s="59"/>
      <c r="LIE89" s="37"/>
      <c r="LIF89" s="46"/>
      <c r="LIG89" s="35"/>
      <c r="LIH89" s="59"/>
      <c r="LII89" s="37"/>
      <c r="LIJ89" s="46"/>
      <c r="LIK89" s="35"/>
      <c r="LIL89" s="59"/>
      <c r="LIM89" s="37"/>
      <c r="LIN89" s="46"/>
      <c r="LIO89" s="35"/>
      <c r="LIP89" s="59"/>
      <c r="LIQ89" s="37"/>
      <c r="LIR89" s="46"/>
      <c r="LIS89" s="35"/>
      <c r="LIT89" s="59"/>
      <c r="LIU89" s="37"/>
      <c r="LIV89" s="46"/>
      <c r="LIW89" s="35"/>
      <c r="LIX89" s="59"/>
      <c r="LIY89" s="37"/>
      <c r="LIZ89" s="46"/>
      <c r="LJA89" s="35"/>
      <c r="LJB89" s="59"/>
      <c r="LJC89" s="37"/>
      <c r="LJD89" s="46"/>
      <c r="LJE89" s="35"/>
      <c r="LJF89" s="59"/>
      <c r="LJG89" s="37"/>
      <c r="LJH89" s="46"/>
      <c r="LJI89" s="35"/>
      <c r="LJJ89" s="59"/>
      <c r="LJK89" s="37"/>
      <c r="LJL89" s="46"/>
      <c r="LJM89" s="35"/>
      <c r="LJN89" s="59"/>
      <c r="LJO89" s="37"/>
      <c r="LJP89" s="46"/>
      <c r="LJQ89" s="35"/>
      <c r="LJR89" s="59"/>
      <c r="LJS89" s="37"/>
      <c r="LJT89" s="46"/>
      <c r="LJU89" s="35"/>
      <c r="LJV89" s="59"/>
      <c r="LJW89" s="37"/>
      <c r="LJX89" s="46"/>
      <c r="LJY89" s="35"/>
      <c r="LJZ89" s="59"/>
      <c r="LKA89" s="37"/>
      <c r="LKB89" s="46"/>
      <c r="LKC89" s="35"/>
      <c r="LKD89" s="59"/>
      <c r="LKE89" s="37"/>
      <c r="LKF89" s="46"/>
      <c r="LKG89" s="35"/>
      <c r="LKH89" s="59"/>
      <c r="LKI89" s="37"/>
      <c r="LKJ89" s="46"/>
      <c r="LKK89" s="35"/>
      <c r="LKL89" s="59"/>
      <c r="LKM89" s="37"/>
      <c r="LKN89" s="46"/>
      <c r="LKO89" s="35"/>
      <c r="LKP89" s="59"/>
      <c r="LKQ89" s="37"/>
      <c r="LKR89" s="46"/>
      <c r="LKS89" s="35"/>
      <c r="LKT89" s="59"/>
      <c r="LKU89" s="37"/>
      <c r="LKV89" s="46"/>
      <c r="LKW89" s="35"/>
      <c r="LKX89" s="59"/>
      <c r="LKY89" s="37"/>
      <c r="LKZ89" s="46"/>
      <c r="LLA89" s="35"/>
      <c r="LLB89" s="59"/>
      <c r="LLC89" s="37"/>
      <c r="LLD89" s="46"/>
      <c r="LLE89" s="35"/>
      <c r="LLF89" s="59"/>
      <c r="LLG89" s="37"/>
      <c r="LLH89" s="46"/>
      <c r="LLI89" s="35"/>
      <c r="LLJ89" s="59"/>
      <c r="LLK89" s="37"/>
      <c r="LLL89" s="46"/>
      <c r="LLM89" s="35"/>
      <c r="LLN89" s="59"/>
      <c r="LLO89" s="37"/>
      <c r="LLP89" s="46"/>
      <c r="LLQ89" s="35"/>
      <c r="LLR89" s="59"/>
      <c r="LLS89" s="37"/>
      <c r="LLT89" s="46"/>
      <c r="LLU89" s="35"/>
      <c r="LLV89" s="59"/>
      <c r="LLW89" s="37"/>
      <c r="LLX89" s="46"/>
      <c r="LLY89" s="35"/>
      <c r="LLZ89" s="59"/>
      <c r="LMA89" s="37"/>
      <c r="LMB89" s="46"/>
      <c r="LMC89" s="35"/>
      <c r="LMD89" s="59"/>
      <c r="LME89" s="37"/>
      <c r="LMF89" s="46"/>
      <c r="LMG89" s="35"/>
      <c r="LMH89" s="59"/>
      <c r="LMI89" s="37"/>
      <c r="LMJ89" s="46"/>
      <c r="LMK89" s="35"/>
      <c r="LML89" s="59"/>
      <c r="LMM89" s="37"/>
      <c r="LMN89" s="46"/>
      <c r="LMO89" s="35"/>
      <c r="LMP89" s="59"/>
      <c r="LMQ89" s="37"/>
      <c r="LMR89" s="46"/>
      <c r="LMS89" s="35"/>
      <c r="LMT89" s="59"/>
      <c r="LMU89" s="37"/>
      <c r="LMV89" s="46"/>
      <c r="LMW89" s="35"/>
      <c r="LMX89" s="59"/>
      <c r="LMY89" s="37"/>
      <c r="LMZ89" s="46"/>
      <c r="LNA89" s="35"/>
      <c r="LNB89" s="59"/>
      <c r="LNC89" s="37"/>
      <c r="LND89" s="46"/>
      <c r="LNE89" s="35"/>
      <c r="LNF89" s="59"/>
      <c r="LNG89" s="37"/>
      <c r="LNH89" s="46"/>
      <c r="LNI89" s="35"/>
      <c r="LNJ89" s="59"/>
      <c r="LNK89" s="37"/>
      <c r="LNL89" s="46"/>
      <c r="LNM89" s="35"/>
      <c r="LNN89" s="59"/>
      <c r="LNO89" s="37"/>
      <c r="LNP89" s="46"/>
      <c r="LNQ89" s="35"/>
      <c r="LNR89" s="59"/>
      <c r="LNS89" s="37"/>
      <c r="LNT89" s="46"/>
      <c r="LNU89" s="35"/>
      <c r="LNV89" s="59"/>
      <c r="LNW89" s="37"/>
      <c r="LNX89" s="46"/>
      <c r="LNY89" s="35"/>
      <c r="LNZ89" s="59"/>
      <c r="LOA89" s="37"/>
      <c r="LOB89" s="46"/>
      <c r="LOC89" s="35"/>
      <c r="LOD89" s="59"/>
      <c r="LOE89" s="37"/>
      <c r="LOF89" s="46"/>
      <c r="LOG89" s="35"/>
      <c r="LOH89" s="59"/>
      <c r="LOI89" s="37"/>
      <c r="LOJ89" s="46"/>
      <c r="LOK89" s="35"/>
      <c r="LOL89" s="59"/>
      <c r="LOM89" s="37"/>
      <c r="LON89" s="46"/>
      <c r="LOO89" s="35"/>
      <c r="LOP89" s="59"/>
      <c r="LOQ89" s="37"/>
      <c r="LOR89" s="46"/>
      <c r="LOS89" s="35"/>
      <c r="LOT89" s="59"/>
      <c r="LOU89" s="37"/>
      <c r="LOV89" s="46"/>
      <c r="LOW89" s="35"/>
      <c r="LOX89" s="59"/>
      <c r="LOY89" s="37"/>
      <c r="LOZ89" s="46"/>
      <c r="LPA89" s="35"/>
      <c r="LPB89" s="59"/>
      <c r="LPC89" s="37"/>
      <c r="LPD89" s="46"/>
      <c r="LPE89" s="35"/>
      <c r="LPF89" s="59"/>
      <c r="LPG89" s="37"/>
      <c r="LPH89" s="46"/>
      <c r="LPI89" s="35"/>
      <c r="LPJ89" s="59"/>
      <c r="LPK89" s="37"/>
      <c r="LPL89" s="46"/>
      <c r="LPM89" s="35"/>
      <c r="LPN89" s="59"/>
      <c r="LPO89" s="37"/>
      <c r="LPP89" s="46"/>
      <c r="LPQ89" s="35"/>
      <c r="LPR89" s="59"/>
      <c r="LPS89" s="37"/>
      <c r="LPT89" s="46"/>
      <c r="LPU89" s="35"/>
      <c r="LPV89" s="59"/>
      <c r="LPW89" s="37"/>
      <c r="LPX89" s="46"/>
      <c r="LPY89" s="35"/>
      <c r="LPZ89" s="59"/>
      <c r="LQA89" s="37"/>
      <c r="LQB89" s="46"/>
      <c r="LQC89" s="35"/>
      <c r="LQD89" s="59"/>
      <c r="LQE89" s="37"/>
      <c r="LQF89" s="46"/>
      <c r="LQG89" s="35"/>
      <c r="LQH89" s="59"/>
      <c r="LQI89" s="37"/>
      <c r="LQJ89" s="46"/>
      <c r="LQK89" s="35"/>
      <c r="LQL89" s="59"/>
      <c r="LQM89" s="37"/>
      <c r="LQN89" s="46"/>
      <c r="LQO89" s="35"/>
      <c r="LQP89" s="59"/>
      <c r="LQQ89" s="37"/>
      <c r="LQR89" s="46"/>
      <c r="LQS89" s="35"/>
      <c r="LQT89" s="59"/>
      <c r="LQU89" s="37"/>
      <c r="LQV89" s="46"/>
      <c r="LQW89" s="35"/>
      <c r="LQX89" s="59"/>
      <c r="LQY89" s="37"/>
      <c r="LQZ89" s="46"/>
      <c r="LRA89" s="35"/>
      <c r="LRB89" s="59"/>
      <c r="LRC89" s="37"/>
      <c r="LRD89" s="46"/>
      <c r="LRE89" s="35"/>
      <c r="LRF89" s="59"/>
      <c r="LRG89" s="37"/>
      <c r="LRH89" s="46"/>
      <c r="LRI89" s="35"/>
      <c r="LRJ89" s="59"/>
      <c r="LRK89" s="37"/>
      <c r="LRL89" s="46"/>
      <c r="LRM89" s="35"/>
      <c r="LRN89" s="59"/>
      <c r="LRO89" s="37"/>
      <c r="LRP89" s="46"/>
      <c r="LRQ89" s="35"/>
      <c r="LRR89" s="59"/>
      <c r="LRS89" s="37"/>
      <c r="LRT89" s="46"/>
      <c r="LRU89" s="35"/>
      <c r="LRV89" s="59"/>
      <c r="LRW89" s="37"/>
      <c r="LRX89" s="46"/>
      <c r="LRY89" s="35"/>
      <c r="LRZ89" s="59"/>
      <c r="LSA89" s="37"/>
      <c r="LSB89" s="46"/>
      <c r="LSC89" s="35"/>
      <c r="LSD89" s="59"/>
      <c r="LSE89" s="37"/>
      <c r="LSF89" s="46"/>
      <c r="LSG89" s="35"/>
      <c r="LSH89" s="59"/>
      <c r="LSI89" s="37"/>
      <c r="LSJ89" s="46"/>
      <c r="LSK89" s="35"/>
      <c r="LSL89" s="59"/>
      <c r="LSM89" s="37"/>
      <c r="LSN89" s="46"/>
      <c r="LSO89" s="35"/>
      <c r="LSP89" s="59"/>
      <c r="LSQ89" s="37"/>
      <c r="LSR89" s="46"/>
      <c r="LSS89" s="35"/>
      <c r="LST89" s="59"/>
      <c r="LSU89" s="37"/>
      <c r="LSV89" s="46"/>
      <c r="LSW89" s="35"/>
      <c r="LSX89" s="59"/>
      <c r="LSY89" s="37"/>
      <c r="LSZ89" s="46"/>
      <c r="LTA89" s="35"/>
      <c r="LTB89" s="59"/>
      <c r="LTC89" s="37"/>
      <c r="LTD89" s="46"/>
      <c r="LTE89" s="35"/>
      <c r="LTF89" s="59"/>
      <c r="LTG89" s="37"/>
      <c r="LTH89" s="46"/>
      <c r="LTI89" s="35"/>
      <c r="LTJ89" s="59"/>
      <c r="LTK89" s="37"/>
      <c r="LTL89" s="46"/>
      <c r="LTM89" s="35"/>
      <c r="LTN89" s="59"/>
      <c r="LTO89" s="37"/>
      <c r="LTP89" s="46"/>
      <c r="LTQ89" s="35"/>
      <c r="LTR89" s="59"/>
      <c r="LTS89" s="37"/>
      <c r="LTT89" s="46"/>
      <c r="LTU89" s="35"/>
      <c r="LTV89" s="59"/>
      <c r="LTW89" s="37"/>
      <c r="LTX89" s="46"/>
      <c r="LTY89" s="35"/>
      <c r="LTZ89" s="59"/>
      <c r="LUA89" s="37"/>
      <c r="LUB89" s="46"/>
      <c r="LUC89" s="35"/>
      <c r="LUD89" s="59"/>
      <c r="LUE89" s="37"/>
      <c r="LUF89" s="46"/>
      <c r="LUG89" s="35"/>
      <c r="LUH89" s="59"/>
      <c r="LUI89" s="37"/>
      <c r="LUJ89" s="46"/>
      <c r="LUK89" s="35"/>
      <c r="LUL89" s="59"/>
      <c r="LUM89" s="37"/>
      <c r="LUN89" s="46"/>
      <c r="LUO89" s="35"/>
      <c r="LUP89" s="59"/>
      <c r="LUQ89" s="37"/>
      <c r="LUR89" s="46"/>
      <c r="LUS89" s="35"/>
      <c r="LUT89" s="59"/>
      <c r="LUU89" s="37"/>
      <c r="LUV89" s="46"/>
      <c r="LUW89" s="35"/>
      <c r="LUX89" s="59"/>
      <c r="LUY89" s="37"/>
      <c r="LUZ89" s="46"/>
      <c r="LVA89" s="35"/>
      <c r="LVB89" s="59"/>
      <c r="LVC89" s="37"/>
      <c r="LVD89" s="46"/>
      <c r="LVE89" s="35"/>
      <c r="LVF89" s="59"/>
      <c r="LVG89" s="37"/>
      <c r="LVH89" s="46"/>
      <c r="LVI89" s="35"/>
      <c r="LVJ89" s="59"/>
      <c r="LVK89" s="37"/>
      <c r="LVL89" s="46"/>
      <c r="LVM89" s="35"/>
      <c r="LVN89" s="59"/>
      <c r="LVO89" s="37"/>
      <c r="LVP89" s="46"/>
      <c r="LVQ89" s="35"/>
      <c r="LVR89" s="59"/>
      <c r="LVS89" s="37"/>
      <c r="LVT89" s="46"/>
      <c r="LVU89" s="35"/>
      <c r="LVV89" s="59"/>
      <c r="LVW89" s="37"/>
      <c r="LVX89" s="46"/>
      <c r="LVY89" s="35"/>
      <c r="LVZ89" s="59"/>
      <c r="LWA89" s="37"/>
      <c r="LWB89" s="46"/>
      <c r="LWC89" s="35"/>
      <c r="LWD89" s="59"/>
      <c r="LWE89" s="37"/>
      <c r="LWF89" s="46"/>
      <c r="LWG89" s="35"/>
      <c r="LWH89" s="59"/>
      <c r="LWI89" s="37"/>
      <c r="LWJ89" s="46"/>
      <c r="LWK89" s="35"/>
      <c r="LWL89" s="59"/>
      <c r="LWM89" s="37"/>
      <c r="LWN89" s="46"/>
      <c r="LWO89" s="35"/>
      <c r="LWP89" s="59"/>
      <c r="LWQ89" s="37"/>
      <c r="LWR89" s="46"/>
      <c r="LWS89" s="35"/>
      <c r="LWT89" s="59"/>
      <c r="LWU89" s="37"/>
      <c r="LWV89" s="46"/>
      <c r="LWW89" s="35"/>
      <c r="LWX89" s="59"/>
      <c r="LWY89" s="37"/>
      <c r="LWZ89" s="46"/>
      <c r="LXA89" s="35"/>
      <c r="LXB89" s="59"/>
      <c r="LXC89" s="37"/>
      <c r="LXD89" s="46"/>
      <c r="LXE89" s="35"/>
      <c r="LXF89" s="59"/>
      <c r="LXG89" s="37"/>
      <c r="LXH89" s="46"/>
      <c r="LXI89" s="35"/>
      <c r="LXJ89" s="59"/>
      <c r="LXK89" s="37"/>
      <c r="LXL89" s="46"/>
      <c r="LXM89" s="35"/>
      <c r="LXN89" s="59"/>
      <c r="LXO89" s="37"/>
      <c r="LXP89" s="46"/>
      <c r="LXQ89" s="35"/>
      <c r="LXR89" s="59"/>
      <c r="LXS89" s="37"/>
      <c r="LXT89" s="46"/>
      <c r="LXU89" s="35"/>
      <c r="LXV89" s="59"/>
      <c r="LXW89" s="37"/>
      <c r="LXX89" s="46"/>
      <c r="LXY89" s="35"/>
      <c r="LXZ89" s="59"/>
      <c r="LYA89" s="37"/>
      <c r="LYB89" s="46"/>
      <c r="LYC89" s="35"/>
      <c r="LYD89" s="59"/>
      <c r="LYE89" s="37"/>
      <c r="LYF89" s="46"/>
      <c r="LYG89" s="35"/>
      <c r="LYH89" s="59"/>
      <c r="LYI89" s="37"/>
      <c r="LYJ89" s="46"/>
      <c r="LYK89" s="35"/>
      <c r="LYL89" s="59"/>
      <c r="LYM89" s="37"/>
      <c r="LYN89" s="46"/>
      <c r="LYO89" s="35"/>
      <c r="LYP89" s="59"/>
      <c r="LYQ89" s="37"/>
      <c r="LYR89" s="46"/>
      <c r="LYS89" s="35"/>
      <c r="LYT89" s="59"/>
      <c r="LYU89" s="37"/>
      <c r="LYV89" s="46"/>
      <c r="LYW89" s="35"/>
      <c r="LYX89" s="59"/>
      <c r="LYY89" s="37"/>
      <c r="LYZ89" s="46"/>
      <c r="LZA89" s="35"/>
      <c r="LZB89" s="59"/>
      <c r="LZC89" s="37"/>
      <c r="LZD89" s="46"/>
      <c r="LZE89" s="35"/>
      <c r="LZF89" s="59"/>
      <c r="LZG89" s="37"/>
      <c r="LZH89" s="46"/>
      <c r="LZI89" s="35"/>
      <c r="LZJ89" s="59"/>
      <c r="LZK89" s="37"/>
      <c r="LZL89" s="46"/>
      <c r="LZM89" s="35"/>
      <c r="LZN89" s="59"/>
      <c r="LZO89" s="37"/>
      <c r="LZP89" s="46"/>
      <c r="LZQ89" s="35"/>
      <c r="LZR89" s="59"/>
      <c r="LZS89" s="37"/>
      <c r="LZT89" s="46"/>
      <c r="LZU89" s="35"/>
      <c r="LZV89" s="59"/>
      <c r="LZW89" s="37"/>
      <c r="LZX89" s="46"/>
      <c r="LZY89" s="35"/>
      <c r="LZZ89" s="59"/>
      <c r="MAA89" s="37"/>
      <c r="MAB89" s="46"/>
      <c r="MAC89" s="35"/>
      <c r="MAD89" s="59"/>
      <c r="MAE89" s="37"/>
      <c r="MAF89" s="46"/>
      <c r="MAG89" s="35"/>
      <c r="MAH89" s="59"/>
      <c r="MAI89" s="37"/>
      <c r="MAJ89" s="46"/>
      <c r="MAK89" s="35"/>
      <c r="MAL89" s="59"/>
      <c r="MAM89" s="37"/>
      <c r="MAN89" s="46"/>
      <c r="MAO89" s="35"/>
      <c r="MAP89" s="59"/>
      <c r="MAQ89" s="37"/>
      <c r="MAR89" s="46"/>
      <c r="MAS89" s="35"/>
      <c r="MAT89" s="59"/>
      <c r="MAU89" s="37"/>
      <c r="MAV89" s="46"/>
      <c r="MAW89" s="35"/>
      <c r="MAX89" s="59"/>
      <c r="MAY89" s="37"/>
      <c r="MAZ89" s="46"/>
      <c r="MBA89" s="35"/>
      <c r="MBB89" s="59"/>
      <c r="MBC89" s="37"/>
      <c r="MBD89" s="46"/>
      <c r="MBE89" s="35"/>
      <c r="MBF89" s="59"/>
      <c r="MBG89" s="37"/>
      <c r="MBH89" s="46"/>
      <c r="MBI89" s="35"/>
      <c r="MBJ89" s="59"/>
      <c r="MBK89" s="37"/>
      <c r="MBL89" s="46"/>
      <c r="MBM89" s="35"/>
      <c r="MBN89" s="59"/>
      <c r="MBO89" s="37"/>
      <c r="MBP89" s="46"/>
      <c r="MBQ89" s="35"/>
      <c r="MBR89" s="59"/>
      <c r="MBS89" s="37"/>
      <c r="MBT89" s="46"/>
      <c r="MBU89" s="35"/>
      <c r="MBV89" s="59"/>
      <c r="MBW89" s="37"/>
      <c r="MBX89" s="46"/>
      <c r="MBY89" s="35"/>
      <c r="MBZ89" s="59"/>
      <c r="MCA89" s="37"/>
      <c r="MCB89" s="46"/>
      <c r="MCC89" s="35"/>
      <c r="MCD89" s="59"/>
      <c r="MCE89" s="37"/>
      <c r="MCF89" s="46"/>
      <c r="MCG89" s="35"/>
      <c r="MCH89" s="59"/>
      <c r="MCI89" s="37"/>
      <c r="MCJ89" s="46"/>
      <c r="MCK89" s="35"/>
      <c r="MCL89" s="59"/>
      <c r="MCM89" s="37"/>
      <c r="MCN89" s="46"/>
      <c r="MCO89" s="35"/>
      <c r="MCP89" s="59"/>
      <c r="MCQ89" s="37"/>
      <c r="MCR89" s="46"/>
      <c r="MCS89" s="35"/>
      <c r="MCT89" s="59"/>
      <c r="MCU89" s="37"/>
      <c r="MCV89" s="46"/>
      <c r="MCW89" s="35"/>
      <c r="MCX89" s="59"/>
      <c r="MCY89" s="37"/>
      <c r="MCZ89" s="46"/>
      <c r="MDA89" s="35"/>
      <c r="MDB89" s="59"/>
      <c r="MDC89" s="37"/>
      <c r="MDD89" s="46"/>
      <c r="MDE89" s="35"/>
      <c r="MDF89" s="59"/>
      <c r="MDG89" s="37"/>
      <c r="MDH89" s="46"/>
      <c r="MDI89" s="35"/>
      <c r="MDJ89" s="59"/>
      <c r="MDK89" s="37"/>
      <c r="MDL89" s="46"/>
      <c r="MDM89" s="35"/>
      <c r="MDN89" s="59"/>
      <c r="MDO89" s="37"/>
      <c r="MDP89" s="46"/>
      <c r="MDQ89" s="35"/>
      <c r="MDR89" s="59"/>
      <c r="MDS89" s="37"/>
      <c r="MDT89" s="46"/>
      <c r="MDU89" s="35"/>
      <c r="MDV89" s="59"/>
      <c r="MDW89" s="37"/>
      <c r="MDX89" s="46"/>
      <c r="MDY89" s="35"/>
      <c r="MDZ89" s="59"/>
      <c r="MEA89" s="37"/>
      <c r="MEB89" s="46"/>
      <c r="MEC89" s="35"/>
      <c r="MED89" s="59"/>
      <c r="MEE89" s="37"/>
      <c r="MEF89" s="46"/>
      <c r="MEG89" s="35"/>
      <c r="MEH89" s="59"/>
      <c r="MEI89" s="37"/>
      <c r="MEJ89" s="46"/>
      <c r="MEK89" s="35"/>
      <c r="MEL89" s="59"/>
      <c r="MEM89" s="37"/>
      <c r="MEN89" s="46"/>
      <c r="MEO89" s="35"/>
      <c r="MEP89" s="59"/>
      <c r="MEQ89" s="37"/>
      <c r="MER89" s="46"/>
      <c r="MES89" s="35"/>
      <c r="MET89" s="59"/>
      <c r="MEU89" s="37"/>
      <c r="MEV89" s="46"/>
      <c r="MEW89" s="35"/>
      <c r="MEX89" s="59"/>
      <c r="MEY89" s="37"/>
      <c r="MEZ89" s="46"/>
      <c r="MFA89" s="35"/>
      <c r="MFB89" s="59"/>
      <c r="MFC89" s="37"/>
      <c r="MFD89" s="46"/>
      <c r="MFE89" s="35"/>
      <c r="MFF89" s="59"/>
      <c r="MFG89" s="37"/>
      <c r="MFH89" s="46"/>
      <c r="MFI89" s="35"/>
      <c r="MFJ89" s="59"/>
      <c r="MFK89" s="37"/>
      <c r="MFL89" s="46"/>
      <c r="MFM89" s="35"/>
      <c r="MFN89" s="59"/>
      <c r="MFO89" s="37"/>
      <c r="MFP89" s="46"/>
      <c r="MFQ89" s="35"/>
      <c r="MFR89" s="59"/>
      <c r="MFS89" s="37"/>
      <c r="MFT89" s="46"/>
      <c r="MFU89" s="35"/>
      <c r="MFV89" s="59"/>
      <c r="MFW89" s="37"/>
      <c r="MFX89" s="46"/>
      <c r="MFY89" s="35"/>
      <c r="MFZ89" s="59"/>
      <c r="MGA89" s="37"/>
      <c r="MGB89" s="46"/>
      <c r="MGC89" s="35"/>
      <c r="MGD89" s="59"/>
      <c r="MGE89" s="37"/>
      <c r="MGF89" s="46"/>
      <c r="MGG89" s="35"/>
      <c r="MGH89" s="59"/>
      <c r="MGI89" s="37"/>
      <c r="MGJ89" s="46"/>
      <c r="MGK89" s="35"/>
      <c r="MGL89" s="59"/>
      <c r="MGM89" s="37"/>
      <c r="MGN89" s="46"/>
      <c r="MGO89" s="35"/>
      <c r="MGP89" s="59"/>
      <c r="MGQ89" s="37"/>
      <c r="MGR89" s="46"/>
      <c r="MGS89" s="35"/>
      <c r="MGT89" s="59"/>
      <c r="MGU89" s="37"/>
      <c r="MGV89" s="46"/>
      <c r="MGW89" s="35"/>
      <c r="MGX89" s="59"/>
      <c r="MGY89" s="37"/>
      <c r="MGZ89" s="46"/>
      <c r="MHA89" s="35"/>
      <c r="MHB89" s="59"/>
      <c r="MHC89" s="37"/>
      <c r="MHD89" s="46"/>
      <c r="MHE89" s="35"/>
      <c r="MHF89" s="59"/>
      <c r="MHG89" s="37"/>
      <c r="MHH89" s="46"/>
      <c r="MHI89" s="35"/>
      <c r="MHJ89" s="59"/>
      <c r="MHK89" s="37"/>
      <c r="MHL89" s="46"/>
      <c r="MHM89" s="35"/>
      <c r="MHN89" s="59"/>
      <c r="MHO89" s="37"/>
      <c r="MHP89" s="46"/>
      <c r="MHQ89" s="35"/>
      <c r="MHR89" s="59"/>
      <c r="MHS89" s="37"/>
      <c r="MHT89" s="46"/>
      <c r="MHU89" s="35"/>
      <c r="MHV89" s="59"/>
      <c r="MHW89" s="37"/>
      <c r="MHX89" s="46"/>
      <c r="MHY89" s="35"/>
      <c r="MHZ89" s="59"/>
      <c r="MIA89" s="37"/>
      <c r="MIB89" s="46"/>
      <c r="MIC89" s="35"/>
      <c r="MID89" s="59"/>
      <c r="MIE89" s="37"/>
      <c r="MIF89" s="46"/>
      <c r="MIG89" s="35"/>
      <c r="MIH89" s="59"/>
      <c r="MII89" s="37"/>
      <c r="MIJ89" s="46"/>
      <c r="MIK89" s="35"/>
      <c r="MIL89" s="59"/>
      <c r="MIM89" s="37"/>
      <c r="MIN89" s="46"/>
      <c r="MIO89" s="35"/>
      <c r="MIP89" s="59"/>
      <c r="MIQ89" s="37"/>
      <c r="MIR89" s="46"/>
      <c r="MIS89" s="35"/>
      <c r="MIT89" s="59"/>
      <c r="MIU89" s="37"/>
      <c r="MIV89" s="46"/>
      <c r="MIW89" s="35"/>
      <c r="MIX89" s="59"/>
      <c r="MIY89" s="37"/>
      <c r="MIZ89" s="46"/>
      <c r="MJA89" s="35"/>
      <c r="MJB89" s="59"/>
      <c r="MJC89" s="37"/>
      <c r="MJD89" s="46"/>
      <c r="MJE89" s="35"/>
      <c r="MJF89" s="59"/>
      <c r="MJG89" s="37"/>
      <c r="MJH89" s="46"/>
      <c r="MJI89" s="35"/>
      <c r="MJJ89" s="59"/>
      <c r="MJK89" s="37"/>
      <c r="MJL89" s="46"/>
      <c r="MJM89" s="35"/>
      <c r="MJN89" s="59"/>
      <c r="MJO89" s="37"/>
      <c r="MJP89" s="46"/>
      <c r="MJQ89" s="35"/>
      <c r="MJR89" s="59"/>
      <c r="MJS89" s="37"/>
      <c r="MJT89" s="46"/>
      <c r="MJU89" s="35"/>
      <c r="MJV89" s="59"/>
      <c r="MJW89" s="37"/>
      <c r="MJX89" s="46"/>
      <c r="MJY89" s="35"/>
      <c r="MJZ89" s="59"/>
      <c r="MKA89" s="37"/>
      <c r="MKB89" s="46"/>
      <c r="MKC89" s="35"/>
      <c r="MKD89" s="59"/>
      <c r="MKE89" s="37"/>
      <c r="MKF89" s="46"/>
      <c r="MKG89" s="35"/>
      <c r="MKH89" s="59"/>
      <c r="MKI89" s="37"/>
      <c r="MKJ89" s="46"/>
      <c r="MKK89" s="35"/>
      <c r="MKL89" s="59"/>
      <c r="MKM89" s="37"/>
      <c r="MKN89" s="46"/>
      <c r="MKO89" s="35"/>
      <c r="MKP89" s="59"/>
      <c r="MKQ89" s="37"/>
      <c r="MKR89" s="46"/>
      <c r="MKS89" s="35"/>
      <c r="MKT89" s="59"/>
      <c r="MKU89" s="37"/>
      <c r="MKV89" s="46"/>
      <c r="MKW89" s="35"/>
      <c r="MKX89" s="59"/>
      <c r="MKY89" s="37"/>
      <c r="MKZ89" s="46"/>
      <c r="MLA89" s="35"/>
      <c r="MLB89" s="59"/>
      <c r="MLC89" s="37"/>
      <c r="MLD89" s="46"/>
      <c r="MLE89" s="35"/>
      <c r="MLF89" s="59"/>
      <c r="MLG89" s="37"/>
      <c r="MLH89" s="46"/>
      <c r="MLI89" s="35"/>
      <c r="MLJ89" s="59"/>
      <c r="MLK89" s="37"/>
      <c r="MLL89" s="46"/>
      <c r="MLM89" s="35"/>
      <c r="MLN89" s="59"/>
      <c r="MLO89" s="37"/>
      <c r="MLP89" s="46"/>
      <c r="MLQ89" s="35"/>
      <c r="MLR89" s="59"/>
      <c r="MLS89" s="37"/>
      <c r="MLT89" s="46"/>
      <c r="MLU89" s="35"/>
      <c r="MLV89" s="59"/>
      <c r="MLW89" s="37"/>
      <c r="MLX89" s="46"/>
      <c r="MLY89" s="35"/>
      <c r="MLZ89" s="59"/>
      <c r="MMA89" s="37"/>
      <c r="MMB89" s="46"/>
      <c r="MMC89" s="35"/>
      <c r="MMD89" s="59"/>
      <c r="MME89" s="37"/>
      <c r="MMF89" s="46"/>
      <c r="MMG89" s="35"/>
      <c r="MMH89" s="59"/>
      <c r="MMI89" s="37"/>
      <c r="MMJ89" s="46"/>
      <c r="MMK89" s="35"/>
      <c r="MML89" s="59"/>
      <c r="MMM89" s="37"/>
      <c r="MMN89" s="46"/>
      <c r="MMO89" s="35"/>
      <c r="MMP89" s="59"/>
      <c r="MMQ89" s="37"/>
      <c r="MMR89" s="46"/>
      <c r="MMS89" s="35"/>
      <c r="MMT89" s="59"/>
      <c r="MMU89" s="37"/>
      <c r="MMV89" s="46"/>
      <c r="MMW89" s="35"/>
      <c r="MMX89" s="59"/>
      <c r="MMY89" s="37"/>
      <c r="MMZ89" s="46"/>
      <c r="MNA89" s="35"/>
      <c r="MNB89" s="59"/>
      <c r="MNC89" s="37"/>
      <c r="MND89" s="46"/>
      <c r="MNE89" s="35"/>
      <c r="MNF89" s="59"/>
      <c r="MNG89" s="37"/>
      <c r="MNH89" s="46"/>
      <c r="MNI89" s="35"/>
      <c r="MNJ89" s="59"/>
      <c r="MNK89" s="37"/>
      <c r="MNL89" s="46"/>
      <c r="MNM89" s="35"/>
      <c r="MNN89" s="59"/>
      <c r="MNO89" s="37"/>
      <c r="MNP89" s="46"/>
      <c r="MNQ89" s="35"/>
      <c r="MNR89" s="59"/>
      <c r="MNS89" s="37"/>
      <c r="MNT89" s="46"/>
      <c r="MNU89" s="35"/>
      <c r="MNV89" s="59"/>
      <c r="MNW89" s="37"/>
      <c r="MNX89" s="46"/>
      <c r="MNY89" s="35"/>
      <c r="MNZ89" s="59"/>
      <c r="MOA89" s="37"/>
      <c r="MOB89" s="46"/>
      <c r="MOC89" s="35"/>
      <c r="MOD89" s="59"/>
      <c r="MOE89" s="37"/>
      <c r="MOF89" s="46"/>
      <c r="MOG89" s="35"/>
      <c r="MOH89" s="59"/>
      <c r="MOI89" s="37"/>
      <c r="MOJ89" s="46"/>
      <c r="MOK89" s="35"/>
      <c r="MOL89" s="59"/>
      <c r="MOM89" s="37"/>
      <c r="MON89" s="46"/>
      <c r="MOO89" s="35"/>
      <c r="MOP89" s="59"/>
      <c r="MOQ89" s="37"/>
      <c r="MOR89" s="46"/>
      <c r="MOS89" s="35"/>
      <c r="MOT89" s="59"/>
      <c r="MOU89" s="37"/>
      <c r="MOV89" s="46"/>
      <c r="MOW89" s="35"/>
      <c r="MOX89" s="59"/>
      <c r="MOY89" s="37"/>
      <c r="MOZ89" s="46"/>
      <c r="MPA89" s="35"/>
      <c r="MPB89" s="59"/>
      <c r="MPC89" s="37"/>
      <c r="MPD89" s="46"/>
      <c r="MPE89" s="35"/>
      <c r="MPF89" s="59"/>
      <c r="MPG89" s="37"/>
      <c r="MPH89" s="46"/>
      <c r="MPI89" s="35"/>
      <c r="MPJ89" s="59"/>
      <c r="MPK89" s="37"/>
      <c r="MPL89" s="46"/>
      <c r="MPM89" s="35"/>
      <c r="MPN89" s="59"/>
      <c r="MPO89" s="37"/>
      <c r="MPP89" s="46"/>
      <c r="MPQ89" s="35"/>
      <c r="MPR89" s="59"/>
      <c r="MPS89" s="37"/>
      <c r="MPT89" s="46"/>
      <c r="MPU89" s="35"/>
      <c r="MPV89" s="59"/>
      <c r="MPW89" s="37"/>
      <c r="MPX89" s="46"/>
      <c r="MPY89" s="35"/>
      <c r="MPZ89" s="59"/>
      <c r="MQA89" s="37"/>
      <c r="MQB89" s="46"/>
      <c r="MQC89" s="35"/>
      <c r="MQD89" s="59"/>
      <c r="MQE89" s="37"/>
      <c r="MQF89" s="46"/>
      <c r="MQG89" s="35"/>
      <c r="MQH89" s="59"/>
      <c r="MQI89" s="37"/>
      <c r="MQJ89" s="46"/>
      <c r="MQK89" s="35"/>
      <c r="MQL89" s="59"/>
      <c r="MQM89" s="37"/>
      <c r="MQN89" s="46"/>
      <c r="MQO89" s="35"/>
      <c r="MQP89" s="59"/>
      <c r="MQQ89" s="37"/>
      <c r="MQR89" s="46"/>
      <c r="MQS89" s="35"/>
      <c r="MQT89" s="59"/>
      <c r="MQU89" s="37"/>
      <c r="MQV89" s="46"/>
      <c r="MQW89" s="35"/>
      <c r="MQX89" s="59"/>
      <c r="MQY89" s="37"/>
      <c r="MQZ89" s="46"/>
      <c r="MRA89" s="35"/>
      <c r="MRB89" s="59"/>
      <c r="MRC89" s="37"/>
      <c r="MRD89" s="46"/>
      <c r="MRE89" s="35"/>
      <c r="MRF89" s="59"/>
      <c r="MRG89" s="37"/>
      <c r="MRH89" s="46"/>
      <c r="MRI89" s="35"/>
      <c r="MRJ89" s="59"/>
      <c r="MRK89" s="37"/>
      <c r="MRL89" s="46"/>
      <c r="MRM89" s="35"/>
      <c r="MRN89" s="59"/>
      <c r="MRO89" s="37"/>
      <c r="MRP89" s="46"/>
      <c r="MRQ89" s="35"/>
      <c r="MRR89" s="59"/>
      <c r="MRS89" s="37"/>
      <c r="MRT89" s="46"/>
      <c r="MRU89" s="35"/>
      <c r="MRV89" s="59"/>
      <c r="MRW89" s="37"/>
      <c r="MRX89" s="46"/>
      <c r="MRY89" s="35"/>
      <c r="MRZ89" s="59"/>
      <c r="MSA89" s="37"/>
      <c r="MSB89" s="46"/>
      <c r="MSC89" s="35"/>
      <c r="MSD89" s="59"/>
      <c r="MSE89" s="37"/>
      <c r="MSF89" s="46"/>
      <c r="MSG89" s="35"/>
      <c r="MSH89" s="59"/>
      <c r="MSI89" s="37"/>
      <c r="MSJ89" s="46"/>
      <c r="MSK89" s="35"/>
      <c r="MSL89" s="59"/>
      <c r="MSM89" s="37"/>
      <c r="MSN89" s="46"/>
      <c r="MSO89" s="35"/>
      <c r="MSP89" s="59"/>
      <c r="MSQ89" s="37"/>
      <c r="MSR89" s="46"/>
      <c r="MSS89" s="35"/>
      <c r="MST89" s="59"/>
      <c r="MSU89" s="37"/>
      <c r="MSV89" s="46"/>
      <c r="MSW89" s="35"/>
      <c r="MSX89" s="59"/>
      <c r="MSY89" s="37"/>
      <c r="MSZ89" s="46"/>
      <c r="MTA89" s="35"/>
      <c r="MTB89" s="59"/>
      <c r="MTC89" s="37"/>
      <c r="MTD89" s="46"/>
      <c r="MTE89" s="35"/>
      <c r="MTF89" s="59"/>
      <c r="MTG89" s="37"/>
      <c r="MTH89" s="46"/>
      <c r="MTI89" s="35"/>
      <c r="MTJ89" s="59"/>
      <c r="MTK89" s="37"/>
      <c r="MTL89" s="46"/>
      <c r="MTM89" s="35"/>
      <c r="MTN89" s="59"/>
      <c r="MTO89" s="37"/>
      <c r="MTP89" s="46"/>
      <c r="MTQ89" s="35"/>
      <c r="MTR89" s="59"/>
      <c r="MTS89" s="37"/>
      <c r="MTT89" s="46"/>
      <c r="MTU89" s="35"/>
      <c r="MTV89" s="59"/>
      <c r="MTW89" s="37"/>
      <c r="MTX89" s="46"/>
      <c r="MTY89" s="35"/>
      <c r="MTZ89" s="59"/>
      <c r="MUA89" s="37"/>
      <c r="MUB89" s="46"/>
      <c r="MUC89" s="35"/>
      <c r="MUD89" s="59"/>
      <c r="MUE89" s="37"/>
      <c r="MUF89" s="46"/>
      <c r="MUG89" s="35"/>
      <c r="MUH89" s="59"/>
      <c r="MUI89" s="37"/>
      <c r="MUJ89" s="46"/>
      <c r="MUK89" s="35"/>
      <c r="MUL89" s="59"/>
      <c r="MUM89" s="37"/>
      <c r="MUN89" s="46"/>
      <c r="MUO89" s="35"/>
      <c r="MUP89" s="59"/>
      <c r="MUQ89" s="37"/>
      <c r="MUR89" s="46"/>
      <c r="MUS89" s="35"/>
      <c r="MUT89" s="59"/>
      <c r="MUU89" s="37"/>
      <c r="MUV89" s="46"/>
      <c r="MUW89" s="35"/>
      <c r="MUX89" s="59"/>
      <c r="MUY89" s="37"/>
      <c r="MUZ89" s="46"/>
      <c r="MVA89" s="35"/>
      <c r="MVB89" s="59"/>
      <c r="MVC89" s="37"/>
      <c r="MVD89" s="46"/>
      <c r="MVE89" s="35"/>
      <c r="MVF89" s="59"/>
      <c r="MVG89" s="37"/>
      <c r="MVH89" s="46"/>
      <c r="MVI89" s="35"/>
      <c r="MVJ89" s="59"/>
      <c r="MVK89" s="37"/>
      <c r="MVL89" s="46"/>
      <c r="MVM89" s="35"/>
      <c r="MVN89" s="59"/>
      <c r="MVO89" s="37"/>
      <c r="MVP89" s="46"/>
      <c r="MVQ89" s="35"/>
      <c r="MVR89" s="59"/>
      <c r="MVS89" s="37"/>
      <c r="MVT89" s="46"/>
      <c r="MVU89" s="35"/>
      <c r="MVV89" s="59"/>
      <c r="MVW89" s="37"/>
      <c r="MVX89" s="46"/>
      <c r="MVY89" s="35"/>
      <c r="MVZ89" s="59"/>
      <c r="MWA89" s="37"/>
      <c r="MWB89" s="46"/>
      <c r="MWC89" s="35"/>
      <c r="MWD89" s="59"/>
      <c r="MWE89" s="37"/>
      <c r="MWF89" s="46"/>
      <c r="MWG89" s="35"/>
      <c r="MWH89" s="59"/>
      <c r="MWI89" s="37"/>
      <c r="MWJ89" s="46"/>
      <c r="MWK89" s="35"/>
      <c r="MWL89" s="59"/>
      <c r="MWM89" s="37"/>
      <c r="MWN89" s="46"/>
      <c r="MWO89" s="35"/>
      <c r="MWP89" s="59"/>
      <c r="MWQ89" s="37"/>
      <c r="MWR89" s="46"/>
      <c r="MWS89" s="35"/>
      <c r="MWT89" s="59"/>
      <c r="MWU89" s="37"/>
      <c r="MWV89" s="46"/>
      <c r="MWW89" s="35"/>
      <c r="MWX89" s="59"/>
      <c r="MWY89" s="37"/>
      <c r="MWZ89" s="46"/>
      <c r="MXA89" s="35"/>
      <c r="MXB89" s="59"/>
      <c r="MXC89" s="37"/>
      <c r="MXD89" s="46"/>
      <c r="MXE89" s="35"/>
      <c r="MXF89" s="59"/>
      <c r="MXG89" s="37"/>
      <c r="MXH89" s="46"/>
      <c r="MXI89" s="35"/>
      <c r="MXJ89" s="59"/>
      <c r="MXK89" s="37"/>
      <c r="MXL89" s="46"/>
      <c r="MXM89" s="35"/>
      <c r="MXN89" s="59"/>
      <c r="MXO89" s="37"/>
      <c r="MXP89" s="46"/>
      <c r="MXQ89" s="35"/>
      <c r="MXR89" s="59"/>
      <c r="MXS89" s="37"/>
      <c r="MXT89" s="46"/>
      <c r="MXU89" s="35"/>
      <c r="MXV89" s="59"/>
      <c r="MXW89" s="37"/>
      <c r="MXX89" s="46"/>
      <c r="MXY89" s="35"/>
      <c r="MXZ89" s="59"/>
      <c r="MYA89" s="37"/>
      <c r="MYB89" s="46"/>
      <c r="MYC89" s="35"/>
      <c r="MYD89" s="59"/>
      <c r="MYE89" s="37"/>
      <c r="MYF89" s="46"/>
      <c r="MYG89" s="35"/>
      <c r="MYH89" s="59"/>
      <c r="MYI89" s="37"/>
      <c r="MYJ89" s="46"/>
      <c r="MYK89" s="35"/>
      <c r="MYL89" s="59"/>
      <c r="MYM89" s="37"/>
      <c r="MYN89" s="46"/>
      <c r="MYO89" s="35"/>
      <c r="MYP89" s="59"/>
      <c r="MYQ89" s="37"/>
      <c r="MYR89" s="46"/>
      <c r="MYS89" s="35"/>
      <c r="MYT89" s="59"/>
      <c r="MYU89" s="37"/>
      <c r="MYV89" s="46"/>
      <c r="MYW89" s="35"/>
      <c r="MYX89" s="59"/>
      <c r="MYY89" s="37"/>
      <c r="MYZ89" s="46"/>
      <c r="MZA89" s="35"/>
      <c r="MZB89" s="59"/>
      <c r="MZC89" s="37"/>
      <c r="MZD89" s="46"/>
      <c r="MZE89" s="35"/>
      <c r="MZF89" s="59"/>
      <c r="MZG89" s="37"/>
      <c r="MZH89" s="46"/>
      <c r="MZI89" s="35"/>
      <c r="MZJ89" s="59"/>
      <c r="MZK89" s="37"/>
      <c r="MZL89" s="46"/>
      <c r="MZM89" s="35"/>
      <c r="MZN89" s="59"/>
      <c r="MZO89" s="37"/>
      <c r="MZP89" s="46"/>
      <c r="MZQ89" s="35"/>
      <c r="MZR89" s="59"/>
      <c r="MZS89" s="37"/>
      <c r="MZT89" s="46"/>
      <c r="MZU89" s="35"/>
      <c r="MZV89" s="59"/>
      <c r="MZW89" s="37"/>
      <c r="MZX89" s="46"/>
      <c r="MZY89" s="35"/>
      <c r="MZZ89" s="59"/>
      <c r="NAA89" s="37"/>
      <c r="NAB89" s="46"/>
      <c r="NAC89" s="35"/>
      <c r="NAD89" s="59"/>
      <c r="NAE89" s="37"/>
      <c r="NAF89" s="46"/>
      <c r="NAG89" s="35"/>
      <c r="NAH89" s="59"/>
      <c r="NAI89" s="37"/>
      <c r="NAJ89" s="46"/>
      <c r="NAK89" s="35"/>
      <c r="NAL89" s="59"/>
      <c r="NAM89" s="37"/>
      <c r="NAN89" s="46"/>
      <c r="NAO89" s="35"/>
      <c r="NAP89" s="59"/>
      <c r="NAQ89" s="37"/>
      <c r="NAR89" s="46"/>
      <c r="NAS89" s="35"/>
      <c r="NAT89" s="59"/>
      <c r="NAU89" s="37"/>
      <c r="NAV89" s="46"/>
      <c r="NAW89" s="35"/>
      <c r="NAX89" s="59"/>
      <c r="NAY89" s="37"/>
      <c r="NAZ89" s="46"/>
      <c r="NBA89" s="35"/>
      <c r="NBB89" s="59"/>
      <c r="NBC89" s="37"/>
      <c r="NBD89" s="46"/>
      <c r="NBE89" s="35"/>
      <c r="NBF89" s="59"/>
      <c r="NBG89" s="37"/>
      <c r="NBH89" s="46"/>
      <c r="NBI89" s="35"/>
      <c r="NBJ89" s="59"/>
      <c r="NBK89" s="37"/>
      <c r="NBL89" s="46"/>
      <c r="NBM89" s="35"/>
      <c r="NBN89" s="59"/>
      <c r="NBO89" s="37"/>
      <c r="NBP89" s="46"/>
      <c r="NBQ89" s="35"/>
      <c r="NBR89" s="59"/>
      <c r="NBS89" s="37"/>
      <c r="NBT89" s="46"/>
      <c r="NBU89" s="35"/>
      <c r="NBV89" s="59"/>
      <c r="NBW89" s="37"/>
      <c r="NBX89" s="46"/>
      <c r="NBY89" s="35"/>
      <c r="NBZ89" s="59"/>
      <c r="NCA89" s="37"/>
      <c r="NCB89" s="46"/>
      <c r="NCC89" s="35"/>
      <c r="NCD89" s="59"/>
      <c r="NCE89" s="37"/>
      <c r="NCF89" s="46"/>
      <c r="NCG89" s="35"/>
      <c r="NCH89" s="59"/>
      <c r="NCI89" s="37"/>
      <c r="NCJ89" s="46"/>
      <c r="NCK89" s="35"/>
      <c r="NCL89" s="59"/>
      <c r="NCM89" s="37"/>
      <c r="NCN89" s="46"/>
      <c r="NCO89" s="35"/>
      <c r="NCP89" s="59"/>
      <c r="NCQ89" s="37"/>
      <c r="NCR89" s="46"/>
      <c r="NCS89" s="35"/>
      <c r="NCT89" s="59"/>
      <c r="NCU89" s="37"/>
      <c r="NCV89" s="46"/>
      <c r="NCW89" s="35"/>
      <c r="NCX89" s="59"/>
      <c r="NCY89" s="37"/>
      <c r="NCZ89" s="46"/>
      <c r="NDA89" s="35"/>
      <c r="NDB89" s="59"/>
      <c r="NDC89" s="37"/>
      <c r="NDD89" s="46"/>
      <c r="NDE89" s="35"/>
      <c r="NDF89" s="59"/>
      <c r="NDG89" s="37"/>
      <c r="NDH89" s="46"/>
      <c r="NDI89" s="35"/>
      <c r="NDJ89" s="59"/>
      <c r="NDK89" s="37"/>
      <c r="NDL89" s="46"/>
      <c r="NDM89" s="35"/>
      <c r="NDN89" s="59"/>
      <c r="NDO89" s="37"/>
      <c r="NDP89" s="46"/>
      <c r="NDQ89" s="35"/>
      <c r="NDR89" s="59"/>
      <c r="NDS89" s="37"/>
      <c r="NDT89" s="46"/>
      <c r="NDU89" s="35"/>
      <c r="NDV89" s="59"/>
      <c r="NDW89" s="37"/>
      <c r="NDX89" s="46"/>
      <c r="NDY89" s="35"/>
      <c r="NDZ89" s="59"/>
      <c r="NEA89" s="37"/>
      <c r="NEB89" s="46"/>
      <c r="NEC89" s="35"/>
      <c r="NED89" s="59"/>
      <c r="NEE89" s="37"/>
      <c r="NEF89" s="46"/>
      <c r="NEG89" s="35"/>
      <c r="NEH89" s="59"/>
      <c r="NEI89" s="37"/>
      <c r="NEJ89" s="46"/>
      <c r="NEK89" s="35"/>
      <c r="NEL89" s="59"/>
      <c r="NEM89" s="37"/>
      <c r="NEN89" s="46"/>
      <c r="NEO89" s="35"/>
      <c r="NEP89" s="59"/>
      <c r="NEQ89" s="37"/>
      <c r="NER89" s="46"/>
      <c r="NES89" s="35"/>
      <c r="NET89" s="59"/>
      <c r="NEU89" s="37"/>
      <c r="NEV89" s="46"/>
      <c r="NEW89" s="35"/>
      <c r="NEX89" s="59"/>
      <c r="NEY89" s="37"/>
      <c r="NEZ89" s="46"/>
      <c r="NFA89" s="35"/>
      <c r="NFB89" s="59"/>
      <c r="NFC89" s="37"/>
      <c r="NFD89" s="46"/>
      <c r="NFE89" s="35"/>
      <c r="NFF89" s="59"/>
      <c r="NFG89" s="37"/>
      <c r="NFH89" s="46"/>
      <c r="NFI89" s="35"/>
      <c r="NFJ89" s="59"/>
      <c r="NFK89" s="37"/>
      <c r="NFL89" s="46"/>
      <c r="NFM89" s="35"/>
      <c r="NFN89" s="59"/>
      <c r="NFO89" s="37"/>
      <c r="NFP89" s="46"/>
      <c r="NFQ89" s="35"/>
      <c r="NFR89" s="59"/>
      <c r="NFS89" s="37"/>
      <c r="NFT89" s="46"/>
      <c r="NFU89" s="35"/>
      <c r="NFV89" s="59"/>
      <c r="NFW89" s="37"/>
      <c r="NFX89" s="46"/>
      <c r="NFY89" s="35"/>
      <c r="NFZ89" s="59"/>
      <c r="NGA89" s="37"/>
      <c r="NGB89" s="46"/>
      <c r="NGC89" s="35"/>
      <c r="NGD89" s="59"/>
      <c r="NGE89" s="37"/>
      <c r="NGF89" s="46"/>
      <c r="NGG89" s="35"/>
      <c r="NGH89" s="59"/>
      <c r="NGI89" s="37"/>
      <c r="NGJ89" s="46"/>
      <c r="NGK89" s="35"/>
      <c r="NGL89" s="59"/>
      <c r="NGM89" s="37"/>
      <c r="NGN89" s="46"/>
      <c r="NGO89" s="35"/>
      <c r="NGP89" s="59"/>
      <c r="NGQ89" s="37"/>
      <c r="NGR89" s="46"/>
      <c r="NGS89" s="35"/>
      <c r="NGT89" s="59"/>
      <c r="NGU89" s="37"/>
      <c r="NGV89" s="46"/>
      <c r="NGW89" s="35"/>
      <c r="NGX89" s="59"/>
      <c r="NGY89" s="37"/>
      <c r="NGZ89" s="46"/>
      <c r="NHA89" s="35"/>
      <c r="NHB89" s="59"/>
      <c r="NHC89" s="37"/>
      <c r="NHD89" s="46"/>
      <c r="NHE89" s="35"/>
      <c r="NHF89" s="59"/>
      <c r="NHG89" s="37"/>
      <c r="NHH89" s="46"/>
      <c r="NHI89" s="35"/>
      <c r="NHJ89" s="59"/>
      <c r="NHK89" s="37"/>
      <c r="NHL89" s="46"/>
      <c r="NHM89" s="35"/>
      <c r="NHN89" s="59"/>
      <c r="NHO89" s="37"/>
      <c r="NHP89" s="46"/>
      <c r="NHQ89" s="35"/>
      <c r="NHR89" s="59"/>
      <c r="NHS89" s="37"/>
      <c r="NHT89" s="46"/>
      <c r="NHU89" s="35"/>
      <c r="NHV89" s="59"/>
      <c r="NHW89" s="37"/>
      <c r="NHX89" s="46"/>
      <c r="NHY89" s="35"/>
      <c r="NHZ89" s="59"/>
      <c r="NIA89" s="37"/>
      <c r="NIB89" s="46"/>
      <c r="NIC89" s="35"/>
      <c r="NID89" s="59"/>
      <c r="NIE89" s="37"/>
      <c r="NIF89" s="46"/>
      <c r="NIG89" s="35"/>
      <c r="NIH89" s="59"/>
      <c r="NII89" s="37"/>
      <c r="NIJ89" s="46"/>
      <c r="NIK89" s="35"/>
      <c r="NIL89" s="59"/>
      <c r="NIM89" s="37"/>
      <c r="NIN89" s="46"/>
      <c r="NIO89" s="35"/>
      <c r="NIP89" s="59"/>
      <c r="NIQ89" s="37"/>
      <c r="NIR89" s="46"/>
      <c r="NIS89" s="35"/>
      <c r="NIT89" s="59"/>
      <c r="NIU89" s="37"/>
      <c r="NIV89" s="46"/>
      <c r="NIW89" s="35"/>
      <c r="NIX89" s="59"/>
      <c r="NIY89" s="37"/>
      <c r="NIZ89" s="46"/>
      <c r="NJA89" s="35"/>
      <c r="NJB89" s="59"/>
      <c r="NJC89" s="37"/>
      <c r="NJD89" s="46"/>
      <c r="NJE89" s="35"/>
      <c r="NJF89" s="59"/>
      <c r="NJG89" s="37"/>
      <c r="NJH89" s="46"/>
      <c r="NJI89" s="35"/>
      <c r="NJJ89" s="59"/>
      <c r="NJK89" s="37"/>
      <c r="NJL89" s="46"/>
      <c r="NJM89" s="35"/>
      <c r="NJN89" s="59"/>
      <c r="NJO89" s="37"/>
      <c r="NJP89" s="46"/>
      <c r="NJQ89" s="35"/>
      <c r="NJR89" s="59"/>
      <c r="NJS89" s="37"/>
      <c r="NJT89" s="46"/>
      <c r="NJU89" s="35"/>
      <c r="NJV89" s="59"/>
      <c r="NJW89" s="37"/>
      <c r="NJX89" s="46"/>
      <c r="NJY89" s="35"/>
      <c r="NJZ89" s="59"/>
      <c r="NKA89" s="37"/>
      <c r="NKB89" s="46"/>
      <c r="NKC89" s="35"/>
      <c r="NKD89" s="59"/>
      <c r="NKE89" s="37"/>
      <c r="NKF89" s="46"/>
      <c r="NKG89" s="35"/>
      <c r="NKH89" s="59"/>
      <c r="NKI89" s="37"/>
      <c r="NKJ89" s="46"/>
      <c r="NKK89" s="35"/>
      <c r="NKL89" s="59"/>
      <c r="NKM89" s="37"/>
      <c r="NKN89" s="46"/>
      <c r="NKO89" s="35"/>
      <c r="NKP89" s="59"/>
      <c r="NKQ89" s="37"/>
      <c r="NKR89" s="46"/>
      <c r="NKS89" s="35"/>
      <c r="NKT89" s="59"/>
      <c r="NKU89" s="37"/>
      <c r="NKV89" s="46"/>
      <c r="NKW89" s="35"/>
      <c r="NKX89" s="59"/>
      <c r="NKY89" s="37"/>
      <c r="NKZ89" s="46"/>
      <c r="NLA89" s="35"/>
      <c r="NLB89" s="59"/>
      <c r="NLC89" s="37"/>
      <c r="NLD89" s="46"/>
      <c r="NLE89" s="35"/>
      <c r="NLF89" s="59"/>
      <c r="NLG89" s="37"/>
      <c r="NLH89" s="46"/>
      <c r="NLI89" s="35"/>
      <c r="NLJ89" s="59"/>
      <c r="NLK89" s="37"/>
      <c r="NLL89" s="46"/>
      <c r="NLM89" s="35"/>
      <c r="NLN89" s="59"/>
      <c r="NLO89" s="37"/>
      <c r="NLP89" s="46"/>
      <c r="NLQ89" s="35"/>
      <c r="NLR89" s="59"/>
      <c r="NLS89" s="37"/>
      <c r="NLT89" s="46"/>
      <c r="NLU89" s="35"/>
      <c r="NLV89" s="59"/>
      <c r="NLW89" s="37"/>
      <c r="NLX89" s="46"/>
      <c r="NLY89" s="35"/>
      <c r="NLZ89" s="59"/>
      <c r="NMA89" s="37"/>
      <c r="NMB89" s="46"/>
      <c r="NMC89" s="35"/>
      <c r="NMD89" s="59"/>
      <c r="NME89" s="37"/>
      <c r="NMF89" s="46"/>
      <c r="NMG89" s="35"/>
      <c r="NMH89" s="59"/>
      <c r="NMI89" s="37"/>
      <c r="NMJ89" s="46"/>
      <c r="NMK89" s="35"/>
      <c r="NML89" s="59"/>
      <c r="NMM89" s="37"/>
      <c r="NMN89" s="46"/>
      <c r="NMO89" s="35"/>
      <c r="NMP89" s="59"/>
      <c r="NMQ89" s="37"/>
      <c r="NMR89" s="46"/>
      <c r="NMS89" s="35"/>
      <c r="NMT89" s="59"/>
      <c r="NMU89" s="37"/>
      <c r="NMV89" s="46"/>
      <c r="NMW89" s="35"/>
      <c r="NMX89" s="59"/>
      <c r="NMY89" s="37"/>
      <c r="NMZ89" s="46"/>
      <c r="NNA89" s="35"/>
      <c r="NNB89" s="59"/>
      <c r="NNC89" s="37"/>
      <c r="NND89" s="46"/>
      <c r="NNE89" s="35"/>
      <c r="NNF89" s="59"/>
      <c r="NNG89" s="37"/>
      <c r="NNH89" s="46"/>
      <c r="NNI89" s="35"/>
      <c r="NNJ89" s="59"/>
      <c r="NNK89" s="37"/>
      <c r="NNL89" s="46"/>
      <c r="NNM89" s="35"/>
      <c r="NNN89" s="59"/>
      <c r="NNO89" s="37"/>
      <c r="NNP89" s="46"/>
      <c r="NNQ89" s="35"/>
      <c r="NNR89" s="59"/>
      <c r="NNS89" s="37"/>
      <c r="NNT89" s="46"/>
      <c r="NNU89" s="35"/>
      <c r="NNV89" s="59"/>
      <c r="NNW89" s="37"/>
      <c r="NNX89" s="46"/>
      <c r="NNY89" s="35"/>
      <c r="NNZ89" s="59"/>
      <c r="NOA89" s="37"/>
      <c r="NOB89" s="46"/>
      <c r="NOC89" s="35"/>
      <c r="NOD89" s="59"/>
      <c r="NOE89" s="37"/>
      <c r="NOF89" s="46"/>
      <c r="NOG89" s="35"/>
      <c r="NOH89" s="59"/>
      <c r="NOI89" s="37"/>
      <c r="NOJ89" s="46"/>
      <c r="NOK89" s="35"/>
      <c r="NOL89" s="59"/>
      <c r="NOM89" s="37"/>
      <c r="NON89" s="46"/>
      <c r="NOO89" s="35"/>
      <c r="NOP89" s="59"/>
      <c r="NOQ89" s="37"/>
      <c r="NOR89" s="46"/>
      <c r="NOS89" s="35"/>
      <c r="NOT89" s="59"/>
      <c r="NOU89" s="37"/>
      <c r="NOV89" s="46"/>
      <c r="NOW89" s="35"/>
      <c r="NOX89" s="59"/>
      <c r="NOY89" s="37"/>
      <c r="NOZ89" s="46"/>
      <c r="NPA89" s="35"/>
      <c r="NPB89" s="59"/>
      <c r="NPC89" s="37"/>
      <c r="NPD89" s="46"/>
      <c r="NPE89" s="35"/>
      <c r="NPF89" s="59"/>
      <c r="NPG89" s="37"/>
      <c r="NPH89" s="46"/>
      <c r="NPI89" s="35"/>
      <c r="NPJ89" s="59"/>
      <c r="NPK89" s="37"/>
      <c r="NPL89" s="46"/>
      <c r="NPM89" s="35"/>
      <c r="NPN89" s="59"/>
      <c r="NPO89" s="37"/>
      <c r="NPP89" s="46"/>
      <c r="NPQ89" s="35"/>
      <c r="NPR89" s="59"/>
      <c r="NPS89" s="37"/>
      <c r="NPT89" s="46"/>
      <c r="NPU89" s="35"/>
      <c r="NPV89" s="59"/>
      <c r="NPW89" s="37"/>
      <c r="NPX89" s="46"/>
      <c r="NPY89" s="35"/>
      <c r="NPZ89" s="59"/>
      <c r="NQA89" s="37"/>
      <c r="NQB89" s="46"/>
      <c r="NQC89" s="35"/>
      <c r="NQD89" s="59"/>
      <c r="NQE89" s="37"/>
      <c r="NQF89" s="46"/>
      <c r="NQG89" s="35"/>
      <c r="NQH89" s="59"/>
      <c r="NQI89" s="37"/>
      <c r="NQJ89" s="46"/>
      <c r="NQK89" s="35"/>
      <c r="NQL89" s="59"/>
      <c r="NQM89" s="37"/>
      <c r="NQN89" s="46"/>
      <c r="NQO89" s="35"/>
      <c r="NQP89" s="59"/>
      <c r="NQQ89" s="37"/>
      <c r="NQR89" s="46"/>
      <c r="NQS89" s="35"/>
      <c r="NQT89" s="59"/>
      <c r="NQU89" s="37"/>
      <c r="NQV89" s="46"/>
      <c r="NQW89" s="35"/>
      <c r="NQX89" s="59"/>
      <c r="NQY89" s="37"/>
      <c r="NQZ89" s="46"/>
      <c r="NRA89" s="35"/>
      <c r="NRB89" s="59"/>
      <c r="NRC89" s="37"/>
      <c r="NRD89" s="46"/>
      <c r="NRE89" s="35"/>
      <c r="NRF89" s="59"/>
      <c r="NRG89" s="37"/>
      <c r="NRH89" s="46"/>
      <c r="NRI89" s="35"/>
      <c r="NRJ89" s="59"/>
      <c r="NRK89" s="37"/>
      <c r="NRL89" s="46"/>
      <c r="NRM89" s="35"/>
      <c r="NRN89" s="59"/>
      <c r="NRO89" s="37"/>
      <c r="NRP89" s="46"/>
      <c r="NRQ89" s="35"/>
      <c r="NRR89" s="59"/>
      <c r="NRS89" s="37"/>
      <c r="NRT89" s="46"/>
      <c r="NRU89" s="35"/>
      <c r="NRV89" s="59"/>
      <c r="NRW89" s="37"/>
      <c r="NRX89" s="46"/>
      <c r="NRY89" s="35"/>
      <c r="NRZ89" s="59"/>
      <c r="NSA89" s="37"/>
      <c r="NSB89" s="46"/>
      <c r="NSC89" s="35"/>
      <c r="NSD89" s="59"/>
      <c r="NSE89" s="37"/>
      <c r="NSF89" s="46"/>
      <c r="NSG89" s="35"/>
      <c r="NSH89" s="59"/>
      <c r="NSI89" s="37"/>
      <c r="NSJ89" s="46"/>
      <c r="NSK89" s="35"/>
      <c r="NSL89" s="59"/>
      <c r="NSM89" s="37"/>
      <c r="NSN89" s="46"/>
      <c r="NSO89" s="35"/>
      <c r="NSP89" s="59"/>
      <c r="NSQ89" s="37"/>
      <c r="NSR89" s="46"/>
      <c r="NSS89" s="35"/>
      <c r="NST89" s="59"/>
      <c r="NSU89" s="37"/>
      <c r="NSV89" s="46"/>
      <c r="NSW89" s="35"/>
      <c r="NSX89" s="59"/>
      <c r="NSY89" s="37"/>
      <c r="NSZ89" s="46"/>
      <c r="NTA89" s="35"/>
      <c r="NTB89" s="59"/>
      <c r="NTC89" s="37"/>
      <c r="NTD89" s="46"/>
      <c r="NTE89" s="35"/>
      <c r="NTF89" s="59"/>
      <c r="NTG89" s="37"/>
      <c r="NTH89" s="46"/>
      <c r="NTI89" s="35"/>
      <c r="NTJ89" s="59"/>
      <c r="NTK89" s="37"/>
      <c r="NTL89" s="46"/>
      <c r="NTM89" s="35"/>
      <c r="NTN89" s="59"/>
      <c r="NTO89" s="37"/>
      <c r="NTP89" s="46"/>
      <c r="NTQ89" s="35"/>
      <c r="NTR89" s="59"/>
      <c r="NTS89" s="37"/>
      <c r="NTT89" s="46"/>
      <c r="NTU89" s="35"/>
      <c r="NTV89" s="59"/>
      <c r="NTW89" s="37"/>
      <c r="NTX89" s="46"/>
      <c r="NTY89" s="35"/>
      <c r="NTZ89" s="59"/>
      <c r="NUA89" s="37"/>
      <c r="NUB89" s="46"/>
      <c r="NUC89" s="35"/>
      <c r="NUD89" s="59"/>
      <c r="NUE89" s="37"/>
      <c r="NUF89" s="46"/>
      <c r="NUG89" s="35"/>
      <c r="NUH89" s="59"/>
      <c r="NUI89" s="37"/>
      <c r="NUJ89" s="46"/>
      <c r="NUK89" s="35"/>
      <c r="NUL89" s="59"/>
      <c r="NUM89" s="37"/>
      <c r="NUN89" s="46"/>
      <c r="NUO89" s="35"/>
      <c r="NUP89" s="59"/>
      <c r="NUQ89" s="37"/>
      <c r="NUR89" s="46"/>
      <c r="NUS89" s="35"/>
      <c r="NUT89" s="59"/>
      <c r="NUU89" s="37"/>
      <c r="NUV89" s="46"/>
      <c r="NUW89" s="35"/>
      <c r="NUX89" s="59"/>
      <c r="NUY89" s="37"/>
      <c r="NUZ89" s="46"/>
      <c r="NVA89" s="35"/>
      <c r="NVB89" s="59"/>
      <c r="NVC89" s="37"/>
      <c r="NVD89" s="46"/>
      <c r="NVE89" s="35"/>
      <c r="NVF89" s="59"/>
      <c r="NVG89" s="37"/>
      <c r="NVH89" s="46"/>
      <c r="NVI89" s="35"/>
      <c r="NVJ89" s="59"/>
      <c r="NVK89" s="37"/>
      <c r="NVL89" s="46"/>
      <c r="NVM89" s="35"/>
      <c r="NVN89" s="59"/>
      <c r="NVO89" s="37"/>
      <c r="NVP89" s="46"/>
      <c r="NVQ89" s="35"/>
      <c r="NVR89" s="59"/>
      <c r="NVS89" s="37"/>
      <c r="NVT89" s="46"/>
      <c r="NVU89" s="35"/>
      <c r="NVV89" s="59"/>
      <c r="NVW89" s="37"/>
      <c r="NVX89" s="46"/>
      <c r="NVY89" s="35"/>
      <c r="NVZ89" s="59"/>
      <c r="NWA89" s="37"/>
      <c r="NWB89" s="46"/>
      <c r="NWC89" s="35"/>
      <c r="NWD89" s="59"/>
      <c r="NWE89" s="37"/>
      <c r="NWF89" s="46"/>
      <c r="NWG89" s="35"/>
      <c r="NWH89" s="59"/>
      <c r="NWI89" s="37"/>
      <c r="NWJ89" s="46"/>
      <c r="NWK89" s="35"/>
      <c r="NWL89" s="59"/>
      <c r="NWM89" s="37"/>
      <c r="NWN89" s="46"/>
      <c r="NWO89" s="35"/>
      <c r="NWP89" s="59"/>
      <c r="NWQ89" s="37"/>
      <c r="NWR89" s="46"/>
      <c r="NWS89" s="35"/>
      <c r="NWT89" s="59"/>
      <c r="NWU89" s="37"/>
      <c r="NWV89" s="46"/>
      <c r="NWW89" s="35"/>
      <c r="NWX89" s="59"/>
      <c r="NWY89" s="37"/>
      <c r="NWZ89" s="46"/>
      <c r="NXA89" s="35"/>
      <c r="NXB89" s="59"/>
      <c r="NXC89" s="37"/>
      <c r="NXD89" s="46"/>
      <c r="NXE89" s="35"/>
      <c r="NXF89" s="59"/>
      <c r="NXG89" s="37"/>
      <c r="NXH89" s="46"/>
      <c r="NXI89" s="35"/>
      <c r="NXJ89" s="59"/>
      <c r="NXK89" s="37"/>
      <c r="NXL89" s="46"/>
      <c r="NXM89" s="35"/>
      <c r="NXN89" s="59"/>
      <c r="NXO89" s="37"/>
      <c r="NXP89" s="46"/>
      <c r="NXQ89" s="35"/>
      <c r="NXR89" s="59"/>
      <c r="NXS89" s="37"/>
      <c r="NXT89" s="46"/>
      <c r="NXU89" s="35"/>
      <c r="NXV89" s="59"/>
      <c r="NXW89" s="37"/>
      <c r="NXX89" s="46"/>
      <c r="NXY89" s="35"/>
      <c r="NXZ89" s="59"/>
      <c r="NYA89" s="37"/>
      <c r="NYB89" s="46"/>
      <c r="NYC89" s="35"/>
      <c r="NYD89" s="59"/>
      <c r="NYE89" s="37"/>
      <c r="NYF89" s="46"/>
      <c r="NYG89" s="35"/>
      <c r="NYH89" s="59"/>
      <c r="NYI89" s="37"/>
      <c r="NYJ89" s="46"/>
      <c r="NYK89" s="35"/>
      <c r="NYL89" s="59"/>
      <c r="NYM89" s="37"/>
      <c r="NYN89" s="46"/>
      <c r="NYO89" s="35"/>
      <c r="NYP89" s="59"/>
      <c r="NYQ89" s="37"/>
      <c r="NYR89" s="46"/>
      <c r="NYS89" s="35"/>
      <c r="NYT89" s="59"/>
      <c r="NYU89" s="37"/>
      <c r="NYV89" s="46"/>
      <c r="NYW89" s="35"/>
      <c r="NYX89" s="59"/>
      <c r="NYY89" s="37"/>
      <c r="NYZ89" s="46"/>
      <c r="NZA89" s="35"/>
      <c r="NZB89" s="59"/>
      <c r="NZC89" s="37"/>
      <c r="NZD89" s="46"/>
      <c r="NZE89" s="35"/>
      <c r="NZF89" s="59"/>
      <c r="NZG89" s="37"/>
      <c r="NZH89" s="46"/>
      <c r="NZI89" s="35"/>
      <c r="NZJ89" s="59"/>
      <c r="NZK89" s="37"/>
      <c r="NZL89" s="46"/>
      <c r="NZM89" s="35"/>
      <c r="NZN89" s="59"/>
      <c r="NZO89" s="37"/>
      <c r="NZP89" s="46"/>
      <c r="NZQ89" s="35"/>
      <c r="NZR89" s="59"/>
      <c r="NZS89" s="37"/>
      <c r="NZT89" s="46"/>
      <c r="NZU89" s="35"/>
      <c r="NZV89" s="59"/>
      <c r="NZW89" s="37"/>
      <c r="NZX89" s="46"/>
      <c r="NZY89" s="35"/>
      <c r="NZZ89" s="59"/>
      <c r="OAA89" s="37"/>
      <c r="OAB89" s="46"/>
      <c r="OAC89" s="35"/>
      <c r="OAD89" s="59"/>
      <c r="OAE89" s="37"/>
      <c r="OAF89" s="46"/>
      <c r="OAG89" s="35"/>
      <c r="OAH89" s="59"/>
      <c r="OAI89" s="37"/>
      <c r="OAJ89" s="46"/>
      <c r="OAK89" s="35"/>
      <c r="OAL89" s="59"/>
      <c r="OAM89" s="37"/>
      <c r="OAN89" s="46"/>
      <c r="OAO89" s="35"/>
      <c r="OAP89" s="59"/>
      <c r="OAQ89" s="37"/>
      <c r="OAR89" s="46"/>
      <c r="OAS89" s="35"/>
      <c r="OAT89" s="59"/>
      <c r="OAU89" s="37"/>
      <c r="OAV89" s="46"/>
      <c r="OAW89" s="35"/>
      <c r="OAX89" s="59"/>
      <c r="OAY89" s="37"/>
      <c r="OAZ89" s="46"/>
      <c r="OBA89" s="35"/>
      <c r="OBB89" s="59"/>
      <c r="OBC89" s="37"/>
      <c r="OBD89" s="46"/>
      <c r="OBE89" s="35"/>
      <c r="OBF89" s="59"/>
      <c r="OBG89" s="37"/>
      <c r="OBH89" s="46"/>
      <c r="OBI89" s="35"/>
      <c r="OBJ89" s="59"/>
      <c r="OBK89" s="37"/>
      <c r="OBL89" s="46"/>
      <c r="OBM89" s="35"/>
      <c r="OBN89" s="59"/>
      <c r="OBO89" s="37"/>
      <c r="OBP89" s="46"/>
      <c r="OBQ89" s="35"/>
      <c r="OBR89" s="59"/>
      <c r="OBS89" s="37"/>
      <c r="OBT89" s="46"/>
      <c r="OBU89" s="35"/>
      <c r="OBV89" s="59"/>
      <c r="OBW89" s="37"/>
      <c r="OBX89" s="46"/>
      <c r="OBY89" s="35"/>
      <c r="OBZ89" s="59"/>
      <c r="OCA89" s="37"/>
      <c r="OCB89" s="46"/>
      <c r="OCC89" s="35"/>
      <c r="OCD89" s="59"/>
      <c r="OCE89" s="37"/>
      <c r="OCF89" s="46"/>
      <c r="OCG89" s="35"/>
      <c r="OCH89" s="59"/>
      <c r="OCI89" s="37"/>
      <c r="OCJ89" s="46"/>
      <c r="OCK89" s="35"/>
      <c r="OCL89" s="59"/>
      <c r="OCM89" s="37"/>
      <c r="OCN89" s="46"/>
      <c r="OCO89" s="35"/>
      <c r="OCP89" s="59"/>
      <c r="OCQ89" s="37"/>
      <c r="OCR89" s="46"/>
      <c r="OCS89" s="35"/>
      <c r="OCT89" s="59"/>
      <c r="OCU89" s="37"/>
      <c r="OCV89" s="46"/>
      <c r="OCW89" s="35"/>
      <c r="OCX89" s="59"/>
      <c r="OCY89" s="37"/>
      <c r="OCZ89" s="46"/>
      <c r="ODA89" s="35"/>
      <c r="ODB89" s="59"/>
      <c r="ODC89" s="37"/>
      <c r="ODD89" s="46"/>
      <c r="ODE89" s="35"/>
      <c r="ODF89" s="59"/>
      <c r="ODG89" s="37"/>
      <c r="ODH89" s="46"/>
      <c r="ODI89" s="35"/>
      <c r="ODJ89" s="59"/>
      <c r="ODK89" s="37"/>
      <c r="ODL89" s="46"/>
      <c r="ODM89" s="35"/>
      <c r="ODN89" s="59"/>
      <c r="ODO89" s="37"/>
      <c r="ODP89" s="46"/>
      <c r="ODQ89" s="35"/>
      <c r="ODR89" s="59"/>
      <c r="ODS89" s="37"/>
      <c r="ODT89" s="46"/>
      <c r="ODU89" s="35"/>
      <c r="ODV89" s="59"/>
      <c r="ODW89" s="37"/>
      <c r="ODX89" s="46"/>
      <c r="ODY89" s="35"/>
      <c r="ODZ89" s="59"/>
      <c r="OEA89" s="37"/>
      <c r="OEB89" s="46"/>
      <c r="OEC89" s="35"/>
      <c r="OED89" s="59"/>
      <c r="OEE89" s="37"/>
      <c r="OEF89" s="46"/>
      <c r="OEG89" s="35"/>
      <c r="OEH89" s="59"/>
      <c r="OEI89" s="37"/>
      <c r="OEJ89" s="46"/>
      <c r="OEK89" s="35"/>
      <c r="OEL89" s="59"/>
      <c r="OEM89" s="37"/>
      <c r="OEN89" s="46"/>
      <c r="OEO89" s="35"/>
      <c r="OEP89" s="59"/>
      <c r="OEQ89" s="37"/>
      <c r="OER89" s="46"/>
      <c r="OES89" s="35"/>
      <c r="OET89" s="59"/>
      <c r="OEU89" s="37"/>
      <c r="OEV89" s="46"/>
      <c r="OEW89" s="35"/>
      <c r="OEX89" s="59"/>
      <c r="OEY89" s="37"/>
      <c r="OEZ89" s="46"/>
      <c r="OFA89" s="35"/>
      <c r="OFB89" s="59"/>
      <c r="OFC89" s="37"/>
      <c r="OFD89" s="46"/>
      <c r="OFE89" s="35"/>
      <c r="OFF89" s="59"/>
      <c r="OFG89" s="37"/>
      <c r="OFH89" s="46"/>
      <c r="OFI89" s="35"/>
      <c r="OFJ89" s="59"/>
      <c r="OFK89" s="37"/>
      <c r="OFL89" s="46"/>
      <c r="OFM89" s="35"/>
      <c r="OFN89" s="59"/>
      <c r="OFO89" s="37"/>
      <c r="OFP89" s="46"/>
      <c r="OFQ89" s="35"/>
      <c r="OFR89" s="59"/>
      <c r="OFS89" s="37"/>
      <c r="OFT89" s="46"/>
      <c r="OFU89" s="35"/>
      <c r="OFV89" s="59"/>
      <c r="OFW89" s="37"/>
      <c r="OFX89" s="46"/>
      <c r="OFY89" s="35"/>
      <c r="OFZ89" s="59"/>
      <c r="OGA89" s="37"/>
      <c r="OGB89" s="46"/>
      <c r="OGC89" s="35"/>
      <c r="OGD89" s="59"/>
      <c r="OGE89" s="37"/>
      <c r="OGF89" s="46"/>
      <c r="OGG89" s="35"/>
      <c r="OGH89" s="59"/>
      <c r="OGI89" s="37"/>
      <c r="OGJ89" s="46"/>
      <c r="OGK89" s="35"/>
      <c r="OGL89" s="59"/>
      <c r="OGM89" s="37"/>
      <c r="OGN89" s="46"/>
      <c r="OGO89" s="35"/>
      <c r="OGP89" s="59"/>
      <c r="OGQ89" s="37"/>
      <c r="OGR89" s="46"/>
      <c r="OGS89" s="35"/>
      <c r="OGT89" s="59"/>
      <c r="OGU89" s="37"/>
      <c r="OGV89" s="46"/>
      <c r="OGW89" s="35"/>
      <c r="OGX89" s="59"/>
      <c r="OGY89" s="37"/>
      <c r="OGZ89" s="46"/>
      <c r="OHA89" s="35"/>
      <c r="OHB89" s="59"/>
      <c r="OHC89" s="37"/>
      <c r="OHD89" s="46"/>
      <c r="OHE89" s="35"/>
      <c r="OHF89" s="59"/>
      <c r="OHG89" s="37"/>
      <c r="OHH89" s="46"/>
      <c r="OHI89" s="35"/>
      <c r="OHJ89" s="59"/>
      <c r="OHK89" s="37"/>
      <c r="OHL89" s="46"/>
      <c r="OHM89" s="35"/>
      <c r="OHN89" s="59"/>
      <c r="OHO89" s="37"/>
      <c r="OHP89" s="46"/>
      <c r="OHQ89" s="35"/>
      <c r="OHR89" s="59"/>
      <c r="OHS89" s="37"/>
      <c r="OHT89" s="46"/>
      <c r="OHU89" s="35"/>
      <c r="OHV89" s="59"/>
      <c r="OHW89" s="37"/>
      <c r="OHX89" s="46"/>
      <c r="OHY89" s="35"/>
      <c r="OHZ89" s="59"/>
      <c r="OIA89" s="37"/>
      <c r="OIB89" s="46"/>
      <c r="OIC89" s="35"/>
      <c r="OID89" s="59"/>
      <c r="OIE89" s="37"/>
      <c r="OIF89" s="46"/>
      <c r="OIG89" s="35"/>
      <c r="OIH89" s="59"/>
      <c r="OII89" s="37"/>
      <c r="OIJ89" s="46"/>
      <c r="OIK89" s="35"/>
      <c r="OIL89" s="59"/>
      <c r="OIM89" s="37"/>
      <c r="OIN89" s="46"/>
      <c r="OIO89" s="35"/>
      <c r="OIP89" s="59"/>
      <c r="OIQ89" s="37"/>
      <c r="OIR89" s="46"/>
      <c r="OIS89" s="35"/>
      <c r="OIT89" s="59"/>
      <c r="OIU89" s="37"/>
      <c r="OIV89" s="46"/>
      <c r="OIW89" s="35"/>
      <c r="OIX89" s="59"/>
      <c r="OIY89" s="37"/>
      <c r="OIZ89" s="46"/>
      <c r="OJA89" s="35"/>
      <c r="OJB89" s="59"/>
      <c r="OJC89" s="37"/>
      <c r="OJD89" s="46"/>
      <c r="OJE89" s="35"/>
      <c r="OJF89" s="59"/>
      <c r="OJG89" s="37"/>
      <c r="OJH89" s="46"/>
      <c r="OJI89" s="35"/>
      <c r="OJJ89" s="59"/>
      <c r="OJK89" s="37"/>
      <c r="OJL89" s="46"/>
      <c r="OJM89" s="35"/>
      <c r="OJN89" s="59"/>
      <c r="OJO89" s="37"/>
      <c r="OJP89" s="46"/>
      <c r="OJQ89" s="35"/>
      <c r="OJR89" s="59"/>
      <c r="OJS89" s="37"/>
      <c r="OJT89" s="46"/>
      <c r="OJU89" s="35"/>
      <c r="OJV89" s="59"/>
      <c r="OJW89" s="37"/>
      <c r="OJX89" s="46"/>
      <c r="OJY89" s="35"/>
      <c r="OJZ89" s="59"/>
      <c r="OKA89" s="37"/>
      <c r="OKB89" s="46"/>
      <c r="OKC89" s="35"/>
      <c r="OKD89" s="59"/>
      <c r="OKE89" s="37"/>
      <c r="OKF89" s="46"/>
      <c r="OKG89" s="35"/>
      <c r="OKH89" s="59"/>
      <c r="OKI89" s="37"/>
      <c r="OKJ89" s="46"/>
      <c r="OKK89" s="35"/>
      <c r="OKL89" s="59"/>
      <c r="OKM89" s="37"/>
      <c r="OKN89" s="46"/>
      <c r="OKO89" s="35"/>
      <c r="OKP89" s="59"/>
      <c r="OKQ89" s="37"/>
      <c r="OKR89" s="46"/>
      <c r="OKS89" s="35"/>
      <c r="OKT89" s="59"/>
      <c r="OKU89" s="37"/>
      <c r="OKV89" s="46"/>
      <c r="OKW89" s="35"/>
      <c r="OKX89" s="59"/>
      <c r="OKY89" s="37"/>
      <c r="OKZ89" s="46"/>
      <c r="OLA89" s="35"/>
      <c r="OLB89" s="59"/>
      <c r="OLC89" s="37"/>
      <c r="OLD89" s="46"/>
      <c r="OLE89" s="35"/>
      <c r="OLF89" s="59"/>
      <c r="OLG89" s="37"/>
      <c r="OLH89" s="46"/>
      <c r="OLI89" s="35"/>
      <c r="OLJ89" s="59"/>
      <c r="OLK89" s="37"/>
      <c r="OLL89" s="46"/>
      <c r="OLM89" s="35"/>
      <c r="OLN89" s="59"/>
      <c r="OLO89" s="37"/>
      <c r="OLP89" s="46"/>
      <c r="OLQ89" s="35"/>
      <c r="OLR89" s="59"/>
      <c r="OLS89" s="37"/>
      <c r="OLT89" s="46"/>
      <c r="OLU89" s="35"/>
      <c r="OLV89" s="59"/>
      <c r="OLW89" s="37"/>
      <c r="OLX89" s="46"/>
      <c r="OLY89" s="35"/>
      <c r="OLZ89" s="59"/>
      <c r="OMA89" s="37"/>
      <c r="OMB89" s="46"/>
      <c r="OMC89" s="35"/>
      <c r="OMD89" s="59"/>
      <c r="OME89" s="37"/>
      <c r="OMF89" s="46"/>
      <c r="OMG89" s="35"/>
      <c r="OMH89" s="59"/>
      <c r="OMI89" s="37"/>
      <c r="OMJ89" s="46"/>
      <c r="OMK89" s="35"/>
      <c r="OML89" s="59"/>
      <c r="OMM89" s="37"/>
      <c r="OMN89" s="46"/>
      <c r="OMO89" s="35"/>
      <c r="OMP89" s="59"/>
      <c r="OMQ89" s="37"/>
      <c r="OMR89" s="46"/>
      <c r="OMS89" s="35"/>
      <c r="OMT89" s="59"/>
      <c r="OMU89" s="37"/>
      <c r="OMV89" s="46"/>
      <c r="OMW89" s="35"/>
      <c r="OMX89" s="59"/>
      <c r="OMY89" s="37"/>
      <c r="OMZ89" s="46"/>
      <c r="ONA89" s="35"/>
      <c r="ONB89" s="59"/>
      <c r="ONC89" s="37"/>
      <c r="OND89" s="46"/>
      <c r="ONE89" s="35"/>
      <c r="ONF89" s="59"/>
      <c r="ONG89" s="37"/>
      <c r="ONH89" s="46"/>
      <c r="ONI89" s="35"/>
      <c r="ONJ89" s="59"/>
      <c r="ONK89" s="37"/>
      <c r="ONL89" s="46"/>
      <c r="ONM89" s="35"/>
      <c r="ONN89" s="59"/>
      <c r="ONO89" s="37"/>
      <c r="ONP89" s="46"/>
      <c r="ONQ89" s="35"/>
      <c r="ONR89" s="59"/>
      <c r="ONS89" s="37"/>
      <c r="ONT89" s="46"/>
      <c r="ONU89" s="35"/>
      <c r="ONV89" s="59"/>
      <c r="ONW89" s="37"/>
      <c r="ONX89" s="46"/>
      <c r="ONY89" s="35"/>
      <c r="ONZ89" s="59"/>
      <c r="OOA89" s="37"/>
      <c r="OOB89" s="46"/>
      <c r="OOC89" s="35"/>
      <c r="OOD89" s="59"/>
      <c r="OOE89" s="37"/>
      <c r="OOF89" s="46"/>
      <c r="OOG89" s="35"/>
      <c r="OOH89" s="59"/>
      <c r="OOI89" s="37"/>
      <c r="OOJ89" s="46"/>
      <c r="OOK89" s="35"/>
      <c r="OOL89" s="59"/>
      <c r="OOM89" s="37"/>
      <c r="OON89" s="46"/>
      <c r="OOO89" s="35"/>
      <c r="OOP89" s="59"/>
      <c r="OOQ89" s="37"/>
      <c r="OOR89" s="46"/>
      <c r="OOS89" s="35"/>
      <c r="OOT89" s="59"/>
      <c r="OOU89" s="37"/>
      <c r="OOV89" s="46"/>
      <c r="OOW89" s="35"/>
      <c r="OOX89" s="59"/>
      <c r="OOY89" s="37"/>
      <c r="OOZ89" s="46"/>
      <c r="OPA89" s="35"/>
      <c r="OPB89" s="59"/>
      <c r="OPC89" s="37"/>
      <c r="OPD89" s="46"/>
      <c r="OPE89" s="35"/>
      <c r="OPF89" s="59"/>
      <c r="OPG89" s="37"/>
      <c r="OPH89" s="46"/>
      <c r="OPI89" s="35"/>
      <c r="OPJ89" s="59"/>
      <c r="OPK89" s="37"/>
      <c r="OPL89" s="46"/>
      <c r="OPM89" s="35"/>
      <c r="OPN89" s="59"/>
      <c r="OPO89" s="37"/>
      <c r="OPP89" s="46"/>
      <c r="OPQ89" s="35"/>
      <c r="OPR89" s="59"/>
      <c r="OPS89" s="37"/>
      <c r="OPT89" s="46"/>
      <c r="OPU89" s="35"/>
      <c r="OPV89" s="59"/>
      <c r="OPW89" s="37"/>
      <c r="OPX89" s="46"/>
      <c r="OPY89" s="35"/>
      <c r="OPZ89" s="59"/>
      <c r="OQA89" s="37"/>
      <c r="OQB89" s="46"/>
      <c r="OQC89" s="35"/>
      <c r="OQD89" s="59"/>
      <c r="OQE89" s="37"/>
      <c r="OQF89" s="46"/>
      <c r="OQG89" s="35"/>
      <c r="OQH89" s="59"/>
      <c r="OQI89" s="37"/>
      <c r="OQJ89" s="46"/>
      <c r="OQK89" s="35"/>
      <c r="OQL89" s="59"/>
      <c r="OQM89" s="37"/>
      <c r="OQN89" s="46"/>
      <c r="OQO89" s="35"/>
      <c r="OQP89" s="59"/>
      <c r="OQQ89" s="37"/>
      <c r="OQR89" s="46"/>
      <c r="OQS89" s="35"/>
      <c r="OQT89" s="59"/>
      <c r="OQU89" s="37"/>
      <c r="OQV89" s="46"/>
      <c r="OQW89" s="35"/>
      <c r="OQX89" s="59"/>
      <c r="OQY89" s="37"/>
      <c r="OQZ89" s="46"/>
      <c r="ORA89" s="35"/>
      <c r="ORB89" s="59"/>
      <c r="ORC89" s="37"/>
      <c r="ORD89" s="46"/>
      <c r="ORE89" s="35"/>
      <c r="ORF89" s="59"/>
      <c r="ORG89" s="37"/>
      <c r="ORH89" s="46"/>
      <c r="ORI89" s="35"/>
      <c r="ORJ89" s="59"/>
      <c r="ORK89" s="37"/>
      <c r="ORL89" s="46"/>
      <c r="ORM89" s="35"/>
      <c r="ORN89" s="59"/>
      <c r="ORO89" s="37"/>
      <c r="ORP89" s="46"/>
      <c r="ORQ89" s="35"/>
      <c r="ORR89" s="59"/>
      <c r="ORS89" s="37"/>
      <c r="ORT89" s="46"/>
      <c r="ORU89" s="35"/>
      <c r="ORV89" s="59"/>
      <c r="ORW89" s="37"/>
      <c r="ORX89" s="46"/>
      <c r="ORY89" s="35"/>
      <c r="ORZ89" s="59"/>
      <c r="OSA89" s="37"/>
      <c r="OSB89" s="46"/>
      <c r="OSC89" s="35"/>
      <c r="OSD89" s="59"/>
      <c r="OSE89" s="37"/>
      <c r="OSF89" s="46"/>
      <c r="OSG89" s="35"/>
      <c r="OSH89" s="59"/>
      <c r="OSI89" s="37"/>
      <c r="OSJ89" s="46"/>
      <c r="OSK89" s="35"/>
      <c r="OSL89" s="59"/>
      <c r="OSM89" s="37"/>
      <c r="OSN89" s="46"/>
      <c r="OSO89" s="35"/>
      <c r="OSP89" s="59"/>
      <c r="OSQ89" s="37"/>
      <c r="OSR89" s="46"/>
      <c r="OSS89" s="35"/>
      <c r="OST89" s="59"/>
      <c r="OSU89" s="37"/>
      <c r="OSV89" s="46"/>
      <c r="OSW89" s="35"/>
      <c r="OSX89" s="59"/>
      <c r="OSY89" s="37"/>
      <c r="OSZ89" s="46"/>
      <c r="OTA89" s="35"/>
      <c r="OTB89" s="59"/>
      <c r="OTC89" s="37"/>
      <c r="OTD89" s="46"/>
      <c r="OTE89" s="35"/>
      <c r="OTF89" s="59"/>
      <c r="OTG89" s="37"/>
      <c r="OTH89" s="46"/>
      <c r="OTI89" s="35"/>
      <c r="OTJ89" s="59"/>
      <c r="OTK89" s="37"/>
      <c r="OTL89" s="46"/>
      <c r="OTM89" s="35"/>
      <c r="OTN89" s="59"/>
      <c r="OTO89" s="37"/>
      <c r="OTP89" s="46"/>
      <c r="OTQ89" s="35"/>
      <c r="OTR89" s="59"/>
      <c r="OTS89" s="37"/>
      <c r="OTT89" s="46"/>
      <c r="OTU89" s="35"/>
      <c r="OTV89" s="59"/>
      <c r="OTW89" s="37"/>
      <c r="OTX89" s="46"/>
      <c r="OTY89" s="35"/>
      <c r="OTZ89" s="59"/>
      <c r="OUA89" s="37"/>
      <c r="OUB89" s="46"/>
      <c r="OUC89" s="35"/>
      <c r="OUD89" s="59"/>
      <c r="OUE89" s="37"/>
      <c r="OUF89" s="46"/>
      <c r="OUG89" s="35"/>
      <c r="OUH89" s="59"/>
      <c r="OUI89" s="37"/>
      <c r="OUJ89" s="46"/>
      <c r="OUK89" s="35"/>
      <c r="OUL89" s="59"/>
      <c r="OUM89" s="37"/>
      <c r="OUN89" s="46"/>
      <c r="OUO89" s="35"/>
      <c r="OUP89" s="59"/>
      <c r="OUQ89" s="37"/>
      <c r="OUR89" s="46"/>
      <c r="OUS89" s="35"/>
      <c r="OUT89" s="59"/>
      <c r="OUU89" s="37"/>
      <c r="OUV89" s="46"/>
      <c r="OUW89" s="35"/>
      <c r="OUX89" s="59"/>
      <c r="OUY89" s="37"/>
      <c r="OUZ89" s="46"/>
      <c r="OVA89" s="35"/>
      <c r="OVB89" s="59"/>
      <c r="OVC89" s="37"/>
      <c r="OVD89" s="46"/>
      <c r="OVE89" s="35"/>
      <c r="OVF89" s="59"/>
      <c r="OVG89" s="37"/>
      <c r="OVH89" s="46"/>
      <c r="OVI89" s="35"/>
      <c r="OVJ89" s="59"/>
      <c r="OVK89" s="37"/>
      <c r="OVL89" s="46"/>
      <c r="OVM89" s="35"/>
      <c r="OVN89" s="59"/>
      <c r="OVO89" s="37"/>
      <c r="OVP89" s="46"/>
      <c r="OVQ89" s="35"/>
      <c r="OVR89" s="59"/>
      <c r="OVS89" s="37"/>
      <c r="OVT89" s="46"/>
      <c r="OVU89" s="35"/>
      <c r="OVV89" s="59"/>
      <c r="OVW89" s="37"/>
      <c r="OVX89" s="46"/>
      <c r="OVY89" s="35"/>
      <c r="OVZ89" s="59"/>
      <c r="OWA89" s="37"/>
      <c r="OWB89" s="46"/>
      <c r="OWC89" s="35"/>
      <c r="OWD89" s="59"/>
      <c r="OWE89" s="37"/>
      <c r="OWF89" s="46"/>
      <c r="OWG89" s="35"/>
      <c r="OWH89" s="59"/>
      <c r="OWI89" s="37"/>
      <c r="OWJ89" s="46"/>
      <c r="OWK89" s="35"/>
      <c r="OWL89" s="59"/>
      <c r="OWM89" s="37"/>
      <c r="OWN89" s="46"/>
      <c r="OWO89" s="35"/>
      <c r="OWP89" s="59"/>
      <c r="OWQ89" s="37"/>
      <c r="OWR89" s="46"/>
      <c r="OWS89" s="35"/>
      <c r="OWT89" s="59"/>
      <c r="OWU89" s="37"/>
      <c r="OWV89" s="46"/>
      <c r="OWW89" s="35"/>
      <c r="OWX89" s="59"/>
      <c r="OWY89" s="37"/>
      <c r="OWZ89" s="46"/>
      <c r="OXA89" s="35"/>
      <c r="OXB89" s="59"/>
      <c r="OXC89" s="37"/>
      <c r="OXD89" s="46"/>
      <c r="OXE89" s="35"/>
      <c r="OXF89" s="59"/>
      <c r="OXG89" s="37"/>
      <c r="OXH89" s="46"/>
      <c r="OXI89" s="35"/>
      <c r="OXJ89" s="59"/>
      <c r="OXK89" s="37"/>
      <c r="OXL89" s="46"/>
      <c r="OXM89" s="35"/>
      <c r="OXN89" s="59"/>
      <c r="OXO89" s="37"/>
      <c r="OXP89" s="46"/>
      <c r="OXQ89" s="35"/>
      <c r="OXR89" s="59"/>
      <c r="OXS89" s="37"/>
      <c r="OXT89" s="46"/>
      <c r="OXU89" s="35"/>
      <c r="OXV89" s="59"/>
      <c r="OXW89" s="37"/>
      <c r="OXX89" s="46"/>
      <c r="OXY89" s="35"/>
      <c r="OXZ89" s="59"/>
      <c r="OYA89" s="37"/>
      <c r="OYB89" s="46"/>
      <c r="OYC89" s="35"/>
      <c r="OYD89" s="59"/>
      <c r="OYE89" s="37"/>
      <c r="OYF89" s="46"/>
      <c r="OYG89" s="35"/>
      <c r="OYH89" s="59"/>
      <c r="OYI89" s="37"/>
      <c r="OYJ89" s="46"/>
      <c r="OYK89" s="35"/>
      <c r="OYL89" s="59"/>
      <c r="OYM89" s="37"/>
      <c r="OYN89" s="46"/>
      <c r="OYO89" s="35"/>
      <c r="OYP89" s="59"/>
      <c r="OYQ89" s="37"/>
      <c r="OYR89" s="46"/>
      <c r="OYS89" s="35"/>
      <c r="OYT89" s="59"/>
      <c r="OYU89" s="37"/>
      <c r="OYV89" s="46"/>
      <c r="OYW89" s="35"/>
      <c r="OYX89" s="59"/>
      <c r="OYY89" s="37"/>
      <c r="OYZ89" s="46"/>
      <c r="OZA89" s="35"/>
      <c r="OZB89" s="59"/>
      <c r="OZC89" s="37"/>
      <c r="OZD89" s="46"/>
      <c r="OZE89" s="35"/>
      <c r="OZF89" s="59"/>
      <c r="OZG89" s="37"/>
      <c r="OZH89" s="46"/>
      <c r="OZI89" s="35"/>
      <c r="OZJ89" s="59"/>
      <c r="OZK89" s="37"/>
      <c r="OZL89" s="46"/>
      <c r="OZM89" s="35"/>
      <c r="OZN89" s="59"/>
      <c r="OZO89" s="37"/>
      <c r="OZP89" s="46"/>
      <c r="OZQ89" s="35"/>
      <c r="OZR89" s="59"/>
      <c r="OZS89" s="37"/>
      <c r="OZT89" s="46"/>
      <c r="OZU89" s="35"/>
      <c r="OZV89" s="59"/>
      <c r="OZW89" s="37"/>
      <c r="OZX89" s="46"/>
      <c r="OZY89" s="35"/>
      <c r="OZZ89" s="59"/>
      <c r="PAA89" s="37"/>
      <c r="PAB89" s="46"/>
      <c r="PAC89" s="35"/>
      <c r="PAD89" s="59"/>
      <c r="PAE89" s="37"/>
      <c r="PAF89" s="46"/>
      <c r="PAG89" s="35"/>
      <c r="PAH89" s="59"/>
      <c r="PAI89" s="37"/>
      <c r="PAJ89" s="46"/>
      <c r="PAK89" s="35"/>
      <c r="PAL89" s="59"/>
      <c r="PAM89" s="37"/>
      <c r="PAN89" s="46"/>
      <c r="PAO89" s="35"/>
      <c r="PAP89" s="59"/>
      <c r="PAQ89" s="37"/>
      <c r="PAR89" s="46"/>
      <c r="PAS89" s="35"/>
      <c r="PAT89" s="59"/>
      <c r="PAU89" s="37"/>
      <c r="PAV89" s="46"/>
      <c r="PAW89" s="35"/>
      <c r="PAX89" s="59"/>
      <c r="PAY89" s="37"/>
      <c r="PAZ89" s="46"/>
      <c r="PBA89" s="35"/>
      <c r="PBB89" s="59"/>
      <c r="PBC89" s="37"/>
      <c r="PBD89" s="46"/>
      <c r="PBE89" s="35"/>
      <c r="PBF89" s="59"/>
      <c r="PBG89" s="37"/>
      <c r="PBH89" s="46"/>
      <c r="PBI89" s="35"/>
      <c r="PBJ89" s="59"/>
      <c r="PBK89" s="37"/>
      <c r="PBL89" s="46"/>
      <c r="PBM89" s="35"/>
      <c r="PBN89" s="59"/>
      <c r="PBO89" s="37"/>
      <c r="PBP89" s="46"/>
      <c r="PBQ89" s="35"/>
      <c r="PBR89" s="59"/>
      <c r="PBS89" s="37"/>
      <c r="PBT89" s="46"/>
      <c r="PBU89" s="35"/>
      <c r="PBV89" s="59"/>
      <c r="PBW89" s="37"/>
      <c r="PBX89" s="46"/>
      <c r="PBY89" s="35"/>
      <c r="PBZ89" s="59"/>
      <c r="PCA89" s="37"/>
      <c r="PCB89" s="46"/>
      <c r="PCC89" s="35"/>
      <c r="PCD89" s="59"/>
      <c r="PCE89" s="37"/>
      <c r="PCF89" s="46"/>
      <c r="PCG89" s="35"/>
      <c r="PCH89" s="59"/>
      <c r="PCI89" s="37"/>
      <c r="PCJ89" s="46"/>
      <c r="PCK89" s="35"/>
      <c r="PCL89" s="59"/>
      <c r="PCM89" s="37"/>
      <c r="PCN89" s="46"/>
      <c r="PCO89" s="35"/>
      <c r="PCP89" s="59"/>
      <c r="PCQ89" s="37"/>
      <c r="PCR89" s="46"/>
      <c r="PCS89" s="35"/>
      <c r="PCT89" s="59"/>
      <c r="PCU89" s="37"/>
      <c r="PCV89" s="46"/>
      <c r="PCW89" s="35"/>
      <c r="PCX89" s="59"/>
      <c r="PCY89" s="37"/>
      <c r="PCZ89" s="46"/>
      <c r="PDA89" s="35"/>
      <c r="PDB89" s="59"/>
      <c r="PDC89" s="37"/>
      <c r="PDD89" s="46"/>
      <c r="PDE89" s="35"/>
      <c r="PDF89" s="59"/>
      <c r="PDG89" s="37"/>
      <c r="PDH89" s="46"/>
      <c r="PDI89" s="35"/>
      <c r="PDJ89" s="59"/>
      <c r="PDK89" s="37"/>
      <c r="PDL89" s="46"/>
      <c r="PDM89" s="35"/>
      <c r="PDN89" s="59"/>
      <c r="PDO89" s="37"/>
      <c r="PDP89" s="46"/>
      <c r="PDQ89" s="35"/>
      <c r="PDR89" s="59"/>
      <c r="PDS89" s="37"/>
      <c r="PDT89" s="46"/>
      <c r="PDU89" s="35"/>
      <c r="PDV89" s="59"/>
      <c r="PDW89" s="37"/>
      <c r="PDX89" s="46"/>
      <c r="PDY89" s="35"/>
      <c r="PDZ89" s="59"/>
      <c r="PEA89" s="37"/>
      <c r="PEB89" s="46"/>
      <c r="PEC89" s="35"/>
      <c r="PED89" s="59"/>
      <c r="PEE89" s="37"/>
      <c r="PEF89" s="46"/>
      <c r="PEG89" s="35"/>
      <c r="PEH89" s="59"/>
      <c r="PEI89" s="37"/>
      <c r="PEJ89" s="46"/>
      <c r="PEK89" s="35"/>
      <c r="PEL89" s="59"/>
      <c r="PEM89" s="37"/>
      <c r="PEN89" s="46"/>
      <c r="PEO89" s="35"/>
      <c r="PEP89" s="59"/>
      <c r="PEQ89" s="37"/>
      <c r="PER89" s="46"/>
      <c r="PES89" s="35"/>
      <c r="PET89" s="59"/>
      <c r="PEU89" s="37"/>
      <c r="PEV89" s="46"/>
      <c r="PEW89" s="35"/>
      <c r="PEX89" s="59"/>
      <c r="PEY89" s="37"/>
      <c r="PEZ89" s="46"/>
      <c r="PFA89" s="35"/>
      <c r="PFB89" s="59"/>
      <c r="PFC89" s="37"/>
      <c r="PFD89" s="46"/>
      <c r="PFE89" s="35"/>
      <c r="PFF89" s="59"/>
      <c r="PFG89" s="37"/>
      <c r="PFH89" s="46"/>
      <c r="PFI89" s="35"/>
      <c r="PFJ89" s="59"/>
      <c r="PFK89" s="37"/>
      <c r="PFL89" s="46"/>
      <c r="PFM89" s="35"/>
      <c r="PFN89" s="59"/>
      <c r="PFO89" s="37"/>
      <c r="PFP89" s="46"/>
      <c r="PFQ89" s="35"/>
      <c r="PFR89" s="59"/>
      <c r="PFS89" s="37"/>
      <c r="PFT89" s="46"/>
      <c r="PFU89" s="35"/>
      <c r="PFV89" s="59"/>
      <c r="PFW89" s="37"/>
      <c r="PFX89" s="46"/>
      <c r="PFY89" s="35"/>
      <c r="PFZ89" s="59"/>
      <c r="PGA89" s="37"/>
      <c r="PGB89" s="46"/>
      <c r="PGC89" s="35"/>
      <c r="PGD89" s="59"/>
      <c r="PGE89" s="37"/>
      <c r="PGF89" s="46"/>
      <c r="PGG89" s="35"/>
      <c r="PGH89" s="59"/>
      <c r="PGI89" s="37"/>
      <c r="PGJ89" s="46"/>
      <c r="PGK89" s="35"/>
      <c r="PGL89" s="59"/>
      <c r="PGM89" s="37"/>
      <c r="PGN89" s="46"/>
      <c r="PGO89" s="35"/>
      <c r="PGP89" s="59"/>
      <c r="PGQ89" s="37"/>
      <c r="PGR89" s="46"/>
      <c r="PGS89" s="35"/>
      <c r="PGT89" s="59"/>
      <c r="PGU89" s="37"/>
      <c r="PGV89" s="46"/>
      <c r="PGW89" s="35"/>
      <c r="PGX89" s="59"/>
      <c r="PGY89" s="37"/>
      <c r="PGZ89" s="46"/>
      <c r="PHA89" s="35"/>
      <c r="PHB89" s="59"/>
      <c r="PHC89" s="37"/>
      <c r="PHD89" s="46"/>
      <c r="PHE89" s="35"/>
      <c r="PHF89" s="59"/>
      <c r="PHG89" s="37"/>
      <c r="PHH89" s="46"/>
      <c r="PHI89" s="35"/>
      <c r="PHJ89" s="59"/>
      <c r="PHK89" s="37"/>
      <c r="PHL89" s="46"/>
      <c r="PHM89" s="35"/>
      <c r="PHN89" s="59"/>
      <c r="PHO89" s="37"/>
      <c r="PHP89" s="46"/>
      <c r="PHQ89" s="35"/>
      <c r="PHR89" s="59"/>
      <c r="PHS89" s="37"/>
      <c r="PHT89" s="46"/>
      <c r="PHU89" s="35"/>
      <c r="PHV89" s="59"/>
      <c r="PHW89" s="37"/>
      <c r="PHX89" s="46"/>
      <c r="PHY89" s="35"/>
      <c r="PHZ89" s="59"/>
      <c r="PIA89" s="37"/>
      <c r="PIB89" s="46"/>
      <c r="PIC89" s="35"/>
      <c r="PID89" s="59"/>
      <c r="PIE89" s="37"/>
      <c r="PIF89" s="46"/>
      <c r="PIG89" s="35"/>
      <c r="PIH89" s="59"/>
      <c r="PII89" s="37"/>
      <c r="PIJ89" s="46"/>
      <c r="PIK89" s="35"/>
      <c r="PIL89" s="59"/>
      <c r="PIM89" s="37"/>
      <c r="PIN89" s="46"/>
      <c r="PIO89" s="35"/>
      <c r="PIP89" s="59"/>
      <c r="PIQ89" s="37"/>
      <c r="PIR89" s="46"/>
      <c r="PIS89" s="35"/>
      <c r="PIT89" s="59"/>
      <c r="PIU89" s="37"/>
      <c r="PIV89" s="46"/>
      <c r="PIW89" s="35"/>
      <c r="PIX89" s="59"/>
      <c r="PIY89" s="37"/>
      <c r="PIZ89" s="46"/>
      <c r="PJA89" s="35"/>
      <c r="PJB89" s="59"/>
      <c r="PJC89" s="37"/>
      <c r="PJD89" s="46"/>
      <c r="PJE89" s="35"/>
      <c r="PJF89" s="59"/>
      <c r="PJG89" s="37"/>
      <c r="PJH89" s="46"/>
      <c r="PJI89" s="35"/>
      <c r="PJJ89" s="59"/>
      <c r="PJK89" s="37"/>
      <c r="PJL89" s="46"/>
      <c r="PJM89" s="35"/>
      <c r="PJN89" s="59"/>
      <c r="PJO89" s="37"/>
      <c r="PJP89" s="46"/>
      <c r="PJQ89" s="35"/>
      <c r="PJR89" s="59"/>
      <c r="PJS89" s="37"/>
      <c r="PJT89" s="46"/>
      <c r="PJU89" s="35"/>
      <c r="PJV89" s="59"/>
      <c r="PJW89" s="37"/>
      <c r="PJX89" s="46"/>
      <c r="PJY89" s="35"/>
      <c r="PJZ89" s="59"/>
      <c r="PKA89" s="37"/>
      <c r="PKB89" s="46"/>
      <c r="PKC89" s="35"/>
      <c r="PKD89" s="59"/>
      <c r="PKE89" s="37"/>
      <c r="PKF89" s="46"/>
      <c r="PKG89" s="35"/>
      <c r="PKH89" s="59"/>
      <c r="PKI89" s="37"/>
      <c r="PKJ89" s="46"/>
      <c r="PKK89" s="35"/>
      <c r="PKL89" s="59"/>
      <c r="PKM89" s="37"/>
      <c r="PKN89" s="46"/>
      <c r="PKO89" s="35"/>
      <c r="PKP89" s="59"/>
      <c r="PKQ89" s="37"/>
      <c r="PKR89" s="46"/>
      <c r="PKS89" s="35"/>
      <c r="PKT89" s="59"/>
      <c r="PKU89" s="37"/>
      <c r="PKV89" s="46"/>
      <c r="PKW89" s="35"/>
      <c r="PKX89" s="59"/>
      <c r="PKY89" s="37"/>
      <c r="PKZ89" s="46"/>
      <c r="PLA89" s="35"/>
      <c r="PLB89" s="59"/>
      <c r="PLC89" s="37"/>
      <c r="PLD89" s="46"/>
      <c r="PLE89" s="35"/>
      <c r="PLF89" s="59"/>
      <c r="PLG89" s="37"/>
      <c r="PLH89" s="46"/>
      <c r="PLI89" s="35"/>
      <c r="PLJ89" s="59"/>
      <c r="PLK89" s="37"/>
      <c r="PLL89" s="46"/>
      <c r="PLM89" s="35"/>
      <c r="PLN89" s="59"/>
      <c r="PLO89" s="37"/>
      <c r="PLP89" s="46"/>
      <c r="PLQ89" s="35"/>
      <c r="PLR89" s="59"/>
      <c r="PLS89" s="37"/>
      <c r="PLT89" s="46"/>
      <c r="PLU89" s="35"/>
      <c r="PLV89" s="59"/>
      <c r="PLW89" s="37"/>
      <c r="PLX89" s="46"/>
      <c r="PLY89" s="35"/>
      <c r="PLZ89" s="59"/>
      <c r="PMA89" s="37"/>
      <c r="PMB89" s="46"/>
      <c r="PMC89" s="35"/>
      <c r="PMD89" s="59"/>
      <c r="PME89" s="37"/>
      <c r="PMF89" s="46"/>
      <c r="PMG89" s="35"/>
      <c r="PMH89" s="59"/>
      <c r="PMI89" s="37"/>
      <c r="PMJ89" s="46"/>
      <c r="PMK89" s="35"/>
      <c r="PML89" s="59"/>
      <c r="PMM89" s="37"/>
      <c r="PMN89" s="46"/>
      <c r="PMO89" s="35"/>
      <c r="PMP89" s="59"/>
      <c r="PMQ89" s="37"/>
      <c r="PMR89" s="46"/>
      <c r="PMS89" s="35"/>
      <c r="PMT89" s="59"/>
      <c r="PMU89" s="37"/>
      <c r="PMV89" s="46"/>
      <c r="PMW89" s="35"/>
      <c r="PMX89" s="59"/>
      <c r="PMY89" s="37"/>
      <c r="PMZ89" s="46"/>
      <c r="PNA89" s="35"/>
      <c r="PNB89" s="59"/>
      <c r="PNC89" s="37"/>
      <c r="PND89" s="46"/>
      <c r="PNE89" s="35"/>
      <c r="PNF89" s="59"/>
      <c r="PNG89" s="37"/>
      <c r="PNH89" s="46"/>
      <c r="PNI89" s="35"/>
      <c r="PNJ89" s="59"/>
      <c r="PNK89" s="37"/>
      <c r="PNL89" s="46"/>
      <c r="PNM89" s="35"/>
      <c r="PNN89" s="59"/>
      <c r="PNO89" s="37"/>
      <c r="PNP89" s="46"/>
      <c r="PNQ89" s="35"/>
      <c r="PNR89" s="59"/>
      <c r="PNS89" s="37"/>
      <c r="PNT89" s="46"/>
      <c r="PNU89" s="35"/>
      <c r="PNV89" s="59"/>
      <c r="PNW89" s="37"/>
      <c r="PNX89" s="46"/>
      <c r="PNY89" s="35"/>
      <c r="PNZ89" s="59"/>
      <c r="POA89" s="37"/>
      <c r="POB89" s="46"/>
      <c r="POC89" s="35"/>
      <c r="POD89" s="59"/>
      <c r="POE89" s="37"/>
      <c r="POF89" s="46"/>
      <c r="POG89" s="35"/>
      <c r="POH89" s="59"/>
      <c r="POI89" s="37"/>
      <c r="POJ89" s="46"/>
      <c r="POK89" s="35"/>
      <c r="POL89" s="59"/>
      <c r="POM89" s="37"/>
      <c r="PON89" s="46"/>
      <c r="POO89" s="35"/>
      <c r="POP89" s="59"/>
      <c r="POQ89" s="37"/>
      <c r="POR89" s="46"/>
      <c r="POS89" s="35"/>
      <c r="POT89" s="59"/>
      <c r="POU89" s="37"/>
      <c r="POV89" s="46"/>
      <c r="POW89" s="35"/>
      <c r="POX89" s="59"/>
      <c r="POY89" s="37"/>
      <c r="POZ89" s="46"/>
      <c r="PPA89" s="35"/>
      <c r="PPB89" s="59"/>
      <c r="PPC89" s="37"/>
      <c r="PPD89" s="46"/>
      <c r="PPE89" s="35"/>
      <c r="PPF89" s="59"/>
      <c r="PPG89" s="37"/>
      <c r="PPH89" s="46"/>
      <c r="PPI89" s="35"/>
      <c r="PPJ89" s="59"/>
      <c r="PPK89" s="37"/>
      <c r="PPL89" s="46"/>
      <c r="PPM89" s="35"/>
      <c r="PPN89" s="59"/>
      <c r="PPO89" s="37"/>
      <c r="PPP89" s="46"/>
      <c r="PPQ89" s="35"/>
      <c r="PPR89" s="59"/>
      <c r="PPS89" s="37"/>
      <c r="PPT89" s="46"/>
      <c r="PPU89" s="35"/>
      <c r="PPV89" s="59"/>
      <c r="PPW89" s="37"/>
      <c r="PPX89" s="46"/>
      <c r="PPY89" s="35"/>
      <c r="PPZ89" s="59"/>
      <c r="PQA89" s="37"/>
      <c r="PQB89" s="46"/>
      <c r="PQC89" s="35"/>
      <c r="PQD89" s="59"/>
      <c r="PQE89" s="37"/>
      <c r="PQF89" s="46"/>
      <c r="PQG89" s="35"/>
      <c r="PQH89" s="59"/>
      <c r="PQI89" s="37"/>
      <c r="PQJ89" s="46"/>
      <c r="PQK89" s="35"/>
      <c r="PQL89" s="59"/>
      <c r="PQM89" s="37"/>
      <c r="PQN89" s="46"/>
      <c r="PQO89" s="35"/>
      <c r="PQP89" s="59"/>
      <c r="PQQ89" s="37"/>
      <c r="PQR89" s="46"/>
      <c r="PQS89" s="35"/>
      <c r="PQT89" s="59"/>
      <c r="PQU89" s="37"/>
      <c r="PQV89" s="46"/>
      <c r="PQW89" s="35"/>
      <c r="PQX89" s="59"/>
      <c r="PQY89" s="37"/>
      <c r="PQZ89" s="46"/>
      <c r="PRA89" s="35"/>
      <c r="PRB89" s="59"/>
      <c r="PRC89" s="37"/>
      <c r="PRD89" s="46"/>
      <c r="PRE89" s="35"/>
      <c r="PRF89" s="59"/>
      <c r="PRG89" s="37"/>
      <c r="PRH89" s="46"/>
      <c r="PRI89" s="35"/>
      <c r="PRJ89" s="59"/>
      <c r="PRK89" s="37"/>
      <c r="PRL89" s="46"/>
      <c r="PRM89" s="35"/>
      <c r="PRN89" s="59"/>
      <c r="PRO89" s="37"/>
      <c r="PRP89" s="46"/>
      <c r="PRQ89" s="35"/>
      <c r="PRR89" s="59"/>
      <c r="PRS89" s="37"/>
      <c r="PRT89" s="46"/>
      <c r="PRU89" s="35"/>
      <c r="PRV89" s="59"/>
      <c r="PRW89" s="37"/>
      <c r="PRX89" s="46"/>
      <c r="PRY89" s="35"/>
      <c r="PRZ89" s="59"/>
      <c r="PSA89" s="37"/>
      <c r="PSB89" s="46"/>
      <c r="PSC89" s="35"/>
      <c r="PSD89" s="59"/>
      <c r="PSE89" s="37"/>
      <c r="PSF89" s="46"/>
      <c r="PSG89" s="35"/>
      <c r="PSH89" s="59"/>
      <c r="PSI89" s="37"/>
      <c r="PSJ89" s="46"/>
      <c r="PSK89" s="35"/>
      <c r="PSL89" s="59"/>
      <c r="PSM89" s="37"/>
      <c r="PSN89" s="46"/>
      <c r="PSO89" s="35"/>
      <c r="PSP89" s="59"/>
      <c r="PSQ89" s="37"/>
      <c r="PSR89" s="46"/>
      <c r="PSS89" s="35"/>
      <c r="PST89" s="59"/>
      <c r="PSU89" s="37"/>
      <c r="PSV89" s="46"/>
      <c r="PSW89" s="35"/>
      <c r="PSX89" s="59"/>
      <c r="PSY89" s="37"/>
      <c r="PSZ89" s="46"/>
      <c r="PTA89" s="35"/>
      <c r="PTB89" s="59"/>
      <c r="PTC89" s="37"/>
      <c r="PTD89" s="46"/>
      <c r="PTE89" s="35"/>
      <c r="PTF89" s="59"/>
      <c r="PTG89" s="37"/>
      <c r="PTH89" s="46"/>
      <c r="PTI89" s="35"/>
      <c r="PTJ89" s="59"/>
      <c r="PTK89" s="37"/>
      <c r="PTL89" s="46"/>
      <c r="PTM89" s="35"/>
      <c r="PTN89" s="59"/>
      <c r="PTO89" s="37"/>
      <c r="PTP89" s="46"/>
      <c r="PTQ89" s="35"/>
      <c r="PTR89" s="59"/>
      <c r="PTS89" s="37"/>
      <c r="PTT89" s="46"/>
      <c r="PTU89" s="35"/>
      <c r="PTV89" s="59"/>
      <c r="PTW89" s="37"/>
      <c r="PTX89" s="46"/>
      <c r="PTY89" s="35"/>
      <c r="PTZ89" s="59"/>
      <c r="PUA89" s="37"/>
      <c r="PUB89" s="46"/>
      <c r="PUC89" s="35"/>
      <c r="PUD89" s="59"/>
      <c r="PUE89" s="37"/>
      <c r="PUF89" s="46"/>
      <c r="PUG89" s="35"/>
      <c r="PUH89" s="59"/>
      <c r="PUI89" s="37"/>
      <c r="PUJ89" s="46"/>
      <c r="PUK89" s="35"/>
      <c r="PUL89" s="59"/>
      <c r="PUM89" s="37"/>
      <c r="PUN89" s="46"/>
      <c r="PUO89" s="35"/>
      <c r="PUP89" s="59"/>
      <c r="PUQ89" s="37"/>
      <c r="PUR89" s="46"/>
      <c r="PUS89" s="35"/>
      <c r="PUT89" s="59"/>
      <c r="PUU89" s="37"/>
      <c r="PUV89" s="46"/>
      <c r="PUW89" s="35"/>
      <c r="PUX89" s="59"/>
      <c r="PUY89" s="37"/>
      <c r="PUZ89" s="46"/>
      <c r="PVA89" s="35"/>
      <c r="PVB89" s="59"/>
      <c r="PVC89" s="37"/>
      <c r="PVD89" s="46"/>
      <c r="PVE89" s="35"/>
      <c r="PVF89" s="59"/>
      <c r="PVG89" s="37"/>
      <c r="PVH89" s="46"/>
      <c r="PVI89" s="35"/>
      <c r="PVJ89" s="59"/>
      <c r="PVK89" s="37"/>
      <c r="PVL89" s="46"/>
      <c r="PVM89" s="35"/>
      <c r="PVN89" s="59"/>
      <c r="PVO89" s="37"/>
      <c r="PVP89" s="46"/>
      <c r="PVQ89" s="35"/>
      <c r="PVR89" s="59"/>
      <c r="PVS89" s="37"/>
      <c r="PVT89" s="46"/>
      <c r="PVU89" s="35"/>
      <c r="PVV89" s="59"/>
      <c r="PVW89" s="37"/>
      <c r="PVX89" s="46"/>
      <c r="PVY89" s="35"/>
      <c r="PVZ89" s="59"/>
      <c r="PWA89" s="37"/>
      <c r="PWB89" s="46"/>
      <c r="PWC89" s="35"/>
      <c r="PWD89" s="59"/>
      <c r="PWE89" s="37"/>
      <c r="PWF89" s="46"/>
      <c r="PWG89" s="35"/>
      <c r="PWH89" s="59"/>
      <c r="PWI89" s="37"/>
      <c r="PWJ89" s="46"/>
      <c r="PWK89" s="35"/>
      <c r="PWL89" s="59"/>
      <c r="PWM89" s="37"/>
      <c r="PWN89" s="46"/>
      <c r="PWO89" s="35"/>
      <c r="PWP89" s="59"/>
      <c r="PWQ89" s="37"/>
      <c r="PWR89" s="46"/>
      <c r="PWS89" s="35"/>
      <c r="PWT89" s="59"/>
      <c r="PWU89" s="37"/>
      <c r="PWV89" s="46"/>
      <c r="PWW89" s="35"/>
      <c r="PWX89" s="59"/>
      <c r="PWY89" s="37"/>
      <c r="PWZ89" s="46"/>
      <c r="PXA89" s="35"/>
      <c r="PXB89" s="59"/>
      <c r="PXC89" s="37"/>
      <c r="PXD89" s="46"/>
      <c r="PXE89" s="35"/>
      <c r="PXF89" s="59"/>
      <c r="PXG89" s="37"/>
      <c r="PXH89" s="46"/>
      <c r="PXI89" s="35"/>
      <c r="PXJ89" s="59"/>
      <c r="PXK89" s="37"/>
      <c r="PXL89" s="46"/>
      <c r="PXM89" s="35"/>
      <c r="PXN89" s="59"/>
      <c r="PXO89" s="37"/>
      <c r="PXP89" s="46"/>
      <c r="PXQ89" s="35"/>
      <c r="PXR89" s="59"/>
      <c r="PXS89" s="37"/>
      <c r="PXT89" s="46"/>
      <c r="PXU89" s="35"/>
      <c r="PXV89" s="59"/>
      <c r="PXW89" s="37"/>
      <c r="PXX89" s="46"/>
      <c r="PXY89" s="35"/>
      <c r="PXZ89" s="59"/>
      <c r="PYA89" s="37"/>
      <c r="PYB89" s="46"/>
      <c r="PYC89" s="35"/>
      <c r="PYD89" s="59"/>
      <c r="PYE89" s="37"/>
      <c r="PYF89" s="46"/>
      <c r="PYG89" s="35"/>
      <c r="PYH89" s="59"/>
      <c r="PYI89" s="37"/>
      <c r="PYJ89" s="46"/>
      <c r="PYK89" s="35"/>
      <c r="PYL89" s="59"/>
      <c r="PYM89" s="37"/>
      <c r="PYN89" s="46"/>
      <c r="PYO89" s="35"/>
      <c r="PYP89" s="59"/>
      <c r="PYQ89" s="37"/>
      <c r="PYR89" s="46"/>
      <c r="PYS89" s="35"/>
      <c r="PYT89" s="59"/>
      <c r="PYU89" s="37"/>
      <c r="PYV89" s="46"/>
      <c r="PYW89" s="35"/>
      <c r="PYX89" s="59"/>
      <c r="PYY89" s="37"/>
      <c r="PYZ89" s="46"/>
      <c r="PZA89" s="35"/>
      <c r="PZB89" s="59"/>
      <c r="PZC89" s="37"/>
      <c r="PZD89" s="46"/>
      <c r="PZE89" s="35"/>
      <c r="PZF89" s="59"/>
      <c r="PZG89" s="37"/>
      <c r="PZH89" s="46"/>
      <c r="PZI89" s="35"/>
      <c r="PZJ89" s="59"/>
      <c r="PZK89" s="37"/>
      <c r="PZL89" s="46"/>
      <c r="PZM89" s="35"/>
      <c r="PZN89" s="59"/>
      <c r="PZO89" s="37"/>
      <c r="PZP89" s="46"/>
      <c r="PZQ89" s="35"/>
      <c r="PZR89" s="59"/>
      <c r="PZS89" s="37"/>
      <c r="PZT89" s="46"/>
      <c r="PZU89" s="35"/>
      <c r="PZV89" s="59"/>
      <c r="PZW89" s="37"/>
      <c r="PZX89" s="46"/>
      <c r="PZY89" s="35"/>
      <c r="PZZ89" s="59"/>
      <c r="QAA89" s="37"/>
      <c r="QAB89" s="46"/>
      <c r="QAC89" s="35"/>
      <c r="QAD89" s="59"/>
      <c r="QAE89" s="37"/>
      <c r="QAF89" s="46"/>
      <c r="QAG89" s="35"/>
      <c r="QAH89" s="59"/>
      <c r="QAI89" s="37"/>
      <c r="QAJ89" s="46"/>
      <c r="QAK89" s="35"/>
      <c r="QAL89" s="59"/>
      <c r="QAM89" s="37"/>
      <c r="QAN89" s="46"/>
      <c r="QAO89" s="35"/>
      <c r="QAP89" s="59"/>
      <c r="QAQ89" s="37"/>
      <c r="QAR89" s="46"/>
      <c r="QAS89" s="35"/>
      <c r="QAT89" s="59"/>
      <c r="QAU89" s="37"/>
      <c r="QAV89" s="46"/>
      <c r="QAW89" s="35"/>
      <c r="QAX89" s="59"/>
      <c r="QAY89" s="37"/>
      <c r="QAZ89" s="46"/>
      <c r="QBA89" s="35"/>
      <c r="QBB89" s="59"/>
      <c r="QBC89" s="37"/>
      <c r="QBD89" s="46"/>
      <c r="QBE89" s="35"/>
      <c r="QBF89" s="59"/>
      <c r="QBG89" s="37"/>
      <c r="QBH89" s="46"/>
      <c r="QBI89" s="35"/>
      <c r="QBJ89" s="59"/>
      <c r="QBK89" s="37"/>
      <c r="QBL89" s="46"/>
      <c r="QBM89" s="35"/>
      <c r="QBN89" s="59"/>
      <c r="QBO89" s="37"/>
      <c r="QBP89" s="46"/>
      <c r="QBQ89" s="35"/>
      <c r="QBR89" s="59"/>
      <c r="QBS89" s="37"/>
      <c r="QBT89" s="46"/>
      <c r="QBU89" s="35"/>
      <c r="QBV89" s="59"/>
      <c r="QBW89" s="37"/>
      <c r="QBX89" s="46"/>
      <c r="QBY89" s="35"/>
      <c r="QBZ89" s="59"/>
      <c r="QCA89" s="37"/>
      <c r="QCB89" s="46"/>
      <c r="QCC89" s="35"/>
      <c r="QCD89" s="59"/>
      <c r="QCE89" s="37"/>
      <c r="QCF89" s="46"/>
      <c r="QCG89" s="35"/>
      <c r="QCH89" s="59"/>
      <c r="QCI89" s="37"/>
      <c r="QCJ89" s="46"/>
      <c r="QCK89" s="35"/>
      <c r="QCL89" s="59"/>
      <c r="QCM89" s="37"/>
      <c r="QCN89" s="46"/>
      <c r="QCO89" s="35"/>
      <c r="QCP89" s="59"/>
      <c r="QCQ89" s="37"/>
      <c r="QCR89" s="46"/>
      <c r="QCS89" s="35"/>
      <c r="QCT89" s="59"/>
      <c r="QCU89" s="37"/>
      <c r="QCV89" s="46"/>
      <c r="QCW89" s="35"/>
      <c r="QCX89" s="59"/>
      <c r="QCY89" s="37"/>
      <c r="QCZ89" s="46"/>
      <c r="QDA89" s="35"/>
      <c r="QDB89" s="59"/>
      <c r="QDC89" s="37"/>
      <c r="QDD89" s="46"/>
      <c r="QDE89" s="35"/>
      <c r="QDF89" s="59"/>
      <c r="QDG89" s="37"/>
      <c r="QDH89" s="46"/>
      <c r="QDI89" s="35"/>
      <c r="QDJ89" s="59"/>
      <c r="QDK89" s="37"/>
      <c r="QDL89" s="46"/>
      <c r="QDM89" s="35"/>
      <c r="QDN89" s="59"/>
      <c r="QDO89" s="37"/>
      <c r="QDP89" s="46"/>
      <c r="QDQ89" s="35"/>
      <c r="QDR89" s="59"/>
      <c r="QDS89" s="37"/>
      <c r="QDT89" s="46"/>
      <c r="QDU89" s="35"/>
      <c r="QDV89" s="59"/>
      <c r="QDW89" s="37"/>
      <c r="QDX89" s="46"/>
      <c r="QDY89" s="35"/>
      <c r="QDZ89" s="59"/>
      <c r="QEA89" s="37"/>
      <c r="QEB89" s="46"/>
      <c r="QEC89" s="35"/>
      <c r="QED89" s="59"/>
      <c r="QEE89" s="37"/>
      <c r="QEF89" s="46"/>
      <c r="QEG89" s="35"/>
      <c r="QEH89" s="59"/>
      <c r="QEI89" s="37"/>
      <c r="QEJ89" s="46"/>
      <c r="QEK89" s="35"/>
      <c r="QEL89" s="59"/>
      <c r="QEM89" s="37"/>
      <c r="QEN89" s="46"/>
      <c r="QEO89" s="35"/>
      <c r="QEP89" s="59"/>
      <c r="QEQ89" s="37"/>
      <c r="QER89" s="46"/>
      <c r="QES89" s="35"/>
      <c r="QET89" s="59"/>
      <c r="QEU89" s="37"/>
      <c r="QEV89" s="46"/>
      <c r="QEW89" s="35"/>
      <c r="QEX89" s="59"/>
      <c r="QEY89" s="37"/>
      <c r="QEZ89" s="46"/>
      <c r="QFA89" s="35"/>
      <c r="QFB89" s="59"/>
      <c r="QFC89" s="37"/>
      <c r="QFD89" s="46"/>
      <c r="QFE89" s="35"/>
      <c r="QFF89" s="59"/>
      <c r="QFG89" s="37"/>
      <c r="QFH89" s="46"/>
      <c r="QFI89" s="35"/>
      <c r="QFJ89" s="59"/>
      <c r="QFK89" s="37"/>
      <c r="QFL89" s="46"/>
      <c r="QFM89" s="35"/>
      <c r="QFN89" s="59"/>
      <c r="QFO89" s="37"/>
      <c r="QFP89" s="46"/>
      <c r="QFQ89" s="35"/>
      <c r="QFR89" s="59"/>
      <c r="QFS89" s="37"/>
      <c r="QFT89" s="46"/>
      <c r="QFU89" s="35"/>
      <c r="QFV89" s="59"/>
      <c r="QFW89" s="37"/>
      <c r="QFX89" s="46"/>
      <c r="QFY89" s="35"/>
      <c r="QFZ89" s="59"/>
      <c r="QGA89" s="37"/>
      <c r="QGB89" s="46"/>
      <c r="QGC89" s="35"/>
      <c r="QGD89" s="59"/>
      <c r="QGE89" s="37"/>
      <c r="QGF89" s="46"/>
      <c r="QGG89" s="35"/>
      <c r="QGH89" s="59"/>
      <c r="QGI89" s="37"/>
      <c r="QGJ89" s="46"/>
      <c r="QGK89" s="35"/>
      <c r="QGL89" s="59"/>
      <c r="QGM89" s="37"/>
      <c r="QGN89" s="46"/>
      <c r="QGO89" s="35"/>
      <c r="QGP89" s="59"/>
      <c r="QGQ89" s="37"/>
      <c r="QGR89" s="46"/>
      <c r="QGS89" s="35"/>
      <c r="QGT89" s="59"/>
      <c r="QGU89" s="37"/>
      <c r="QGV89" s="46"/>
      <c r="QGW89" s="35"/>
      <c r="QGX89" s="59"/>
      <c r="QGY89" s="37"/>
      <c r="QGZ89" s="46"/>
      <c r="QHA89" s="35"/>
      <c r="QHB89" s="59"/>
      <c r="QHC89" s="37"/>
      <c r="QHD89" s="46"/>
      <c r="QHE89" s="35"/>
      <c r="QHF89" s="59"/>
      <c r="QHG89" s="37"/>
      <c r="QHH89" s="46"/>
      <c r="QHI89" s="35"/>
      <c r="QHJ89" s="59"/>
      <c r="QHK89" s="37"/>
      <c r="QHL89" s="46"/>
      <c r="QHM89" s="35"/>
      <c r="QHN89" s="59"/>
      <c r="QHO89" s="37"/>
      <c r="QHP89" s="46"/>
      <c r="QHQ89" s="35"/>
      <c r="QHR89" s="59"/>
      <c r="QHS89" s="37"/>
      <c r="QHT89" s="46"/>
      <c r="QHU89" s="35"/>
      <c r="QHV89" s="59"/>
      <c r="QHW89" s="37"/>
      <c r="QHX89" s="46"/>
      <c r="QHY89" s="35"/>
      <c r="QHZ89" s="59"/>
      <c r="QIA89" s="37"/>
      <c r="QIB89" s="46"/>
      <c r="QIC89" s="35"/>
      <c r="QID89" s="59"/>
      <c r="QIE89" s="37"/>
      <c r="QIF89" s="46"/>
      <c r="QIG89" s="35"/>
      <c r="QIH89" s="59"/>
      <c r="QII89" s="37"/>
      <c r="QIJ89" s="46"/>
      <c r="QIK89" s="35"/>
      <c r="QIL89" s="59"/>
      <c r="QIM89" s="37"/>
      <c r="QIN89" s="46"/>
      <c r="QIO89" s="35"/>
      <c r="QIP89" s="59"/>
      <c r="QIQ89" s="37"/>
      <c r="QIR89" s="46"/>
      <c r="QIS89" s="35"/>
      <c r="QIT89" s="59"/>
      <c r="QIU89" s="37"/>
      <c r="QIV89" s="46"/>
      <c r="QIW89" s="35"/>
      <c r="QIX89" s="59"/>
      <c r="QIY89" s="37"/>
      <c r="QIZ89" s="46"/>
      <c r="QJA89" s="35"/>
      <c r="QJB89" s="59"/>
      <c r="QJC89" s="37"/>
      <c r="QJD89" s="46"/>
      <c r="QJE89" s="35"/>
      <c r="QJF89" s="59"/>
      <c r="QJG89" s="37"/>
      <c r="QJH89" s="46"/>
      <c r="QJI89" s="35"/>
      <c r="QJJ89" s="59"/>
      <c r="QJK89" s="37"/>
      <c r="QJL89" s="46"/>
      <c r="QJM89" s="35"/>
      <c r="QJN89" s="59"/>
      <c r="QJO89" s="37"/>
      <c r="QJP89" s="46"/>
      <c r="QJQ89" s="35"/>
      <c r="QJR89" s="59"/>
      <c r="QJS89" s="37"/>
      <c r="QJT89" s="46"/>
      <c r="QJU89" s="35"/>
      <c r="QJV89" s="59"/>
      <c r="QJW89" s="37"/>
      <c r="QJX89" s="46"/>
      <c r="QJY89" s="35"/>
      <c r="QJZ89" s="59"/>
      <c r="QKA89" s="37"/>
      <c r="QKB89" s="46"/>
      <c r="QKC89" s="35"/>
      <c r="QKD89" s="59"/>
      <c r="QKE89" s="37"/>
      <c r="QKF89" s="46"/>
      <c r="QKG89" s="35"/>
      <c r="QKH89" s="59"/>
      <c r="QKI89" s="37"/>
      <c r="QKJ89" s="46"/>
      <c r="QKK89" s="35"/>
      <c r="QKL89" s="59"/>
      <c r="QKM89" s="37"/>
      <c r="QKN89" s="46"/>
      <c r="QKO89" s="35"/>
      <c r="QKP89" s="59"/>
      <c r="QKQ89" s="37"/>
      <c r="QKR89" s="46"/>
      <c r="QKS89" s="35"/>
      <c r="QKT89" s="59"/>
      <c r="QKU89" s="37"/>
      <c r="QKV89" s="46"/>
      <c r="QKW89" s="35"/>
      <c r="QKX89" s="59"/>
      <c r="QKY89" s="37"/>
      <c r="QKZ89" s="46"/>
      <c r="QLA89" s="35"/>
      <c r="QLB89" s="59"/>
      <c r="QLC89" s="37"/>
      <c r="QLD89" s="46"/>
      <c r="QLE89" s="35"/>
      <c r="QLF89" s="59"/>
      <c r="QLG89" s="37"/>
      <c r="QLH89" s="46"/>
      <c r="QLI89" s="35"/>
      <c r="QLJ89" s="59"/>
      <c r="QLK89" s="37"/>
      <c r="QLL89" s="46"/>
      <c r="QLM89" s="35"/>
      <c r="QLN89" s="59"/>
      <c r="QLO89" s="37"/>
      <c r="QLP89" s="46"/>
      <c r="QLQ89" s="35"/>
      <c r="QLR89" s="59"/>
      <c r="QLS89" s="37"/>
      <c r="QLT89" s="46"/>
      <c r="QLU89" s="35"/>
      <c r="QLV89" s="59"/>
      <c r="QLW89" s="37"/>
      <c r="QLX89" s="46"/>
      <c r="QLY89" s="35"/>
      <c r="QLZ89" s="59"/>
      <c r="QMA89" s="37"/>
      <c r="QMB89" s="46"/>
      <c r="QMC89" s="35"/>
      <c r="QMD89" s="59"/>
      <c r="QME89" s="37"/>
      <c r="QMF89" s="46"/>
      <c r="QMG89" s="35"/>
      <c r="QMH89" s="59"/>
      <c r="QMI89" s="37"/>
      <c r="QMJ89" s="46"/>
      <c r="QMK89" s="35"/>
      <c r="QML89" s="59"/>
      <c r="QMM89" s="37"/>
      <c r="QMN89" s="46"/>
      <c r="QMO89" s="35"/>
      <c r="QMP89" s="59"/>
      <c r="QMQ89" s="37"/>
      <c r="QMR89" s="46"/>
      <c r="QMS89" s="35"/>
      <c r="QMT89" s="59"/>
      <c r="QMU89" s="37"/>
      <c r="QMV89" s="46"/>
      <c r="QMW89" s="35"/>
      <c r="QMX89" s="59"/>
      <c r="QMY89" s="37"/>
      <c r="QMZ89" s="46"/>
      <c r="QNA89" s="35"/>
      <c r="QNB89" s="59"/>
      <c r="QNC89" s="37"/>
      <c r="QND89" s="46"/>
      <c r="QNE89" s="35"/>
      <c r="QNF89" s="59"/>
      <c r="QNG89" s="37"/>
      <c r="QNH89" s="46"/>
      <c r="QNI89" s="35"/>
      <c r="QNJ89" s="59"/>
      <c r="QNK89" s="37"/>
      <c r="QNL89" s="46"/>
      <c r="QNM89" s="35"/>
      <c r="QNN89" s="59"/>
      <c r="QNO89" s="37"/>
      <c r="QNP89" s="46"/>
      <c r="QNQ89" s="35"/>
      <c r="QNR89" s="59"/>
      <c r="QNS89" s="37"/>
      <c r="QNT89" s="46"/>
      <c r="QNU89" s="35"/>
      <c r="QNV89" s="59"/>
      <c r="QNW89" s="37"/>
      <c r="QNX89" s="46"/>
      <c r="QNY89" s="35"/>
      <c r="QNZ89" s="59"/>
      <c r="QOA89" s="37"/>
      <c r="QOB89" s="46"/>
      <c r="QOC89" s="35"/>
      <c r="QOD89" s="59"/>
      <c r="QOE89" s="37"/>
      <c r="QOF89" s="46"/>
      <c r="QOG89" s="35"/>
      <c r="QOH89" s="59"/>
      <c r="QOI89" s="37"/>
      <c r="QOJ89" s="46"/>
      <c r="QOK89" s="35"/>
      <c r="QOL89" s="59"/>
      <c r="QOM89" s="37"/>
      <c r="QON89" s="46"/>
      <c r="QOO89" s="35"/>
      <c r="QOP89" s="59"/>
      <c r="QOQ89" s="37"/>
      <c r="QOR89" s="46"/>
      <c r="QOS89" s="35"/>
      <c r="QOT89" s="59"/>
      <c r="QOU89" s="37"/>
      <c r="QOV89" s="46"/>
      <c r="QOW89" s="35"/>
      <c r="QOX89" s="59"/>
      <c r="QOY89" s="37"/>
      <c r="QOZ89" s="46"/>
      <c r="QPA89" s="35"/>
      <c r="QPB89" s="59"/>
      <c r="QPC89" s="37"/>
      <c r="QPD89" s="46"/>
      <c r="QPE89" s="35"/>
      <c r="QPF89" s="59"/>
      <c r="QPG89" s="37"/>
      <c r="QPH89" s="46"/>
      <c r="QPI89" s="35"/>
      <c r="QPJ89" s="59"/>
      <c r="QPK89" s="37"/>
      <c r="QPL89" s="46"/>
      <c r="QPM89" s="35"/>
      <c r="QPN89" s="59"/>
      <c r="QPO89" s="37"/>
      <c r="QPP89" s="46"/>
      <c r="QPQ89" s="35"/>
      <c r="QPR89" s="59"/>
      <c r="QPS89" s="37"/>
      <c r="QPT89" s="46"/>
      <c r="QPU89" s="35"/>
      <c r="QPV89" s="59"/>
      <c r="QPW89" s="37"/>
      <c r="QPX89" s="46"/>
      <c r="QPY89" s="35"/>
      <c r="QPZ89" s="59"/>
      <c r="QQA89" s="37"/>
      <c r="QQB89" s="46"/>
      <c r="QQC89" s="35"/>
      <c r="QQD89" s="59"/>
      <c r="QQE89" s="37"/>
      <c r="QQF89" s="46"/>
      <c r="QQG89" s="35"/>
      <c r="QQH89" s="59"/>
      <c r="QQI89" s="37"/>
      <c r="QQJ89" s="46"/>
      <c r="QQK89" s="35"/>
      <c r="QQL89" s="59"/>
      <c r="QQM89" s="37"/>
      <c r="QQN89" s="46"/>
      <c r="QQO89" s="35"/>
      <c r="QQP89" s="59"/>
      <c r="QQQ89" s="37"/>
      <c r="QQR89" s="46"/>
      <c r="QQS89" s="35"/>
      <c r="QQT89" s="59"/>
      <c r="QQU89" s="37"/>
      <c r="QQV89" s="46"/>
      <c r="QQW89" s="35"/>
      <c r="QQX89" s="59"/>
      <c r="QQY89" s="37"/>
      <c r="QQZ89" s="46"/>
      <c r="QRA89" s="35"/>
      <c r="QRB89" s="59"/>
      <c r="QRC89" s="37"/>
      <c r="QRD89" s="46"/>
      <c r="QRE89" s="35"/>
      <c r="QRF89" s="59"/>
      <c r="QRG89" s="37"/>
      <c r="QRH89" s="46"/>
      <c r="QRI89" s="35"/>
      <c r="QRJ89" s="59"/>
      <c r="QRK89" s="37"/>
      <c r="QRL89" s="46"/>
      <c r="QRM89" s="35"/>
      <c r="QRN89" s="59"/>
      <c r="QRO89" s="37"/>
      <c r="QRP89" s="46"/>
      <c r="QRQ89" s="35"/>
      <c r="QRR89" s="59"/>
      <c r="QRS89" s="37"/>
      <c r="QRT89" s="46"/>
      <c r="QRU89" s="35"/>
      <c r="QRV89" s="59"/>
      <c r="QRW89" s="37"/>
      <c r="QRX89" s="46"/>
      <c r="QRY89" s="35"/>
      <c r="QRZ89" s="59"/>
      <c r="QSA89" s="37"/>
      <c r="QSB89" s="46"/>
      <c r="QSC89" s="35"/>
      <c r="QSD89" s="59"/>
      <c r="QSE89" s="37"/>
      <c r="QSF89" s="46"/>
      <c r="QSG89" s="35"/>
      <c r="QSH89" s="59"/>
      <c r="QSI89" s="37"/>
      <c r="QSJ89" s="46"/>
      <c r="QSK89" s="35"/>
      <c r="QSL89" s="59"/>
      <c r="QSM89" s="37"/>
      <c r="QSN89" s="46"/>
      <c r="QSO89" s="35"/>
      <c r="QSP89" s="59"/>
      <c r="QSQ89" s="37"/>
      <c r="QSR89" s="46"/>
      <c r="QSS89" s="35"/>
      <c r="QST89" s="59"/>
      <c r="QSU89" s="37"/>
      <c r="QSV89" s="46"/>
      <c r="QSW89" s="35"/>
      <c r="QSX89" s="59"/>
      <c r="QSY89" s="37"/>
      <c r="QSZ89" s="46"/>
      <c r="QTA89" s="35"/>
      <c r="QTB89" s="59"/>
      <c r="QTC89" s="37"/>
      <c r="QTD89" s="46"/>
      <c r="QTE89" s="35"/>
      <c r="QTF89" s="59"/>
      <c r="QTG89" s="37"/>
      <c r="QTH89" s="46"/>
      <c r="QTI89" s="35"/>
      <c r="QTJ89" s="59"/>
      <c r="QTK89" s="37"/>
      <c r="QTL89" s="46"/>
      <c r="QTM89" s="35"/>
      <c r="QTN89" s="59"/>
      <c r="QTO89" s="37"/>
      <c r="QTP89" s="46"/>
      <c r="QTQ89" s="35"/>
      <c r="QTR89" s="59"/>
      <c r="QTS89" s="37"/>
      <c r="QTT89" s="46"/>
      <c r="QTU89" s="35"/>
      <c r="QTV89" s="59"/>
      <c r="QTW89" s="37"/>
      <c r="QTX89" s="46"/>
      <c r="QTY89" s="35"/>
      <c r="QTZ89" s="59"/>
      <c r="QUA89" s="37"/>
      <c r="QUB89" s="46"/>
      <c r="QUC89" s="35"/>
      <c r="QUD89" s="59"/>
      <c r="QUE89" s="37"/>
      <c r="QUF89" s="46"/>
      <c r="QUG89" s="35"/>
      <c r="QUH89" s="59"/>
      <c r="QUI89" s="37"/>
      <c r="QUJ89" s="46"/>
      <c r="QUK89" s="35"/>
      <c r="QUL89" s="59"/>
      <c r="QUM89" s="37"/>
      <c r="QUN89" s="46"/>
      <c r="QUO89" s="35"/>
      <c r="QUP89" s="59"/>
      <c r="QUQ89" s="37"/>
      <c r="QUR89" s="46"/>
      <c r="QUS89" s="35"/>
      <c r="QUT89" s="59"/>
      <c r="QUU89" s="37"/>
      <c r="QUV89" s="46"/>
      <c r="QUW89" s="35"/>
      <c r="QUX89" s="59"/>
      <c r="QUY89" s="37"/>
      <c r="QUZ89" s="46"/>
      <c r="QVA89" s="35"/>
      <c r="QVB89" s="59"/>
      <c r="QVC89" s="37"/>
      <c r="QVD89" s="46"/>
      <c r="QVE89" s="35"/>
      <c r="QVF89" s="59"/>
      <c r="QVG89" s="37"/>
      <c r="QVH89" s="46"/>
      <c r="QVI89" s="35"/>
      <c r="QVJ89" s="59"/>
      <c r="QVK89" s="37"/>
      <c r="QVL89" s="46"/>
      <c r="QVM89" s="35"/>
      <c r="QVN89" s="59"/>
      <c r="QVO89" s="37"/>
      <c r="QVP89" s="46"/>
      <c r="QVQ89" s="35"/>
      <c r="QVR89" s="59"/>
      <c r="QVS89" s="37"/>
      <c r="QVT89" s="46"/>
      <c r="QVU89" s="35"/>
      <c r="QVV89" s="59"/>
      <c r="QVW89" s="37"/>
      <c r="QVX89" s="46"/>
      <c r="QVY89" s="35"/>
      <c r="QVZ89" s="59"/>
      <c r="QWA89" s="37"/>
      <c r="QWB89" s="46"/>
      <c r="QWC89" s="35"/>
      <c r="QWD89" s="59"/>
      <c r="QWE89" s="37"/>
      <c r="QWF89" s="46"/>
      <c r="QWG89" s="35"/>
      <c r="QWH89" s="59"/>
      <c r="QWI89" s="37"/>
      <c r="QWJ89" s="46"/>
      <c r="QWK89" s="35"/>
      <c r="QWL89" s="59"/>
      <c r="QWM89" s="37"/>
      <c r="QWN89" s="46"/>
      <c r="QWO89" s="35"/>
      <c r="QWP89" s="59"/>
      <c r="QWQ89" s="37"/>
      <c r="QWR89" s="46"/>
      <c r="QWS89" s="35"/>
      <c r="QWT89" s="59"/>
      <c r="QWU89" s="37"/>
      <c r="QWV89" s="46"/>
      <c r="QWW89" s="35"/>
      <c r="QWX89" s="59"/>
      <c r="QWY89" s="37"/>
      <c r="QWZ89" s="46"/>
      <c r="QXA89" s="35"/>
      <c r="QXB89" s="59"/>
      <c r="QXC89" s="37"/>
      <c r="QXD89" s="46"/>
      <c r="QXE89" s="35"/>
      <c r="QXF89" s="59"/>
      <c r="QXG89" s="37"/>
      <c r="QXH89" s="46"/>
      <c r="QXI89" s="35"/>
      <c r="QXJ89" s="59"/>
      <c r="QXK89" s="37"/>
      <c r="QXL89" s="46"/>
      <c r="QXM89" s="35"/>
      <c r="QXN89" s="59"/>
      <c r="QXO89" s="37"/>
      <c r="QXP89" s="46"/>
      <c r="QXQ89" s="35"/>
      <c r="QXR89" s="59"/>
      <c r="QXS89" s="37"/>
      <c r="QXT89" s="46"/>
      <c r="QXU89" s="35"/>
      <c r="QXV89" s="59"/>
      <c r="QXW89" s="37"/>
      <c r="QXX89" s="46"/>
      <c r="QXY89" s="35"/>
      <c r="QXZ89" s="59"/>
      <c r="QYA89" s="37"/>
      <c r="QYB89" s="46"/>
      <c r="QYC89" s="35"/>
      <c r="QYD89" s="59"/>
      <c r="QYE89" s="37"/>
      <c r="QYF89" s="46"/>
      <c r="QYG89" s="35"/>
      <c r="QYH89" s="59"/>
      <c r="QYI89" s="37"/>
      <c r="QYJ89" s="46"/>
      <c r="QYK89" s="35"/>
      <c r="QYL89" s="59"/>
      <c r="QYM89" s="37"/>
      <c r="QYN89" s="46"/>
      <c r="QYO89" s="35"/>
      <c r="QYP89" s="59"/>
      <c r="QYQ89" s="37"/>
      <c r="QYR89" s="46"/>
      <c r="QYS89" s="35"/>
      <c r="QYT89" s="59"/>
      <c r="QYU89" s="37"/>
      <c r="QYV89" s="46"/>
      <c r="QYW89" s="35"/>
      <c r="QYX89" s="59"/>
      <c r="QYY89" s="37"/>
      <c r="QYZ89" s="46"/>
      <c r="QZA89" s="35"/>
      <c r="QZB89" s="59"/>
      <c r="QZC89" s="37"/>
      <c r="QZD89" s="46"/>
      <c r="QZE89" s="35"/>
      <c r="QZF89" s="59"/>
      <c r="QZG89" s="37"/>
      <c r="QZH89" s="46"/>
      <c r="QZI89" s="35"/>
      <c r="QZJ89" s="59"/>
      <c r="QZK89" s="37"/>
      <c r="QZL89" s="46"/>
      <c r="QZM89" s="35"/>
      <c r="QZN89" s="59"/>
      <c r="QZO89" s="37"/>
      <c r="QZP89" s="46"/>
      <c r="QZQ89" s="35"/>
      <c r="QZR89" s="59"/>
      <c r="QZS89" s="37"/>
      <c r="QZT89" s="46"/>
      <c r="QZU89" s="35"/>
      <c r="QZV89" s="59"/>
      <c r="QZW89" s="37"/>
      <c r="QZX89" s="46"/>
      <c r="QZY89" s="35"/>
      <c r="QZZ89" s="59"/>
      <c r="RAA89" s="37"/>
      <c r="RAB89" s="46"/>
      <c r="RAC89" s="35"/>
      <c r="RAD89" s="59"/>
      <c r="RAE89" s="37"/>
      <c r="RAF89" s="46"/>
      <c r="RAG89" s="35"/>
      <c r="RAH89" s="59"/>
      <c r="RAI89" s="37"/>
      <c r="RAJ89" s="46"/>
      <c r="RAK89" s="35"/>
      <c r="RAL89" s="59"/>
      <c r="RAM89" s="37"/>
      <c r="RAN89" s="46"/>
      <c r="RAO89" s="35"/>
      <c r="RAP89" s="59"/>
      <c r="RAQ89" s="37"/>
      <c r="RAR89" s="46"/>
      <c r="RAS89" s="35"/>
      <c r="RAT89" s="59"/>
      <c r="RAU89" s="37"/>
      <c r="RAV89" s="46"/>
      <c r="RAW89" s="35"/>
      <c r="RAX89" s="59"/>
      <c r="RAY89" s="37"/>
      <c r="RAZ89" s="46"/>
      <c r="RBA89" s="35"/>
      <c r="RBB89" s="59"/>
      <c r="RBC89" s="37"/>
      <c r="RBD89" s="46"/>
      <c r="RBE89" s="35"/>
      <c r="RBF89" s="59"/>
      <c r="RBG89" s="37"/>
      <c r="RBH89" s="46"/>
      <c r="RBI89" s="35"/>
      <c r="RBJ89" s="59"/>
      <c r="RBK89" s="37"/>
      <c r="RBL89" s="46"/>
      <c r="RBM89" s="35"/>
      <c r="RBN89" s="59"/>
      <c r="RBO89" s="37"/>
      <c r="RBP89" s="46"/>
      <c r="RBQ89" s="35"/>
      <c r="RBR89" s="59"/>
      <c r="RBS89" s="37"/>
      <c r="RBT89" s="46"/>
      <c r="RBU89" s="35"/>
      <c r="RBV89" s="59"/>
      <c r="RBW89" s="37"/>
      <c r="RBX89" s="46"/>
      <c r="RBY89" s="35"/>
      <c r="RBZ89" s="59"/>
      <c r="RCA89" s="37"/>
      <c r="RCB89" s="46"/>
      <c r="RCC89" s="35"/>
      <c r="RCD89" s="59"/>
      <c r="RCE89" s="37"/>
      <c r="RCF89" s="46"/>
      <c r="RCG89" s="35"/>
      <c r="RCH89" s="59"/>
      <c r="RCI89" s="37"/>
      <c r="RCJ89" s="46"/>
      <c r="RCK89" s="35"/>
      <c r="RCL89" s="59"/>
      <c r="RCM89" s="37"/>
      <c r="RCN89" s="46"/>
      <c r="RCO89" s="35"/>
      <c r="RCP89" s="59"/>
      <c r="RCQ89" s="37"/>
      <c r="RCR89" s="46"/>
      <c r="RCS89" s="35"/>
      <c r="RCT89" s="59"/>
      <c r="RCU89" s="37"/>
      <c r="RCV89" s="46"/>
      <c r="RCW89" s="35"/>
      <c r="RCX89" s="59"/>
      <c r="RCY89" s="37"/>
      <c r="RCZ89" s="46"/>
      <c r="RDA89" s="35"/>
      <c r="RDB89" s="59"/>
      <c r="RDC89" s="37"/>
      <c r="RDD89" s="46"/>
      <c r="RDE89" s="35"/>
      <c r="RDF89" s="59"/>
      <c r="RDG89" s="37"/>
      <c r="RDH89" s="46"/>
      <c r="RDI89" s="35"/>
      <c r="RDJ89" s="59"/>
      <c r="RDK89" s="37"/>
      <c r="RDL89" s="46"/>
      <c r="RDM89" s="35"/>
      <c r="RDN89" s="59"/>
      <c r="RDO89" s="37"/>
      <c r="RDP89" s="46"/>
      <c r="RDQ89" s="35"/>
      <c r="RDR89" s="59"/>
      <c r="RDS89" s="37"/>
      <c r="RDT89" s="46"/>
      <c r="RDU89" s="35"/>
      <c r="RDV89" s="59"/>
      <c r="RDW89" s="37"/>
      <c r="RDX89" s="46"/>
      <c r="RDY89" s="35"/>
      <c r="RDZ89" s="59"/>
      <c r="REA89" s="37"/>
      <c r="REB89" s="46"/>
      <c r="REC89" s="35"/>
      <c r="RED89" s="59"/>
      <c r="REE89" s="37"/>
      <c r="REF89" s="46"/>
      <c r="REG89" s="35"/>
      <c r="REH89" s="59"/>
      <c r="REI89" s="37"/>
      <c r="REJ89" s="46"/>
      <c r="REK89" s="35"/>
      <c r="REL89" s="59"/>
      <c r="REM89" s="37"/>
      <c r="REN89" s="46"/>
      <c r="REO89" s="35"/>
      <c r="REP89" s="59"/>
      <c r="REQ89" s="37"/>
      <c r="RER89" s="46"/>
      <c r="RES89" s="35"/>
      <c r="RET89" s="59"/>
      <c r="REU89" s="37"/>
      <c r="REV89" s="46"/>
      <c r="REW89" s="35"/>
      <c r="REX89" s="59"/>
      <c r="REY89" s="37"/>
      <c r="REZ89" s="46"/>
      <c r="RFA89" s="35"/>
      <c r="RFB89" s="59"/>
      <c r="RFC89" s="37"/>
      <c r="RFD89" s="46"/>
      <c r="RFE89" s="35"/>
      <c r="RFF89" s="59"/>
      <c r="RFG89" s="37"/>
      <c r="RFH89" s="46"/>
      <c r="RFI89" s="35"/>
      <c r="RFJ89" s="59"/>
      <c r="RFK89" s="37"/>
      <c r="RFL89" s="46"/>
      <c r="RFM89" s="35"/>
      <c r="RFN89" s="59"/>
      <c r="RFO89" s="37"/>
      <c r="RFP89" s="46"/>
      <c r="RFQ89" s="35"/>
      <c r="RFR89" s="59"/>
      <c r="RFS89" s="37"/>
      <c r="RFT89" s="46"/>
      <c r="RFU89" s="35"/>
      <c r="RFV89" s="59"/>
      <c r="RFW89" s="37"/>
      <c r="RFX89" s="46"/>
      <c r="RFY89" s="35"/>
      <c r="RFZ89" s="59"/>
      <c r="RGA89" s="37"/>
      <c r="RGB89" s="46"/>
      <c r="RGC89" s="35"/>
      <c r="RGD89" s="59"/>
      <c r="RGE89" s="37"/>
      <c r="RGF89" s="46"/>
      <c r="RGG89" s="35"/>
      <c r="RGH89" s="59"/>
      <c r="RGI89" s="37"/>
      <c r="RGJ89" s="46"/>
      <c r="RGK89" s="35"/>
      <c r="RGL89" s="59"/>
      <c r="RGM89" s="37"/>
      <c r="RGN89" s="46"/>
      <c r="RGO89" s="35"/>
      <c r="RGP89" s="59"/>
      <c r="RGQ89" s="37"/>
      <c r="RGR89" s="46"/>
      <c r="RGS89" s="35"/>
      <c r="RGT89" s="59"/>
      <c r="RGU89" s="37"/>
      <c r="RGV89" s="46"/>
      <c r="RGW89" s="35"/>
      <c r="RGX89" s="59"/>
      <c r="RGY89" s="37"/>
      <c r="RGZ89" s="46"/>
      <c r="RHA89" s="35"/>
      <c r="RHB89" s="59"/>
      <c r="RHC89" s="37"/>
      <c r="RHD89" s="46"/>
      <c r="RHE89" s="35"/>
      <c r="RHF89" s="59"/>
      <c r="RHG89" s="37"/>
      <c r="RHH89" s="46"/>
      <c r="RHI89" s="35"/>
      <c r="RHJ89" s="59"/>
      <c r="RHK89" s="37"/>
      <c r="RHL89" s="46"/>
      <c r="RHM89" s="35"/>
      <c r="RHN89" s="59"/>
      <c r="RHO89" s="37"/>
      <c r="RHP89" s="46"/>
      <c r="RHQ89" s="35"/>
      <c r="RHR89" s="59"/>
      <c r="RHS89" s="37"/>
      <c r="RHT89" s="46"/>
      <c r="RHU89" s="35"/>
      <c r="RHV89" s="59"/>
      <c r="RHW89" s="37"/>
      <c r="RHX89" s="46"/>
      <c r="RHY89" s="35"/>
      <c r="RHZ89" s="59"/>
      <c r="RIA89" s="37"/>
      <c r="RIB89" s="46"/>
      <c r="RIC89" s="35"/>
      <c r="RID89" s="59"/>
      <c r="RIE89" s="37"/>
      <c r="RIF89" s="46"/>
      <c r="RIG89" s="35"/>
      <c r="RIH89" s="59"/>
      <c r="RII89" s="37"/>
      <c r="RIJ89" s="46"/>
      <c r="RIK89" s="35"/>
      <c r="RIL89" s="59"/>
      <c r="RIM89" s="37"/>
      <c r="RIN89" s="46"/>
      <c r="RIO89" s="35"/>
      <c r="RIP89" s="59"/>
      <c r="RIQ89" s="37"/>
      <c r="RIR89" s="46"/>
      <c r="RIS89" s="35"/>
      <c r="RIT89" s="59"/>
      <c r="RIU89" s="37"/>
      <c r="RIV89" s="46"/>
      <c r="RIW89" s="35"/>
      <c r="RIX89" s="59"/>
      <c r="RIY89" s="37"/>
      <c r="RIZ89" s="46"/>
      <c r="RJA89" s="35"/>
      <c r="RJB89" s="59"/>
      <c r="RJC89" s="37"/>
      <c r="RJD89" s="46"/>
      <c r="RJE89" s="35"/>
      <c r="RJF89" s="59"/>
      <c r="RJG89" s="37"/>
      <c r="RJH89" s="46"/>
      <c r="RJI89" s="35"/>
      <c r="RJJ89" s="59"/>
      <c r="RJK89" s="37"/>
      <c r="RJL89" s="46"/>
      <c r="RJM89" s="35"/>
      <c r="RJN89" s="59"/>
      <c r="RJO89" s="37"/>
      <c r="RJP89" s="46"/>
      <c r="RJQ89" s="35"/>
      <c r="RJR89" s="59"/>
      <c r="RJS89" s="37"/>
      <c r="RJT89" s="46"/>
      <c r="RJU89" s="35"/>
      <c r="RJV89" s="59"/>
      <c r="RJW89" s="37"/>
      <c r="RJX89" s="46"/>
      <c r="RJY89" s="35"/>
      <c r="RJZ89" s="59"/>
      <c r="RKA89" s="37"/>
      <c r="RKB89" s="46"/>
      <c r="RKC89" s="35"/>
      <c r="RKD89" s="59"/>
      <c r="RKE89" s="37"/>
      <c r="RKF89" s="46"/>
      <c r="RKG89" s="35"/>
      <c r="RKH89" s="59"/>
      <c r="RKI89" s="37"/>
      <c r="RKJ89" s="46"/>
      <c r="RKK89" s="35"/>
      <c r="RKL89" s="59"/>
      <c r="RKM89" s="37"/>
      <c r="RKN89" s="46"/>
      <c r="RKO89" s="35"/>
      <c r="RKP89" s="59"/>
      <c r="RKQ89" s="37"/>
      <c r="RKR89" s="46"/>
      <c r="RKS89" s="35"/>
      <c r="RKT89" s="59"/>
      <c r="RKU89" s="37"/>
      <c r="RKV89" s="46"/>
      <c r="RKW89" s="35"/>
      <c r="RKX89" s="59"/>
      <c r="RKY89" s="37"/>
      <c r="RKZ89" s="46"/>
      <c r="RLA89" s="35"/>
      <c r="RLB89" s="59"/>
      <c r="RLC89" s="37"/>
      <c r="RLD89" s="46"/>
      <c r="RLE89" s="35"/>
      <c r="RLF89" s="59"/>
      <c r="RLG89" s="37"/>
      <c r="RLH89" s="46"/>
      <c r="RLI89" s="35"/>
      <c r="RLJ89" s="59"/>
      <c r="RLK89" s="37"/>
      <c r="RLL89" s="46"/>
      <c r="RLM89" s="35"/>
      <c r="RLN89" s="59"/>
      <c r="RLO89" s="37"/>
      <c r="RLP89" s="46"/>
      <c r="RLQ89" s="35"/>
      <c r="RLR89" s="59"/>
      <c r="RLS89" s="37"/>
      <c r="RLT89" s="46"/>
      <c r="RLU89" s="35"/>
      <c r="RLV89" s="59"/>
      <c r="RLW89" s="37"/>
      <c r="RLX89" s="46"/>
      <c r="RLY89" s="35"/>
      <c r="RLZ89" s="59"/>
      <c r="RMA89" s="37"/>
      <c r="RMB89" s="46"/>
      <c r="RMC89" s="35"/>
      <c r="RMD89" s="59"/>
      <c r="RME89" s="37"/>
      <c r="RMF89" s="46"/>
      <c r="RMG89" s="35"/>
      <c r="RMH89" s="59"/>
      <c r="RMI89" s="37"/>
      <c r="RMJ89" s="46"/>
      <c r="RMK89" s="35"/>
      <c r="RML89" s="59"/>
      <c r="RMM89" s="37"/>
      <c r="RMN89" s="46"/>
      <c r="RMO89" s="35"/>
      <c r="RMP89" s="59"/>
      <c r="RMQ89" s="37"/>
      <c r="RMR89" s="46"/>
      <c r="RMS89" s="35"/>
      <c r="RMT89" s="59"/>
      <c r="RMU89" s="37"/>
      <c r="RMV89" s="46"/>
      <c r="RMW89" s="35"/>
      <c r="RMX89" s="59"/>
      <c r="RMY89" s="37"/>
      <c r="RMZ89" s="46"/>
      <c r="RNA89" s="35"/>
      <c r="RNB89" s="59"/>
      <c r="RNC89" s="37"/>
      <c r="RND89" s="46"/>
      <c r="RNE89" s="35"/>
      <c r="RNF89" s="59"/>
      <c r="RNG89" s="37"/>
      <c r="RNH89" s="46"/>
      <c r="RNI89" s="35"/>
      <c r="RNJ89" s="59"/>
      <c r="RNK89" s="37"/>
      <c r="RNL89" s="46"/>
      <c r="RNM89" s="35"/>
      <c r="RNN89" s="59"/>
      <c r="RNO89" s="37"/>
      <c r="RNP89" s="46"/>
      <c r="RNQ89" s="35"/>
      <c r="RNR89" s="59"/>
      <c r="RNS89" s="37"/>
      <c r="RNT89" s="46"/>
      <c r="RNU89" s="35"/>
      <c r="RNV89" s="59"/>
      <c r="RNW89" s="37"/>
      <c r="RNX89" s="46"/>
      <c r="RNY89" s="35"/>
      <c r="RNZ89" s="59"/>
      <c r="ROA89" s="37"/>
      <c r="ROB89" s="46"/>
      <c r="ROC89" s="35"/>
      <c r="ROD89" s="59"/>
      <c r="ROE89" s="37"/>
      <c r="ROF89" s="46"/>
      <c r="ROG89" s="35"/>
      <c r="ROH89" s="59"/>
      <c r="ROI89" s="37"/>
      <c r="ROJ89" s="46"/>
      <c r="ROK89" s="35"/>
      <c r="ROL89" s="59"/>
      <c r="ROM89" s="37"/>
      <c r="RON89" s="46"/>
      <c r="ROO89" s="35"/>
      <c r="ROP89" s="59"/>
      <c r="ROQ89" s="37"/>
      <c r="ROR89" s="46"/>
      <c r="ROS89" s="35"/>
      <c r="ROT89" s="59"/>
      <c r="ROU89" s="37"/>
      <c r="ROV89" s="46"/>
      <c r="ROW89" s="35"/>
      <c r="ROX89" s="59"/>
      <c r="ROY89" s="37"/>
      <c r="ROZ89" s="46"/>
      <c r="RPA89" s="35"/>
      <c r="RPB89" s="59"/>
      <c r="RPC89" s="37"/>
      <c r="RPD89" s="46"/>
      <c r="RPE89" s="35"/>
      <c r="RPF89" s="59"/>
      <c r="RPG89" s="37"/>
      <c r="RPH89" s="46"/>
      <c r="RPI89" s="35"/>
      <c r="RPJ89" s="59"/>
      <c r="RPK89" s="37"/>
      <c r="RPL89" s="46"/>
      <c r="RPM89" s="35"/>
      <c r="RPN89" s="59"/>
      <c r="RPO89" s="37"/>
      <c r="RPP89" s="46"/>
      <c r="RPQ89" s="35"/>
      <c r="RPR89" s="59"/>
      <c r="RPS89" s="37"/>
      <c r="RPT89" s="46"/>
      <c r="RPU89" s="35"/>
      <c r="RPV89" s="59"/>
      <c r="RPW89" s="37"/>
      <c r="RPX89" s="46"/>
      <c r="RPY89" s="35"/>
      <c r="RPZ89" s="59"/>
      <c r="RQA89" s="37"/>
      <c r="RQB89" s="46"/>
      <c r="RQC89" s="35"/>
      <c r="RQD89" s="59"/>
      <c r="RQE89" s="37"/>
      <c r="RQF89" s="46"/>
      <c r="RQG89" s="35"/>
      <c r="RQH89" s="59"/>
      <c r="RQI89" s="37"/>
      <c r="RQJ89" s="46"/>
      <c r="RQK89" s="35"/>
      <c r="RQL89" s="59"/>
      <c r="RQM89" s="37"/>
      <c r="RQN89" s="46"/>
      <c r="RQO89" s="35"/>
      <c r="RQP89" s="59"/>
      <c r="RQQ89" s="37"/>
      <c r="RQR89" s="46"/>
      <c r="RQS89" s="35"/>
      <c r="RQT89" s="59"/>
      <c r="RQU89" s="37"/>
      <c r="RQV89" s="46"/>
      <c r="RQW89" s="35"/>
      <c r="RQX89" s="59"/>
      <c r="RQY89" s="37"/>
      <c r="RQZ89" s="46"/>
      <c r="RRA89" s="35"/>
      <c r="RRB89" s="59"/>
      <c r="RRC89" s="37"/>
      <c r="RRD89" s="46"/>
      <c r="RRE89" s="35"/>
      <c r="RRF89" s="59"/>
      <c r="RRG89" s="37"/>
      <c r="RRH89" s="46"/>
      <c r="RRI89" s="35"/>
      <c r="RRJ89" s="59"/>
      <c r="RRK89" s="37"/>
      <c r="RRL89" s="46"/>
      <c r="RRM89" s="35"/>
      <c r="RRN89" s="59"/>
      <c r="RRO89" s="37"/>
      <c r="RRP89" s="46"/>
      <c r="RRQ89" s="35"/>
      <c r="RRR89" s="59"/>
      <c r="RRS89" s="37"/>
      <c r="RRT89" s="46"/>
      <c r="RRU89" s="35"/>
      <c r="RRV89" s="59"/>
      <c r="RRW89" s="37"/>
      <c r="RRX89" s="46"/>
      <c r="RRY89" s="35"/>
      <c r="RRZ89" s="59"/>
      <c r="RSA89" s="37"/>
      <c r="RSB89" s="46"/>
      <c r="RSC89" s="35"/>
      <c r="RSD89" s="59"/>
      <c r="RSE89" s="37"/>
      <c r="RSF89" s="46"/>
      <c r="RSG89" s="35"/>
      <c r="RSH89" s="59"/>
      <c r="RSI89" s="37"/>
      <c r="RSJ89" s="46"/>
      <c r="RSK89" s="35"/>
      <c r="RSL89" s="59"/>
      <c r="RSM89" s="37"/>
      <c r="RSN89" s="46"/>
      <c r="RSO89" s="35"/>
      <c r="RSP89" s="59"/>
      <c r="RSQ89" s="37"/>
      <c r="RSR89" s="46"/>
      <c r="RSS89" s="35"/>
      <c r="RST89" s="59"/>
      <c r="RSU89" s="37"/>
      <c r="RSV89" s="46"/>
      <c r="RSW89" s="35"/>
      <c r="RSX89" s="59"/>
      <c r="RSY89" s="37"/>
      <c r="RSZ89" s="46"/>
      <c r="RTA89" s="35"/>
      <c r="RTB89" s="59"/>
      <c r="RTC89" s="37"/>
      <c r="RTD89" s="46"/>
      <c r="RTE89" s="35"/>
      <c r="RTF89" s="59"/>
      <c r="RTG89" s="37"/>
      <c r="RTH89" s="46"/>
      <c r="RTI89" s="35"/>
      <c r="RTJ89" s="59"/>
      <c r="RTK89" s="37"/>
      <c r="RTL89" s="46"/>
      <c r="RTM89" s="35"/>
      <c r="RTN89" s="59"/>
      <c r="RTO89" s="37"/>
      <c r="RTP89" s="46"/>
      <c r="RTQ89" s="35"/>
      <c r="RTR89" s="59"/>
      <c r="RTS89" s="37"/>
      <c r="RTT89" s="46"/>
      <c r="RTU89" s="35"/>
      <c r="RTV89" s="59"/>
      <c r="RTW89" s="37"/>
      <c r="RTX89" s="46"/>
      <c r="RTY89" s="35"/>
      <c r="RTZ89" s="59"/>
      <c r="RUA89" s="37"/>
      <c r="RUB89" s="46"/>
      <c r="RUC89" s="35"/>
      <c r="RUD89" s="59"/>
      <c r="RUE89" s="37"/>
      <c r="RUF89" s="46"/>
      <c r="RUG89" s="35"/>
      <c r="RUH89" s="59"/>
      <c r="RUI89" s="37"/>
      <c r="RUJ89" s="46"/>
      <c r="RUK89" s="35"/>
      <c r="RUL89" s="59"/>
      <c r="RUM89" s="37"/>
      <c r="RUN89" s="46"/>
      <c r="RUO89" s="35"/>
      <c r="RUP89" s="59"/>
      <c r="RUQ89" s="37"/>
      <c r="RUR89" s="46"/>
      <c r="RUS89" s="35"/>
      <c r="RUT89" s="59"/>
      <c r="RUU89" s="37"/>
      <c r="RUV89" s="46"/>
      <c r="RUW89" s="35"/>
      <c r="RUX89" s="59"/>
      <c r="RUY89" s="37"/>
      <c r="RUZ89" s="46"/>
      <c r="RVA89" s="35"/>
      <c r="RVB89" s="59"/>
      <c r="RVC89" s="37"/>
      <c r="RVD89" s="46"/>
      <c r="RVE89" s="35"/>
      <c r="RVF89" s="59"/>
      <c r="RVG89" s="37"/>
      <c r="RVH89" s="46"/>
      <c r="RVI89" s="35"/>
      <c r="RVJ89" s="59"/>
      <c r="RVK89" s="37"/>
      <c r="RVL89" s="46"/>
      <c r="RVM89" s="35"/>
      <c r="RVN89" s="59"/>
      <c r="RVO89" s="37"/>
      <c r="RVP89" s="46"/>
      <c r="RVQ89" s="35"/>
      <c r="RVR89" s="59"/>
      <c r="RVS89" s="37"/>
      <c r="RVT89" s="46"/>
      <c r="RVU89" s="35"/>
      <c r="RVV89" s="59"/>
      <c r="RVW89" s="37"/>
      <c r="RVX89" s="46"/>
      <c r="RVY89" s="35"/>
      <c r="RVZ89" s="59"/>
      <c r="RWA89" s="37"/>
      <c r="RWB89" s="46"/>
      <c r="RWC89" s="35"/>
      <c r="RWD89" s="59"/>
      <c r="RWE89" s="37"/>
      <c r="RWF89" s="46"/>
      <c r="RWG89" s="35"/>
      <c r="RWH89" s="59"/>
      <c r="RWI89" s="37"/>
      <c r="RWJ89" s="46"/>
      <c r="RWK89" s="35"/>
      <c r="RWL89" s="59"/>
      <c r="RWM89" s="37"/>
      <c r="RWN89" s="46"/>
      <c r="RWO89" s="35"/>
      <c r="RWP89" s="59"/>
      <c r="RWQ89" s="37"/>
      <c r="RWR89" s="46"/>
      <c r="RWS89" s="35"/>
      <c r="RWT89" s="59"/>
      <c r="RWU89" s="37"/>
      <c r="RWV89" s="46"/>
      <c r="RWW89" s="35"/>
      <c r="RWX89" s="59"/>
      <c r="RWY89" s="37"/>
      <c r="RWZ89" s="46"/>
      <c r="RXA89" s="35"/>
      <c r="RXB89" s="59"/>
      <c r="RXC89" s="37"/>
      <c r="RXD89" s="46"/>
      <c r="RXE89" s="35"/>
      <c r="RXF89" s="59"/>
      <c r="RXG89" s="37"/>
      <c r="RXH89" s="46"/>
      <c r="RXI89" s="35"/>
      <c r="RXJ89" s="59"/>
      <c r="RXK89" s="37"/>
      <c r="RXL89" s="46"/>
      <c r="RXM89" s="35"/>
      <c r="RXN89" s="59"/>
      <c r="RXO89" s="37"/>
      <c r="RXP89" s="46"/>
      <c r="RXQ89" s="35"/>
      <c r="RXR89" s="59"/>
      <c r="RXS89" s="37"/>
      <c r="RXT89" s="46"/>
      <c r="RXU89" s="35"/>
      <c r="RXV89" s="59"/>
      <c r="RXW89" s="37"/>
      <c r="RXX89" s="46"/>
      <c r="RXY89" s="35"/>
      <c r="RXZ89" s="59"/>
      <c r="RYA89" s="37"/>
      <c r="RYB89" s="46"/>
      <c r="RYC89" s="35"/>
      <c r="RYD89" s="59"/>
      <c r="RYE89" s="37"/>
      <c r="RYF89" s="46"/>
      <c r="RYG89" s="35"/>
      <c r="RYH89" s="59"/>
      <c r="RYI89" s="37"/>
      <c r="RYJ89" s="46"/>
      <c r="RYK89" s="35"/>
      <c r="RYL89" s="59"/>
      <c r="RYM89" s="37"/>
      <c r="RYN89" s="46"/>
      <c r="RYO89" s="35"/>
      <c r="RYP89" s="59"/>
      <c r="RYQ89" s="37"/>
      <c r="RYR89" s="46"/>
      <c r="RYS89" s="35"/>
      <c r="RYT89" s="59"/>
      <c r="RYU89" s="37"/>
      <c r="RYV89" s="46"/>
      <c r="RYW89" s="35"/>
      <c r="RYX89" s="59"/>
      <c r="RYY89" s="37"/>
      <c r="RYZ89" s="46"/>
      <c r="RZA89" s="35"/>
      <c r="RZB89" s="59"/>
      <c r="RZC89" s="37"/>
      <c r="RZD89" s="46"/>
      <c r="RZE89" s="35"/>
      <c r="RZF89" s="59"/>
      <c r="RZG89" s="37"/>
      <c r="RZH89" s="46"/>
      <c r="RZI89" s="35"/>
      <c r="RZJ89" s="59"/>
      <c r="RZK89" s="37"/>
      <c r="RZL89" s="46"/>
      <c r="RZM89" s="35"/>
      <c r="RZN89" s="59"/>
      <c r="RZO89" s="37"/>
      <c r="RZP89" s="46"/>
      <c r="RZQ89" s="35"/>
      <c r="RZR89" s="59"/>
      <c r="RZS89" s="37"/>
      <c r="RZT89" s="46"/>
      <c r="RZU89" s="35"/>
      <c r="RZV89" s="59"/>
      <c r="RZW89" s="37"/>
      <c r="RZX89" s="46"/>
      <c r="RZY89" s="35"/>
      <c r="RZZ89" s="59"/>
      <c r="SAA89" s="37"/>
      <c r="SAB89" s="46"/>
      <c r="SAC89" s="35"/>
      <c r="SAD89" s="59"/>
      <c r="SAE89" s="37"/>
      <c r="SAF89" s="46"/>
      <c r="SAG89" s="35"/>
      <c r="SAH89" s="59"/>
      <c r="SAI89" s="37"/>
      <c r="SAJ89" s="46"/>
      <c r="SAK89" s="35"/>
      <c r="SAL89" s="59"/>
      <c r="SAM89" s="37"/>
      <c r="SAN89" s="46"/>
      <c r="SAO89" s="35"/>
      <c r="SAP89" s="59"/>
      <c r="SAQ89" s="37"/>
      <c r="SAR89" s="46"/>
      <c r="SAS89" s="35"/>
      <c r="SAT89" s="59"/>
      <c r="SAU89" s="37"/>
      <c r="SAV89" s="46"/>
      <c r="SAW89" s="35"/>
      <c r="SAX89" s="59"/>
      <c r="SAY89" s="37"/>
      <c r="SAZ89" s="46"/>
      <c r="SBA89" s="35"/>
      <c r="SBB89" s="59"/>
      <c r="SBC89" s="37"/>
      <c r="SBD89" s="46"/>
      <c r="SBE89" s="35"/>
      <c r="SBF89" s="59"/>
      <c r="SBG89" s="37"/>
      <c r="SBH89" s="46"/>
      <c r="SBI89" s="35"/>
      <c r="SBJ89" s="59"/>
      <c r="SBK89" s="37"/>
      <c r="SBL89" s="46"/>
      <c r="SBM89" s="35"/>
      <c r="SBN89" s="59"/>
      <c r="SBO89" s="37"/>
      <c r="SBP89" s="46"/>
      <c r="SBQ89" s="35"/>
      <c r="SBR89" s="59"/>
      <c r="SBS89" s="37"/>
      <c r="SBT89" s="46"/>
      <c r="SBU89" s="35"/>
      <c r="SBV89" s="59"/>
      <c r="SBW89" s="37"/>
      <c r="SBX89" s="46"/>
      <c r="SBY89" s="35"/>
      <c r="SBZ89" s="59"/>
      <c r="SCA89" s="37"/>
      <c r="SCB89" s="46"/>
      <c r="SCC89" s="35"/>
      <c r="SCD89" s="59"/>
      <c r="SCE89" s="37"/>
      <c r="SCF89" s="46"/>
      <c r="SCG89" s="35"/>
      <c r="SCH89" s="59"/>
      <c r="SCI89" s="37"/>
      <c r="SCJ89" s="46"/>
      <c r="SCK89" s="35"/>
      <c r="SCL89" s="59"/>
      <c r="SCM89" s="37"/>
      <c r="SCN89" s="46"/>
      <c r="SCO89" s="35"/>
      <c r="SCP89" s="59"/>
      <c r="SCQ89" s="37"/>
      <c r="SCR89" s="46"/>
      <c r="SCS89" s="35"/>
      <c r="SCT89" s="59"/>
      <c r="SCU89" s="37"/>
      <c r="SCV89" s="46"/>
      <c r="SCW89" s="35"/>
      <c r="SCX89" s="59"/>
      <c r="SCY89" s="37"/>
      <c r="SCZ89" s="46"/>
      <c r="SDA89" s="35"/>
      <c r="SDB89" s="59"/>
      <c r="SDC89" s="37"/>
      <c r="SDD89" s="46"/>
      <c r="SDE89" s="35"/>
      <c r="SDF89" s="59"/>
      <c r="SDG89" s="37"/>
      <c r="SDH89" s="46"/>
      <c r="SDI89" s="35"/>
      <c r="SDJ89" s="59"/>
      <c r="SDK89" s="37"/>
      <c r="SDL89" s="46"/>
      <c r="SDM89" s="35"/>
      <c r="SDN89" s="59"/>
      <c r="SDO89" s="37"/>
      <c r="SDP89" s="46"/>
      <c r="SDQ89" s="35"/>
      <c r="SDR89" s="59"/>
      <c r="SDS89" s="37"/>
      <c r="SDT89" s="46"/>
      <c r="SDU89" s="35"/>
      <c r="SDV89" s="59"/>
      <c r="SDW89" s="37"/>
      <c r="SDX89" s="46"/>
      <c r="SDY89" s="35"/>
      <c r="SDZ89" s="59"/>
      <c r="SEA89" s="37"/>
      <c r="SEB89" s="46"/>
      <c r="SEC89" s="35"/>
      <c r="SED89" s="59"/>
      <c r="SEE89" s="37"/>
      <c r="SEF89" s="46"/>
      <c r="SEG89" s="35"/>
      <c r="SEH89" s="59"/>
      <c r="SEI89" s="37"/>
      <c r="SEJ89" s="46"/>
      <c r="SEK89" s="35"/>
      <c r="SEL89" s="59"/>
      <c r="SEM89" s="37"/>
      <c r="SEN89" s="46"/>
      <c r="SEO89" s="35"/>
      <c r="SEP89" s="59"/>
      <c r="SEQ89" s="37"/>
      <c r="SER89" s="46"/>
      <c r="SES89" s="35"/>
      <c r="SET89" s="59"/>
      <c r="SEU89" s="37"/>
      <c r="SEV89" s="46"/>
      <c r="SEW89" s="35"/>
      <c r="SEX89" s="59"/>
      <c r="SEY89" s="37"/>
      <c r="SEZ89" s="46"/>
      <c r="SFA89" s="35"/>
      <c r="SFB89" s="59"/>
      <c r="SFC89" s="37"/>
      <c r="SFD89" s="46"/>
      <c r="SFE89" s="35"/>
      <c r="SFF89" s="59"/>
      <c r="SFG89" s="37"/>
      <c r="SFH89" s="46"/>
      <c r="SFI89" s="35"/>
      <c r="SFJ89" s="59"/>
      <c r="SFK89" s="37"/>
      <c r="SFL89" s="46"/>
      <c r="SFM89" s="35"/>
      <c r="SFN89" s="59"/>
      <c r="SFO89" s="37"/>
      <c r="SFP89" s="46"/>
      <c r="SFQ89" s="35"/>
      <c r="SFR89" s="59"/>
      <c r="SFS89" s="37"/>
      <c r="SFT89" s="46"/>
      <c r="SFU89" s="35"/>
      <c r="SFV89" s="59"/>
      <c r="SFW89" s="37"/>
      <c r="SFX89" s="46"/>
      <c r="SFY89" s="35"/>
      <c r="SFZ89" s="59"/>
      <c r="SGA89" s="37"/>
      <c r="SGB89" s="46"/>
      <c r="SGC89" s="35"/>
      <c r="SGD89" s="59"/>
      <c r="SGE89" s="37"/>
      <c r="SGF89" s="46"/>
      <c r="SGG89" s="35"/>
      <c r="SGH89" s="59"/>
      <c r="SGI89" s="37"/>
      <c r="SGJ89" s="46"/>
      <c r="SGK89" s="35"/>
      <c r="SGL89" s="59"/>
      <c r="SGM89" s="37"/>
      <c r="SGN89" s="46"/>
      <c r="SGO89" s="35"/>
      <c r="SGP89" s="59"/>
      <c r="SGQ89" s="37"/>
      <c r="SGR89" s="46"/>
      <c r="SGS89" s="35"/>
      <c r="SGT89" s="59"/>
      <c r="SGU89" s="37"/>
      <c r="SGV89" s="46"/>
      <c r="SGW89" s="35"/>
      <c r="SGX89" s="59"/>
      <c r="SGY89" s="37"/>
      <c r="SGZ89" s="46"/>
      <c r="SHA89" s="35"/>
      <c r="SHB89" s="59"/>
      <c r="SHC89" s="37"/>
      <c r="SHD89" s="46"/>
      <c r="SHE89" s="35"/>
      <c r="SHF89" s="59"/>
      <c r="SHG89" s="37"/>
      <c r="SHH89" s="46"/>
      <c r="SHI89" s="35"/>
      <c r="SHJ89" s="59"/>
      <c r="SHK89" s="37"/>
      <c r="SHL89" s="46"/>
      <c r="SHM89" s="35"/>
      <c r="SHN89" s="59"/>
      <c r="SHO89" s="37"/>
      <c r="SHP89" s="46"/>
      <c r="SHQ89" s="35"/>
      <c r="SHR89" s="59"/>
      <c r="SHS89" s="37"/>
      <c r="SHT89" s="46"/>
      <c r="SHU89" s="35"/>
      <c r="SHV89" s="59"/>
      <c r="SHW89" s="37"/>
      <c r="SHX89" s="46"/>
      <c r="SHY89" s="35"/>
      <c r="SHZ89" s="59"/>
      <c r="SIA89" s="37"/>
      <c r="SIB89" s="46"/>
      <c r="SIC89" s="35"/>
      <c r="SID89" s="59"/>
      <c r="SIE89" s="37"/>
      <c r="SIF89" s="46"/>
      <c r="SIG89" s="35"/>
      <c r="SIH89" s="59"/>
      <c r="SII89" s="37"/>
      <c r="SIJ89" s="46"/>
      <c r="SIK89" s="35"/>
      <c r="SIL89" s="59"/>
      <c r="SIM89" s="37"/>
      <c r="SIN89" s="46"/>
      <c r="SIO89" s="35"/>
      <c r="SIP89" s="59"/>
      <c r="SIQ89" s="37"/>
      <c r="SIR89" s="46"/>
      <c r="SIS89" s="35"/>
      <c r="SIT89" s="59"/>
      <c r="SIU89" s="37"/>
      <c r="SIV89" s="46"/>
      <c r="SIW89" s="35"/>
      <c r="SIX89" s="59"/>
      <c r="SIY89" s="37"/>
      <c r="SIZ89" s="46"/>
      <c r="SJA89" s="35"/>
      <c r="SJB89" s="59"/>
      <c r="SJC89" s="37"/>
      <c r="SJD89" s="46"/>
      <c r="SJE89" s="35"/>
      <c r="SJF89" s="59"/>
      <c r="SJG89" s="37"/>
      <c r="SJH89" s="46"/>
      <c r="SJI89" s="35"/>
      <c r="SJJ89" s="59"/>
      <c r="SJK89" s="37"/>
      <c r="SJL89" s="46"/>
      <c r="SJM89" s="35"/>
      <c r="SJN89" s="59"/>
      <c r="SJO89" s="37"/>
      <c r="SJP89" s="46"/>
      <c r="SJQ89" s="35"/>
      <c r="SJR89" s="59"/>
      <c r="SJS89" s="37"/>
      <c r="SJT89" s="46"/>
      <c r="SJU89" s="35"/>
      <c r="SJV89" s="59"/>
      <c r="SJW89" s="37"/>
      <c r="SJX89" s="46"/>
      <c r="SJY89" s="35"/>
      <c r="SJZ89" s="59"/>
      <c r="SKA89" s="37"/>
      <c r="SKB89" s="46"/>
      <c r="SKC89" s="35"/>
      <c r="SKD89" s="59"/>
      <c r="SKE89" s="37"/>
      <c r="SKF89" s="46"/>
      <c r="SKG89" s="35"/>
      <c r="SKH89" s="59"/>
      <c r="SKI89" s="37"/>
      <c r="SKJ89" s="46"/>
      <c r="SKK89" s="35"/>
      <c r="SKL89" s="59"/>
      <c r="SKM89" s="37"/>
      <c r="SKN89" s="46"/>
      <c r="SKO89" s="35"/>
      <c r="SKP89" s="59"/>
      <c r="SKQ89" s="37"/>
      <c r="SKR89" s="46"/>
      <c r="SKS89" s="35"/>
      <c r="SKT89" s="59"/>
      <c r="SKU89" s="37"/>
      <c r="SKV89" s="46"/>
      <c r="SKW89" s="35"/>
      <c r="SKX89" s="59"/>
      <c r="SKY89" s="37"/>
      <c r="SKZ89" s="46"/>
      <c r="SLA89" s="35"/>
      <c r="SLB89" s="59"/>
      <c r="SLC89" s="37"/>
      <c r="SLD89" s="46"/>
      <c r="SLE89" s="35"/>
      <c r="SLF89" s="59"/>
      <c r="SLG89" s="37"/>
      <c r="SLH89" s="46"/>
      <c r="SLI89" s="35"/>
      <c r="SLJ89" s="59"/>
      <c r="SLK89" s="37"/>
      <c r="SLL89" s="46"/>
      <c r="SLM89" s="35"/>
      <c r="SLN89" s="59"/>
      <c r="SLO89" s="37"/>
      <c r="SLP89" s="46"/>
      <c r="SLQ89" s="35"/>
      <c r="SLR89" s="59"/>
      <c r="SLS89" s="37"/>
      <c r="SLT89" s="46"/>
      <c r="SLU89" s="35"/>
      <c r="SLV89" s="59"/>
      <c r="SLW89" s="37"/>
      <c r="SLX89" s="46"/>
      <c r="SLY89" s="35"/>
      <c r="SLZ89" s="59"/>
      <c r="SMA89" s="37"/>
      <c r="SMB89" s="46"/>
      <c r="SMC89" s="35"/>
      <c r="SMD89" s="59"/>
      <c r="SME89" s="37"/>
      <c r="SMF89" s="46"/>
      <c r="SMG89" s="35"/>
      <c r="SMH89" s="59"/>
      <c r="SMI89" s="37"/>
      <c r="SMJ89" s="46"/>
      <c r="SMK89" s="35"/>
      <c r="SML89" s="59"/>
      <c r="SMM89" s="37"/>
      <c r="SMN89" s="46"/>
      <c r="SMO89" s="35"/>
      <c r="SMP89" s="59"/>
      <c r="SMQ89" s="37"/>
      <c r="SMR89" s="46"/>
      <c r="SMS89" s="35"/>
      <c r="SMT89" s="59"/>
      <c r="SMU89" s="37"/>
      <c r="SMV89" s="46"/>
      <c r="SMW89" s="35"/>
      <c r="SMX89" s="59"/>
      <c r="SMY89" s="37"/>
      <c r="SMZ89" s="46"/>
      <c r="SNA89" s="35"/>
      <c r="SNB89" s="59"/>
      <c r="SNC89" s="37"/>
      <c r="SND89" s="46"/>
      <c r="SNE89" s="35"/>
      <c r="SNF89" s="59"/>
      <c r="SNG89" s="37"/>
      <c r="SNH89" s="46"/>
      <c r="SNI89" s="35"/>
      <c r="SNJ89" s="59"/>
      <c r="SNK89" s="37"/>
      <c r="SNL89" s="46"/>
      <c r="SNM89" s="35"/>
      <c r="SNN89" s="59"/>
      <c r="SNO89" s="37"/>
      <c r="SNP89" s="46"/>
      <c r="SNQ89" s="35"/>
      <c r="SNR89" s="59"/>
      <c r="SNS89" s="37"/>
      <c r="SNT89" s="46"/>
      <c r="SNU89" s="35"/>
      <c r="SNV89" s="59"/>
      <c r="SNW89" s="37"/>
      <c r="SNX89" s="46"/>
      <c r="SNY89" s="35"/>
      <c r="SNZ89" s="59"/>
      <c r="SOA89" s="37"/>
      <c r="SOB89" s="46"/>
      <c r="SOC89" s="35"/>
      <c r="SOD89" s="59"/>
      <c r="SOE89" s="37"/>
      <c r="SOF89" s="46"/>
      <c r="SOG89" s="35"/>
      <c r="SOH89" s="59"/>
      <c r="SOI89" s="37"/>
      <c r="SOJ89" s="46"/>
      <c r="SOK89" s="35"/>
      <c r="SOL89" s="59"/>
      <c r="SOM89" s="37"/>
      <c r="SON89" s="46"/>
      <c r="SOO89" s="35"/>
      <c r="SOP89" s="59"/>
      <c r="SOQ89" s="37"/>
      <c r="SOR89" s="46"/>
      <c r="SOS89" s="35"/>
      <c r="SOT89" s="59"/>
      <c r="SOU89" s="37"/>
      <c r="SOV89" s="46"/>
      <c r="SOW89" s="35"/>
      <c r="SOX89" s="59"/>
      <c r="SOY89" s="37"/>
      <c r="SOZ89" s="46"/>
      <c r="SPA89" s="35"/>
      <c r="SPB89" s="59"/>
      <c r="SPC89" s="37"/>
      <c r="SPD89" s="46"/>
      <c r="SPE89" s="35"/>
      <c r="SPF89" s="59"/>
      <c r="SPG89" s="37"/>
      <c r="SPH89" s="46"/>
      <c r="SPI89" s="35"/>
      <c r="SPJ89" s="59"/>
      <c r="SPK89" s="37"/>
      <c r="SPL89" s="46"/>
      <c r="SPM89" s="35"/>
      <c r="SPN89" s="59"/>
      <c r="SPO89" s="37"/>
      <c r="SPP89" s="46"/>
      <c r="SPQ89" s="35"/>
      <c r="SPR89" s="59"/>
      <c r="SPS89" s="37"/>
      <c r="SPT89" s="46"/>
      <c r="SPU89" s="35"/>
      <c r="SPV89" s="59"/>
      <c r="SPW89" s="37"/>
      <c r="SPX89" s="46"/>
      <c r="SPY89" s="35"/>
      <c r="SPZ89" s="59"/>
      <c r="SQA89" s="37"/>
      <c r="SQB89" s="46"/>
      <c r="SQC89" s="35"/>
      <c r="SQD89" s="59"/>
      <c r="SQE89" s="37"/>
      <c r="SQF89" s="46"/>
      <c r="SQG89" s="35"/>
      <c r="SQH89" s="59"/>
      <c r="SQI89" s="37"/>
      <c r="SQJ89" s="46"/>
      <c r="SQK89" s="35"/>
      <c r="SQL89" s="59"/>
      <c r="SQM89" s="37"/>
      <c r="SQN89" s="46"/>
      <c r="SQO89" s="35"/>
      <c r="SQP89" s="59"/>
      <c r="SQQ89" s="37"/>
      <c r="SQR89" s="46"/>
      <c r="SQS89" s="35"/>
      <c r="SQT89" s="59"/>
      <c r="SQU89" s="37"/>
      <c r="SQV89" s="46"/>
      <c r="SQW89" s="35"/>
      <c r="SQX89" s="59"/>
      <c r="SQY89" s="37"/>
      <c r="SQZ89" s="46"/>
      <c r="SRA89" s="35"/>
      <c r="SRB89" s="59"/>
      <c r="SRC89" s="37"/>
      <c r="SRD89" s="46"/>
      <c r="SRE89" s="35"/>
      <c r="SRF89" s="59"/>
      <c r="SRG89" s="37"/>
      <c r="SRH89" s="46"/>
      <c r="SRI89" s="35"/>
      <c r="SRJ89" s="59"/>
      <c r="SRK89" s="37"/>
      <c r="SRL89" s="46"/>
      <c r="SRM89" s="35"/>
      <c r="SRN89" s="59"/>
      <c r="SRO89" s="37"/>
      <c r="SRP89" s="46"/>
      <c r="SRQ89" s="35"/>
      <c r="SRR89" s="59"/>
      <c r="SRS89" s="37"/>
      <c r="SRT89" s="46"/>
      <c r="SRU89" s="35"/>
      <c r="SRV89" s="59"/>
      <c r="SRW89" s="37"/>
      <c r="SRX89" s="46"/>
      <c r="SRY89" s="35"/>
      <c r="SRZ89" s="59"/>
      <c r="SSA89" s="37"/>
      <c r="SSB89" s="46"/>
      <c r="SSC89" s="35"/>
      <c r="SSD89" s="59"/>
      <c r="SSE89" s="37"/>
      <c r="SSF89" s="46"/>
      <c r="SSG89" s="35"/>
      <c r="SSH89" s="59"/>
      <c r="SSI89" s="37"/>
      <c r="SSJ89" s="46"/>
      <c r="SSK89" s="35"/>
      <c r="SSL89" s="59"/>
      <c r="SSM89" s="37"/>
      <c r="SSN89" s="46"/>
      <c r="SSO89" s="35"/>
      <c r="SSP89" s="59"/>
      <c r="SSQ89" s="37"/>
      <c r="SSR89" s="46"/>
      <c r="SSS89" s="35"/>
      <c r="SST89" s="59"/>
      <c r="SSU89" s="37"/>
      <c r="SSV89" s="46"/>
      <c r="SSW89" s="35"/>
      <c r="SSX89" s="59"/>
      <c r="SSY89" s="37"/>
      <c r="SSZ89" s="46"/>
      <c r="STA89" s="35"/>
      <c r="STB89" s="59"/>
      <c r="STC89" s="37"/>
      <c r="STD89" s="46"/>
      <c r="STE89" s="35"/>
      <c r="STF89" s="59"/>
      <c r="STG89" s="37"/>
      <c r="STH89" s="46"/>
      <c r="STI89" s="35"/>
      <c r="STJ89" s="59"/>
      <c r="STK89" s="37"/>
      <c r="STL89" s="46"/>
      <c r="STM89" s="35"/>
      <c r="STN89" s="59"/>
      <c r="STO89" s="37"/>
      <c r="STP89" s="46"/>
      <c r="STQ89" s="35"/>
      <c r="STR89" s="59"/>
      <c r="STS89" s="37"/>
      <c r="STT89" s="46"/>
      <c r="STU89" s="35"/>
      <c r="STV89" s="59"/>
      <c r="STW89" s="37"/>
      <c r="STX89" s="46"/>
      <c r="STY89" s="35"/>
      <c r="STZ89" s="59"/>
      <c r="SUA89" s="37"/>
      <c r="SUB89" s="46"/>
      <c r="SUC89" s="35"/>
      <c r="SUD89" s="59"/>
      <c r="SUE89" s="37"/>
      <c r="SUF89" s="46"/>
      <c r="SUG89" s="35"/>
      <c r="SUH89" s="59"/>
      <c r="SUI89" s="37"/>
      <c r="SUJ89" s="46"/>
      <c r="SUK89" s="35"/>
      <c r="SUL89" s="59"/>
      <c r="SUM89" s="37"/>
      <c r="SUN89" s="46"/>
      <c r="SUO89" s="35"/>
      <c r="SUP89" s="59"/>
      <c r="SUQ89" s="37"/>
      <c r="SUR89" s="46"/>
      <c r="SUS89" s="35"/>
      <c r="SUT89" s="59"/>
      <c r="SUU89" s="37"/>
      <c r="SUV89" s="46"/>
      <c r="SUW89" s="35"/>
      <c r="SUX89" s="59"/>
      <c r="SUY89" s="37"/>
      <c r="SUZ89" s="46"/>
      <c r="SVA89" s="35"/>
      <c r="SVB89" s="59"/>
      <c r="SVC89" s="37"/>
      <c r="SVD89" s="46"/>
      <c r="SVE89" s="35"/>
      <c r="SVF89" s="59"/>
      <c r="SVG89" s="37"/>
      <c r="SVH89" s="46"/>
      <c r="SVI89" s="35"/>
      <c r="SVJ89" s="59"/>
      <c r="SVK89" s="37"/>
      <c r="SVL89" s="46"/>
      <c r="SVM89" s="35"/>
      <c r="SVN89" s="59"/>
      <c r="SVO89" s="37"/>
      <c r="SVP89" s="46"/>
      <c r="SVQ89" s="35"/>
      <c r="SVR89" s="59"/>
      <c r="SVS89" s="37"/>
      <c r="SVT89" s="46"/>
      <c r="SVU89" s="35"/>
      <c r="SVV89" s="59"/>
      <c r="SVW89" s="37"/>
      <c r="SVX89" s="46"/>
      <c r="SVY89" s="35"/>
      <c r="SVZ89" s="59"/>
      <c r="SWA89" s="37"/>
      <c r="SWB89" s="46"/>
      <c r="SWC89" s="35"/>
      <c r="SWD89" s="59"/>
      <c r="SWE89" s="37"/>
      <c r="SWF89" s="46"/>
      <c r="SWG89" s="35"/>
      <c r="SWH89" s="59"/>
      <c r="SWI89" s="37"/>
      <c r="SWJ89" s="46"/>
      <c r="SWK89" s="35"/>
      <c r="SWL89" s="59"/>
      <c r="SWM89" s="37"/>
      <c r="SWN89" s="46"/>
      <c r="SWO89" s="35"/>
      <c r="SWP89" s="59"/>
      <c r="SWQ89" s="37"/>
      <c r="SWR89" s="46"/>
      <c r="SWS89" s="35"/>
      <c r="SWT89" s="59"/>
      <c r="SWU89" s="37"/>
      <c r="SWV89" s="46"/>
      <c r="SWW89" s="35"/>
      <c r="SWX89" s="59"/>
      <c r="SWY89" s="37"/>
      <c r="SWZ89" s="46"/>
      <c r="SXA89" s="35"/>
      <c r="SXB89" s="59"/>
      <c r="SXC89" s="37"/>
      <c r="SXD89" s="46"/>
      <c r="SXE89" s="35"/>
      <c r="SXF89" s="59"/>
      <c r="SXG89" s="37"/>
      <c r="SXH89" s="46"/>
      <c r="SXI89" s="35"/>
      <c r="SXJ89" s="59"/>
      <c r="SXK89" s="37"/>
      <c r="SXL89" s="46"/>
      <c r="SXM89" s="35"/>
      <c r="SXN89" s="59"/>
      <c r="SXO89" s="37"/>
      <c r="SXP89" s="46"/>
      <c r="SXQ89" s="35"/>
      <c r="SXR89" s="59"/>
      <c r="SXS89" s="37"/>
      <c r="SXT89" s="46"/>
      <c r="SXU89" s="35"/>
      <c r="SXV89" s="59"/>
      <c r="SXW89" s="37"/>
      <c r="SXX89" s="46"/>
      <c r="SXY89" s="35"/>
      <c r="SXZ89" s="59"/>
      <c r="SYA89" s="37"/>
      <c r="SYB89" s="46"/>
      <c r="SYC89" s="35"/>
      <c r="SYD89" s="59"/>
      <c r="SYE89" s="37"/>
      <c r="SYF89" s="46"/>
      <c r="SYG89" s="35"/>
      <c r="SYH89" s="59"/>
      <c r="SYI89" s="37"/>
      <c r="SYJ89" s="46"/>
      <c r="SYK89" s="35"/>
      <c r="SYL89" s="59"/>
      <c r="SYM89" s="37"/>
      <c r="SYN89" s="46"/>
      <c r="SYO89" s="35"/>
      <c r="SYP89" s="59"/>
      <c r="SYQ89" s="37"/>
      <c r="SYR89" s="46"/>
      <c r="SYS89" s="35"/>
      <c r="SYT89" s="59"/>
      <c r="SYU89" s="37"/>
      <c r="SYV89" s="46"/>
      <c r="SYW89" s="35"/>
      <c r="SYX89" s="59"/>
      <c r="SYY89" s="37"/>
      <c r="SYZ89" s="46"/>
      <c r="SZA89" s="35"/>
      <c r="SZB89" s="59"/>
      <c r="SZC89" s="37"/>
      <c r="SZD89" s="46"/>
      <c r="SZE89" s="35"/>
      <c r="SZF89" s="59"/>
      <c r="SZG89" s="37"/>
      <c r="SZH89" s="46"/>
      <c r="SZI89" s="35"/>
      <c r="SZJ89" s="59"/>
      <c r="SZK89" s="37"/>
      <c r="SZL89" s="46"/>
      <c r="SZM89" s="35"/>
      <c r="SZN89" s="59"/>
      <c r="SZO89" s="37"/>
      <c r="SZP89" s="46"/>
      <c r="SZQ89" s="35"/>
      <c r="SZR89" s="59"/>
      <c r="SZS89" s="37"/>
      <c r="SZT89" s="46"/>
      <c r="SZU89" s="35"/>
      <c r="SZV89" s="59"/>
      <c r="SZW89" s="37"/>
      <c r="SZX89" s="46"/>
      <c r="SZY89" s="35"/>
      <c r="SZZ89" s="59"/>
      <c r="TAA89" s="37"/>
      <c r="TAB89" s="46"/>
      <c r="TAC89" s="35"/>
      <c r="TAD89" s="59"/>
      <c r="TAE89" s="37"/>
      <c r="TAF89" s="46"/>
      <c r="TAG89" s="35"/>
      <c r="TAH89" s="59"/>
      <c r="TAI89" s="37"/>
      <c r="TAJ89" s="46"/>
      <c r="TAK89" s="35"/>
      <c r="TAL89" s="59"/>
      <c r="TAM89" s="37"/>
      <c r="TAN89" s="46"/>
      <c r="TAO89" s="35"/>
      <c r="TAP89" s="59"/>
      <c r="TAQ89" s="37"/>
      <c r="TAR89" s="46"/>
      <c r="TAS89" s="35"/>
      <c r="TAT89" s="59"/>
      <c r="TAU89" s="37"/>
      <c r="TAV89" s="46"/>
      <c r="TAW89" s="35"/>
      <c r="TAX89" s="59"/>
      <c r="TAY89" s="37"/>
      <c r="TAZ89" s="46"/>
      <c r="TBA89" s="35"/>
      <c r="TBB89" s="59"/>
      <c r="TBC89" s="37"/>
      <c r="TBD89" s="46"/>
      <c r="TBE89" s="35"/>
      <c r="TBF89" s="59"/>
      <c r="TBG89" s="37"/>
      <c r="TBH89" s="46"/>
      <c r="TBI89" s="35"/>
      <c r="TBJ89" s="59"/>
      <c r="TBK89" s="37"/>
      <c r="TBL89" s="46"/>
      <c r="TBM89" s="35"/>
      <c r="TBN89" s="59"/>
      <c r="TBO89" s="37"/>
      <c r="TBP89" s="46"/>
      <c r="TBQ89" s="35"/>
      <c r="TBR89" s="59"/>
      <c r="TBS89" s="37"/>
      <c r="TBT89" s="46"/>
      <c r="TBU89" s="35"/>
      <c r="TBV89" s="59"/>
      <c r="TBW89" s="37"/>
      <c r="TBX89" s="46"/>
      <c r="TBY89" s="35"/>
      <c r="TBZ89" s="59"/>
      <c r="TCA89" s="37"/>
      <c r="TCB89" s="46"/>
      <c r="TCC89" s="35"/>
      <c r="TCD89" s="59"/>
      <c r="TCE89" s="37"/>
      <c r="TCF89" s="46"/>
      <c r="TCG89" s="35"/>
      <c r="TCH89" s="59"/>
      <c r="TCI89" s="37"/>
      <c r="TCJ89" s="46"/>
      <c r="TCK89" s="35"/>
      <c r="TCL89" s="59"/>
      <c r="TCM89" s="37"/>
      <c r="TCN89" s="46"/>
      <c r="TCO89" s="35"/>
      <c r="TCP89" s="59"/>
      <c r="TCQ89" s="37"/>
      <c r="TCR89" s="46"/>
      <c r="TCS89" s="35"/>
      <c r="TCT89" s="59"/>
      <c r="TCU89" s="37"/>
      <c r="TCV89" s="46"/>
      <c r="TCW89" s="35"/>
      <c r="TCX89" s="59"/>
      <c r="TCY89" s="37"/>
      <c r="TCZ89" s="46"/>
      <c r="TDA89" s="35"/>
      <c r="TDB89" s="59"/>
      <c r="TDC89" s="37"/>
      <c r="TDD89" s="46"/>
      <c r="TDE89" s="35"/>
      <c r="TDF89" s="59"/>
      <c r="TDG89" s="37"/>
      <c r="TDH89" s="46"/>
      <c r="TDI89" s="35"/>
      <c r="TDJ89" s="59"/>
      <c r="TDK89" s="37"/>
      <c r="TDL89" s="46"/>
      <c r="TDM89" s="35"/>
      <c r="TDN89" s="59"/>
      <c r="TDO89" s="37"/>
      <c r="TDP89" s="46"/>
      <c r="TDQ89" s="35"/>
      <c r="TDR89" s="59"/>
      <c r="TDS89" s="37"/>
      <c r="TDT89" s="46"/>
      <c r="TDU89" s="35"/>
      <c r="TDV89" s="59"/>
      <c r="TDW89" s="37"/>
      <c r="TDX89" s="46"/>
      <c r="TDY89" s="35"/>
      <c r="TDZ89" s="59"/>
      <c r="TEA89" s="37"/>
      <c r="TEB89" s="46"/>
      <c r="TEC89" s="35"/>
      <c r="TED89" s="59"/>
      <c r="TEE89" s="37"/>
      <c r="TEF89" s="46"/>
      <c r="TEG89" s="35"/>
      <c r="TEH89" s="59"/>
      <c r="TEI89" s="37"/>
      <c r="TEJ89" s="46"/>
      <c r="TEK89" s="35"/>
      <c r="TEL89" s="59"/>
      <c r="TEM89" s="37"/>
      <c r="TEN89" s="46"/>
      <c r="TEO89" s="35"/>
      <c r="TEP89" s="59"/>
      <c r="TEQ89" s="37"/>
      <c r="TER89" s="46"/>
      <c r="TES89" s="35"/>
      <c r="TET89" s="59"/>
      <c r="TEU89" s="37"/>
      <c r="TEV89" s="46"/>
      <c r="TEW89" s="35"/>
      <c r="TEX89" s="59"/>
      <c r="TEY89" s="37"/>
      <c r="TEZ89" s="46"/>
      <c r="TFA89" s="35"/>
      <c r="TFB89" s="59"/>
      <c r="TFC89" s="37"/>
      <c r="TFD89" s="46"/>
      <c r="TFE89" s="35"/>
      <c r="TFF89" s="59"/>
      <c r="TFG89" s="37"/>
      <c r="TFH89" s="46"/>
      <c r="TFI89" s="35"/>
      <c r="TFJ89" s="59"/>
      <c r="TFK89" s="37"/>
      <c r="TFL89" s="46"/>
      <c r="TFM89" s="35"/>
      <c r="TFN89" s="59"/>
      <c r="TFO89" s="37"/>
      <c r="TFP89" s="46"/>
      <c r="TFQ89" s="35"/>
      <c r="TFR89" s="59"/>
      <c r="TFS89" s="37"/>
      <c r="TFT89" s="46"/>
      <c r="TFU89" s="35"/>
      <c r="TFV89" s="59"/>
      <c r="TFW89" s="37"/>
      <c r="TFX89" s="46"/>
      <c r="TFY89" s="35"/>
      <c r="TFZ89" s="59"/>
      <c r="TGA89" s="37"/>
      <c r="TGB89" s="46"/>
      <c r="TGC89" s="35"/>
      <c r="TGD89" s="59"/>
      <c r="TGE89" s="37"/>
      <c r="TGF89" s="46"/>
      <c r="TGG89" s="35"/>
      <c r="TGH89" s="59"/>
      <c r="TGI89" s="37"/>
      <c r="TGJ89" s="46"/>
      <c r="TGK89" s="35"/>
      <c r="TGL89" s="59"/>
      <c r="TGM89" s="37"/>
      <c r="TGN89" s="46"/>
      <c r="TGO89" s="35"/>
      <c r="TGP89" s="59"/>
      <c r="TGQ89" s="37"/>
      <c r="TGR89" s="46"/>
      <c r="TGS89" s="35"/>
      <c r="TGT89" s="59"/>
      <c r="TGU89" s="37"/>
      <c r="TGV89" s="46"/>
      <c r="TGW89" s="35"/>
      <c r="TGX89" s="59"/>
      <c r="TGY89" s="37"/>
      <c r="TGZ89" s="46"/>
      <c r="THA89" s="35"/>
      <c r="THB89" s="59"/>
      <c r="THC89" s="37"/>
      <c r="THD89" s="46"/>
      <c r="THE89" s="35"/>
      <c r="THF89" s="59"/>
      <c r="THG89" s="37"/>
      <c r="THH89" s="46"/>
      <c r="THI89" s="35"/>
      <c r="THJ89" s="59"/>
      <c r="THK89" s="37"/>
      <c r="THL89" s="46"/>
      <c r="THM89" s="35"/>
      <c r="THN89" s="59"/>
      <c r="THO89" s="37"/>
      <c r="THP89" s="46"/>
      <c r="THQ89" s="35"/>
      <c r="THR89" s="59"/>
      <c r="THS89" s="37"/>
      <c r="THT89" s="46"/>
      <c r="THU89" s="35"/>
      <c r="THV89" s="59"/>
      <c r="THW89" s="37"/>
      <c r="THX89" s="46"/>
      <c r="THY89" s="35"/>
      <c r="THZ89" s="59"/>
      <c r="TIA89" s="37"/>
      <c r="TIB89" s="46"/>
      <c r="TIC89" s="35"/>
      <c r="TID89" s="59"/>
      <c r="TIE89" s="37"/>
      <c r="TIF89" s="46"/>
      <c r="TIG89" s="35"/>
      <c r="TIH89" s="59"/>
      <c r="TII89" s="37"/>
      <c r="TIJ89" s="46"/>
      <c r="TIK89" s="35"/>
      <c r="TIL89" s="59"/>
      <c r="TIM89" s="37"/>
      <c r="TIN89" s="46"/>
      <c r="TIO89" s="35"/>
      <c r="TIP89" s="59"/>
      <c r="TIQ89" s="37"/>
      <c r="TIR89" s="46"/>
      <c r="TIS89" s="35"/>
      <c r="TIT89" s="59"/>
      <c r="TIU89" s="37"/>
      <c r="TIV89" s="46"/>
      <c r="TIW89" s="35"/>
      <c r="TIX89" s="59"/>
      <c r="TIY89" s="37"/>
      <c r="TIZ89" s="46"/>
      <c r="TJA89" s="35"/>
      <c r="TJB89" s="59"/>
      <c r="TJC89" s="37"/>
      <c r="TJD89" s="46"/>
      <c r="TJE89" s="35"/>
      <c r="TJF89" s="59"/>
      <c r="TJG89" s="37"/>
      <c r="TJH89" s="46"/>
      <c r="TJI89" s="35"/>
      <c r="TJJ89" s="59"/>
      <c r="TJK89" s="37"/>
      <c r="TJL89" s="46"/>
      <c r="TJM89" s="35"/>
      <c r="TJN89" s="59"/>
      <c r="TJO89" s="37"/>
      <c r="TJP89" s="46"/>
      <c r="TJQ89" s="35"/>
      <c r="TJR89" s="59"/>
      <c r="TJS89" s="37"/>
      <c r="TJT89" s="46"/>
      <c r="TJU89" s="35"/>
      <c r="TJV89" s="59"/>
      <c r="TJW89" s="37"/>
      <c r="TJX89" s="46"/>
      <c r="TJY89" s="35"/>
      <c r="TJZ89" s="59"/>
      <c r="TKA89" s="37"/>
      <c r="TKB89" s="46"/>
      <c r="TKC89" s="35"/>
      <c r="TKD89" s="59"/>
      <c r="TKE89" s="37"/>
      <c r="TKF89" s="46"/>
      <c r="TKG89" s="35"/>
      <c r="TKH89" s="59"/>
      <c r="TKI89" s="37"/>
      <c r="TKJ89" s="46"/>
      <c r="TKK89" s="35"/>
      <c r="TKL89" s="59"/>
      <c r="TKM89" s="37"/>
      <c r="TKN89" s="46"/>
      <c r="TKO89" s="35"/>
      <c r="TKP89" s="59"/>
      <c r="TKQ89" s="37"/>
      <c r="TKR89" s="46"/>
      <c r="TKS89" s="35"/>
      <c r="TKT89" s="59"/>
      <c r="TKU89" s="37"/>
      <c r="TKV89" s="46"/>
      <c r="TKW89" s="35"/>
      <c r="TKX89" s="59"/>
      <c r="TKY89" s="37"/>
      <c r="TKZ89" s="46"/>
      <c r="TLA89" s="35"/>
      <c r="TLB89" s="59"/>
      <c r="TLC89" s="37"/>
      <c r="TLD89" s="46"/>
      <c r="TLE89" s="35"/>
      <c r="TLF89" s="59"/>
      <c r="TLG89" s="37"/>
      <c r="TLH89" s="46"/>
      <c r="TLI89" s="35"/>
      <c r="TLJ89" s="59"/>
      <c r="TLK89" s="37"/>
      <c r="TLL89" s="46"/>
      <c r="TLM89" s="35"/>
      <c r="TLN89" s="59"/>
      <c r="TLO89" s="37"/>
      <c r="TLP89" s="46"/>
      <c r="TLQ89" s="35"/>
      <c r="TLR89" s="59"/>
      <c r="TLS89" s="37"/>
      <c r="TLT89" s="46"/>
      <c r="TLU89" s="35"/>
      <c r="TLV89" s="59"/>
      <c r="TLW89" s="37"/>
      <c r="TLX89" s="46"/>
      <c r="TLY89" s="35"/>
      <c r="TLZ89" s="59"/>
      <c r="TMA89" s="37"/>
      <c r="TMB89" s="46"/>
      <c r="TMC89" s="35"/>
      <c r="TMD89" s="59"/>
      <c r="TME89" s="37"/>
      <c r="TMF89" s="46"/>
      <c r="TMG89" s="35"/>
      <c r="TMH89" s="59"/>
      <c r="TMI89" s="37"/>
      <c r="TMJ89" s="46"/>
      <c r="TMK89" s="35"/>
      <c r="TML89" s="59"/>
      <c r="TMM89" s="37"/>
      <c r="TMN89" s="46"/>
      <c r="TMO89" s="35"/>
      <c r="TMP89" s="59"/>
      <c r="TMQ89" s="37"/>
      <c r="TMR89" s="46"/>
      <c r="TMS89" s="35"/>
      <c r="TMT89" s="59"/>
      <c r="TMU89" s="37"/>
      <c r="TMV89" s="46"/>
      <c r="TMW89" s="35"/>
      <c r="TMX89" s="59"/>
      <c r="TMY89" s="37"/>
      <c r="TMZ89" s="46"/>
      <c r="TNA89" s="35"/>
      <c r="TNB89" s="59"/>
      <c r="TNC89" s="37"/>
      <c r="TND89" s="46"/>
      <c r="TNE89" s="35"/>
      <c r="TNF89" s="59"/>
      <c r="TNG89" s="37"/>
      <c r="TNH89" s="46"/>
      <c r="TNI89" s="35"/>
      <c r="TNJ89" s="59"/>
      <c r="TNK89" s="37"/>
      <c r="TNL89" s="46"/>
      <c r="TNM89" s="35"/>
      <c r="TNN89" s="59"/>
      <c r="TNO89" s="37"/>
      <c r="TNP89" s="46"/>
      <c r="TNQ89" s="35"/>
      <c r="TNR89" s="59"/>
      <c r="TNS89" s="37"/>
      <c r="TNT89" s="46"/>
      <c r="TNU89" s="35"/>
      <c r="TNV89" s="59"/>
      <c r="TNW89" s="37"/>
      <c r="TNX89" s="46"/>
      <c r="TNY89" s="35"/>
      <c r="TNZ89" s="59"/>
      <c r="TOA89" s="37"/>
      <c r="TOB89" s="46"/>
      <c r="TOC89" s="35"/>
      <c r="TOD89" s="59"/>
      <c r="TOE89" s="37"/>
      <c r="TOF89" s="46"/>
      <c r="TOG89" s="35"/>
      <c r="TOH89" s="59"/>
      <c r="TOI89" s="37"/>
      <c r="TOJ89" s="46"/>
      <c r="TOK89" s="35"/>
      <c r="TOL89" s="59"/>
      <c r="TOM89" s="37"/>
      <c r="TON89" s="46"/>
      <c r="TOO89" s="35"/>
      <c r="TOP89" s="59"/>
      <c r="TOQ89" s="37"/>
      <c r="TOR89" s="46"/>
      <c r="TOS89" s="35"/>
      <c r="TOT89" s="59"/>
      <c r="TOU89" s="37"/>
      <c r="TOV89" s="46"/>
      <c r="TOW89" s="35"/>
      <c r="TOX89" s="59"/>
      <c r="TOY89" s="37"/>
      <c r="TOZ89" s="46"/>
      <c r="TPA89" s="35"/>
      <c r="TPB89" s="59"/>
      <c r="TPC89" s="37"/>
      <c r="TPD89" s="46"/>
      <c r="TPE89" s="35"/>
      <c r="TPF89" s="59"/>
      <c r="TPG89" s="37"/>
      <c r="TPH89" s="46"/>
      <c r="TPI89" s="35"/>
      <c r="TPJ89" s="59"/>
      <c r="TPK89" s="37"/>
      <c r="TPL89" s="46"/>
      <c r="TPM89" s="35"/>
      <c r="TPN89" s="59"/>
      <c r="TPO89" s="37"/>
      <c r="TPP89" s="46"/>
      <c r="TPQ89" s="35"/>
      <c r="TPR89" s="59"/>
      <c r="TPS89" s="37"/>
      <c r="TPT89" s="46"/>
      <c r="TPU89" s="35"/>
      <c r="TPV89" s="59"/>
      <c r="TPW89" s="37"/>
      <c r="TPX89" s="46"/>
      <c r="TPY89" s="35"/>
      <c r="TPZ89" s="59"/>
      <c r="TQA89" s="37"/>
      <c r="TQB89" s="46"/>
      <c r="TQC89" s="35"/>
      <c r="TQD89" s="59"/>
      <c r="TQE89" s="37"/>
      <c r="TQF89" s="46"/>
      <c r="TQG89" s="35"/>
      <c r="TQH89" s="59"/>
      <c r="TQI89" s="37"/>
      <c r="TQJ89" s="46"/>
      <c r="TQK89" s="35"/>
      <c r="TQL89" s="59"/>
      <c r="TQM89" s="37"/>
      <c r="TQN89" s="46"/>
      <c r="TQO89" s="35"/>
      <c r="TQP89" s="59"/>
      <c r="TQQ89" s="37"/>
      <c r="TQR89" s="46"/>
      <c r="TQS89" s="35"/>
      <c r="TQT89" s="59"/>
      <c r="TQU89" s="37"/>
      <c r="TQV89" s="46"/>
      <c r="TQW89" s="35"/>
      <c r="TQX89" s="59"/>
      <c r="TQY89" s="37"/>
      <c r="TQZ89" s="46"/>
      <c r="TRA89" s="35"/>
      <c r="TRB89" s="59"/>
      <c r="TRC89" s="37"/>
      <c r="TRD89" s="46"/>
      <c r="TRE89" s="35"/>
      <c r="TRF89" s="59"/>
      <c r="TRG89" s="37"/>
      <c r="TRH89" s="46"/>
      <c r="TRI89" s="35"/>
      <c r="TRJ89" s="59"/>
      <c r="TRK89" s="37"/>
      <c r="TRL89" s="46"/>
      <c r="TRM89" s="35"/>
      <c r="TRN89" s="59"/>
      <c r="TRO89" s="37"/>
      <c r="TRP89" s="46"/>
      <c r="TRQ89" s="35"/>
      <c r="TRR89" s="59"/>
      <c r="TRS89" s="37"/>
      <c r="TRT89" s="46"/>
      <c r="TRU89" s="35"/>
      <c r="TRV89" s="59"/>
      <c r="TRW89" s="37"/>
      <c r="TRX89" s="46"/>
      <c r="TRY89" s="35"/>
      <c r="TRZ89" s="59"/>
      <c r="TSA89" s="37"/>
      <c r="TSB89" s="46"/>
      <c r="TSC89" s="35"/>
      <c r="TSD89" s="59"/>
      <c r="TSE89" s="37"/>
      <c r="TSF89" s="46"/>
      <c r="TSG89" s="35"/>
      <c r="TSH89" s="59"/>
      <c r="TSI89" s="37"/>
      <c r="TSJ89" s="46"/>
      <c r="TSK89" s="35"/>
      <c r="TSL89" s="59"/>
      <c r="TSM89" s="37"/>
      <c r="TSN89" s="46"/>
      <c r="TSO89" s="35"/>
      <c r="TSP89" s="59"/>
      <c r="TSQ89" s="37"/>
      <c r="TSR89" s="46"/>
      <c r="TSS89" s="35"/>
      <c r="TST89" s="59"/>
      <c r="TSU89" s="37"/>
      <c r="TSV89" s="46"/>
      <c r="TSW89" s="35"/>
      <c r="TSX89" s="59"/>
      <c r="TSY89" s="37"/>
      <c r="TSZ89" s="46"/>
      <c r="TTA89" s="35"/>
      <c r="TTB89" s="59"/>
      <c r="TTC89" s="37"/>
      <c r="TTD89" s="46"/>
      <c r="TTE89" s="35"/>
      <c r="TTF89" s="59"/>
      <c r="TTG89" s="37"/>
      <c r="TTH89" s="46"/>
      <c r="TTI89" s="35"/>
      <c r="TTJ89" s="59"/>
      <c r="TTK89" s="37"/>
      <c r="TTL89" s="46"/>
      <c r="TTM89" s="35"/>
      <c r="TTN89" s="59"/>
      <c r="TTO89" s="37"/>
      <c r="TTP89" s="46"/>
      <c r="TTQ89" s="35"/>
      <c r="TTR89" s="59"/>
      <c r="TTS89" s="37"/>
      <c r="TTT89" s="46"/>
      <c r="TTU89" s="35"/>
      <c r="TTV89" s="59"/>
      <c r="TTW89" s="37"/>
      <c r="TTX89" s="46"/>
      <c r="TTY89" s="35"/>
      <c r="TTZ89" s="59"/>
      <c r="TUA89" s="37"/>
      <c r="TUB89" s="46"/>
      <c r="TUC89" s="35"/>
      <c r="TUD89" s="59"/>
      <c r="TUE89" s="37"/>
      <c r="TUF89" s="46"/>
      <c r="TUG89" s="35"/>
      <c r="TUH89" s="59"/>
      <c r="TUI89" s="37"/>
      <c r="TUJ89" s="46"/>
      <c r="TUK89" s="35"/>
      <c r="TUL89" s="59"/>
      <c r="TUM89" s="37"/>
      <c r="TUN89" s="46"/>
      <c r="TUO89" s="35"/>
      <c r="TUP89" s="59"/>
      <c r="TUQ89" s="37"/>
      <c r="TUR89" s="46"/>
      <c r="TUS89" s="35"/>
      <c r="TUT89" s="59"/>
      <c r="TUU89" s="37"/>
      <c r="TUV89" s="46"/>
      <c r="TUW89" s="35"/>
      <c r="TUX89" s="59"/>
      <c r="TUY89" s="37"/>
      <c r="TUZ89" s="46"/>
      <c r="TVA89" s="35"/>
      <c r="TVB89" s="59"/>
      <c r="TVC89" s="37"/>
      <c r="TVD89" s="46"/>
      <c r="TVE89" s="35"/>
      <c r="TVF89" s="59"/>
      <c r="TVG89" s="37"/>
      <c r="TVH89" s="46"/>
      <c r="TVI89" s="35"/>
      <c r="TVJ89" s="59"/>
      <c r="TVK89" s="37"/>
      <c r="TVL89" s="46"/>
      <c r="TVM89" s="35"/>
      <c r="TVN89" s="59"/>
      <c r="TVO89" s="37"/>
      <c r="TVP89" s="46"/>
      <c r="TVQ89" s="35"/>
      <c r="TVR89" s="59"/>
      <c r="TVS89" s="37"/>
      <c r="TVT89" s="46"/>
      <c r="TVU89" s="35"/>
      <c r="TVV89" s="59"/>
      <c r="TVW89" s="37"/>
      <c r="TVX89" s="46"/>
      <c r="TVY89" s="35"/>
      <c r="TVZ89" s="59"/>
      <c r="TWA89" s="37"/>
      <c r="TWB89" s="46"/>
      <c r="TWC89" s="35"/>
      <c r="TWD89" s="59"/>
      <c r="TWE89" s="37"/>
      <c r="TWF89" s="46"/>
      <c r="TWG89" s="35"/>
      <c r="TWH89" s="59"/>
      <c r="TWI89" s="37"/>
      <c r="TWJ89" s="46"/>
      <c r="TWK89" s="35"/>
      <c r="TWL89" s="59"/>
      <c r="TWM89" s="37"/>
      <c r="TWN89" s="46"/>
      <c r="TWO89" s="35"/>
      <c r="TWP89" s="59"/>
      <c r="TWQ89" s="37"/>
      <c r="TWR89" s="46"/>
      <c r="TWS89" s="35"/>
      <c r="TWT89" s="59"/>
      <c r="TWU89" s="37"/>
      <c r="TWV89" s="46"/>
      <c r="TWW89" s="35"/>
      <c r="TWX89" s="59"/>
      <c r="TWY89" s="37"/>
      <c r="TWZ89" s="46"/>
      <c r="TXA89" s="35"/>
      <c r="TXB89" s="59"/>
      <c r="TXC89" s="37"/>
      <c r="TXD89" s="46"/>
      <c r="TXE89" s="35"/>
      <c r="TXF89" s="59"/>
      <c r="TXG89" s="37"/>
      <c r="TXH89" s="46"/>
      <c r="TXI89" s="35"/>
      <c r="TXJ89" s="59"/>
      <c r="TXK89" s="37"/>
      <c r="TXL89" s="46"/>
      <c r="TXM89" s="35"/>
      <c r="TXN89" s="59"/>
      <c r="TXO89" s="37"/>
      <c r="TXP89" s="46"/>
      <c r="TXQ89" s="35"/>
      <c r="TXR89" s="59"/>
      <c r="TXS89" s="37"/>
      <c r="TXT89" s="46"/>
      <c r="TXU89" s="35"/>
      <c r="TXV89" s="59"/>
      <c r="TXW89" s="37"/>
      <c r="TXX89" s="46"/>
      <c r="TXY89" s="35"/>
      <c r="TXZ89" s="59"/>
      <c r="TYA89" s="37"/>
      <c r="TYB89" s="46"/>
      <c r="TYC89" s="35"/>
      <c r="TYD89" s="59"/>
      <c r="TYE89" s="37"/>
      <c r="TYF89" s="46"/>
      <c r="TYG89" s="35"/>
      <c r="TYH89" s="59"/>
      <c r="TYI89" s="37"/>
      <c r="TYJ89" s="46"/>
      <c r="TYK89" s="35"/>
      <c r="TYL89" s="59"/>
      <c r="TYM89" s="37"/>
      <c r="TYN89" s="46"/>
      <c r="TYO89" s="35"/>
      <c r="TYP89" s="59"/>
      <c r="TYQ89" s="37"/>
      <c r="TYR89" s="46"/>
      <c r="TYS89" s="35"/>
      <c r="TYT89" s="59"/>
      <c r="TYU89" s="37"/>
      <c r="TYV89" s="46"/>
      <c r="TYW89" s="35"/>
      <c r="TYX89" s="59"/>
      <c r="TYY89" s="37"/>
      <c r="TYZ89" s="46"/>
      <c r="TZA89" s="35"/>
      <c r="TZB89" s="59"/>
      <c r="TZC89" s="37"/>
      <c r="TZD89" s="46"/>
      <c r="TZE89" s="35"/>
      <c r="TZF89" s="59"/>
      <c r="TZG89" s="37"/>
      <c r="TZH89" s="46"/>
      <c r="TZI89" s="35"/>
      <c r="TZJ89" s="59"/>
      <c r="TZK89" s="37"/>
      <c r="TZL89" s="46"/>
      <c r="TZM89" s="35"/>
      <c r="TZN89" s="59"/>
      <c r="TZO89" s="37"/>
      <c r="TZP89" s="46"/>
      <c r="TZQ89" s="35"/>
      <c r="TZR89" s="59"/>
      <c r="TZS89" s="37"/>
      <c r="TZT89" s="46"/>
      <c r="TZU89" s="35"/>
      <c r="TZV89" s="59"/>
      <c r="TZW89" s="37"/>
      <c r="TZX89" s="46"/>
      <c r="TZY89" s="35"/>
      <c r="TZZ89" s="59"/>
      <c r="UAA89" s="37"/>
      <c r="UAB89" s="46"/>
      <c r="UAC89" s="35"/>
      <c r="UAD89" s="59"/>
      <c r="UAE89" s="37"/>
      <c r="UAF89" s="46"/>
      <c r="UAG89" s="35"/>
      <c r="UAH89" s="59"/>
      <c r="UAI89" s="37"/>
      <c r="UAJ89" s="46"/>
      <c r="UAK89" s="35"/>
      <c r="UAL89" s="59"/>
      <c r="UAM89" s="37"/>
      <c r="UAN89" s="46"/>
      <c r="UAO89" s="35"/>
      <c r="UAP89" s="59"/>
      <c r="UAQ89" s="37"/>
      <c r="UAR89" s="46"/>
      <c r="UAS89" s="35"/>
      <c r="UAT89" s="59"/>
      <c r="UAU89" s="37"/>
      <c r="UAV89" s="46"/>
      <c r="UAW89" s="35"/>
      <c r="UAX89" s="59"/>
      <c r="UAY89" s="37"/>
      <c r="UAZ89" s="46"/>
      <c r="UBA89" s="35"/>
      <c r="UBB89" s="59"/>
      <c r="UBC89" s="37"/>
      <c r="UBD89" s="46"/>
      <c r="UBE89" s="35"/>
      <c r="UBF89" s="59"/>
      <c r="UBG89" s="37"/>
      <c r="UBH89" s="46"/>
      <c r="UBI89" s="35"/>
      <c r="UBJ89" s="59"/>
      <c r="UBK89" s="37"/>
      <c r="UBL89" s="46"/>
      <c r="UBM89" s="35"/>
      <c r="UBN89" s="59"/>
      <c r="UBO89" s="37"/>
      <c r="UBP89" s="46"/>
      <c r="UBQ89" s="35"/>
      <c r="UBR89" s="59"/>
      <c r="UBS89" s="37"/>
      <c r="UBT89" s="46"/>
      <c r="UBU89" s="35"/>
      <c r="UBV89" s="59"/>
      <c r="UBW89" s="37"/>
      <c r="UBX89" s="46"/>
      <c r="UBY89" s="35"/>
      <c r="UBZ89" s="59"/>
      <c r="UCA89" s="37"/>
      <c r="UCB89" s="46"/>
      <c r="UCC89" s="35"/>
      <c r="UCD89" s="59"/>
      <c r="UCE89" s="37"/>
      <c r="UCF89" s="46"/>
      <c r="UCG89" s="35"/>
      <c r="UCH89" s="59"/>
      <c r="UCI89" s="37"/>
      <c r="UCJ89" s="46"/>
      <c r="UCK89" s="35"/>
      <c r="UCL89" s="59"/>
      <c r="UCM89" s="37"/>
      <c r="UCN89" s="46"/>
      <c r="UCO89" s="35"/>
      <c r="UCP89" s="59"/>
      <c r="UCQ89" s="37"/>
      <c r="UCR89" s="46"/>
      <c r="UCS89" s="35"/>
      <c r="UCT89" s="59"/>
      <c r="UCU89" s="37"/>
      <c r="UCV89" s="46"/>
      <c r="UCW89" s="35"/>
      <c r="UCX89" s="59"/>
      <c r="UCY89" s="37"/>
      <c r="UCZ89" s="46"/>
      <c r="UDA89" s="35"/>
      <c r="UDB89" s="59"/>
      <c r="UDC89" s="37"/>
      <c r="UDD89" s="46"/>
      <c r="UDE89" s="35"/>
      <c r="UDF89" s="59"/>
      <c r="UDG89" s="37"/>
      <c r="UDH89" s="46"/>
      <c r="UDI89" s="35"/>
      <c r="UDJ89" s="59"/>
      <c r="UDK89" s="37"/>
      <c r="UDL89" s="46"/>
      <c r="UDM89" s="35"/>
      <c r="UDN89" s="59"/>
      <c r="UDO89" s="37"/>
      <c r="UDP89" s="46"/>
      <c r="UDQ89" s="35"/>
      <c r="UDR89" s="59"/>
      <c r="UDS89" s="37"/>
      <c r="UDT89" s="46"/>
      <c r="UDU89" s="35"/>
      <c r="UDV89" s="59"/>
      <c r="UDW89" s="37"/>
      <c r="UDX89" s="46"/>
      <c r="UDY89" s="35"/>
      <c r="UDZ89" s="59"/>
      <c r="UEA89" s="37"/>
      <c r="UEB89" s="46"/>
      <c r="UEC89" s="35"/>
      <c r="UED89" s="59"/>
      <c r="UEE89" s="37"/>
      <c r="UEF89" s="46"/>
      <c r="UEG89" s="35"/>
      <c r="UEH89" s="59"/>
      <c r="UEI89" s="37"/>
      <c r="UEJ89" s="46"/>
      <c r="UEK89" s="35"/>
      <c r="UEL89" s="59"/>
      <c r="UEM89" s="37"/>
      <c r="UEN89" s="46"/>
      <c r="UEO89" s="35"/>
      <c r="UEP89" s="59"/>
      <c r="UEQ89" s="37"/>
      <c r="UER89" s="46"/>
      <c r="UES89" s="35"/>
      <c r="UET89" s="59"/>
      <c r="UEU89" s="37"/>
      <c r="UEV89" s="46"/>
      <c r="UEW89" s="35"/>
      <c r="UEX89" s="59"/>
      <c r="UEY89" s="37"/>
      <c r="UEZ89" s="46"/>
      <c r="UFA89" s="35"/>
      <c r="UFB89" s="59"/>
      <c r="UFC89" s="37"/>
      <c r="UFD89" s="46"/>
      <c r="UFE89" s="35"/>
      <c r="UFF89" s="59"/>
      <c r="UFG89" s="37"/>
      <c r="UFH89" s="46"/>
      <c r="UFI89" s="35"/>
      <c r="UFJ89" s="59"/>
      <c r="UFK89" s="37"/>
      <c r="UFL89" s="46"/>
      <c r="UFM89" s="35"/>
      <c r="UFN89" s="59"/>
      <c r="UFO89" s="37"/>
      <c r="UFP89" s="46"/>
      <c r="UFQ89" s="35"/>
      <c r="UFR89" s="59"/>
      <c r="UFS89" s="37"/>
      <c r="UFT89" s="46"/>
      <c r="UFU89" s="35"/>
      <c r="UFV89" s="59"/>
      <c r="UFW89" s="37"/>
      <c r="UFX89" s="46"/>
      <c r="UFY89" s="35"/>
      <c r="UFZ89" s="59"/>
      <c r="UGA89" s="37"/>
      <c r="UGB89" s="46"/>
      <c r="UGC89" s="35"/>
      <c r="UGD89" s="59"/>
      <c r="UGE89" s="37"/>
      <c r="UGF89" s="46"/>
      <c r="UGG89" s="35"/>
      <c r="UGH89" s="59"/>
      <c r="UGI89" s="37"/>
      <c r="UGJ89" s="46"/>
      <c r="UGK89" s="35"/>
      <c r="UGL89" s="59"/>
      <c r="UGM89" s="37"/>
      <c r="UGN89" s="46"/>
      <c r="UGO89" s="35"/>
      <c r="UGP89" s="59"/>
      <c r="UGQ89" s="37"/>
      <c r="UGR89" s="46"/>
      <c r="UGS89" s="35"/>
      <c r="UGT89" s="59"/>
      <c r="UGU89" s="37"/>
      <c r="UGV89" s="46"/>
      <c r="UGW89" s="35"/>
      <c r="UGX89" s="59"/>
      <c r="UGY89" s="37"/>
      <c r="UGZ89" s="46"/>
      <c r="UHA89" s="35"/>
      <c r="UHB89" s="59"/>
      <c r="UHC89" s="37"/>
      <c r="UHD89" s="46"/>
      <c r="UHE89" s="35"/>
      <c r="UHF89" s="59"/>
      <c r="UHG89" s="37"/>
      <c r="UHH89" s="46"/>
      <c r="UHI89" s="35"/>
      <c r="UHJ89" s="59"/>
      <c r="UHK89" s="37"/>
      <c r="UHL89" s="46"/>
      <c r="UHM89" s="35"/>
      <c r="UHN89" s="59"/>
      <c r="UHO89" s="37"/>
      <c r="UHP89" s="46"/>
      <c r="UHQ89" s="35"/>
      <c r="UHR89" s="59"/>
      <c r="UHS89" s="37"/>
      <c r="UHT89" s="46"/>
      <c r="UHU89" s="35"/>
      <c r="UHV89" s="59"/>
      <c r="UHW89" s="37"/>
      <c r="UHX89" s="46"/>
      <c r="UHY89" s="35"/>
      <c r="UHZ89" s="59"/>
      <c r="UIA89" s="37"/>
      <c r="UIB89" s="46"/>
      <c r="UIC89" s="35"/>
      <c r="UID89" s="59"/>
      <c r="UIE89" s="37"/>
      <c r="UIF89" s="46"/>
      <c r="UIG89" s="35"/>
      <c r="UIH89" s="59"/>
      <c r="UII89" s="37"/>
      <c r="UIJ89" s="46"/>
      <c r="UIK89" s="35"/>
      <c r="UIL89" s="59"/>
      <c r="UIM89" s="37"/>
      <c r="UIN89" s="46"/>
      <c r="UIO89" s="35"/>
      <c r="UIP89" s="59"/>
      <c r="UIQ89" s="37"/>
      <c r="UIR89" s="46"/>
      <c r="UIS89" s="35"/>
      <c r="UIT89" s="59"/>
      <c r="UIU89" s="37"/>
      <c r="UIV89" s="46"/>
      <c r="UIW89" s="35"/>
      <c r="UIX89" s="59"/>
      <c r="UIY89" s="37"/>
      <c r="UIZ89" s="46"/>
      <c r="UJA89" s="35"/>
      <c r="UJB89" s="59"/>
      <c r="UJC89" s="37"/>
      <c r="UJD89" s="46"/>
      <c r="UJE89" s="35"/>
      <c r="UJF89" s="59"/>
      <c r="UJG89" s="37"/>
      <c r="UJH89" s="46"/>
      <c r="UJI89" s="35"/>
      <c r="UJJ89" s="59"/>
      <c r="UJK89" s="37"/>
      <c r="UJL89" s="46"/>
      <c r="UJM89" s="35"/>
      <c r="UJN89" s="59"/>
      <c r="UJO89" s="37"/>
      <c r="UJP89" s="46"/>
      <c r="UJQ89" s="35"/>
      <c r="UJR89" s="59"/>
      <c r="UJS89" s="37"/>
      <c r="UJT89" s="46"/>
      <c r="UJU89" s="35"/>
      <c r="UJV89" s="59"/>
      <c r="UJW89" s="37"/>
      <c r="UJX89" s="46"/>
      <c r="UJY89" s="35"/>
      <c r="UJZ89" s="59"/>
      <c r="UKA89" s="37"/>
      <c r="UKB89" s="46"/>
      <c r="UKC89" s="35"/>
      <c r="UKD89" s="59"/>
      <c r="UKE89" s="37"/>
      <c r="UKF89" s="46"/>
      <c r="UKG89" s="35"/>
      <c r="UKH89" s="59"/>
      <c r="UKI89" s="37"/>
      <c r="UKJ89" s="46"/>
      <c r="UKK89" s="35"/>
      <c r="UKL89" s="59"/>
      <c r="UKM89" s="37"/>
      <c r="UKN89" s="46"/>
      <c r="UKO89" s="35"/>
      <c r="UKP89" s="59"/>
      <c r="UKQ89" s="37"/>
      <c r="UKR89" s="46"/>
      <c r="UKS89" s="35"/>
      <c r="UKT89" s="59"/>
      <c r="UKU89" s="37"/>
      <c r="UKV89" s="46"/>
      <c r="UKW89" s="35"/>
      <c r="UKX89" s="59"/>
      <c r="UKY89" s="37"/>
      <c r="UKZ89" s="46"/>
      <c r="ULA89" s="35"/>
      <c r="ULB89" s="59"/>
      <c r="ULC89" s="37"/>
      <c r="ULD89" s="46"/>
      <c r="ULE89" s="35"/>
      <c r="ULF89" s="59"/>
      <c r="ULG89" s="37"/>
      <c r="ULH89" s="46"/>
      <c r="ULI89" s="35"/>
      <c r="ULJ89" s="59"/>
      <c r="ULK89" s="37"/>
      <c r="ULL89" s="46"/>
      <c r="ULM89" s="35"/>
      <c r="ULN89" s="59"/>
      <c r="ULO89" s="37"/>
      <c r="ULP89" s="46"/>
      <c r="ULQ89" s="35"/>
      <c r="ULR89" s="59"/>
      <c r="ULS89" s="37"/>
      <c r="ULT89" s="46"/>
      <c r="ULU89" s="35"/>
      <c r="ULV89" s="59"/>
      <c r="ULW89" s="37"/>
      <c r="ULX89" s="46"/>
      <c r="ULY89" s="35"/>
      <c r="ULZ89" s="59"/>
      <c r="UMA89" s="37"/>
      <c r="UMB89" s="46"/>
      <c r="UMC89" s="35"/>
      <c r="UMD89" s="59"/>
      <c r="UME89" s="37"/>
      <c r="UMF89" s="46"/>
      <c r="UMG89" s="35"/>
      <c r="UMH89" s="59"/>
      <c r="UMI89" s="37"/>
      <c r="UMJ89" s="46"/>
      <c r="UMK89" s="35"/>
      <c r="UML89" s="59"/>
      <c r="UMM89" s="37"/>
      <c r="UMN89" s="46"/>
      <c r="UMO89" s="35"/>
      <c r="UMP89" s="59"/>
      <c r="UMQ89" s="37"/>
      <c r="UMR89" s="46"/>
      <c r="UMS89" s="35"/>
      <c r="UMT89" s="59"/>
      <c r="UMU89" s="37"/>
      <c r="UMV89" s="46"/>
      <c r="UMW89" s="35"/>
      <c r="UMX89" s="59"/>
      <c r="UMY89" s="37"/>
      <c r="UMZ89" s="46"/>
      <c r="UNA89" s="35"/>
      <c r="UNB89" s="59"/>
      <c r="UNC89" s="37"/>
      <c r="UND89" s="46"/>
      <c r="UNE89" s="35"/>
      <c r="UNF89" s="59"/>
      <c r="UNG89" s="37"/>
      <c r="UNH89" s="46"/>
      <c r="UNI89" s="35"/>
      <c r="UNJ89" s="59"/>
      <c r="UNK89" s="37"/>
      <c r="UNL89" s="46"/>
      <c r="UNM89" s="35"/>
      <c r="UNN89" s="59"/>
      <c r="UNO89" s="37"/>
      <c r="UNP89" s="46"/>
      <c r="UNQ89" s="35"/>
      <c r="UNR89" s="59"/>
      <c r="UNS89" s="37"/>
      <c r="UNT89" s="46"/>
      <c r="UNU89" s="35"/>
      <c r="UNV89" s="59"/>
      <c r="UNW89" s="37"/>
      <c r="UNX89" s="46"/>
      <c r="UNY89" s="35"/>
      <c r="UNZ89" s="59"/>
      <c r="UOA89" s="37"/>
      <c r="UOB89" s="46"/>
      <c r="UOC89" s="35"/>
      <c r="UOD89" s="59"/>
      <c r="UOE89" s="37"/>
      <c r="UOF89" s="46"/>
      <c r="UOG89" s="35"/>
      <c r="UOH89" s="59"/>
      <c r="UOI89" s="37"/>
      <c r="UOJ89" s="46"/>
      <c r="UOK89" s="35"/>
      <c r="UOL89" s="59"/>
      <c r="UOM89" s="37"/>
      <c r="UON89" s="46"/>
      <c r="UOO89" s="35"/>
      <c r="UOP89" s="59"/>
      <c r="UOQ89" s="37"/>
      <c r="UOR89" s="46"/>
      <c r="UOS89" s="35"/>
      <c r="UOT89" s="59"/>
      <c r="UOU89" s="37"/>
      <c r="UOV89" s="46"/>
      <c r="UOW89" s="35"/>
      <c r="UOX89" s="59"/>
      <c r="UOY89" s="37"/>
      <c r="UOZ89" s="46"/>
      <c r="UPA89" s="35"/>
      <c r="UPB89" s="59"/>
      <c r="UPC89" s="37"/>
      <c r="UPD89" s="46"/>
      <c r="UPE89" s="35"/>
      <c r="UPF89" s="59"/>
      <c r="UPG89" s="37"/>
      <c r="UPH89" s="46"/>
      <c r="UPI89" s="35"/>
      <c r="UPJ89" s="59"/>
      <c r="UPK89" s="37"/>
      <c r="UPL89" s="46"/>
      <c r="UPM89" s="35"/>
      <c r="UPN89" s="59"/>
      <c r="UPO89" s="37"/>
      <c r="UPP89" s="46"/>
      <c r="UPQ89" s="35"/>
      <c r="UPR89" s="59"/>
      <c r="UPS89" s="37"/>
      <c r="UPT89" s="46"/>
      <c r="UPU89" s="35"/>
      <c r="UPV89" s="59"/>
      <c r="UPW89" s="37"/>
      <c r="UPX89" s="46"/>
      <c r="UPY89" s="35"/>
      <c r="UPZ89" s="59"/>
      <c r="UQA89" s="37"/>
      <c r="UQB89" s="46"/>
      <c r="UQC89" s="35"/>
      <c r="UQD89" s="59"/>
      <c r="UQE89" s="37"/>
      <c r="UQF89" s="46"/>
      <c r="UQG89" s="35"/>
      <c r="UQH89" s="59"/>
      <c r="UQI89" s="37"/>
      <c r="UQJ89" s="46"/>
      <c r="UQK89" s="35"/>
      <c r="UQL89" s="59"/>
      <c r="UQM89" s="37"/>
      <c r="UQN89" s="46"/>
      <c r="UQO89" s="35"/>
      <c r="UQP89" s="59"/>
      <c r="UQQ89" s="37"/>
      <c r="UQR89" s="46"/>
      <c r="UQS89" s="35"/>
      <c r="UQT89" s="59"/>
      <c r="UQU89" s="37"/>
      <c r="UQV89" s="46"/>
      <c r="UQW89" s="35"/>
      <c r="UQX89" s="59"/>
      <c r="UQY89" s="37"/>
      <c r="UQZ89" s="46"/>
      <c r="URA89" s="35"/>
      <c r="URB89" s="59"/>
      <c r="URC89" s="37"/>
      <c r="URD89" s="46"/>
      <c r="URE89" s="35"/>
      <c r="URF89" s="59"/>
      <c r="URG89" s="37"/>
      <c r="URH89" s="46"/>
      <c r="URI89" s="35"/>
      <c r="URJ89" s="59"/>
      <c r="URK89" s="37"/>
      <c r="URL89" s="46"/>
      <c r="URM89" s="35"/>
      <c r="URN89" s="59"/>
      <c r="URO89" s="37"/>
      <c r="URP89" s="46"/>
      <c r="URQ89" s="35"/>
      <c r="URR89" s="59"/>
      <c r="URS89" s="37"/>
      <c r="URT89" s="46"/>
      <c r="URU89" s="35"/>
      <c r="URV89" s="59"/>
      <c r="URW89" s="37"/>
      <c r="URX89" s="46"/>
      <c r="URY89" s="35"/>
      <c r="URZ89" s="59"/>
      <c r="USA89" s="37"/>
      <c r="USB89" s="46"/>
      <c r="USC89" s="35"/>
      <c r="USD89" s="59"/>
      <c r="USE89" s="37"/>
      <c r="USF89" s="46"/>
      <c r="USG89" s="35"/>
      <c r="USH89" s="59"/>
      <c r="USI89" s="37"/>
      <c r="USJ89" s="46"/>
      <c r="USK89" s="35"/>
      <c r="USL89" s="59"/>
      <c r="USM89" s="37"/>
      <c r="USN89" s="46"/>
      <c r="USO89" s="35"/>
      <c r="USP89" s="59"/>
      <c r="USQ89" s="37"/>
      <c r="USR89" s="46"/>
      <c r="USS89" s="35"/>
      <c r="UST89" s="59"/>
      <c r="USU89" s="37"/>
      <c r="USV89" s="46"/>
      <c r="USW89" s="35"/>
      <c r="USX89" s="59"/>
      <c r="USY89" s="37"/>
      <c r="USZ89" s="46"/>
      <c r="UTA89" s="35"/>
      <c r="UTB89" s="59"/>
      <c r="UTC89" s="37"/>
      <c r="UTD89" s="46"/>
      <c r="UTE89" s="35"/>
      <c r="UTF89" s="59"/>
      <c r="UTG89" s="37"/>
      <c r="UTH89" s="46"/>
      <c r="UTI89" s="35"/>
      <c r="UTJ89" s="59"/>
      <c r="UTK89" s="37"/>
      <c r="UTL89" s="46"/>
      <c r="UTM89" s="35"/>
      <c r="UTN89" s="59"/>
      <c r="UTO89" s="37"/>
      <c r="UTP89" s="46"/>
      <c r="UTQ89" s="35"/>
      <c r="UTR89" s="59"/>
      <c r="UTS89" s="37"/>
      <c r="UTT89" s="46"/>
      <c r="UTU89" s="35"/>
      <c r="UTV89" s="59"/>
      <c r="UTW89" s="37"/>
      <c r="UTX89" s="46"/>
      <c r="UTY89" s="35"/>
      <c r="UTZ89" s="59"/>
      <c r="UUA89" s="37"/>
      <c r="UUB89" s="46"/>
      <c r="UUC89" s="35"/>
      <c r="UUD89" s="59"/>
      <c r="UUE89" s="37"/>
      <c r="UUF89" s="46"/>
      <c r="UUG89" s="35"/>
      <c r="UUH89" s="59"/>
      <c r="UUI89" s="37"/>
      <c r="UUJ89" s="46"/>
      <c r="UUK89" s="35"/>
      <c r="UUL89" s="59"/>
      <c r="UUM89" s="37"/>
      <c r="UUN89" s="46"/>
      <c r="UUO89" s="35"/>
      <c r="UUP89" s="59"/>
      <c r="UUQ89" s="37"/>
      <c r="UUR89" s="46"/>
      <c r="UUS89" s="35"/>
      <c r="UUT89" s="59"/>
      <c r="UUU89" s="37"/>
      <c r="UUV89" s="46"/>
      <c r="UUW89" s="35"/>
      <c r="UUX89" s="59"/>
      <c r="UUY89" s="37"/>
      <c r="UUZ89" s="46"/>
      <c r="UVA89" s="35"/>
      <c r="UVB89" s="59"/>
      <c r="UVC89" s="37"/>
      <c r="UVD89" s="46"/>
      <c r="UVE89" s="35"/>
      <c r="UVF89" s="59"/>
      <c r="UVG89" s="37"/>
      <c r="UVH89" s="46"/>
      <c r="UVI89" s="35"/>
      <c r="UVJ89" s="59"/>
      <c r="UVK89" s="37"/>
      <c r="UVL89" s="46"/>
      <c r="UVM89" s="35"/>
      <c r="UVN89" s="59"/>
      <c r="UVO89" s="37"/>
      <c r="UVP89" s="46"/>
      <c r="UVQ89" s="35"/>
      <c r="UVR89" s="59"/>
      <c r="UVS89" s="37"/>
      <c r="UVT89" s="46"/>
      <c r="UVU89" s="35"/>
      <c r="UVV89" s="59"/>
      <c r="UVW89" s="37"/>
      <c r="UVX89" s="46"/>
      <c r="UVY89" s="35"/>
      <c r="UVZ89" s="59"/>
      <c r="UWA89" s="37"/>
      <c r="UWB89" s="46"/>
      <c r="UWC89" s="35"/>
      <c r="UWD89" s="59"/>
      <c r="UWE89" s="37"/>
      <c r="UWF89" s="46"/>
      <c r="UWG89" s="35"/>
      <c r="UWH89" s="59"/>
      <c r="UWI89" s="37"/>
      <c r="UWJ89" s="46"/>
      <c r="UWK89" s="35"/>
      <c r="UWL89" s="59"/>
      <c r="UWM89" s="37"/>
      <c r="UWN89" s="46"/>
      <c r="UWO89" s="35"/>
      <c r="UWP89" s="59"/>
      <c r="UWQ89" s="37"/>
      <c r="UWR89" s="46"/>
      <c r="UWS89" s="35"/>
      <c r="UWT89" s="59"/>
      <c r="UWU89" s="37"/>
      <c r="UWV89" s="46"/>
      <c r="UWW89" s="35"/>
      <c r="UWX89" s="59"/>
      <c r="UWY89" s="37"/>
      <c r="UWZ89" s="46"/>
      <c r="UXA89" s="35"/>
      <c r="UXB89" s="59"/>
      <c r="UXC89" s="37"/>
      <c r="UXD89" s="46"/>
      <c r="UXE89" s="35"/>
      <c r="UXF89" s="59"/>
      <c r="UXG89" s="37"/>
      <c r="UXH89" s="46"/>
      <c r="UXI89" s="35"/>
      <c r="UXJ89" s="59"/>
      <c r="UXK89" s="37"/>
      <c r="UXL89" s="46"/>
      <c r="UXM89" s="35"/>
      <c r="UXN89" s="59"/>
      <c r="UXO89" s="37"/>
      <c r="UXP89" s="46"/>
      <c r="UXQ89" s="35"/>
      <c r="UXR89" s="59"/>
      <c r="UXS89" s="37"/>
      <c r="UXT89" s="46"/>
      <c r="UXU89" s="35"/>
      <c r="UXV89" s="59"/>
      <c r="UXW89" s="37"/>
      <c r="UXX89" s="46"/>
      <c r="UXY89" s="35"/>
      <c r="UXZ89" s="59"/>
      <c r="UYA89" s="37"/>
      <c r="UYB89" s="46"/>
      <c r="UYC89" s="35"/>
      <c r="UYD89" s="59"/>
      <c r="UYE89" s="37"/>
      <c r="UYF89" s="46"/>
      <c r="UYG89" s="35"/>
      <c r="UYH89" s="59"/>
      <c r="UYI89" s="37"/>
      <c r="UYJ89" s="46"/>
      <c r="UYK89" s="35"/>
      <c r="UYL89" s="59"/>
      <c r="UYM89" s="37"/>
      <c r="UYN89" s="46"/>
      <c r="UYO89" s="35"/>
      <c r="UYP89" s="59"/>
      <c r="UYQ89" s="37"/>
      <c r="UYR89" s="46"/>
      <c r="UYS89" s="35"/>
      <c r="UYT89" s="59"/>
      <c r="UYU89" s="37"/>
      <c r="UYV89" s="46"/>
      <c r="UYW89" s="35"/>
      <c r="UYX89" s="59"/>
      <c r="UYY89" s="37"/>
      <c r="UYZ89" s="46"/>
      <c r="UZA89" s="35"/>
      <c r="UZB89" s="59"/>
      <c r="UZC89" s="37"/>
      <c r="UZD89" s="46"/>
      <c r="UZE89" s="35"/>
      <c r="UZF89" s="59"/>
      <c r="UZG89" s="37"/>
      <c r="UZH89" s="46"/>
      <c r="UZI89" s="35"/>
      <c r="UZJ89" s="59"/>
      <c r="UZK89" s="37"/>
      <c r="UZL89" s="46"/>
      <c r="UZM89" s="35"/>
      <c r="UZN89" s="59"/>
      <c r="UZO89" s="37"/>
      <c r="UZP89" s="46"/>
      <c r="UZQ89" s="35"/>
      <c r="UZR89" s="59"/>
      <c r="UZS89" s="37"/>
      <c r="UZT89" s="46"/>
      <c r="UZU89" s="35"/>
      <c r="UZV89" s="59"/>
      <c r="UZW89" s="37"/>
      <c r="UZX89" s="46"/>
      <c r="UZY89" s="35"/>
      <c r="UZZ89" s="59"/>
      <c r="VAA89" s="37"/>
      <c r="VAB89" s="46"/>
      <c r="VAC89" s="35"/>
      <c r="VAD89" s="59"/>
      <c r="VAE89" s="37"/>
      <c r="VAF89" s="46"/>
      <c r="VAG89" s="35"/>
      <c r="VAH89" s="59"/>
      <c r="VAI89" s="37"/>
      <c r="VAJ89" s="46"/>
      <c r="VAK89" s="35"/>
      <c r="VAL89" s="59"/>
      <c r="VAM89" s="37"/>
      <c r="VAN89" s="46"/>
      <c r="VAO89" s="35"/>
      <c r="VAP89" s="59"/>
      <c r="VAQ89" s="37"/>
      <c r="VAR89" s="46"/>
      <c r="VAS89" s="35"/>
      <c r="VAT89" s="59"/>
      <c r="VAU89" s="37"/>
      <c r="VAV89" s="46"/>
      <c r="VAW89" s="35"/>
      <c r="VAX89" s="59"/>
      <c r="VAY89" s="37"/>
      <c r="VAZ89" s="46"/>
      <c r="VBA89" s="35"/>
      <c r="VBB89" s="59"/>
      <c r="VBC89" s="37"/>
      <c r="VBD89" s="46"/>
      <c r="VBE89" s="35"/>
      <c r="VBF89" s="59"/>
      <c r="VBG89" s="37"/>
      <c r="VBH89" s="46"/>
      <c r="VBI89" s="35"/>
      <c r="VBJ89" s="59"/>
      <c r="VBK89" s="37"/>
      <c r="VBL89" s="46"/>
      <c r="VBM89" s="35"/>
      <c r="VBN89" s="59"/>
      <c r="VBO89" s="37"/>
      <c r="VBP89" s="46"/>
      <c r="VBQ89" s="35"/>
      <c r="VBR89" s="59"/>
      <c r="VBS89" s="37"/>
      <c r="VBT89" s="46"/>
      <c r="VBU89" s="35"/>
      <c r="VBV89" s="59"/>
      <c r="VBW89" s="37"/>
      <c r="VBX89" s="46"/>
      <c r="VBY89" s="35"/>
      <c r="VBZ89" s="59"/>
      <c r="VCA89" s="37"/>
      <c r="VCB89" s="46"/>
      <c r="VCC89" s="35"/>
      <c r="VCD89" s="59"/>
      <c r="VCE89" s="37"/>
      <c r="VCF89" s="46"/>
      <c r="VCG89" s="35"/>
      <c r="VCH89" s="59"/>
      <c r="VCI89" s="37"/>
      <c r="VCJ89" s="46"/>
      <c r="VCK89" s="35"/>
      <c r="VCL89" s="59"/>
      <c r="VCM89" s="37"/>
      <c r="VCN89" s="46"/>
      <c r="VCO89" s="35"/>
      <c r="VCP89" s="59"/>
      <c r="VCQ89" s="37"/>
      <c r="VCR89" s="46"/>
      <c r="VCS89" s="35"/>
      <c r="VCT89" s="59"/>
      <c r="VCU89" s="37"/>
      <c r="VCV89" s="46"/>
      <c r="VCW89" s="35"/>
      <c r="VCX89" s="59"/>
      <c r="VCY89" s="37"/>
      <c r="VCZ89" s="46"/>
      <c r="VDA89" s="35"/>
      <c r="VDB89" s="59"/>
      <c r="VDC89" s="37"/>
      <c r="VDD89" s="46"/>
      <c r="VDE89" s="35"/>
      <c r="VDF89" s="59"/>
      <c r="VDG89" s="37"/>
      <c r="VDH89" s="46"/>
      <c r="VDI89" s="35"/>
      <c r="VDJ89" s="59"/>
      <c r="VDK89" s="37"/>
      <c r="VDL89" s="46"/>
      <c r="VDM89" s="35"/>
      <c r="VDN89" s="59"/>
      <c r="VDO89" s="37"/>
      <c r="VDP89" s="46"/>
      <c r="VDQ89" s="35"/>
      <c r="VDR89" s="59"/>
      <c r="VDS89" s="37"/>
      <c r="VDT89" s="46"/>
      <c r="VDU89" s="35"/>
      <c r="VDV89" s="59"/>
      <c r="VDW89" s="37"/>
      <c r="VDX89" s="46"/>
      <c r="VDY89" s="35"/>
      <c r="VDZ89" s="59"/>
      <c r="VEA89" s="37"/>
      <c r="VEB89" s="46"/>
      <c r="VEC89" s="35"/>
      <c r="VED89" s="59"/>
      <c r="VEE89" s="37"/>
      <c r="VEF89" s="46"/>
      <c r="VEG89" s="35"/>
      <c r="VEH89" s="59"/>
      <c r="VEI89" s="37"/>
      <c r="VEJ89" s="46"/>
      <c r="VEK89" s="35"/>
      <c r="VEL89" s="59"/>
      <c r="VEM89" s="37"/>
      <c r="VEN89" s="46"/>
      <c r="VEO89" s="35"/>
      <c r="VEP89" s="59"/>
      <c r="VEQ89" s="37"/>
      <c r="VER89" s="46"/>
      <c r="VES89" s="35"/>
      <c r="VET89" s="59"/>
      <c r="VEU89" s="37"/>
      <c r="VEV89" s="46"/>
      <c r="VEW89" s="35"/>
      <c r="VEX89" s="59"/>
      <c r="VEY89" s="37"/>
      <c r="VEZ89" s="46"/>
      <c r="VFA89" s="35"/>
      <c r="VFB89" s="59"/>
      <c r="VFC89" s="37"/>
      <c r="VFD89" s="46"/>
      <c r="VFE89" s="35"/>
      <c r="VFF89" s="59"/>
      <c r="VFG89" s="37"/>
      <c r="VFH89" s="46"/>
      <c r="VFI89" s="35"/>
      <c r="VFJ89" s="59"/>
      <c r="VFK89" s="37"/>
      <c r="VFL89" s="46"/>
      <c r="VFM89" s="35"/>
      <c r="VFN89" s="59"/>
      <c r="VFO89" s="37"/>
      <c r="VFP89" s="46"/>
      <c r="VFQ89" s="35"/>
      <c r="VFR89" s="59"/>
      <c r="VFS89" s="37"/>
      <c r="VFT89" s="46"/>
      <c r="VFU89" s="35"/>
      <c r="VFV89" s="59"/>
      <c r="VFW89" s="37"/>
      <c r="VFX89" s="46"/>
      <c r="VFY89" s="35"/>
      <c r="VFZ89" s="59"/>
      <c r="VGA89" s="37"/>
      <c r="VGB89" s="46"/>
      <c r="VGC89" s="35"/>
      <c r="VGD89" s="59"/>
      <c r="VGE89" s="37"/>
      <c r="VGF89" s="46"/>
      <c r="VGG89" s="35"/>
      <c r="VGH89" s="59"/>
      <c r="VGI89" s="37"/>
      <c r="VGJ89" s="46"/>
      <c r="VGK89" s="35"/>
      <c r="VGL89" s="59"/>
      <c r="VGM89" s="37"/>
      <c r="VGN89" s="46"/>
      <c r="VGO89" s="35"/>
      <c r="VGP89" s="59"/>
      <c r="VGQ89" s="37"/>
      <c r="VGR89" s="46"/>
      <c r="VGS89" s="35"/>
      <c r="VGT89" s="59"/>
      <c r="VGU89" s="37"/>
      <c r="VGV89" s="46"/>
      <c r="VGW89" s="35"/>
      <c r="VGX89" s="59"/>
      <c r="VGY89" s="37"/>
      <c r="VGZ89" s="46"/>
      <c r="VHA89" s="35"/>
      <c r="VHB89" s="59"/>
      <c r="VHC89" s="37"/>
      <c r="VHD89" s="46"/>
      <c r="VHE89" s="35"/>
      <c r="VHF89" s="59"/>
      <c r="VHG89" s="37"/>
      <c r="VHH89" s="46"/>
      <c r="VHI89" s="35"/>
      <c r="VHJ89" s="59"/>
      <c r="VHK89" s="37"/>
      <c r="VHL89" s="46"/>
      <c r="VHM89" s="35"/>
      <c r="VHN89" s="59"/>
      <c r="VHO89" s="37"/>
      <c r="VHP89" s="46"/>
      <c r="VHQ89" s="35"/>
      <c r="VHR89" s="59"/>
      <c r="VHS89" s="37"/>
      <c r="VHT89" s="46"/>
      <c r="VHU89" s="35"/>
      <c r="VHV89" s="59"/>
      <c r="VHW89" s="37"/>
      <c r="VHX89" s="46"/>
      <c r="VHY89" s="35"/>
      <c r="VHZ89" s="59"/>
      <c r="VIA89" s="37"/>
      <c r="VIB89" s="46"/>
      <c r="VIC89" s="35"/>
      <c r="VID89" s="59"/>
      <c r="VIE89" s="37"/>
      <c r="VIF89" s="46"/>
      <c r="VIG89" s="35"/>
      <c r="VIH89" s="59"/>
      <c r="VII89" s="37"/>
      <c r="VIJ89" s="46"/>
      <c r="VIK89" s="35"/>
      <c r="VIL89" s="59"/>
      <c r="VIM89" s="37"/>
      <c r="VIN89" s="46"/>
      <c r="VIO89" s="35"/>
      <c r="VIP89" s="59"/>
      <c r="VIQ89" s="37"/>
      <c r="VIR89" s="46"/>
      <c r="VIS89" s="35"/>
      <c r="VIT89" s="59"/>
      <c r="VIU89" s="37"/>
      <c r="VIV89" s="46"/>
      <c r="VIW89" s="35"/>
      <c r="VIX89" s="59"/>
      <c r="VIY89" s="37"/>
      <c r="VIZ89" s="46"/>
      <c r="VJA89" s="35"/>
      <c r="VJB89" s="59"/>
      <c r="VJC89" s="37"/>
      <c r="VJD89" s="46"/>
      <c r="VJE89" s="35"/>
      <c r="VJF89" s="59"/>
      <c r="VJG89" s="37"/>
      <c r="VJH89" s="46"/>
      <c r="VJI89" s="35"/>
      <c r="VJJ89" s="59"/>
      <c r="VJK89" s="37"/>
      <c r="VJL89" s="46"/>
      <c r="VJM89" s="35"/>
      <c r="VJN89" s="59"/>
      <c r="VJO89" s="37"/>
      <c r="VJP89" s="46"/>
      <c r="VJQ89" s="35"/>
      <c r="VJR89" s="59"/>
      <c r="VJS89" s="37"/>
      <c r="VJT89" s="46"/>
      <c r="VJU89" s="35"/>
      <c r="VJV89" s="59"/>
      <c r="VJW89" s="37"/>
      <c r="VJX89" s="46"/>
      <c r="VJY89" s="35"/>
      <c r="VJZ89" s="59"/>
      <c r="VKA89" s="37"/>
      <c r="VKB89" s="46"/>
      <c r="VKC89" s="35"/>
      <c r="VKD89" s="59"/>
      <c r="VKE89" s="37"/>
      <c r="VKF89" s="46"/>
      <c r="VKG89" s="35"/>
      <c r="VKH89" s="59"/>
      <c r="VKI89" s="37"/>
      <c r="VKJ89" s="46"/>
      <c r="VKK89" s="35"/>
      <c r="VKL89" s="59"/>
      <c r="VKM89" s="37"/>
      <c r="VKN89" s="46"/>
      <c r="VKO89" s="35"/>
      <c r="VKP89" s="59"/>
      <c r="VKQ89" s="37"/>
      <c r="VKR89" s="46"/>
      <c r="VKS89" s="35"/>
      <c r="VKT89" s="59"/>
      <c r="VKU89" s="37"/>
      <c r="VKV89" s="46"/>
      <c r="VKW89" s="35"/>
      <c r="VKX89" s="59"/>
      <c r="VKY89" s="37"/>
      <c r="VKZ89" s="46"/>
      <c r="VLA89" s="35"/>
      <c r="VLB89" s="59"/>
      <c r="VLC89" s="37"/>
      <c r="VLD89" s="46"/>
      <c r="VLE89" s="35"/>
      <c r="VLF89" s="59"/>
      <c r="VLG89" s="37"/>
      <c r="VLH89" s="46"/>
      <c r="VLI89" s="35"/>
      <c r="VLJ89" s="59"/>
      <c r="VLK89" s="37"/>
      <c r="VLL89" s="46"/>
      <c r="VLM89" s="35"/>
      <c r="VLN89" s="59"/>
      <c r="VLO89" s="37"/>
      <c r="VLP89" s="46"/>
      <c r="VLQ89" s="35"/>
      <c r="VLR89" s="59"/>
      <c r="VLS89" s="37"/>
      <c r="VLT89" s="46"/>
      <c r="VLU89" s="35"/>
      <c r="VLV89" s="59"/>
      <c r="VLW89" s="37"/>
      <c r="VLX89" s="46"/>
      <c r="VLY89" s="35"/>
      <c r="VLZ89" s="59"/>
      <c r="VMA89" s="37"/>
      <c r="VMB89" s="46"/>
      <c r="VMC89" s="35"/>
      <c r="VMD89" s="59"/>
      <c r="VME89" s="37"/>
      <c r="VMF89" s="46"/>
      <c r="VMG89" s="35"/>
      <c r="VMH89" s="59"/>
      <c r="VMI89" s="37"/>
      <c r="VMJ89" s="46"/>
      <c r="VMK89" s="35"/>
      <c r="VML89" s="59"/>
      <c r="VMM89" s="37"/>
      <c r="VMN89" s="46"/>
      <c r="VMO89" s="35"/>
      <c r="VMP89" s="59"/>
      <c r="VMQ89" s="37"/>
      <c r="VMR89" s="46"/>
      <c r="VMS89" s="35"/>
      <c r="VMT89" s="59"/>
      <c r="VMU89" s="37"/>
      <c r="VMV89" s="46"/>
      <c r="VMW89" s="35"/>
      <c r="VMX89" s="59"/>
      <c r="VMY89" s="37"/>
      <c r="VMZ89" s="46"/>
      <c r="VNA89" s="35"/>
      <c r="VNB89" s="59"/>
      <c r="VNC89" s="37"/>
      <c r="VND89" s="46"/>
      <c r="VNE89" s="35"/>
      <c r="VNF89" s="59"/>
      <c r="VNG89" s="37"/>
      <c r="VNH89" s="46"/>
      <c r="VNI89" s="35"/>
      <c r="VNJ89" s="59"/>
      <c r="VNK89" s="37"/>
      <c r="VNL89" s="46"/>
      <c r="VNM89" s="35"/>
      <c r="VNN89" s="59"/>
      <c r="VNO89" s="37"/>
      <c r="VNP89" s="46"/>
      <c r="VNQ89" s="35"/>
      <c r="VNR89" s="59"/>
      <c r="VNS89" s="37"/>
      <c r="VNT89" s="46"/>
      <c r="VNU89" s="35"/>
      <c r="VNV89" s="59"/>
      <c r="VNW89" s="37"/>
      <c r="VNX89" s="46"/>
      <c r="VNY89" s="35"/>
      <c r="VNZ89" s="59"/>
      <c r="VOA89" s="37"/>
      <c r="VOB89" s="46"/>
      <c r="VOC89" s="35"/>
      <c r="VOD89" s="59"/>
      <c r="VOE89" s="37"/>
      <c r="VOF89" s="46"/>
      <c r="VOG89" s="35"/>
      <c r="VOH89" s="59"/>
      <c r="VOI89" s="37"/>
      <c r="VOJ89" s="46"/>
      <c r="VOK89" s="35"/>
      <c r="VOL89" s="59"/>
      <c r="VOM89" s="37"/>
      <c r="VON89" s="46"/>
      <c r="VOO89" s="35"/>
      <c r="VOP89" s="59"/>
      <c r="VOQ89" s="37"/>
      <c r="VOR89" s="46"/>
      <c r="VOS89" s="35"/>
      <c r="VOT89" s="59"/>
      <c r="VOU89" s="37"/>
      <c r="VOV89" s="46"/>
      <c r="VOW89" s="35"/>
      <c r="VOX89" s="59"/>
      <c r="VOY89" s="37"/>
      <c r="VOZ89" s="46"/>
      <c r="VPA89" s="35"/>
      <c r="VPB89" s="59"/>
      <c r="VPC89" s="37"/>
      <c r="VPD89" s="46"/>
      <c r="VPE89" s="35"/>
      <c r="VPF89" s="59"/>
      <c r="VPG89" s="37"/>
      <c r="VPH89" s="46"/>
      <c r="VPI89" s="35"/>
      <c r="VPJ89" s="59"/>
      <c r="VPK89" s="37"/>
      <c r="VPL89" s="46"/>
      <c r="VPM89" s="35"/>
      <c r="VPN89" s="59"/>
      <c r="VPO89" s="37"/>
      <c r="VPP89" s="46"/>
      <c r="VPQ89" s="35"/>
      <c r="VPR89" s="59"/>
      <c r="VPS89" s="37"/>
      <c r="VPT89" s="46"/>
      <c r="VPU89" s="35"/>
      <c r="VPV89" s="59"/>
      <c r="VPW89" s="37"/>
      <c r="VPX89" s="46"/>
      <c r="VPY89" s="35"/>
      <c r="VPZ89" s="59"/>
      <c r="VQA89" s="37"/>
      <c r="VQB89" s="46"/>
      <c r="VQC89" s="35"/>
      <c r="VQD89" s="59"/>
      <c r="VQE89" s="37"/>
      <c r="VQF89" s="46"/>
      <c r="VQG89" s="35"/>
      <c r="VQH89" s="59"/>
      <c r="VQI89" s="37"/>
      <c r="VQJ89" s="46"/>
      <c r="VQK89" s="35"/>
      <c r="VQL89" s="59"/>
      <c r="VQM89" s="37"/>
      <c r="VQN89" s="46"/>
      <c r="VQO89" s="35"/>
      <c r="VQP89" s="59"/>
      <c r="VQQ89" s="37"/>
      <c r="VQR89" s="46"/>
      <c r="VQS89" s="35"/>
      <c r="VQT89" s="59"/>
      <c r="VQU89" s="37"/>
      <c r="VQV89" s="46"/>
      <c r="VQW89" s="35"/>
      <c r="VQX89" s="59"/>
      <c r="VQY89" s="37"/>
      <c r="VQZ89" s="46"/>
      <c r="VRA89" s="35"/>
      <c r="VRB89" s="59"/>
      <c r="VRC89" s="37"/>
      <c r="VRD89" s="46"/>
      <c r="VRE89" s="35"/>
      <c r="VRF89" s="59"/>
      <c r="VRG89" s="37"/>
      <c r="VRH89" s="46"/>
      <c r="VRI89" s="35"/>
      <c r="VRJ89" s="59"/>
      <c r="VRK89" s="37"/>
      <c r="VRL89" s="46"/>
      <c r="VRM89" s="35"/>
      <c r="VRN89" s="59"/>
      <c r="VRO89" s="37"/>
      <c r="VRP89" s="46"/>
      <c r="VRQ89" s="35"/>
      <c r="VRR89" s="59"/>
      <c r="VRS89" s="37"/>
      <c r="VRT89" s="46"/>
      <c r="VRU89" s="35"/>
      <c r="VRV89" s="59"/>
      <c r="VRW89" s="37"/>
      <c r="VRX89" s="46"/>
      <c r="VRY89" s="35"/>
      <c r="VRZ89" s="59"/>
      <c r="VSA89" s="37"/>
      <c r="VSB89" s="46"/>
      <c r="VSC89" s="35"/>
      <c r="VSD89" s="59"/>
      <c r="VSE89" s="37"/>
      <c r="VSF89" s="46"/>
      <c r="VSG89" s="35"/>
      <c r="VSH89" s="59"/>
      <c r="VSI89" s="37"/>
      <c r="VSJ89" s="46"/>
      <c r="VSK89" s="35"/>
      <c r="VSL89" s="59"/>
      <c r="VSM89" s="37"/>
      <c r="VSN89" s="46"/>
      <c r="VSO89" s="35"/>
      <c r="VSP89" s="59"/>
      <c r="VSQ89" s="37"/>
      <c r="VSR89" s="46"/>
      <c r="VSS89" s="35"/>
      <c r="VST89" s="59"/>
      <c r="VSU89" s="37"/>
      <c r="VSV89" s="46"/>
      <c r="VSW89" s="35"/>
      <c r="VSX89" s="59"/>
      <c r="VSY89" s="37"/>
      <c r="VSZ89" s="46"/>
      <c r="VTA89" s="35"/>
      <c r="VTB89" s="59"/>
      <c r="VTC89" s="37"/>
      <c r="VTD89" s="46"/>
      <c r="VTE89" s="35"/>
      <c r="VTF89" s="59"/>
      <c r="VTG89" s="37"/>
      <c r="VTH89" s="46"/>
      <c r="VTI89" s="35"/>
      <c r="VTJ89" s="59"/>
      <c r="VTK89" s="37"/>
      <c r="VTL89" s="46"/>
      <c r="VTM89" s="35"/>
      <c r="VTN89" s="59"/>
      <c r="VTO89" s="37"/>
      <c r="VTP89" s="46"/>
      <c r="VTQ89" s="35"/>
      <c r="VTR89" s="59"/>
      <c r="VTS89" s="37"/>
      <c r="VTT89" s="46"/>
      <c r="VTU89" s="35"/>
      <c r="VTV89" s="59"/>
      <c r="VTW89" s="37"/>
      <c r="VTX89" s="46"/>
      <c r="VTY89" s="35"/>
      <c r="VTZ89" s="59"/>
      <c r="VUA89" s="37"/>
      <c r="VUB89" s="46"/>
      <c r="VUC89" s="35"/>
      <c r="VUD89" s="59"/>
      <c r="VUE89" s="37"/>
      <c r="VUF89" s="46"/>
      <c r="VUG89" s="35"/>
      <c r="VUH89" s="59"/>
      <c r="VUI89" s="37"/>
      <c r="VUJ89" s="46"/>
      <c r="VUK89" s="35"/>
      <c r="VUL89" s="59"/>
      <c r="VUM89" s="37"/>
      <c r="VUN89" s="46"/>
      <c r="VUO89" s="35"/>
      <c r="VUP89" s="59"/>
      <c r="VUQ89" s="37"/>
      <c r="VUR89" s="46"/>
      <c r="VUS89" s="35"/>
      <c r="VUT89" s="59"/>
      <c r="VUU89" s="37"/>
      <c r="VUV89" s="46"/>
      <c r="VUW89" s="35"/>
      <c r="VUX89" s="59"/>
      <c r="VUY89" s="37"/>
      <c r="VUZ89" s="46"/>
      <c r="VVA89" s="35"/>
      <c r="VVB89" s="59"/>
      <c r="VVC89" s="37"/>
      <c r="VVD89" s="46"/>
      <c r="VVE89" s="35"/>
      <c r="VVF89" s="59"/>
      <c r="VVG89" s="37"/>
      <c r="VVH89" s="46"/>
      <c r="VVI89" s="35"/>
      <c r="VVJ89" s="59"/>
      <c r="VVK89" s="37"/>
      <c r="VVL89" s="46"/>
      <c r="VVM89" s="35"/>
      <c r="VVN89" s="59"/>
      <c r="VVO89" s="37"/>
      <c r="VVP89" s="46"/>
      <c r="VVQ89" s="35"/>
      <c r="VVR89" s="59"/>
      <c r="VVS89" s="37"/>
      <c r="VVT89" s="46"/>
      <c r="VVU89" s="35"/>
      <c r="VVV89" s="59"/>
      <c r="VVW89" s="37"/>
      <c r="VVX89" s="46"/>
      <c r="VVY89" s="35"/>
      <c r="VVZ89" s="59"/>
      <c r="VWA89" s="37"/>
      <c r="VWB89" s="46"/>
      <c r="VWC89" s="35"/>
      <c r="VWD89" s="59"/>
      <c r="VWE89" s="37"/>
      <c r="VWF89" s="46"/>
      <c r="VWG89" s="35"/>
      <c r="VWH89" s="59"/>
      <c r="VWI89" s="37"/>
      <c r="VWJ89" s="46"/>
      <c r="VWK89" s="35"/>
      <c r="VWL89" s="59"/>
      <c r="VWM89" s="37"/>
      <c r="VWN89" s="46"/>
      <c r="VWO89" s="35"/>
      <c r="VWP89" s="59"/>
      <c r="VWQ89" s="37"/>
      <c r="VWR89" s="46"/>
      <c r="VWS89" s="35"/>
      <c r="VWT89" s="59"/>
      <c r="VWU89" s="37"/>
      <c r="VWV89" s="46"/>
      <c r="VWW89" s="35"/>
      <c r="VWX89" s="59"/>
      <c r="VWY89" s="37"/>
      <c r="VWZ89" s="46"/>
      <c r="VXA89" s="35"/>
      <c r="VXB89" s="59"/>
      <c r="VXC89" s="37"/>
      <c r="VXD89" s="46"/>
      <c r="VXE89" s="35"/>
      <c r="VXF89" s="59"/>
      <c r="VXG89" s="37"/>
      <c r="VXH89" s="46"/>
      <c r="VXI89" s="35"/>
      <c r="VXJ89" s="59"/>
      <c r="VXK89" s="37"/>
      <c r="VXL89" s="46"/>
      <c r="VXM89" s="35"/>
      <c r="VXN89" s="59"/>
      <c r="VXO89" s="37"/>
      <c r="VXP89" s="46"/>
      <c r="VXQ89" s="35"/>
      <c r="VXR89" s="59"/>
      <c r="VXS89" s="37"/>
      <c r="VXT89" s="46"/>
      <c r="VXU89" s="35"/>
      <c r="VXV89" s="59"/>
      <c r="VXW89" s="37"/>
      <c r="VXX89" s="46"/>
      <c r="VXY89" s="35"/>
      <c r="VXZ89" s="59"/>
      <c r="VYA89" s="37"/>
      <c r="VYB89" s="46"/>
      <c r="VYC89" s="35"/>
      <c r="VYD89" s="59"/>
      <c r="VYE89" s="37"/>
      <c r="VYF89" s="46"/>
      <c r="VYG89" s="35"/>
      <c r="VYH89" s="59"/>
      <c r="VYI89" s="37"/>
      <c r="VYJ89" s="46"/>
      <c r="VYK89" s="35"/>
      <c r="VYL89" s="59"/>
      <c r="VYM89" s="37"/>
      <c r="VYN89" s="46"/>
      <c r="VYO89" s="35"/>
      <c r="VYP89" s="59"/>
      <c r="VYQ89" s="37"/>
      <c r="VYR89" s="46"/>
      <c r="VYS89" s="35"/>
      <c r="VYT89" s="59"/>
      <c r="VYU89" s="37"/>
      <c r="VYV89" s="46"/>
      <c r="VYW89" s="35"/>
      <c r="VYX89" s="59"/>
      <c r="VYY89" s="37"/>
      <c r="VYZ89" s="46"/>
      <c r="VZA89" s="35"/>
      <c r="VZB89" s="59"/>
      <c r="VZC89" s="37"/>
      <c r="VZD89" s="46"/>
      <c r="VZE89" s="35"/>
      <c r="VZF89" s="59"/>
      <c r="VZG89" s="37"/>
      <c r="VZH89" s="46"/>
      <c r="VZI89" s="35"/>
      <c r="VZJ89" s="59"/>
      <c r="VZK89" s="37"/>
      <c r="VZL89" s="46"/>
      <c r="VZM89" s="35"/>
      <c r="VZN89" s="59"/>
      <c r="VZO89" s="37"/>
      <c r="VZP89" s="46"/>
      <c r="VZQ89" s="35"/>
      <c r="VZR89" s="59"/>
      <c r="VZS89" s="37"/>
      <c r="VZT89" s="46"/>
      <c r="VZU89" s="35"/>
      <c r="VZV89" s="59"/>
      <c r="VZW89" s="37"/>
      <c r="VZX89" s="46"/>
      <c r="VZY89" s="35"/>
      <c r="VZZ89" s="59"/>
      <c r="WAA89" s="37"/>
      <c r="WAB89" s="46"/>
      <c r="WAC89" s="35"/>
      <c r="WAD89" s="59"/>
      <c r="WAE89" s="37"/>
      <c r="WAF89" s="46"/>
      <c r="WAG89" s="35"/>
      <c r="WAH89" s="59"/>
      <c r="WAI89" s="37"/>
      <c r="WAJ89" s="46"/>
      <c r="WAK89" s="35"/>
      <c r="WAL89" s="59"/>
      <c r="WAM89" s="37"/>
      <c r="WAN89" s="46"/>
      <c r="WAO89" s="35"/>
      <c r="WAP89" s="59"/>
      <c r="WAQ89" s="37"/>
      <c r="WAR89" s="46"/>
      <c r="WAS89" s="35"/>
      <c r="WAT89" s="59"/>
      <c r="WAU89" s="37"/>
      <c r="WAV89" s="46"/>
      <c r="WAW89" s="35"/>
      <c r="WAX89" s="59"/>
      <c r="WAY89" s="37"/>
      <c r="WAZ89" s="46"/>
      <c r="WBA89" s="35"/>
      <c r="WBB89" s="59"/>
      <c r="WBC89" s="37"/>
      <c r="WBD89" s="46"/>
      <c r="WBE89" s="35"/>
      <c r="WBF89" s="59"/>
      <c r="WBG89" s="37"/>
      <c r="WBH89" s="46"/>
      <c r="WBI89" s="35"/>
      <c r="WBJ89" s="59"/>
      <c r="WBK89" s="37"/>
      <c r="WBL89" s="46"/>
      <c r="WBM89" s="35"/>
      <c r="WBN89" s="59"/>
      <c r="WBO89" s="37"/>
      <c r="WBP89" s="46"/>
      <c r="WBQ89" s="35"/>
      <c r="WBR89" s="59"/>
      <c r="WBS89" s="37"/>
      <c r="WBT89" s="46"/>
      <c r="WBU89" s="35"/>
      <c r="WBV89" s="59"/>
      <c r="WBW89" s="37"/>
      <c r="WBX89" s="46"/>
      <c r="WBY89" s="35"/>
      <c r="WBZ89" s="59"/>
      <c r="WCA89" s="37"/>
      <c r="WCB89" s="46"/>
      <c r="WCC89" s="35"/>
      <c r="WCD89" s="59"/>
      <c r="WCE89" s="37"/>
      <c r="WCF89" s="46"/>
      <c r="WCG89" s="35"/>
      <c r="WCH89" s="59"/>
      <c r="WCI89" s="37"/>
      <c r="WCJ89" s="46"/>
      <c r="WCK89" s="35"/>
      <c r="WCL89" s="59"/>
      <c r="WCM89" s="37"/>
      <c r="WCN89" s="46"/>
      <c r="WCO89" s="35"/>
      <c r="WCP89" s="59"/>
      <c r="WCQ89" s="37"/>
      <c r="WCR89" s="46"/>
      <c r="WCS89" s="35"/>
      <c r="WCT89" s="59"/>
      <c r="WCU89" s="37"/>
      <c r="WCV89" s="46"/>
      <c r="WCW89" s="35"/>
      <c r="WCX89" s="59"/>
      <c r="WCY89" s="37"/>
      <c r="WCZ89" s="46"/>
      <c r="WDA89" s="35"/>
      <c r="WDB89" s="59"/>
      <c r="WDC89" s="37"/>
      <c r="WDD89" s="46"/>
      <c r="WDE89" s="35"/>
      <c r="WDF89" s="59"/>
      <c r="WDG89" s="37"/>
      <c r="WDH89" s="46"/>
      <c r="WDI89" s="35"/>
      <c r="WDJ89" s="59"/>
      <c r="WDK89" s="37"/>
      <c r="WDL89" s="46"/>
      <c r="WDM89" s="35"/>
      <c r="WDN89" s="59"/>
      <c r="WDO89" s="37"/>
      <c r="WDP89" s="46"/>
      <c r="WDQ89" s="35"/>
      <c r="WDR89" s="59"/>
      <c r="WDS89" s="37"/>
      <c r="WDT89" s="46"/>
      <c r="WDU89" s="35"/>
      <c r="WDV89" s="59"/>
      <c r="WDW89" s="37"/>
      <c r="WDX89" s="46"/>
      <c r="WDY89" s="35"/>
      <c r="WDZ89" s="59"/>
      <c r="WEA89" s="37"/>
      <c r="WEB89" s="46"/>
      <c r="WEC89" s="35"/>
      <c r="WED89" s="59"/>
      <c r="WEE89" s="37"/>
      <c r="WEF89" s="46"/>
      <c r="WEG89" s="35"/>
      <c r="WEH89" s="59"/>
      <c r="WEI89" s="37"/>
      <c r="WEJ89" s="46"/>
      <c r="WEK89" s="35"/>
      <c r="WEL89" s="59"/>
      <c r="WEM89" s="37"/>
      <c r="WEN89" s="46"/>
      <c r="WEO89" s="35"/>
      <c r="WEP89" s="59"/>
      <c r="WEQ89" s="37"/>
      <c r="WER89" s="46"/>
      <c r="WES89" s="35"/>
      <c r="WET89" s="59"/>
      <c r="WEU89" s="37"/>
      <c r="WEV89" s="46"/>
      <c r="WEW89" s="35"/>
      <c r="WEX89" s="59"/>
      <c r="WEY89" s="37"/>
      <c r="WEZ89" s="46"/>
      <c r="WFA89" s="35"/>
      <c r="WFB89" s="59"/>
      <c r="WFC89" s="37"/>
      <c r="WFD89" s="46"/>
      <c r="WFE89" s="35"/>
      <c r="WFF89" s="59"/>
      <c r="WFG89" s="37"/>
      <c r="WFH89" s="46"/>
      <c r="WFI89" s="35"/>
      <c r="WFJ89" s="59"/>
      <c r="WFK89" s="37"/>
      <c r="WFL89" s="46"/>
      <c r="WFM89" s="35"/>
      <c r="WFN89" s="59"/>
      <c r="WFO89" s="37"/>
      <c r="WFP89" s="46"/>
      <c r="WFQ89" s="35"/>
      <c r="WFR89" s="59"/>
      <c r="WFS89" s="37"/>
      <c r="WFT89" s="46"/>
      <c r="WFU89" s="35"/>
      <c r="WFV89" s="59"/>
      <c r="WFW89" s="37"/>
      <c r="WFX89" s="46"/>
      <c r="WFY89" s="35"/>
      <c r="WFZ89" s="59"/>
      <c r="WGA89" s="37"/>
      <c r="WGB89" s="46"/>
      <c r="WGC89" s="35"/>
      <c r="WGD89" s="59"/>
      <c r="WGE89" s="37"/>
      <c r="WGF89" s="46"/>
      <c r="WGG89" s="35"/>
      <c r="WGH89" s="59"/>
      <c r="WGI89" s="37"/>
      <c r="WGJ89" s="46"/>
      <c r="WGK89" s="35"/>
      <c r="WGL89" s="59"/>
      <c r="WGM89" s="37"/>
      <c r="WGN89" s="46"/>
      <c r="WGO89" s="35"/>
      <c r="WGP89" s="59"/>
      <c r="WGQ89" s="37"/>
      <c r="WGR89" s="46"/>
      <c r="WGS89" s="35"/>
      <c r="WGT89" s="59"/>
      <c r="WGU89" s="37"/>
      <c r="WGV89" s="46"/>
      <c r="WGW89" s="35"/>
      <c r="WGX89" s="59"/>
      <c r="WGY89" s="37"/>
      <c r="WGZ89" s="46"/>
      <c r="WHA89" s="35"/>
      <c r="WHB89" s="59"/>
      <c r="WHC89" s="37"/>
      <c r="WHD89" s="46"/>
      <c r="WHE89" s="35"/>
      <c r="WHF89" s="59"/>
      <c r="WHG89" s="37"/>
      <c r="WHH89" s="46"/>
      <c r="WHI89" s="35"/>
      <c r="WHJ89" s="59"/>
      <c r="WHK89" s="37"/>
      <c r="WHL89" s="46"/>
      <c r="WHM89" s="35"/>
      <c r="WHN89" s="59"/>
      <c r="WHO89" s="37"/>
      <c r="WHP89" s="46"/>
      <c r="WHQ89" s="35"/>
      <c r="WHR89" s="59"/>
      <c r="WHS89" s="37"/>
      <c r="WHT89" s="46"/>
      <c r="WHU89" s="35"/>
      <c r="WHV89" s="59"/>
      <c r="WHW89" s="37"/>
      <c r="WHX89" s="46"/>
      <c r="WHY89" s="35"/>
      <c r="WHZ89" s="59"/>
      <c r="WIA89" s="37"/>
      <c r="WIB89" s="46"/>
      <c r="WIC89" s="35"/>
      <c r="WID89" s="59"/>
      <c r="WIE89" s="37"/>
      <c r="WIF89" s="46"/>
      <c r="WIG89" s="35"/>
      <c r="WIH89" s="59"/>
      <c r="WII89" s="37"/>
      <c r="WIJ89" s="46"/>
      <c r="WIK89" s="35"/>
      <c r="WIL89" s="59"/>
      <c r="WIM89" s="37"/>
      <c r="WIN89" s="46"/>
      <c r="WIO89" s="35"/>
      <c r="WIP89" s="59"/>
      <c r="WIQ89" s="37"/>
      <c r="WIR89" s="46"/>
      <c r="WIS89" s="35"/>
      <c r="WIT89" s="59"/>
      <c r="WIU89" s="37"/>
      <c r="WIV89" s="46"/>
      <c r="WIW89" s="35"/>
      <c r="WIX89" s="59"/>
      <c r="WIY89" s="37"/>
      <c r="WIZ89" s="46"/>
      <c r="WJA89" s="35"/>
      <c r="WJB89" s="59"/>
      <c r="WJC89" s="37"/>
      <c r="WJD89" s="46"/>
      <c r="WJE89" s="35"/>
      <c r="WJF89" s="59"/>
      <c r="WJG89" s="37"/>
      <c r="WJH89" s="46"/>
      <c r="WJI89" s="35"/>
      <c r="WJJ89" s="59"/>
      <c r="WJK89" s="37"/>
      <c r="WJL89" s="46"/>
      <c r="WJM89" s="35"/>
      <c r="WJN89" s="59"/>
      <c r="WJO89" s="37"/>
      <c r="WJP89" s="46"/>
      <c r="WJQ89" s="35"/>
      <c r="WJR89" s="59"/>
      <c r="WJS89" s="37"/>
      <c r="WJT89" s="46"/>
      <c r="WJU89" s="35"/>
      <c r="WJV89" s="59"/>
      <c r="WJW89" s="37"/>
      <c r="WJX89" s="46"/>
      <c r="WJY89" s="35"/>
      <c r="WJZ89" s="59"/>
      <c r="WKA89" s="37"/>
      <c r="WKB89" s="46"/>
      <c r="WKC89" s="35"/>
      <c r="WKD89" s="59"/>
      <c r="WKE89" s="37"/>
      <c r="WKF89" s="46"/>
      <c r="WKG89" s="35"/>
      <c r="WKH89" s="59"/>
      <c r="WKI89" s="37"/>
      <c r="WKJ89" s="46"/>
      <c r="WKK89" s="35"/>
      <c r="WKL89" s="59"/>
      <c r="WKM89" s="37"/>
      <c r="WKN89" s="46"/>
      <c r="WKO89" s="35"/>
      <c r="WKP89" s="59"/>
      <c r="WKQ89" s="37"/>
      <c r="WKR89" s="46"/>
      <c r="WKS89" s="35"/>
      <c r="WKT89" s="59"/>
      <c r="WKU89" s="37"/>
      <c r="WKV89" s="46"/>
      <c r="WKW89" s="35"/>
      <c r="WKX89" s="59"/>
      <c r="WKY89" s="37"/>
      <c r="WKZ89" s="46"/>
      <c r="WLA89" s="35"/>
      <c r="WLB89" s="59"/>
      <c r="WLC89" s="37"/>
      <c r="WLD89" s="46"/>
      <c r="WLE89" s="35"/>
      <c r="WLF89" s="59"/>
      <c r="WLG89" s="37"/>
      <c r="WLH89" s="46"/>
      <c r="WLI89" s="35"/>
      <c r="WLJ89" s="59"/>
      <c r="WLK89" s="37"/>
      <c r="WLL89" s="46"/>
      <c r="WLM89" s="35"/>
      <c r="WLN89" s="59"/>
      <c r="WLO89" s="37"/>
      <c r="WLP89" s="46"/>
      <c r="WLQ89" s="35"/>
      <c r="WLR89" s="59"/>
      <c r="WLS89" s="37"/>
      <c r="WLT89" s="46"/>
      <c r="WLU89" s="35"/>
      <c r="WLV89" s="59"/>
      <c r="WLW89" s="37"/>
      <c r="WLX89" s="46"/>
      <c r="WLY89" s="35"/>
      <c r="WLZ89" s="59"/>
      <c r="WMA89" s="37"/>
      <c r="WMB89" s="46"/>
      <c r="WMC89" s="35"/>
      <c r="WMD89" s="59"/>
      <c r="WME89" s="37"/>
      <c r="WMF89" s="46"/>
      <c r="WMG89" s="35"/>
      <c r="WMH89" s="59"/>
      <c r="WMI89" s="37"/>
      <c r="WMJ89" s="46"/>
      <c r="WMK89" s="35"/>
      <c r="WML89" s="59"/>
      <c r="WMM89" s="37"/>
      <c r="WMN89" s="46"/>
      <c r="WMO89" s="35"/>
      <c r="WMP89" s="59"/>
      <c r="WMQ89" s="37"/>
      <c r="WMR89" s="46"/>
      <c r="WMS89" s="35"/>
      <c r="WMT89" s="59"/>
      <c r="WMU89" s="37"/>
      <c r="WMV89" s="46"/>
      <c r="WMW89" s="35"/>
      <c r="WMX89" s="59"/>
      <c r="WMY89" s="37"/>
      <c r="WMZ89" s="46"/>
      <c r="WNA89" s="35"/>
      <c r="WNB89" s="59"/>
      <c r="WNC89" s="37"/>
      <c r="WND89" s="46"/>
      <c r="WNE89" s="35"/>
      <c r="WNF89" s="59"/>
      <c r="WNG89" s="37"/>
      <c r="WNH89" s="46"/>
      <c r="WNI89" s="35"/>
      <c r="WNJ89" s="59"/>
      <c r="WNK89" s="37"/>
      <c r="WNL89" s="46"/>
      <c r="WNM89" s="35"/>
      <c r="WNN89" s="59"/>
      <c r="WNO89" s="37"/>
      <c r="WNP89" s="46"/>
      <c r="WNQ89" s="35"/>
      <c r="WNR89" s="59"/>
      <c r="WNS89" s="37"/>
      <c r="WNT89" s="46"/>
      <c r="WNU89" s="35"/>
      <c r="WNV89" s="59"/>
      <c r="WNW89" s="37"/>
      <c r="WNX89" s="46"/>
      <c r="WNY89" s="35"/>
      <c r="WNZ89" s="59"/>
      <c r="WOA89" s="37"/>
      <c r="WOB89" s="46"/>
      <c r="WOC89" s="35"/>
      <c r="WOD89" s="59"/>
      <c r="WOE89" s="37"/>
      <c r="WOF89" s="46"/>
      <c r="WOG89" s="35"/>
      <c r="WOH89" s="59"/>
      <c r="WOI89" s="37"/>
      <c r="WOJ89" s="46"/>
      <c r="WOK89" s="35"/>
      <c r="WOL89" s="59"/>
      <c r="WOM89" s="37"/>
      <c r="WON89" s="46"/>
      <c r="WOO89" s="35"/>
      <c r="WOP89" s="59"/>
      <c r="WOQ89" s="37"/>
      <c r="WOR89" s="46"/>
      <c r="WOS89" s="35"/>
      <c r="WOT89" s="59"/>
      <c r="WOU89" s="37"/>
      <c r="WOV89" s="46"/>
      <c r="WOW89" s="35"/>
      <c r="WOX89" s="59"/>
      <c r="WOY89" s="37"/>
      <c r="WOZ89" s="46"/>
      <c r="WPA89" s="35"/>
      <c r="WPB89" s="59"/>
      <c r="WPC89" s="37"/>
      <c r="WPD89" s="46"/>
      <c r="WPE89" s="35"/>
      <c r="WPF89" s="59"/>
      <c r="WPG89" s="37"/>
      <c r="WPH89" s="46"/>
      <c r="WPI89" s="35"/>
      <c r="WPJ89" s="59"/>
      <c r="WPK89" s="37"/>
      <c r="WPL89" s="46"/>
      <c r="WPM89" s="35"/>
      <c r="WPN89" s="59"/>
      <c r="WPO89" s="37"/>
      <c r="WPP89" s="46"/>
      <c r="WPQ89" s="35"/>
      <c r="WPR89" s="59"/>
      <c r="WPS89" s="37"/>
      <c r="WPT89" s="46"/>
      <c r="WPU89" s="35"/>
      <c r="WPV89" s="59"/>
      <c r="WPW89" s="37"/>
      <c r="WPX89" s="46"/>
      <c r="WPY89" s="35"/>
      <c r="WPZ89" s="59"/>
      <c r="WQA89" s="37"/>
      <c r="WQB89" s="46"/>
      <c r="WQC89" s="35"/>
      <c r="WQD89" s="59"/>
      <c r="WQE89" s="37"/>
      <c r="WQF89" s="46"/>
      <c r="WQG89" s="35"/>
      <c r="WQH89" s="59"/>
      <c r="WQI89" s="37"/>
      <c r="WQJ89" s="46"/>
      <c r="WQK89" s="35"/>
      <c r="WQL89" s="59"/>
      <c r="WQM89" s="37"/>
      <c r="WQN89" s="46"/>
      <c r="WQO89" s="35"/>
      <c r="WQP89" s="59"/>
      <c r="WQQ89" s="37"/>
      <c r="WQR89" s="46"/>
      <c r="WQS89" s="35"/>
      <c r="WQT89" s="59"/>
      <c r="WQU89" s="37"/>
      <c r="WQV89" s="46"/>
      <c r="WQW89" s="35"/>
      <c r="WQX89" s="59"/>
      <c r="WQY89" s="37"/>
      <c r="WQZ89" s="46"/>
      <c r="WRA89" s="35"/>
      <c r="WRB89" s="59"/>
      <c r="WRC89" s="37"/>
      <c r="WRD89" s="46"/>
      <c r="WRE89" s="35"/>
      <c r="WRF89" s="59"/>
      <c r="WRG89" s="37"/>
      <c r="WRH89" s="46"/>
      <c r="WRI89" s="35"/>
      <c r="WRJ89" s="59"/>
      <c r="WRK89" s="37"/>
      <c r="WRL89" s="46"/>
      <c r="WRM89" s="35"/>
      <c r="WRN89" s="59"/>
      <c r="WRO89" s="37"/>
      <c r="WRP89" s="46"/>
      <c r="WRQ89" s="35"/>
      <c r="WRR89" s="59"/>
      <c r="WRS89" s="37"/>
      <c r="WRT89" s="46"/>
      <c r="WRU89" s="35"/>
      <c r="WRV89" s="59"/>
      <c r="WRW89" s="37"/>
      <c r="WRX89" s="46"/>
      <c r="WRY89" s="35"/>
      <c r="WRZ89" s="59"/>
      <c r="WSA89" s="37"/>
      <c r="WSB89" s="46"/>
      <c r="WSC89" s="35"/>
      <c r="WSD89" s="59"/>
      <c r="WSE89" s="37"/>
      <c r="WSF89" s="46"/>
      <c r="WSG89" s="35"/>
      <c r="WSH89" s="59"/>
      <c r="WSI89" s="37"/>
      <c r="WSJ89" s="46"/>
      <c r="WSK89" s="35"/>
      <c r="WSL89" s="59"/>
      <c r="WSM89" s="37"/>
      <c r="WSN89" s="46"/>
      <c r="WSO89" s="35"/>
      <c r="WSP89" s="59"/>
      <c r="WSQ89" s="37"/>
      <c r="WSR89" s="46"/>
      <c r="WSS89" s="35"/>
      <c r="WST89" s="59"/>
      <c r="WSU89" s="37"/>
      <c r="WSV89" s="46"/>
      <c r="WSW89" s="35"/>
      <c r="WSX89" s="59"/>
      <c r="WSY89" s="37"/>
      <c r="WSZ89" s="46"/>
      <c r="WTA89" s="35"/>
      <c r="WTB89" s="59"/>
      <c r="WTC89" s="37"/>
      <c r="WTD89" s="46"/>
      <c r="WTE89" s="35"/>
      <c r="WTF89" s="59"/>
      <c r="WTG89" s="37"/>
      <c r="WTH89" s="46"/>
      <c r="WTI89" s="35"/>
      <c r="WTJ89" s="59"/>
      <c r="WTK89" s="37"/>
      <c r="WTL89" s="46"/>
      <c r="WTM89" s="35"/>
      <c r="WTN89" s="59"/>
      <c r="WTO89" s="37"/>
      <c r="WTP89" s="46"/>
      <c r="WTQ89" s="35"/>
      <c r="WTR89" s="59"/>
      <c r="WTS89" s="37"/>
      <c r="WTT89" s="46"/>
      <c r="WTU89" s="35"/>
      <c r="WTV89" s="59"/>
      <c r="WTW89" s="37"/>
      <c r="WTX89" s="46"/>
      <c r="WTY89" s="35"/>
      <c r="WTZ89" s="59"/>
      <c r="WUA89" s="37"/>
      <c r="WUB89" s="46"/>
      <c r="WUC89" s="35"/>
      <c r="WUD89" s="59"/>
      <c r="WUE89" s="37"/>
      <c r="WUF89" s="46"/>
      <c r="WUG89" s="35"/>
      <c r="WUH89" s="59"/>
      <c r="WUI89" s="37"/>
      <c r="WUJ89" s="46"/>
      <c r="WUK89" s="35"/>
      <c r="WUL89" s="59"/>
      <c r="WUM89" s="37"/>
      <c r="WUN89" s="46"/>
      <c r="WUO89" s="35"/>
      <c r="WUP89" s="59"/>
      <c r="WUQ89" s="37"/>
      <c r="WUR89" s="46"/>
      <c r="WUS89" s="35"/>
      <c r="WUT89" s="59"/>
      <c r="WUU89" s="37"/>
      <c r="WUV89" s="46"/>
      <c r="WUW89" s="35"/>
      <c r="WUX89" s="59"/>
      <c r="WUY89" s="37"/>
      <c r="WUZ89" s="46"/>
      <c r="WVA89" s="35"/>
      <c r="WVB89" s="59"/>
      <c r="WVC89" s="37"/>
      <c r="WVD89" s="46"/>
      <c r="WVE89" s="35"/>
      <c r="WVF89" s="59"/>
      <c r="WVG89" s="37"/>
      <c r="WVH89" s="46"/>
      <c r="WVI89" s="35"/>
      <c r="WVJ89" s="59"/>
      <c r="WVK89" s="37"/>
      <c r="WVL89" s="46"/>
      <c r="WVM89" s="35"/>
      <c r="WVN89" s="59"/>
      <c r="WVO89" s="37"/>
      <c r="WVP89" s="46"/>
      <c r="WVQ89" s="35"/>
      <c r="WVR89" s="59"/>
      <c r="WVS89" s="37"/>
      <c r="WVT89" s="46"/>
      <c r="WVU89" s="35"/>
      <c r="WVV89" s="59"/>
      <c r="WVW89" s="37"/>
      <c r="WVX89" s="46"/>
      <c r="WVY89" s="35"/>
      <c r="WVZ89" s="59"/>
      <c r="WWA89" s="37"/>
      <c r="WWB89" s="46"/>
      <c r="WWC89" s="35"/>
      <c r="WWD89" s="59"/>
      <c r="WWE89" s="37"/>
      <c r="WWF89" s="46"/>
      <c r="WWG89" s="35"/>
      <c r="WWH89" s="59"/>
      <c r="WWI89" s="37"/>
      <c r="WWJ89" s="46"/>
      <c r="WWK89" s="35"/>
      <c r="WWL89" s="59"/>
      <c r="WWM89" s="37"/>
      <c r="WWN89" s="46"/>
      <c r="WWO89" s="35"/>
      <c r="WWP89" s="59"/>
      <c r="WWQ89" s="37"/>
      <c r="WWR89" s="46"/>
      <c r="WWS89" s="35"/>
      <c r="WWT89" s="59"/>
      <c r="WWU89" s="37"/>
      <c r="WWV89" s="46"/>
      <c r="WWW89" s="35"/>
      <c r="WWX89" s="59"/>
      <c r="WWY89" s="37"/>
      <c r="WWZ89" s="46"/>
      <c r="WXA89" s="35"/>
      <c r="WXB89" s="59"/>
      <c r="WXC89" s="37"/>
      <c r="WXD89" s="46"/>
      <c r="WXE89" s="35"/>
      <c r="WXF89" s="59"/>
      <c r="WXG89" s="37"/>
      <c r="WXH89" s="46"/>
      <c r="WXI89" s="35"/>
      <c r="WXJ89" s="59"/>
      <c r="WXK89" s="37"/>
      <c r="WXL89" s="46"/>
      <c r="WXM89" s="35"/>
      <c r="WXN89" s="59"/>
      <c r="WXO89" s="37"/>
      <c r="WXP89" s="46"/>
      <c r="WXQ89" s="35"/>
      <c r="WXR89" s="59"/>
      <c r="WXS89" s="37"/>
      <c r="WXT89" s="46"/>
      <c r="WXU89" s="35"/>
      <c r="WXV89" s="59"/>
      <c r="WXW89" s="37"/>
      <c r="WXX89" s="46"/>
      <c r="WXY89" s="35"/>
      <c r="WXZ89" s="59"/>
      <c r="WYA89" s="37"/>
      <c r="WYB89" s="46"/>
      <c r="WYC89" s="35"/>
      <c r="WYD89" s="59"/>
      <c r="WYE89" s="37"/>
      <c r="WYF89" s="46"/>
      <c r="WYG89" s="35"/>
      <c r="WYH89" s="59"/>
      <c r="WYI89" s="37"/>
      <c r="WYJ89" s="46"/>
      <c r="WYK89" s="35"/>
      <c r="WYL89" s="59"/>
      <c r="WYM89" s="37"/>
      <c r="WYN89" s="46"/>
      <c r="WYO89" s="35"/>
      <c r="WYP89" s="59"/>
      <c r="WYQ89" s="37"/>
      <c r="WYR89" s="46"/>
      <c r="WYS89" s="35"/>
      <c r="WYT89" s="59"/>
      <c r="WYU89" s="37"/>
      <c r="WYV89" s="46"/>
      <c r="WYW89" s="35"/>
      <c r="WYX89" s="59"/>
      <c r="WYY89" s="37"/>
      <c r="WYZ89" s="46"/>
      <c r="WZA89" s="35"/>
      <c r="WZB89" s="59"/>
      <c r="WZC89" s="37"/>
      <c r="WZD89" s="46"/>
      <c r="WZE89" s="35"/>
      <c r="WZF89" s="59"/>
      <c r="WZG89" s="37"/>
      <c r="WZH89" s="46"/>
      <c r="WZI89" s="35"/>
      <c r="WZJ89" s="59"/>
      <c r="WZK89" s="37"/>
      <c r="WZL89" s="46"/>
      <c r="WZM89" s="35"/>
      <c r="WZN89" s="59"/>
      <c r="WZO89" s="37"/>
      <c r="WZP89" s="46"/>
      <c r="WZQ89" s="35"/>
      <c r="WZR89" s="59"/>
      <c r="WZS89" s="37"/>
      <c r="WZT89" s="46"/>
      <c r="WZU89" s="35"/>
      <c r="WZV89" s="59"/>
      <c r="WZW89" s="37"/>
      <c r="WZX89" s="46"/>
      <c r="WZY89" s="35"/>
      <c r="WZZ89" s="59"/>
      <c r="XAA89" s="37"/>
      <c r="XAB89" s="46"/>
      <c r="XAC89" s="35"/>
      <c r="XAD89" s="59"/>
      <c r="XAE89" s="37"/>
      <c r="XAF89" s="46"/>
      <c r="XAG89" s="35"/>
      <c r="XAH89" s="59"/>
      <c r="XAI89" s="37"/>
      <c r="XAJ89" s="46"/>
      <c r="XAK89" s="35"/>
      <c r="XAL89" s="59"/>
      <c r="XAM89" s="37"/>
      <c r="XAN89" s="46"/>
      <c r="XAO89" s="35"/>
      <c r="XAP89" s="59"/>
      <c r="XAQ89" s="37"/>
      <c r="XAR89" s="46"/>
      <c r="XAS89" s="35"/>
      <c r="XAT89" s="59"/>
      <c r="XAU89" s="37"/>
      <c r="XAV89" s="46"/>
      <c r="XAW89" s="35"/>
      <c r="XAX89" s="59"/>
      <c r="XAY89" s="37"/>
      <c r="XAZ89" s="46"/>
      <c r="XBA89" s="35"/>
      <c r="XBB89" s="59"/>
      <c r="XBC89" s="37"/>
      <c r="XBD89" s="46"/>
      <c r="XBE89" s="35"/>
      <c r="XBF89" s="59"/>
      <c r="XBG89" s="37"/>
      <c r="XBH89" s="46"/>
      <c r="XBI89" s="35"/>
      <c r="XBJ89" s="59"/>
      <c r="XBK89" s="37"/>
      <c r="XBL89" s="46"/>
      <c r="XBM89" s="35"/>
      <c r="XBN89" s="59"/>
      <c r="XBO89" s="37"/>
      <c r="XBP89" s="46"/>
      <c r="XBQ89" s="35"/>
      <c r="XBR89" s="59"/>
      <c r="XBS89" s="37"/>
      <c r="XBT89" s="46"/>
      <c r="XBU89" s="35"/>
      <c r="XBV89" s="59"/>
      <c r="XBW89" s="37"/>
      <c r="XBX89" s="46"/>
      <c r="XBY89" s="35"/>
      <c r="XBZ89" s="59"/>
      <c r="XCA89" s="37"/>
      <c r="XCB89" s="46"/>
      <c r="XCC89" s="35"/>
      <c r="XCD89" s="59"/>
      <c r="XCE89" s="37"/>
      <c r="XCF89" s="46"/>
      <c r="XCG89" s="35"/>
      <c r="XCH89" s="59"/>
      <c r="XCI89" s="37"/>
      <c r="XCJ89" s="46"/>
      <c r="XCK89" s="35"/>
      <c r="XCL89" s="59"/>
      <c r="XCM89" s="37"/>
      <c r="XCN89" s="46"/>
      <c r="XCO89" s="35"/>
      <c r="XCP89" s="59"/>
      <c r="XCQ89" s="37"/>
      <c r="XCR89" s="46"/>
      <c r="XCS89" s="35"/>
      <c r="XCT89" s="59"/>
      <c r="XCU89" s="37"/>
      <c r="XCV89" s="46"/>
      <c r="XCW89" s="35"/>
      <c r="XCX89" s="59"/>
      <c r="XCY89" s="37"/>
      <c r="XCZ89" s="46"/>
      <c r="XDA89" s="35"/>
      <c r="XDB89" s="59"/>
      <c r="XDC89" s="37"/>
      <c r="XDD89" s="46"/>
      <c r="XDE89" s="35"/>
      <c r="XDF89" s="59"/>
      <c r="XDG89" s="37"/>
      <c r="XDH89" s="46"/>
      <c r="XDI89" s="35"/>
      <c r="XDJ89" s="59"/>
      <c r="XDK89" s="37"/>
      <c r="XDL89" s="46"/>
      <c r="XDM89" s="35"/>
      <c r="XDN89" s="59"/>
      <c r="XDO89" s="37"/>
      <c r="XDP89" s="46"/>
      <c r="XDQ89" s="35"/>
      <c r="XDR89" s="59"/>
      <c r="XDS89" s="37"/>
      <c r="XDT89" s="46"/>
      <c r="XDU89" s="35"/>
      <c r="XDV89" s="59"/>
      <c r="XDW89" s="37"/>
      <c r="XDX89" s="46"/>
      <c r="XDY89" s="35"/>
      <c r="XDZ89" s="59"/>
      <c r="XEA89" s="37"/>
      <c r="XEB89" s="46"/>
      <c r="XEC89" s="35"/>
      <c r="XED89" s="59"/>
      <c r="XEE89" s="37"/>
      <c r="XEF89" s="46"/>
      <c r="XEG89" s="35"/>
      <c r="XEH89" s="59"/>
      <c r="XEI89" s="37"/>
      <c r="XEJ89" s="46"/>
      <c r="XEK89" s="35"/>
      <c r="XEL89" s="59"/>
      <c r="XEM89" s="37"/>
      <c r="XEN89" s="46"/>
      <c r="XEO89" s="35"/>
      <c r="XEP89" s="59"/>
      <c r="XEQ89" s="37"/>
      <c r="XER89" s="46"/>
      <c r="XES89" s="35"/>
      <c r="XET89" s="59"/>
      <c r="XEU89" s="37"/>
      <c r="XEV89" s="46"/>
      <c r="XEW89" s="35"/>
      <c r="XEX89" s="59"/>
      <c r="XEY89" s="37"/>
      <c r="XEZ89" s="46"/>
      <c r="XFA89" s="35"/>
      <c r="XFB89" s="59"/>
      <c r="XFC89" s="37"/>
      <c r="XFD89" s="46"/>
    </row>
    <row r="90" spans="1:16384" s="70" customFormat="1" ht="26.4">
      <c r="A90" s="35">
        <v>305</v>
      </c>
      <c r="B90" s="157" t="s">
        <v>1010</v>
      </c>
      <c r="C90" s="56" t="s">
        <v>704</v>
      </c>
      <c r="D90" s="43" t="s">
        <v>118</v>
      </c>
      <c r="E90" s="162" t="s">
        <v>1040</v>
      </c>
      <c r="F90" s="59"/>
      <c r="G90" s="37"/>
      <c r="H90" s="46"/>
      <c r="I90" s="35"/>
      <c r="J90" s="59"/>
      <c r="K90" s="37"/>
      <c r="L90" s="46"/>
      <c r="M90" s="35"/>
      <c r="N90" s="59"/>
      <c r="O90" s="37"/>
      <c r="P90" s="46"/>
      <c r="Q90" s="35"/>
      <c r="R90" s="59"/>
      <c r="S90" s="37"/>
      <c r="T90" s="46"/>
      <c r="U90" s="35"/>
      <c r="V90" s="59"/>
      <c r="W90" s="37"/>
      <c r="X90" s="46"/>
      <c r="Y90" s="35"/>
      <c r="Z90" s="59"/>
      <c r="AA90" s="37"/>
      <c r="AB90" s="46"/>
      <c r="AC90" s="35"/>
      <c r="AD90" s="59"/>
      <c r="AE90" s="37"/>
      <c r="AF90" s="46"/>
      <c r="AG90" s="35"/>
      <c r="AH90" s="59"/>
      <c r="AI90" s="37"/>
      <c r="AJ90" s="46"/>
      <c r="AK90" s="35"/>
      <c r="AL90" s="59"/>
      <c r="AM90" s="37"/>
      <c r="AN90" s="46"/>
      <c r="AO90" s="35"/>
      <c r="AP90" s="59"/>
      <c r="AQ90" s="37"/>
      <c r="AR90" s="46"/>
      <c r="AS90" s="35"/>
      <c r="AT90" s="59"/>
      <c r="AU90" s="37"/>
      <c r="AV90" s="46"/>
      <c r="AW90" s="35"/>
      <c r="AX90" s="59"/>
      <c r="AY90" s="37"/>
      <c r="AZ90" s="46"/>
      <c r="BA90" s="35"/>
      <c r="BB90" s="59"/>
      <c r="BC90" s="37"/>
      <c r="BD90" s="46"/>
      <c r="BE90" s="35"/>
      <c r="BF90" s="59"/>
      <c r="BG90" s="37"/>
      <c r="BH90" s="46"/>
      <c r="BI90" s="35"/>
      <c r="BJ90" s="59"/>
      <c r="BK90" s="37"/>
      <c r="BL90" s="46"/>
      <c r="BM90" s="35"/>
      <c r="BN90" s="59"/>
      <c r="BO90" s="37"/>
      <c r="BP90" s="46"/>
      <c r="BQ90" s="35"/>
      <c r="BR90" s="59"/>
      <c r="BS90" s="37"/>
      <c r="BT90" s="46"/>
      <c r="BU90" s="35"/>
      <c r="BV90" s="59"/>
      <c r="BW90" s="37"/>
      <c r="BX90" s="46"/>
      <c r="BY90" s="35"/>
      <c r="BZ90" s="59"/>
      <c r="CA90" s="37"/>
      <c r="CB90" s="46"/>
      <c r="CC90" s="35"/>
      <c r="CD90" s="59"/>
      <c r="CE90" s="37"/>
      <c r="CF90" s="46"/>
      <c r="CG90" s="35"/>
      <c r="CH90" s="59"/>
      <c r="CI90" s="37"/>
      <c r="CJ90" s="46"/>
      <c r="CK90" s="35"/>
      <c r="CL90" s="59"/>
      <c r="CM90" s="37"/>
      <c r="CN90" s="46"/>
      <c r="CO90" s="35"/>
      <c r="CP90" s="59"/>
      <c r="CQ90" s="37"/>
      <c r="CR90" s="46"/>
      <c r="CS90" s="35"/>
      <c r="CT90" s="59"/>
      <c r="CU90" s="37"/>
      <c r="CV90" s="46"/>
      <c r="CW90" s="35"/>
      <c r="CX90" s="59"/>
      <c r="CY90" s="37"/>
      <c r="CZ90" s="46"/>
      <c r="DA90" s="35"/>
      <c r="DB90" s="59"/>
      <c r="DC90" s="37"/>
      <c r="DD90" s="46"/>
      <c r="DE90" s="35"/>
      <c r="DF90" s="59"/>
      <c r="DG90" s="37"/>
      <c r="DH90" s="46"/>
      <c r="DI90" s="35"/>
      <c r="DJ90" s="59"/>
      <c r="DK90" s="37"/>
      <c r="DL90" s="46"/>
      <c r="DM90" s="35"/>
      <c r="DN90" s="59"/>
      <c r="DO90" s="37"/>
      <c r="DP90" s="46"/>
      <c r="DQ90" s="35"/>
      <c r="DR90" s="59"/>
      <c r="DS90" s="37"/>
      <c r="DT90" s="46"/>
      <c r="DU90" s="35"/>
      <c r="DV90" s="59"/>
      <c r="DW90" s="37"/>
      <c r="DX90" s="46"/>
      <c r="DY90" s="35"/>
      <c r="DZ90" s="59"/>
      <c r="EA90" s="37"/>
      <c r="EB90" s="46"/>
      <c r="EC90" s="35"/>
      <c r="ED90" s="59"/>
      <c r="EE90" s="37"/>
      <c r="EF90" s="46"/>
      <c r="EG90" s="35"/>
      <c r="EH90" s="59"/>
      <c r="EI90" s="37"/>
      <c r="EJ90" s="46"/>
      <c r="EK90" s="35"/>
      <c r="EL90" s="59"/>
      <c r="EM90" s="37"/>
      <c r="EN90" s="46"/>
      <c r="EO90" s="35"/>
      <c r="EP90" s="59"/>
      <c r="EQ90" s="37"/>
      <c r="ER90" s="46"/>
      <c r="ES90" s="35"/>
      <c r="ET90" s="59"/>
      <c r="EU90" s="37"/>
      <c r="EV90" s="46"/>
      <c r="EW90" s="35"/>
      <c r="EX90" s="59"/>
      <c r="EY90" s="37"/>
      <c r="EZ90" s="46"/>
      <c r="FA90" s="35"/>
      <c r="FB90" s="59"/>
      <c r="FC90" s="37"/>
      <c r="FD90" s="46"/>
      <c r="FE90" s="35"/>
      <c r="FF90" s="59"/>
      <c r="FG90" s="37"/>
      <c r="FH90" s="46"/>
      <c r="FI90" s="35"/>
      <c r="FJ90" s="59"/>
      <c r="FK90" s="37"/>
      <c r="FL90" s="46"/>
      <c r="FM90" s="35"/>
      <c r="FN90" s="59"/>
      <c r="FO90" s="37"/>
      <c r="FP90" s="46"/>
      <c r="FQ90" s="35"/>
      <c r="FR90" s="59"/>
      <c r="FS90" s="37"/>
      <c r="FT90" s="46"/>
      <c r="FU90" s="35"/>
      <c r="FV90" s="59"/>
      <c r="FW90" s="37"/>
      <c r="FX90" s="46"/>
      <c r="FY90" s="35"/>
      <c r="FZ90" s="59"/>
      <c r="GA90" s="37"/>
      <c r="GB90" s="46"/>
      <c r="GC90" s="35"/>
      <c r="GD90" s="59"/>
      <c r="GE90" s="37"/>
      <c r="GF90" s="46"/>
      <c r="GG90" s="35"/>
      <c r="GH90" s="59"/>
      <c r="GI90" s="37"/>
      <c r="GJ90" s="46"/>
      <c r="GK90" s="35"/>
      <c r="GL90" s="59"/>
      <c r="GM90" s="37"/>
      <c r="GN90" s="46"/>
      <c r="GO90" s="35"/>
      <c r="GP90" s="59"/>
      <c r="GQ90" s="37"/>
      <c r="GR90" s="46"/>
      <c r="GS90" s="35"/>
      <c r="GT90" s="59"/>
      <c r="GU90" s="37"/>
      <c r="GV90" s="46"/>
      <c r="GW90" s="35"/>
      <c r="GX90" s="59"/>
      <c r="GY90" s="37"/>
      <c r="GZ90" s="46"/>
      <c r="HA90" s="35"/>
      <c r="HB90" s="59"/>
      <c r="HC90" s="37"/>
      <c r="HD90" s="46"/>
      <c r="HE90" s="35"/>
      <c r="HF90" s="59"/>
      <c r="HG90" s="37"/>
      <c r="HH90" s="46"/>
      <c r="HI90" s="35"/>
      <c r="HJ90" s="59"/>
      <c r="HK90" s="37"/>
      <c r="HL90" s="46"/>
      <c r="HM90" s="35"/>
      <c r="HN90" s="59"/>
      <c r="HO90" s="37"/>
      <c r="HP90" s="46"/>
      <c r="HQ90" s="35"/>
      <c r="HR90" s="59"/>
      <c r="HS90" s="37"/>
      <c r="HT90" s="46"/>
      <c r="HU90" s="35"/>
      <c r="HV90" s="59"/>
      <c r="HW90" s="37"/>
      <c r="HX90" s="46"/>
      <c r="HY90" s="35"/>
      <c r="HZ90" s="59"/>
      <c r="IA90" s="37"/>
      <c r="IB90" s="46"/>
      <c r="IC90" s="35"/>
      <c r="ID90" s="59"/>
      <c r="IE90" s="37"/>
      <c r="IF90" s="46"/>
      <c r="IG90" s="35"/>
      <c r="IH90" s="59"/>
      <c r="II90" s="37"/>
      <c r="IJ90" s="46"/>
      <c r="IK90" s="35"/>
      <c r="IL90" s="59"/>
      <c r="IM90" s="37"/>
      <c r="IN90" s="46"/>
      <c r="IO90" s="35"/>
      <c r="IP90" s="59"/>
      <c r="IQ90" s="37"/>
      <c r="IR90" s="46"/>
      <c r="IS90" s="35"/>
      <c r="IT90" s="59"/>
      <c r="IU90" s="37"/>
      <c r="IV90" s="46"/>
      <c r="IW90" s="35"/>
      <c r="IX90" s="59"/>
      <c r="IY90" s="37"/>
      <c r="IZ90" s="46"/>
      <c r="JA90" s="35"/>
      <c r="JB90" s="59"/>
      <c r="JC90" s="37"/>
      <c r="JD90" s="46"/>
      <c r="JE90" s="35"/>
      <c r="JF90" s="59"/>
      <c r="JG90" s="37"/>
      <c r="JH90" s="46"/>
      <c r="JI90" s="35"/>
      <c r="JJ90" s="59"/>
      <c r="JK90" s="37"/>
      <c r="JL90" s="46"/>
      <c r="JM90" s="35"/>
      <c r="JN90" s="59"/>
      <c r="JO90" s="37"/>
      <c r="JP90" s="46"/>
      <c r="JQ90" s="35"/>
      <c r="JR90" s="59"/>
      <c r="JS90" s="37"/>
      <c r="JT90" s="46"/>
      <c r="JU90" s="35"/>
      <c r="JV90" s="59"/>
      <c r="JW90" s="37"/>
      <c r="JX90" s="46"/>
      <c r="JY90" s="35"/>
      <c r="JZ90" s="59"/>
      <c r="KA90" s="37"/>
      <c r="KB90" s="46"/>
      <c r="KC90" s="35"/>
      <c r="KD90" s="59"/>
      <c r="KE90" s="37"/>
      <c r="KF90" s="46"/>
      <c r="KG90" s="35"/>
      <c r="KH90" s="59"/>
      <c r="KI90" s="37"/>
      <c r="KJ90" s="46"/>
      <c r="KK90" s="35"/>
      <c r="KL90" s="59"/>
      <c r="KM90" s="37"/>
      <c r="KN90" s="46"/>
      <c r="KO90" s="35"/>
      <c r="KP90" s="59"/>
      <c r="KQ90" s="37"/>
      <c r="KR90" s="46"/>
      <c r="KS90" s="35"/>
      <c r="KT90" s="59"/>
      <c r="KU90" s="37"/>
      <c r="KV90" s="46"/>
      <c r="KW90" s="35"/>
      <c r="KX90" s="59"/>
      <c r="KY90" s="37"/>
      <c r="KZ90" s="46"/>
      <c r="LA90" s="35"/>
      <c r="LB90" s="59"/>
      <c r="LC90" s="37"/>
      <c r="LD90" s="46"/>
      <c r="LE90" s="35"/>
      <c r="LF90" s="59"/>
      <c r="LG90" s="37"/>
      <c r="LH90" s="46"/>
      <c r="LI90" s="35"/>
      <c r="LJ90" s="59"/>
      <c r="LK90" s="37"/>
      <c r="LL90" s="46"/>
      <c r="LM90" s="35"/>
      <c r="LN90" s="59"/>
      <c r="LO90" s="37"/>
      <c r="LP90" s="46"/>
      <c r="LQ90" s="35"/>
      <c r="LR90" s="59"/>
      <c r="LS90" s="37"/>
      <c r="LT90" s="46"/>
      <c r="LU90" s="35"/>
      <c r="LV90" s="59"/>
      <c r="LW90" s="37"/>
      <c r="LX90" s="46"/>
      <c r="LY90" s="35"/>
      <c r="LZ90" s="59"/>
      <c r="MA90" s="37"/>
      <c r="MB90" s="46"/>
      <c r="MC90" s="35"/>
      <c r="MD90" s="59"/>
      <c r="ME90" s="37"/>
      <c r="MF90" s="46"/>
      <c r="MG90" s="35"/>
      <c r="MH90" s="59"/>
      <c r="MI90" s="37"/>
      <c r="MJ90" s="46"/>
      <c r="MK90" s="35"/>
      <c r="ML90" s="59"/>
      <c r="MM90" s="37"/>
      <c r="MN90" s="46"/>
      <c r="MO90" s="35"/>
      <c r="MP90" s="59"/>
      <c r="MQ90" s="37"/>
      <c r="MR90" s="46"/>
      <c r="MS90" s="35"/>
      <c r="MT90" s="59"/>
      <c r="MU90" s="37"/>
      <c r="MV90" s="46"/>
      <c r="MW90" s="35"/>
      <c r="MX90" s="59"/>
      <c r="MY90" s="37"/>
      <c r="MZ90" s="46"/>
      <c r="NA90" s="35"/>
      <c r="NB90" s="59"/>
      <c r="NC90" s="37"/>
      <c r="ND90" s="46"/>
      <c r="NE90" s="35"/>
      <c r="NF90" s="59"/>
      <c r="NG90" s="37"/>
      <c r="NH90" s="46"/>
      <c r="NI90" s="35"/>
      <c r="NJ90" s="59"/>
      <c r="NK90" s="37"/>
      <c r="NL90" s="46"/>
      <c r="NM90" s="35"/>
      <c r="NN90" s="59"/>
      <c r="NO90" s="37"/>
      <c r="NP90" s="46"/>
      <c r="NQ90" s="35"/>
      <c r="NR90" s="59"/>
      <c r="NS90" s="37"/>
      <c r="NT90" s="46"/>
      <c r="NU90" s="35"/>
      <c r="NV90" s="59"/>
      <c r="NW90" s="37"/>
      <c r="NX90" s="46"/>
      <c r="NY90" s="35"/>
      <c r="NZ90" s="59"/>
      <c r="OA90" s="37"/>
      <c r="OB90" s="46"/>
      <c r="OC90" s="35"/>
      <c r="OD90" s="59"/>
      <c r="OE90" s="37"/>
      <c r="OF90" s="46"/>
      <c r="OG90" s="35"/>
      <c r="OH90" s="59"/>
      <c r="OI90" s="37"/>
      <c r="OJ90" s="46"/>
      <c r="OK90" s="35"/>
      <c r="OL90" s="59"/>
      <c r="OM90" s="37"/>
      <c r="ON90" s="46"/>
      <c r="OO90" s="35"/>
      <c r="OP90" s="59"/>
      <c r="OQ90" s="37"/>
      <c r="OR90" s="46"/>
      <c r="OS90" s="35"/>
      <c r="OT90" s="59"/>
      <c r="OU90" s="37"/>
      <c r="OV90" s="46"/>
      <c r="OW90" s="35"/>
      <c r="OX90" s="59"/>
      <c r="OY90" s="37"/>
      <c r="OZ90" s="46"/>
      <c r="PA90" s="35"/>
      <c r="PB90" s="59"/>
      <c r="PC90" s="37"/>
      <c r="PD90" s="46"/>
      <c r="PE90" s="35"/>
      <c r="PF90" s="59"/>
      <c r="PG90" s="37"/>
      <c r="PH90" s="46"/>
      <c r="PI90" s="35"/>
      <c r="PJ90" s="59"/>
      <c r="PK90" s="37"/>
      <c r="PL90" s="46"/>
      <c r="PM90" s="35"/>
      <c r="PN90" s="59"/>
      <c r="PO90" s="37"/>
      <c r="PP90" s="46"/>
      <c r="PQ90" s="35"/>
      <c r="PR90" s="59"/>
      <c r="PS90" s="37"/>
      <c r="PT90" s="46"/>
      <c r="PU90" s="35"/>
      <c r="PV90" s="59"/>
      <c r="PW90" s="37"/>
      <c r="PX90" s="46"/>
      <c r="PY90" s="35"/>
      <c r="PZ90" s="59"/>
      <c r="QA90" s="37"/>
      <c r="QB90" s="46"/>
      <c r="QC90" s="35"/>
      <c r="QD90" s="59"/>
      <c r="QE90" s="37"/>
      <c r="QF90" s="46"/>
      <c r="QG90" s="35"/>
      <c r="QH90" s="59"/>
      <c r="QI90" s="37"/>
      <c r="QJ90" s="46"/>
      <c r="QK90" s="35"/>
      <c r="QL90" s="59"/>
      <c r="QM90" s="37"/>
      <c r="QN90" s="46"/>
      <c r="QO90" s="35"/>
      <c r="QP90" s="59"/>
      <c r="QQ90" s="37"/>
      <c r="QR90" s="46"/>
      <c r="QS90" s="35"/>
      <c r="QT90" s="59"/>
      <c r="QU90" s="37"/>
      <c r="QV90" s="46"/>
      <c r="QW90" s="35"/>
      <c r="QX90" s="59"/>
      <c r="QY90" s="37"/>
      <c r="QZ90" s="46"/>
      <c r="RA90" s="35"/>
      <c r="RB90" s="59"/>
      <c r="RC90" s="37"/>
      <c r="RD90" s="46"/>
      <c r="RE90" s="35"/>
      <c r="RF90" s="59"/>
      <c r="RG90" s="37"/>
      <c r="RH90" s="46"/>
      <c r="RI90" s="35"/>
      <c r="RJ90" s="59"/>
      <c r="RK90" s="37"/>
      <c r="RL90" s="46"/>
      <c r="RM90" s="35"/>
      <c r="RN90" s="59"/>
      <c r="RO90" s="37"/>
      <c r="RP90" s="46"/>
      <c r="RQ90" s="35"/>
      <c r="RR90" s="59"/>
      <c r="RS90" s="37"/>
      <c r="RT90" s="46"/>
      <c r="RU90" s="35"/>
      <c r="RV90" s="59"/>
      <c r="RW90" s="37"/>
      <c r="RX90" s="46"/>
      <c r="RY90" s="35"/>
      <c r="RZ90" s="59"/>
      <c r="SA90" s="37"/>
      <c r="SB90" s="46"/>
      <c r="SC90" s="35"/>
      <c r="SD90" s="59"/>
      <c r="SE90" s="37"/>
      <c r="SF90" s="46"/>
      <c r="SG90" s="35"/>
      <c r="SH90" s="59"/>
      <c r="SI90" s="37"/>
      <c r="SJ90" s="46"/>
      <c r="SK90" s="35"/>
      <c r="SL90" s="59"/>
      <c r="SM90" s="37"/>
      <c r="SN90" s="46"/>
      <c r="SO90" s="35"/>
      <c r="SP90" s="59"/>
      <c r="SQ90" s="37"/>
      <c r="SR90" s="46"/>
      <c r="SS90" s="35"/>
      <c r="ST90" s="59"/>
      <c r="SU90" s="37"/>
      <c r="SV90" s="46"/>
      <c r="SW90" s="35"/>
      <c r="SX90" s="59"/>
      <c r="SY90" s="37"/>
      <c r="SZ90" s="46"/>
      <c r="TA90" s="35"/>
      <c r="TB90" s="59"/>
      <c r="TC90" s="37"/>
      <c r="TD90" s="46"/>
      <c r="TE90" s="35"/>
      <c r="TF90" s="59"/>
      <c r="TG90" s="37"/>
      <c r="TH90" s="46"/>
      <c r="TI90" s="35"/>
      <c r="TJ90" s="59"/>
      <c r="TK90" s="37"/>
      <c r="TL90" s="46"/>
      <c r="TM90" s="35"/>
      <c r="TN90" s="59"/>
      <c r="TO90" s="37"/>
      <c r="TP90" s="46"/>
      <c r="TQ90" s="35"/>
      <c r="TR90" s="59"/>
      <c r="TS90" s="37"/>
      <c r="TT90" s="46"/>
      <c r="TU90" s="35"/>
      <c r="TV90" s="59"/>
      <c r="TW90" s="37"/>
      <c r="TX90" s="46"/>
      <c r="TY90" s="35"/>
      <c r="TZ90" s="59"/>
      <c r="UA90" s="37"/>
      <c r="UB90" s="46"/>
      <c r="UC90" s="35"/>
      <c r="UD90" s="59"/>
      <c r="UE90" s="37"/>
      <c r="UF90" s="46"/>
      <c r="UG90" s="35"/>
      <c r="UH90" s="59"/>
      <c r="UI90" s="37"/>
      <c r="UJ90" s="46"/>
      <c r="UK90" s="35"/>
      <c r="UL90" s="59"/>
      <c r="UM90" s="37"/>
      <c r="UN90" s="46"/>
      <c r="UO90" s="35"/>
      <c r="UP90" s="59"/>
      <c r="UQ90" s="37"/>
      <c r="UR90" s="46"/>
      <c r="US90" s="35"/>
      <c r="UT90" s="59"/>
      <c r="UU90" s="37"/>
      <c r="UV90" s="46"/>
      <c r="UW90" s="35"/>
      <c r="UX90" s="59"/>
      <c r="UY90" s="37"/>
      <c r="UZ90" s="46"/>
      <c r="VA90" s="35"/>
      <c r="VB90" s="59"/>
      <c r="VC90" s="37"/>
      <c r="VD90" s="46"/>
      <c r="VE90" s="35"/>
      <c r="VF90" s="59"/>
      <c r="VG90" s="37"/>
      <c r="VH90" s="46"/>
      <c r="VI90" s="35"/>
      <c r="VJ90" s="59"/>
      <c r="VK90" s="37"/>
      <c r="VL90" s="46"/>
      <c r="VM90" s="35"/>
      <c r="VN90" s="59"/>
      <c r="VO90" s="37"/>
      <c r="VP90" s="46"/>
      <c r="VQ90" s="35"/>
      <c r="VR90" s="59"/>
      <c r="VS90" s="37"/>
      <c r="VT90" s="46"/>
      <c r="VU90" s="35"/>
      <c r="VV90" s="59"/>
      <c r="VW90" s="37"/>
      <c r="VX90" s="46"/>
      <c r="VY90" s="35"/>
      <c r="VZ90" s="59"/>
      <c r="WA90" s="37"/>
      <c r="WB90" s="46"/>
      <c r="WC90" s="35"/>
      <c r="WD90" s="59"/>
      <c r="WE90" s="37"/>
      <c r="WF90" s="46"/>
      <c r="WG90" s="35"/>
      <c r="WH90" s="59"/>
      <c r="WI90" s="37"/>
      <c r="WJ90" s="46"/>
      <c r="WK90" s="35"/>
      <c r="WL90" s="59"/>
      <c r="WM90" s="37"/>
      <c r="WN90" s="46"/>
      <c r="WO90" s="35"/>
      <c r="WP90" s="59"/>
      <c r="WQ90" s="37"/>
      <c r="WR90" s="46"/>
      <c r="WS90" s="35"/>
      <c r="WT90" s="59"/>
      <c r="WU90" s="37"/>
      <c r="WV90" s="46"/>
      <c r="WW90" s="35"/>
      <c r="WX90" s="59"/>
      <c r="WY90" s="37"/>
      <c r="WZ90" s="46"/>
      <c r="XA90" s="35"/>
      <c r="XB90" s="59"/>
      <c r="XC90" s="37"/>
      <c r="XD90" s="46"/>
      <c r="XE90" s="35"/>
      <c r="XF90" s="59"/>
      <c r="XG90" s="37"/>
      <c r="XH90" s="46"/>
      <c r="XI90" s="35"/>
      <c r="XJ90" s="59"/>
      <c r="XK90" s="37"/>
      <c r="XL90" s="46"/>
      <c r="XM90" s="35"/>
      <c r="XN90" s="59"/>
      <c r="XO90" s="37"/>
      <c r="XP90" s="46"/>
      <c r="XQ90" s="35"/>
      <c r="XR90" s="59"/>
      <c r="XS90" s="37"/>
      <c r="XT90" s="46"/>
      <c r="XU90" s="35"/>
      <c r="XV90" s="59"/>
      <c r="XW90" s="37"/>
      <c r="XX90" s="46"/>
      <c r="XY90" s="35"/>
      <c r="XZ90" s="59"/>
      <c r="YA90" s="37"/>
      <c r="YB90" s="46"/>
      <c r="YC90" s="35"/>
      <c r="YD90" s="59"/>
      <c r="YE90" s="37"/>
      <c r="YF90" s="46"/>
      <c r="YG90" s="35"/>
      <c r="YH90" s="59"/>
      <c r="YI90" s="37"/>
      <c r="YJ90" s="46"/>
      <c r="YK90" s="35"/>
      <c r="YL90" s="59"/>
      <c r="YM90" s="37"/>
      <c r="YN90" s="46"/>
      <c r="YO90" s="35"/>
      <c r="YP90" s="59"/>
      <c r="YQ90" s="37"/>
      <c r="YR90" s="46"/>
      <c r="YS90" s="35"/>
      <c r="YT90" s="59"/>
      <c r="YU90" s="37"/>
      <c r="YV90" s="46"/>
      <c r="YW90" s="35"/>
      <c r="YX90" s="59"/>
      <c r="YY90" s="37"/>
      <c r="YZ90" s="46"/>
      <c r="ZA90" s="35"/>
      <c r="ZB90" s="59"/>
      <c r="ZC90" s="37"/>
      <c r="ZD90" s="46"/>
      <c r="ZE90" s="35"/>
      <c r="ZF90" s="59"/>
      <c r="ZG90" s="37"/>
      <c r="ZH90" s="46"/>
      <c r="ZI90" s="35"/>
      <c r="ZJ90" s="59"/>
      <c r="ZK90" s="37"/>
      <c r="ZL90" s="46"/>
      <c r="ZM90" s="35"/>
      <c r="ZN90" s="59"/>
      <c r="ZO90" s="37"/>
      <c r="ZP90" s="46"/>
      <c r="ZQ90" s="35"/>
      <c r="ZR90" s="59"/>
      <c r="ZS90" s="37"/>
      <c r="ZT90" s="46"/>
      <c r="ZU90" s="35"/>
      <c r="ZV90" s="59"/>
      <c r="ZW90" s="37"/>
      <c r="ZX90" s="46"/>
      <c r="ZY90" s="35"/>
      <c r="ZZ90" s="59"/>
      <c r="AAA90" s="37"/>
      <c r="AAB90" s="46"/>
      <c r="AAC90" s="35"/>
      <c r="AAD90" s="59"/>
      <c r="AAE90" s="37"/>
      <c r="AAF90" s="46"/>
      <c r="AAG90" s="35"/>
      <c r="AAH90" s="59"/>
      <c r="AAI90" s="37"/>
      <c r="AAJ90" s="46"/>
      <c r="AAK90" s="35"/>
      <c r="AAL90" s="59"/>
      <c r="AAM90" s="37"/>
      <c r="AAN90" s="46"/>
      <c r="AAO90" s="35"/>
      <c r="AAP90" s="59"/>
      <c r="AAQ90" s="37"/>
      <c r="AAR90" s="46"/>
      <c r="AAS90" s="35"/>
      <c r="AAT90" s="59"/>
      <c r="AAU90" s="37"/>
      <c r="AAV90" s="46"/>
      <c r="AAW90" s="35"/>
      <c r="AAX90" s="59"/>
      <c r="AAY90" s="37"/>
      <c r="AAZ90" s="46"/>
      <c r="ABA90" s="35"/>
      <c r="ABB90" s="59"/>
      <c r="ABC90" s="37"/>
      <c r="ABD90" s="46"/>
      <c r="ABE90" s="35"/>
      <c r="ABF90" s="59"/>
      <c r="ABG90" s="37"/>
      <c r="ABH90" s="46"/>
      <c r="ABI90" s="35"/>
      <c r="ABJ90" s="59"/>
      <c r="ABK90" s="37"/>
      <c r="ABL90" s="46"/>
      <c r="ABM90" s="35"/>
      <c r="ABN90" s="59"/>
      <c r="ABO90" s="37"/>
      <c r="ABP90" s="46"/>
      <c r="ABQ90" s="35"/>
      <c r="ABR90" s="59"/>
      <c r="ABS90" s="37"/>
      <c r="ABT90" s="46"/>
      <c r="ABU90" s="35"/>
      <c r="ABV90" s="59"/>
      <c r="ABW90" s="37"/>
      <c r="ABX90" s="46"/>
      <c r="ABY90" s="35"/>
      <c r="ABZ90" s="59"/>
      <c r="ACA90" s="37"/>
      <c r="ACB90" s="46"/>
      <c r="ACC90" s="35"/>
      <c r="ACD90" s="59"/>
      <c r="ACE90" s="37"/>
      <c r="ACF90" s="46"/>
      <c r="ACG90" s="35"/>
      <c r="ACH90" s="59"/>
      <c r="ACI90" s="37"/>
      <c r="ACJ90" s="46"/>
      <c r="ACK90" s="35"/>
      <c r="ACL90" s="59"/>
      <c r="ACM90" s="37"/>
      <c r="ACN90" s="46"/>
      <c r="ACO90" s="35"/>
      <c r="ACP90" s="59"/>
      <c r="ACQ90" s="37"/>
      <c r="ACR90" s="46"/>
      <c r="ACS90" s="35"/>
      <c r="ACT90" s="59"/>
      <c r="ACU90" s="37"/>
      <c r="ACV90" s="46"/>
      <c r="ACW90" s="35"/>
      <c r="ACX90" s="59"/>
      <c r="ACY90" s="37"/>
      <c r="ACZ90" s="46"/>
      <c r="ADA90" s="35"/>
      <c r="ADB90" s="59"/>
      <c r="ADC90" s="37"/>
      <c r="ADD90" s="46"/>
      <c r="ADE90" s="35"/>
      <c r="ADF90" s="59"/>
      <c r="ADG90" s="37"/>
      <c r="ADH90" s="46"/>
      <c r="ADI90" s="35"/>
      <c r="ADJ90" s="59"/>
      <c r="ADK90" s="37"/>
      <c r="ADL90" s="46"/>
      <c r="ADM90" s="35"/>
      <c r="ADN90" s="59"/>
      <c r="ADO90" s="37"/>
      <c r="ADP90" s="46"/>
      <c r="ADQ90" s="35"/>
      <c r="ADR90" s="59"/>
      <c r="ADS90" s="37"/>
      <c r="ADT90" s="46"/>
      <c r="ADU90" s="35"/>
      <c r="ADV90" s="59"/>
      <c r="ADW90" s="37"/>
      <c r="ADX90" s="46"/>
      <c r="ADY90" s="35"/>
      <c r="ADZ90" s="59"/>
      <c r="AEA90" s="37"/>
      <c r="AEB90" s="46"/>
      <c r="AEC90" s="35"/>
      <c r="AED90" s="59"/>
      <c r="AEE90" s="37"/>
      <c r="AEF90" s="46"/>
      <c r="AEG90" s="35"/>
      <c r="AEH90" s="59"/>
      <c r="AEI90" s="37"/>
      <c r="AEJ90" s="46"/>
      <c r="AEK90" s="35"/>
      <c r="AEL90" s="59"/>
      <c r="AEM90" s="37"/>
      <c r="AEN90" s="46"/>
      <c r="AEO90" s="35"/>
      <c r="AEP90" s="59"/>
      <c r="AEQ90" s="37"/>
      <c r="AER90" s="46"/>
      <c r="AES90" s="35"/>
      <c r="AET90" s="59"/>
      <c r="AEU90" s="37"/>
      <c r="AEV90" s="46"/>
      <c r="AEW90" s="35"/>
      <c r="AEX90" s="59"/>
      <c r="AEY90" s="37"/>
      <c r="AEZ90" s="46"/>
      <c r="AFA90" s="35"/>
      <c r="AFB90" s="59"/>
      <c r="AFC90" s="37"/>
      <c r="AFD90" s="46"/>
      <c r="AFE90" s="35"/>
      <c r="AFF90" s="59"/>
      <c r="AFG90" s="37"/>
      <c r="AFH90" s="46"/>
      <c r="AFI90" s="35"/>
      <c r="AFJ90" s="59"/>
      <c r="AFK90" s="37"/>
      <c r="AFL90" s="46"/>
      <c r="AFM90" s="35"/>
      <c r="AFN90" s="59"/>
      <c r="AFO90" s="37"/>
      <c r="AFP90" s="46"/>
      <c r="AFQ90" s="35"/>
      <c r="AFR90" s="59"/>
      <c r="AFS90" s="37"/>
      <c r="AFT90" s="46"/>
      <c r="AFU90" s="35"/>
      <c r="AFV90" s="59"/>
      <c r="AFW90" s="37"/>
      <c r="AFX90" s="46"/>
      <c r="AFY90" s="35"/>
      <c r="AFZ90" s="59"/>
      <c r="AGA90" s="37"/>
      <c r="AGB90" s="46"/>
      <c r="AGC90" s="35"/>
      <c r="AGD90" s="59"/>
      <c r="AGE90" s="37"/>
      <c r="AGF90" s="46"/>
      <c r="AGG90" s="35"/>
      <c r="AGH90" s="59"/>
      <c r="AGI90" s="37"/>
      <c r="AGJ90" s="46"/>
      <c r="AGK90" s="35"/>
      <c r="AGL90" s="59"/>
      <c r="AGM90" s="37"/>
      <c r="AGN90" s="46"/>
      <c r="AGO90" s="35"/>
      <c r="AGP90" s="59"/>
      <c r="AGQ90" s="37"/>
      <c r="AGR90" s="46"/>
      <c r="AGS90" s="35"/>
      <c r="AGT90" s="59"/>
      <c r="AGU90" s="37"/>
      <c r="AGV90" s="46"/>
      <c r="AGW90" s="35"/>
      <c r="AGX90" s="59"/>
      <c r="AGY90" s="37"/>
      <c r="AGZ90" s="46"/>
      <c r="AHA90" s="35"/>
      <c r="AHB90" s="59"/>
      <c r="AHC90" s="37"/>
      <c r="AHD90" s="46"/>
      <c r="AHE90" s="35"/>
      <c r="AHF90" s="59"/>
      <c r="AHG90" s="37"/>
      <c r="AHH90" s="46"/>
      <c r="AHI90" s="35"/>
      <c r="AHJ90" s="59"/>
      <c r="AHK90" s="37"/>
      <c r="AHL90" s="46"/>
      <c r="AHM90" s="35"/>
      <c r="AHN90" s="59"/>
      <c r="AHO90" s="37"/>
      <c r="AHP90" s="46"/>
      <c r="AHQ90" s="35"/>
      <c r="AHR90" s="59"/>
      <c r="AHS90" s="37"/>
      <c r="AHT90" s="46"/>
      <c r="AHU90" s="35"/>
      <c r="AHV90" s="59"/>
      <c r="AHW90" s="37"/>
      <c r="AHX90" s="46"/>
      <c r="AHY90" s="35"/>
      <c r="AHZ90" s="59"/>
      <c r="AIA90" s="37"/>
      <c r="AIB90" s="46"/>
      <c r="AIC90" s="35"/>
      <c r="AID90" s="59"/>
      <c r="AIE90" s="37"/>
      <c r="AIF90" s="46"/>
      <c r="AIG90" s="35"/>
      <c r="AIH90" s="59"/>
      <c r="AII90" s="37"/>
      <c r="AIJ90" s="46"/>
      <c r="AIK90" s="35"/>
      <c r="AIL90" s="59"/>
      <c r="AIM90" s="37"/>
      <c r="AIN90" s="46"/>
      <c r="AIO90" s="35"/>
      <c r="AIP90" s="59"/>
      <c r="AIQ90" s="37"/>
      <c r="AIR90" s="46"/>
      <c r="AIS90" s="35"/>
      <c r="AIT90" s="59"/>
      <c r="AIU90" s="37"/>
      <c r="AIV90" s="46"/>
      <c r="AIW90" s="35"/>
      <c r="AIX90" s="59"/>
      <c r="AIY90" s="37"/>
      <c r="AIZ90" s="46"/>
      <c r="AJA90" s="35"/>
      <c r="AJB90" s="59"/>
      <c r="AJC90" s="37"/>
      <c r="AJD90" s="46"/>
      <c r="AJE90" s="35"/>
      <c r="AJF90" s="59"/>
      <c r="AJG90" s="37"/>
      <c r="AJH90" s="46"/>
      <c r="AJI90" s="35"/>
      <c r="AJJ90" s="59"/>
      <c r="AJK90" s="37"/>
      <c r="AJL90" s="46"/>
      <c r="AJM90" s="35"/>
      <c r="AJN90" s="59"/>
      <c r="AJO90" s="37"/>
      <c r="AJP90" s="46"/>
      <c r="AJQ90" s="35"/>
      <c r="AJR90" s="59"/>
      <c r="AJS90" s="37"/>
      <c r="AJT90" s="46"/>
      <c r="AJU90" s="35"/>
      <c r="AJV90" s="59"/>
      <c r="AJW90" s="37"/>
      <c r="AJX90" s="46"/>
      <c r="AJY90" s="35"/>
      <c r="AJZ90" s="59"/>
      <c r="AKA90" s="37"/>
      <c r="AKB90" s="46"/>
      <c r="AKC90" s="35"/>
      <c r="AKD90" s="59"/>
      <c r="AKE90" s="37"/>
      <c r="AKF90" s="46"/>
      <c r="AKG90" s="35"/>
      <c r="AKH90" s="59"/>
      <c r="AKI90" s="37"/>
      <c r="AKJ90" s="46"/>
      <c r="AKK90" s="35"/>
      <c r="AKL90" s="59"/>
      <c r="AKM90" s="37"/>
      <c r="AKN90" s="46"/>
      <c r="AKO90" s="35"/>
      <c r="AKP90" s="59"/>
      <c r="AKQ90" s="37"/>
      <c r="AKR90" s="46"/>
      <c r="AKS90" s="35"/>
      <c r="AKT90" s="59"/>
      <c r="AKU90" s="37"/>
      <c r="AKV90" s="46"/>
      <c r="AKW90" s="35"/>
      <c r="AKX90" s="59"/>
      <c r="AKY90" s="37"/>
      <c r="AKZ90" s="46"/>
      <c r="ALA90" s="35"/>
      <c r="ALB90" s="59"/>
      <c r="ALC90" s="37"/>
      <c r="ALD90" s="46"/>
      <c r="ALE90" s="35"/>
      <c r="ALF90" s="59"/>
      <c r="ALG90" s="37"/>
      <c r="ALH90" s="46"/>
      <c r="ALI90" s="35"/>
      <c r="ALJ90" s="59"/>
      <c r="ALK90" s="37"/>
      <c r="ALL90" s="46"/>
      <c r="ALM90" s="35"/>
      <c r="ALN90" s="59"/>
      <c r="ALO90" s="37"/>
      <c r="ALP90" s="46"/>
      <c r="ALQ90" s="35"/>
      <c r="ALR90" s="59"/>
      <c r="ALS90" s="37"/>
      <c r="ALT90" s="46"/>
      <c r="ALU90" s="35"/>
      <c r="ALV90" s="59"/>
      <c r="ALW90" s="37"/>
      <c r="ALX90" s="46"/>
      <c r="ALY90" s="35"/>
      <c r="ALZ90" s="59"/>
      <c r="AMA90" s="37"/>
      <c r="AMB90" s="46"/>
      <c r="AMC90" s="35"/>
      <c r="AMD90" s="59"/>
      <c r="AME90" s="37"/>
      <c r="AMF90" s="46"/>
      <c r="AMG90" s="35"/>
      <c r="AMH90" s="59"/>
      <c r="AMI90" s="37"/>
      <c r="AMJ90" s="46"/>
      <c r="AMK90" s="35"/>
      <c r="AML90" s="59"/>
      <c r="AMM90" s="37"/>
      <c r="AMN90" s="46"/>
      <c r="AMO90" s="35"/>
      <c r="AMP90" s="59"/>
      <c r="AMQ90" s="37"/>
      <c r="AMR90" s="46"/>
      <c r="AMS90" s="35"/>
      <c r="AMT90" s="59"/>
      <c r="AMU90" s="37"/>
      <c r="AMV90" s="46"/>
      <c r="AMW90" s="35"/>
      <c r="AMX90" s="59"/>
      <c r="AMY90" s="37"/>
      <c r="AMZ90" s="46"/>
      <c r="ANA90" s="35"/>
      <c r="ANB90" s="59"/>
      <c r="ANC90" s="37"/>
      <c r="AND90" s="46"/>
      <c r="ANE90" s="35"/>
      <c r="ANF90" s="59"/>
      <c r="ANG90" s="37"/>
      <c r="ANH90" s="46"/>
      <c r="ANI90" s="35"/>
      <c r="ANJ90" s="59"/>
      <c r="ANK90" s="37"/>
      <c r="ANL90" s="46"/>
      <c r="ANM90" s="35"/>
      <c r="ANN90" s="59"/>
      <c r="ANO90" s="37"/>
      <c r="ANP90" s="46"/>
      <c r="ANQ90" s="35"/>
      <c r="ANR90" s="59"/>
      <c r="ANS90" s="37"/>
      <c r="ANT90" s="46"/>
      <c r="ANU90" s="35"/>
      <c r="ANV90" s="59"/>
      <c r="ANW90" s="37"/>
      <c r="ANX90" s="46"/>
      <c r="ANY90" s="35"/>
      <c r="ANZ90" s="59"/>
      <c r="AOA90" s="37"/>
      <c r="AOB90" s="46"/>
      <c r="AOC90" s="35"/>
      <c r="AOD90" s="59"/>
      <c r="AOE90" s="37"/>
      <c r="AOF90" s="46"/>
      <c r="AOG90" s="35"/>
      <c r="AOH90" s="59"/>
      <c r="AOI90" s="37"/>
      <c r="AOJ90" s="46"/>
      <c r="AOK90" s="35"/>
      <c r="AOL90" s="59"/>
      <c r="AOM90" s="37"/>
      <c r="AON90" s="46"/>
      <c r="AOO90" s="35"/>
      <c r="AOP90" s="59"/>
      <c r="AOQ90" s="37"/>
      <c r="AOR90" s="46"/>
      <c r="AOS90" s="35"/>
      <c r="AOT90" s="59"/>
      <c r="AOU90" s="37"/>
      <c r="AOV90" s="46"/>
      <c r="AOW90" s="35"/>
      <c r="AOX90" s="59"/>
      <c r="AOY90" s="37"/>
      <c r="AOZ90" s="46"/>
      <c r="APA90" s="35"/>
      <c r="APB90" s="59"/>
      <c r="APC90" s="37"/>
      <c r="APD90" s="46"/>
      <c r="APE90" s="35"/>
      <c r="APF90" s="59"/>
      <c r="APG90" s="37"/>
      <c r="APH90" s="46"/>
      <c r="API90" s="35"/>
      <c r="APJ90" s="59"/>
      <c r="APK90" s="37"/>
      <c r="APL90" s="46"/>
      <c r="APM90" s="35"/>
      <c r="APN90" s="59"/>
      <c r="APO90" s="37"/>
      <c r="APP90" s="46"/>
      <c r="APQ90" s="35"/>
      <c r="APR90" s="59"/>
      <c r="APS90" s="37"/>
      <c r="APT90" s="46"/>
      <c r="APU90" s="35"/>
      <c r="APV90" s="59"/>
      <c r="APW90" s="37"/>
      <c r="APX90" s="46"/>
      <c r="APY90" s="35"/>
      <c r="APZ90" s="59"/>
      <c r="AQA90" s="37"/>
      <c r="AQB90" s="46"/>
      <c r="AQC90" s="35"/>
      <c r="AQD90" s="59"/>
      <c r="AQE90" s="37"/>
      <c r="AQF90" s="46"/>
      <c r="AQG90" s="35"/>
      <c r="AQH90" s="59"/>
      <c r="AQI90" s="37"/>
      <c r="AQJ90" s="46"/>
      <c r="AQK90" s="35"/>
      <c r="AQL90" s="59"/>
      <c r="AQM90" s="37"/>
      <c r="AQN90" s="46"/>
      <c r="AQO90" s="35"/>
      <c r="AQP90" s="59"/>
      <c r="AQQ90" s="37"/>
      <c r="AQR90" s="46"/>
      <c r="AQS90" s="35"/>
      <c r="AQT90" s="59"/>
      <c r="AQU90" s="37"/>
      <c r="AQV90" s="46"/>
      <c r="AQW90" s="35"/>
      <c r="AQX90" s="59"/>
      <c r="AQY90" s="37"/>
      <c r="AQZ90" s="46"/>
      <c r="ARA90" s="35"/>
      <c r="ARB90" s="59"/>
      <c r="ARC90" s="37"/>
      <c r="ARD90" s="46"/>
      <c r="ARE90" s="35"/>
      <c r="ARF90" s="59"/>
      <c r="ARG90" s="37"/>
      <c r="ARH90" s="46"/>
      <c r="ARI90" s="35"/>
      <c r="ARJ90" s="59"/>
      <c r="ARK90" s="37"/>
      <c r="ARL90" s="46"/>
      <c r="ARM90" s="35"/>
      <c r="ARN90" s="59"/>
      <c r="ARO90" s="37"/>
      <c r="ARP90" s="46"/>
      <c r="ARQ90" s="35"/>
      <c r="ARR90" s="59"/>
      <c r="ARS90" s="37"/>
      <c r="ART90" s="46"/>
      <c r="ARU90" s="35"/>
      <c r="ARV90" s="59"/>
      <c r="ARW90" s="37"/>
      <c r="ARX90" s="46"/>
      <c r="ARY90" s="35"/>
      <c r="ARZ90" s="59"/>
      <c r="ASA90" s="37"/>
      <c r="ASB90" s="46"/>
      <c r="ASC90" s="35"/>
      <c r="ASD90" s="59"/>
      <c r="ASE90" s="37"/>
      <c r="ASF90" s="46"/>
      <c r="ASG90" s="35"/>
      <c r="ASH90" s="59"/>
      <c r="ASI90" s="37"/>
      <c r="ASJ90" s="46"/>
      <c r="ASK90" s="35"/>
      <c r="ASL90" s="59"/>
      <c r="ASM90" s="37"/>
      <c r="ASN90" s="46"/>
      <c r="ASO90" s="35"/>
      <c r="ASP90" s="59"/>
      <c r="ASQ90" s="37"/>
      <c r="ASR90" s="46"/>
      <c r="ASS90" s="35"/>
      <c r="AST90" s="59"/>
      <c r="ASU90" s="37"/>
      <c r="ASV90" s="46"/>
      <c r="ASW90" s="35"/>
      <c r="ASX90" s="59"/>
      <c r="ASY90" s="37"/>
      <c r="ASZ90" s="46"/>
      <c r="ATA90" s="35"/>
      <c r="ATB90" s="59"/>
      <c r="ATC90" s="37"/>
      <c r="ATD90" s="46"/>
      <c r="ATE90" s="35"/>
      <c r="ATF90" s="59"/>
      <c r="ATG90" s="37"/>
      <c r="ATH90" s="46"/>
      <c r="ATI90" s="35"/>
      <c r="ATJ90" s="59"/>
      <c r="ATK90" s="37"/>
      <c r="ATL90" s="46"/>
      <c r="ATM90" s="35"/>
      <c r="ATN90" s="59"/>
      <c r="ATO90" s="37"/>
      <c r="ATP90" s="46"/>
      <c r="ATQ90" s="35"/>
      <c r="ATR90" s="59"/>
      <c r="ATS90" s="37"/>
      <c r="ATT90" s="46"/>
      <c r="ATU90" s="35"/>
      <c r="ATV90" s="59"/>
      <c r="ATW90" s="37"/>
      <c r="ATX90" s="46"/>
      <c r="ATY90" s="35"/>
      <c r="ATZ90" s="59"/>
      <c r="AUA90" s="37"/>
      <c r="AUB90" s="46"/>
      <c r="AUC90" s="35"/>
      <c r="AUD90" s="59"/>
      <c r="AUE90" s="37"/>
      <c r="AUF90" s="46"/>
      <c r="AUG90" s="35"/>
      <c r="AUH90" s="59"/>
      <c r="AUI90" s="37"/>
      <c r="AUJ90" s="46"/>
      <c r="AUK90" s="35"/>
      <c r="AUL90" s="59"/>
      <c r="AUM90" s="37"/>
      <c r="AUN90" s="46"/>
      <c r="AUO90" s="35"/>
      <c r="AUP90" s="59"/>
      <c r="AUQ90" s="37"/>
      <c r="AUR90" s="46"/>
      <c r="AUS90" s="35"/>
      <c r="AUT90" s="59"/>
      <c r="AUU90" s="37"/>
      <c r="AUV90" s="46"/>
      <c r="AUW90" s="35"/>
      <c r="AUX90" s="59"/>
      <c r="AUY90" s="37"/>
      <c r="AUZ90" s="46"/>
      <c r="AVA90" s="35"/>
      <c r="AVB90" s="59"/>
      <c r="AVC90" s="37"/>
      <c r="AVD90" s="46"/>
      <c r="AVE90" s="35"/>
      <c r="AVF90" s="59"/>
      <c r="AVG90" s="37"/>
      <c r="AVH90" s="46"/>
      <c r="AVI90" s="35"/>
      <c r="AVJ90" s="59"/>
      <c r="AVK90" s="37"/>
      <c r="AVL90" s="46"/>
      <c r="AVM90" s="35"/>
      <c r="AVN90" s="59"/>
      <c r="AVO90" s="37"/>
      <c r="AVP90" s="46"/>
      <c r="AVQ90" s="35"/>
      <c r="AVR90" s="59"/>
      <c r="AVS90" s="37"/>
      <c r="AVT90" s="46"/>
      <c r="AVU90" s="35"/>
      <c r="AVV90" s="59"/>
      <c r="AVW90" s="37"/>
      <c r="AVX90" s="46"/>
      <c r="AVY90" s="35"/>
      <c r="AVZ90" s="59"/>
      <c r="AWA90" s="37"/>
      <c r="AWB90" s="46"/>
      <c r="AWC90" s="35"/>
      <c r="AWD90" s="59"/>
      <c r="AWE90" s="37"/>
      <c r="AWF90" s="46"/>
      <c r="AWG90" s="35"/>
      <c r="AWH90" s="59"/>
      <c r="AWI90" s="37"/>
      <c r="AWJ90" s="46"/>
      <c r="AWK90" s="35"/>
      <c r="AWL90" s="59"/>
      <c r="AWM90" s="37"/>
      <c r="AWN90" s="46"/>
      <c r="AWO90" s="35"/>
      <c r="AWP90" s="59"/>
      <c r="AWQ90" s="37"/>
      <c r="AWR90" s="46"/>
      <c r="AWS90" s="35"/>
      <c r="AWT90" s="59"/>
      <c r="AWU90" s="37"/>
      <c r="AWV90" s="46"/>
      <c r="AWW90" s="35"/>
      <c r="AWX90" s="59"/>
      <c r="AWY90" s="37"/>
      <c r="AWZ90" s="46"/>
      <c r="AXA90" s="35"/>
      <c r="AXB90" s="59"/>
      <c r="AXC90" s="37"/>
      <c r="AXD90" s="46"/>
      <c r="AXE90" s="35"/>
      <c r="AXF90" s="59"/>
      <c r="AXG90" s="37"/>
      <c r="AXH90" s="46"/>
      <c r="AXI90" s="35"/>
      <c r="AXJ90" s="59"/>
      <c r="AXK90" s="37"/>
      <c r="AXL90" s="46"/>
      <c r="AXM90" s="35"/>
      <c r="AXN90" s="59"/>
      <c r="AXO90" s="37"/>
      <c r="AXP90" s="46"/>
      <c r="AXQ90" s="35"/>
      <c r="AXR90" s="59"/>
      <c r="AXS90" s="37"/>
      <c r="AXT90" s="46"/>
      <c r="AXU90" s="35"/>
      <c r="AXV90" s="59"/>
      <c r="AXW90" s="37"/>
      <c r="AXX90" s="46"/>
      <c r="AXY90" s="35"/>
      <c r="AXZ90" s="59"/>
      <c r="AYA90" s="37"/>
      <c r="AYB90" s="46"/>
      <c r="AYC90" s="35"/>
      <c r="AYD90" s="59"/>
      <c r="AYE90" s="37"/>
      <c r="AYF90" s="46"/>
      <c r="AYG90" s="35"/>
      <c r="AYH90" s="59"/>
      <c r="AYI90" s="37"/>
      <c r="AYJ90" s="46"/>
      <c r="AYK90" s="35"/>
      <c r="AYL90" s="59"/>
      <c r="AYM90" s="37"/>
      <c r="AYN90" s="46"/>
      <c r="AYO90" s="35"/>
      <c r="AYP90" s="59"/>
      <c r="AYQ90" s="37"/>
      <c r="AYR90" s="46"/>
      <c r="AYS90" s="35"/>
      <c r="AYT90" s="59"/>
      <c r="AYU90" s="37"/>
      <c r="AYV90" s="46"/>
      <c r="AYW90" s="35"/>
      <c r="AYX90" s="59"/>
      <c r="AYY90" s="37"/>
      <c r="AYZ90" s="46"/>
      <c r="AZA90" s="35"/>
      <c r="AZB90" s="59"/>
      <c r="AZC90" s="37"/>
      <c r="AZD90" s="46"/>
      <c r="AZE90" s="35"/>
      <c r="AZF90" s="59"/>
      <c r="AZG90" s="37"/>
      <c r="AZH90" s="46"/>
      <c r="AZI90" s="35"/>
      <c r="AZJ90" s="59"/>
      <c r="AZK90" s="37"/>
      <c r="AZL90" s="46"/>
      <c r="AZM90" s="35"/>
      <c r="AZN90" s="59"/>
      <c r="AZO90" s="37"/>
      <c r="AZP90" s="46"/>
      <c r="AZQ90" s="35"/>
      <c r="AZR90" s="59"/>
      <c r="AZS90" s="37"/>
      <c r="AZT90" s="46"/>
      <c r="AZU90" s="35"/>
      <c r="AZV90" s="59"/>
      <c r="AZW90" s="37"/>
      <c r="AZX90" s="46"/>
      <c r="AZY90" s="35"/>
      <c r="AZZ90" s="59"/>
      <c r="BAA90" s="37"/>
      <c r="BAB90" s="46"/>
      <c r="BAC90" s="35"/>
      <c r="BAD90" s="59"/>
      <c r="BAE90" s="37"/>
      <c r="BAF90" s="46"/>
      <c r="BAG90" s="35"/>
      <c r="BAH90" s="59"/>
      <c r="BAI90" s="37"/>
      <c r="BAJ90" s="46"/>
      <c r="BAK90" s="35"/>
      <c r="BAL90" s="59"/>
      <c r="BAM90" s="37"/>
      <c r="BAN90" s="46"/>
      <c r="BAO90" s="35"/>
      <c r="BAP90" s="59"/>
      <c r="BAQ90" s="37"/>
      <c r="BAR90" s="46"/>
      <c r="BAS90" s="35"/>
      <c r="BAT90" s="59"/>
      <c r="BAU90" s="37"/>
      <c r="BAV90" s="46"/>
      <c r="BAW90" s="35"/>
      <c r="BAX90" s="59"/>
      <c r="BAY90" s="37"/>
      <c r="BAZ90" s="46"/>
      <c r="BBA90" s="35"/>
      <c r="BBB90" s="59"/>
      <c r="BBC90" s="37"/>
      <c r="BBD90" s="46"/>
      <c r="BBE90" s="35"/>
      <c r="BBF90" s="59"/>
      <c r="BBG90" s="37"/>
      <c r="BBH90" s="46"/>
      <c r="BBI90" s="35"/>
      <c r="BBJ90" s="59"/>
      <c r="BBK90" s="37"/>
      <c r="BBL90" s="46"/>
      <c r="BBM90" s="35"/>
      <c r="BBN90" s="59"/>
      <c r="BBO90" s="37"/>
      <c r="BBP90" s="46"/>
      <c r="BBQ90" s="35"/>
      <c r="BBR90" s="59"/>
      <c r="BBS90" s="37"/>
      <c r="BBT90" s="46"/>
      <c r="BBU90" s="35"/>
      <c r="BBV90" s="59"/>
      <c r="BBW90" s="37"/>
      <c r="BBX90" s="46"/>
      <c r="BBY90" s="35"/>
      <c r="BBZ90" s="59"/>
      <c r="BCA90" s="37"/>
      <c r="BCB90" s="46"/>
      <c r="BCC90" s="35"/>
      <c r="BCD90" s="59"/>
      <c r="BCE90" s="37"/>
      <c r="BCF90" s="46"/>
      <c r="BCG90" s="35"/>
      <c r="BCH90" s="59"/>
      <c r="BCI90" s="37"/>
      <c r="BCJ90" s="46"/>
      <c r="BCK90" s="35"/>
      <c r="BCL90" s="59"/>
      <c r="BCM90" s="37"/>
      <c r="BCN90" s="46"/>
      <c r="BCO90" s="35"/>
      <c r="BCP90" s="59"/>
      <c r="BCQ90" s="37"/>
      <c r="BCR90" s="46"/>
      <c r="BCS90" s="35"/>
      <c r="BCT90" s="59"/>
      <c r="BCU90" s="37"/>
      <c r="BCV90" s="46"/>
      <c r="BCW90" s="35"/>
      <c r="BCX90" s="59"/>
      <c r="BCY90" s="37"/>
      <c r="BCZ90" s="46"/>
      <c r="BDA90" s="35"/>
      <c r="BDB90" s="59"/>
      <c r="BDC90" s="37"/>
      <c r="BDD90" s="46"/>
      <c r="BDE90" s="35"/>
      <c r="BDF90" s="59"/>
      <c r="BDG90" s="37"/>
      <c r="BDH90" s="46"/>
      <c r="BDI90" s="35"/>
      <c r="BDJ90" s="59"/>
      <c r="BDK90" s="37"/>
      <c r="BDL90" s="46"/>
      <c r="BDM90" s="35"/>
      <c r="BDN90" s="59"/>
      <c r="BDO90" s="37"/>
      <c r="BDP90" s="46"/>
      <c r="BDQ90" s="35"/>
      <c r="BDR90" s="59"/>
      <c r="BDS90" s="37"/>
      <c r="BDT90" s="46"/>
      <c r="BDU90" s="35"/>
      <c r="BDV90" s="59"/>
      <c r="BDW90" s="37"/>
      <c r="BDX90" s="46"/>
      <c r="BDY90" s="35"/>
      <c r="BDZ90" s="59"/>
      <c r="BEA90" s="37"/>
      <c r="BEB90" s="46"/>
      <c r="BEC90" s="35"/>
      <c r="BED90" s="59"/>
      <c r="BEE90" s="37"/>
      <c r="BEF90" s="46"/>
      <c r="BEG90" s="35"/>
      <c r="BEH90" s="59"/>
      <c r="BEI90" s="37"/>
      <c r="BEJ90" s="46"/>
      <c r="BEK90" s="35"/>
      <c r="BEL90" s="59"/>
      <c r="BEM90" s="37"/>
      <c r="BEN90" s="46"/>
      <c r="BEO90" s="35"/>
      <c r="BEP90" s="59"/>
      <c r="BEQ90" s="37"/>
      <c r="BER90" s="46"/>
      <c r="BES90" s="35"/>
      <c r="BET90" s="59"/>
      <c r="BEU90" s="37"/>
      <c r="BEV90" s="46"/>
      <c r="BEW90" s="35"/>
      <c r="BEX90" s="59"/>
      <c r="BEY90" s="37"/>
      <c r="BEZ90" s="46"/>
      <c r="BFA90" s="35"/>
      <c r="BFB90" s="59"/>
      <c r="BFC90" s="37"/>
      <c r="BFD90" s="46"/>
      <c r="BFE90" s="35"/>
      <c r="BFF90" s="59"/>
      <c r="BFG90" s="37"/>
      <c r="BFH90" s="46"/>
      <c r="BFI90" s="35"/>
      <c r="BFJ90" s="59"/>
      <c r="BFK90" s="37"/>
      <c r="BFL90" s="46"/>
      <c r="BFM90" s="35"/>
      <c r="BFN90" s="59"/>
      <c r="BFO90" s="37"/>
      <c r="BFP90" s="46"/>
      <c r="BFQ90" s="35"/>
      <c r="BFR90" s="59"/>
      <c r="BFS90" s="37"/>
      <c r="BFT90" s="46"/>
      <c r="BFU90" s="35"/>
      <c r="BFV90" s="59"/>
      <c r="BFW90" s="37"/>
      <c r="BFX90" s="46"/>
      <c r="BFY90" s="35"/>
      <c r="BFZ90" s="59"/>
      <c r="BGA90" s="37"/>
      <c r="BGB90" s="46"/>
      <c r="BGC90" s="35"/>
      <c r="BGD90" s="59"/>
      <c r="BGE90" s="37"/>
      <c r="BGF90" s="46"/>
      <c r="BGG90" s="35"/>
      <c r="BGH90" s="59"/>
      <c r="BGI90" s="37"/>
      <c r="BGJ90" s="46"/>
      <c r="BGK90" s="35"/>
      <c r="BGL90" s="59"/>
      <c r="BGM90" s="37"/>
      <c r="BGN90" s="46"/>
      <c r="BGO90" s="35"/>
      <c r="BGP90" s="59"/>
      <c r="BGQ90" s="37"/>
      <c r="BGR90" s="46"/>
      <c r="BGS90" s="35"/>
      <c r="BGT90" s="59"/>
      <c r="BGU90" s="37"/>
      <c r="BGV90" s="46"/>
      <c r="BGW90" s="35"/>
      <c r="BGX90" s="59"/>
      <c r="BGY90" s="37"/>
      <c r="BGZ90" s="46"/>
      <c r="BHA90" s="35"/>
      <c r="BHB90" s="59"/>
      <c r="BHC90" s="37"/>
      <c r="BHD90" s="46"/>
      <c r="BHE90" s="35"/>
      <c r="BHF90" s="59"/>
      <c r="BHG90" s="37"/>
      <c r="BHH90" s="46"/>
      <c r="BHI90" s="35"/>
      <c r="BHJ90" s="59"/>
      <c r="BHK90" s="37"/>
      <c r="BHL90" s="46"/>
      <c r="BHM90" s="35"/>
      <c r="BHN90" s="59"/>
      <c r="BHO90" s="37"/>
      <c r="BHP90" s="46"/>
      <c r="BHQ90" s="35"/>
      <c r="BHR90" s="59"/>
      <c r="BHS90" s="37"/>
      <c r="BHT90" s="46"/>
      <c r="BHU90" s="35"/>
      <c r="BHV90" s="59"/>
      <c r="BHW90" s="37"/>
      <c r="BHX90" s="46"/>
      <c r="BHY90" s="35"/>
      <c r="BHZ90" s="59"/>
      <c r="BIA90" s="37"/>
      <c r="BIB90" s="46"/>
      <c r="BIC90" s="35"/>
      <c r="BID90" s="59"/>
      <c r="BIE90" s="37"/>
      <c r="BIF90" s="46"/>
      <c r="BIG90" s="35"/>
      <c r="BIH90" s="59"/>
      <c r="BII90" s="37"/>
      <c r="BIJ90" s="46"/>
      <c r="BIK90" s="35"/>
      <c r="BIL90" s="59"/>
      <c r="BIM90" s="37"/>
      <c r="BIN90" s="46"/>
      <c r="BIO90" s="35"/>
      <c r="BIP90" s="59"/>
      <c r="BIQ90" s="37"/>
      <c r="BIR90" s="46"/>
      <c r="BIS90" s="35"/>
      <c r="BIT90" s="59"/>
      <c r="BIU90" s="37"/>
      <c r="BIV90" s="46"/>
      <c r="BIW90" s="35"/>
      <c r="BIX90" s="59"/>
      <c r="BIY90" s="37"/>
      <c r="BIZ90" s="46"/>
      <c r="BJA90" s="35"/>
      <c r="BJB90" s="59"/>
      <c r="BJC90" s="37"/>
      <c r="BJD90" s="46"/>
      <c r="BJE90" s="35"/>
      <c r="BJF90" s="59"/>
      <c r="BJG90" s="37"/>
      <c r="BJH90" s="46"/>
      <c r="BJI90" s="35"/>
      <c r="BJJ90" s="59"/>
      <c r="BJK90" s="37"/>
      <c r="BJL90" s="46"/>
      <c r="BJM90" s="35"/>
      <c r="BJN90" s="59"/>
      <c r="BJO90" s="37"/>
      <c r="BJP90" s="46"/>
      <c r="BJQ90" s="35"/>
      <c r="BJR90" s="59"/>
      <c r="BJS90" s="37"/>
      <c r="BJT90" s="46"/>
      <c r="BJU90" s="35"/>
      <c r="BJV90" s="59"/>
      <c r="BJW90" s="37"/>
      <c r="BJX90" s="46"/>
      <c r="BJY90" s="35"/>
      <c r="BJZ90" s="59"/>
      <c r="BKA90" s="37"/>
      <c r="BKB90" s="46"/>
      <c r="BKC90" s="35"/>
      <c r="BKD90" s="59"/>
      <c r="BKE90" s="37"/>
      <c r="BKF90" s="46"/>
      <c r="BKG90" s="35"/>
      <c r="BKH90" s="59"/>
      <c r="BKI90" s="37"/>
      <c r="BKJ90" s="46"/>
      <c r="BKK90" s="35"/>
      <c r="BKL90" s="59"/>
      <c r="BKM90" s="37"/>
      <c r="BKN90" s="46"/>
      <c r="BKO90" s="35"/>
      <c r="BKP90" s="59"/>
      <c r="BKQ90" s="37"/>
      <c r="BKR90" s="46"/>
      <c r="BKS90" s="35"/>
      <c r="BKT90" s="59"/>
      <c r="BKU90" s="37"/>
      <c r="BKV90" s="46"/>
      <c r="BKW90" s="35"/>
      <c r="BKX90" s="59"/>
      <c r="BKY90" s="37"/>
      <c r="BKZ90" s="46"/>
      <c r="BLA90" s="35"/>
      <c r="BLB90" s="59"/>
      <c r="BLC90" s="37"/>
      <c r="BLD90" s="46"/>
      <c r="BLE90" s="35"/>
      <c r="BLF90" s="59"/>
      <c r="BLG90" s="37"/>
      <c r="BLH90" s="46"/>
      <c r="BLI90" s="35"/>
      <c r="BLJ90" s="59"/>
      <c r="BLK90" s="37"/>
      <c r="BLL90" s="46"/>
      <c r="BLM90" s="35"/>
      <c r="BLN90" s="59"/>
      <c r="BLO90" s="37"/>
      <c r="BLP90" s="46"/>
      <c r="BLQ90" s="35"/>
      <c r="BLR90" s="59"/>
      <c r="BLS90" s="37"/>
      <c r="BLT90" s="46"/>
      <c r="BLU90" s="35"/>
      <c r="BLV90" s="59"/>
      <c r="BLW90" s="37"/>
      <c r="BLX90" s="46"/>
      <c r="BLY90" s="35"/>
      <c r="BLZ90" s="59"/>
      <c r="BMA90" s="37"/>
      <c r="BMB90" s="46"/>
      <c r="BMC90" s="35"/>
      <c r="BMD90" s="59"/>
      <c r="BME90" s="37"/>
      <c r="BMF90" s="46"/>
      <c r="BMG90" s="35"/>
      <c r="BMH90" s="59"/>
      <c r="BMI90" s="37"/>
      <c r="BMJ90" s="46"/>
      <c r="BMK90" s="35"/>
      <c r="BML90" s="59"/>
      <c r="BMM90" s="37"/>
      <c r="BMN90" s="46"/>
      <c r="BMO90" s="35"/>
      <c r="BMP90" s="59"/>
      <c r="BMQ90" s="37"/>
      <c r="BMR90" s="46"/>
      <c r="BMS90" s="35"/>
      <c r="BMT90" s="59"/>
      <c r="BMU90" s="37"/>
      <c r="BMV90" s="46"/>
      <c r="BMW90" s="35"/>
      <c r="BMX90" s="59"/>
      <c r="BMY90" s="37"/>
      <c r="BMZ90" s="46"/>
      <c r="BNA90" s="35"/>
      <c r="BNB90" s="59"/>
      <c r="BNC90" s="37"/>
      <c r="BND90" s="46"/>
      <c r="BNE90" s="35"/>
      <c r="BNF90" s="59"/>
      <c r="BNG90" s="37"/>
      <c r="BNH90" s="46"/>
      <c r="BNI90" s="35"/>
      <c r="BNJ90" s="59"/>
      <c r="BNK90" s="37"/>
      <c r="BNL90" s="46"/>
      <c r="BNM90" s="35"/>
      <c r="BNN90" s="59"/>
      <c r="BNO90" s="37"/>
      <c r="BNP90" s="46"/>
      <c r="BNQ90" s="35"/>
      <c r="BNR90" s="59"/>
      <c r="BNS90" s="37"/>
      <c r="BNT90" s="46"/>
      <c r="BNU90" s="35"/>
      <c r="BNV90" s="59"/>
      <c r="BNW90" s="37"/>
      <c r="BNX90" s="46"/>
      <c r="BNY90" s="35"/>
      <c r="BNZ90" s="59"/>
      <c r="BOA90" s="37"/>
      <c r="BOB90" s="46"/>
      <c r="BOC90" s="35"/>
      <c r="BOD90" s="59"/>
      <c r="BOE90" s="37"/>
      <c r="BOF90" s="46"/>
      <c r="BOG90" s="35"/>
      <c r="BOH90" s="59"/>
      <c r="BOI90" s="37"/>
      <c r="BOJ90" s="46"/>
      <c r="BOK90" s="35"/>
      <c r="BOL90" s="59"/>
      <c r="BOM90" s="37"/>
      <c r="BON90" s="46"/>
      <c r="BOO90" s="35"/>
      <c r="BOP90" s="59"/>
      <c r="BOQ90" s="37"/>
      <c r="BOR90" s="46"/>
      <c r="BOS90" s="35"/>
      <c r="BOT90" s="59"/>
      <c r="BOU90" s="37"/>
      <c r="BOV90" s="46"/>
      <c r="BOW90" s="35"/>
      <c r="BOX90" s="59"/>
      <c r="BOY90" s="37"/>
      <c r="BOZ90" s="46"/>
      <c r="BPA90" s="35"/>
      <c r="BPB90" s="59"/>
      <c r="BPC90" s="37"/>
      <c r="BPD90" s="46"/>
      <c r="BPE90" s="35"/>
      <c r="BPF90" s="59"/>
      <c r="BPG90" s="37"/>
      <c r="BPH90" s="46"/>
      <c r="BPI90" s="35"/>
      <c r="BPJ90" s="59"/>
      <c r="BPK90" s="37"/>
      <c r="BPL90" s="46"/>
      <c r="BPM90" s="35"/>
      <c r="BPN90" s="59"/>
      <c r="BPO90" s="37"/>
      <c r="BPP90" s="46"/>
      <c r="BPQ90" s="35"/>
      <c r="BPR90" s="59"/>
      <c r="BPS90" s="37"/>
      <c r="BPT90" s="46"/>
      <c r="BPU90" s="35"/>
      <c r="BPV90" s="59"/>
      <c r="BPW90" s="37"/>
      <c r="BPX90" s="46"/>
      <c r="BPY90" s="35"/>
      <c r="BPZ90" s="59"/>
      <c r="BQA90" s="37"/>
      <c r="BQB90" s="46"/>
      <c r="BQC90" s="35"/>
      <c r="BQD90" s="59"/>
      <c r="BQE90" s="37"/>
      <c r="BQF90" s="46"/>
      <c r="BQG90" s="35"/>
      <c r="BQH90" s="59"/>
      <c r="BQI90" s="37"/>
      <c r="BQJ90" s="46"/>
      <c r="BQK90" s="35"/>
      <c r="BQL90" s="59"/>
      <c r="BQM90" s="37"/>
      <c r="BQN90" s="46"/>
      <c r="BQO90" s="35"/>
      <c r="BQP90" s="59"/>
      <c r="BQQ90" s="37"/>
      <c r="BQR90" s="46"/>
      <c r="BQS90" s="35"/>
      <c r="BQT90" s="59"/>
      <c r="BQU90" s="37"/>
      <c r="BQV90" s="46"/>
      <c r="BQW90" s="35"/>
      <c r="BQX90" s="59"/>
      <c r="BQY90" s="37"/>
      <c r="BQZ90" s="46"/>
      <c r="BRA90" s="35"/>
      <c r="BRB90" s="59"/>
      <c r="BRC90" s="37"/>
      <c r="BRD90" s="46"/>
      <c r="BRE90" s="35"/>
      <c r="BRF90" s="59"/>
      <c r="BRG90" s="37"/>
      <c r="BRH90" s="46"/>
      <c r="BRI90" s="35"/>
      <c r="BRJ90" s="59"/>
      <c r="BRK90" s="37"/>
      <c r="BRL90" s="46"/>
      <c r="BRM90" s="35"/>
      <c r="BRN90" s="59"/>
      <c r="BRO90" s="37"/>
      <c r="BRP90" s="46"/>
      <c r="BRQ90" s="35"/>
      <c r="BRR90" s="59"/>
      <c r="BRS90" s="37"/>
      <c r="BRT90" s="46"/>
      <c r="BRU90" s="35"/>
      <c r="BRV90" s="59"/>
      <c r="BRW90" s="37"/>
      <c r="BRX90" s="46"/>
      <c r="BRY90" s="35"/>
      <c r="BRZ90" s="59"/>
      <c r="BSA90" s="37"/>
      <c r="BSB90" s="46"/>
      <c r="BSC90" s="35"/>
      <c r="BSD90" s="59"/>
      <c r="BSE90" s="37"/>
      <c r="BSF90" s="46"/>
      <c r="BSG90" s="35"/>
      <c r="BSH90" s="59"/>
      <c r="BSI90" s="37"/>
      <c r="BSJ90" s="46"/>
      <c r="BSK90" s="35"/>
      <c r="BSL90" s="59"/>
      <c r="BSM90" s="37"/>
      <c r="BSN90" s="46"/>
      <c r="BSO90" s="35"/>
      <c r="BSP90" s="59"/>
      <c r="BSQ90" s="37"/>
      <c r="BSR90" s="46"/>
      <c r="BSS90" s="35"/>
      <c r="BST90" s="59"/>
      <c r="BSU90" s="37"/>
      <c r="BSV90" s="46"/>
      <c r="BSW90" s="35"/>
      <c r="BSX90" s="59"/>
      <c r="BSY90" s="37"/>
      <c r="BSZ90" s="46"/>
      <c r="BTA90" s="35"/>
      <c r="BTB90" s="59"/>
      <c r="BTC90" s="37"/>
      <c r="BTD90" s="46"/>
      <c r="BTE90" s="35"/>
      <c r="BTF90" s="59"/>
      <c r="BTG90" s="37"/>
      <c r="BTH90" s="46"/>
      <c r="BTI90" s="35"/>
      <c r="BTJ90" s="59"/>
      <c r="BTK90" s="37"/>
      <c r="BTL90" s="46"/>
      <c r="BTM90" s="35"/>
      <c r="BTN90" s="59"/>
      <c r="BTO90" s="37"/>
      <c r="BTP90" s="46"/>
      <c r="BTQ90" s="35"/>
      <c r="BTR90" s="59"/>
      <c r="BTS90" s="37"/>
      <c r="BTT90" s="46"/>
      <c r="BTU90" s="35"/>
      <c r="BTV90" s="59"/>
      <c r="BTW90" s="37"/>
      <c r="BTX90" s="46"/>
      <c r="BTY90" s="35"/>
      <c r="BTZ90" s="59"/>
      <c r="BUA90" s="37"/>
      <c r="BUB90" s="46"/>
      <c r="BUC90" s="35"/>
      <c r="BUD90" s="59"/>
      <c r="BUE90" s="37"/>
      <c r="BUF90" s="46"/>
      <c r="BUG90" s="35"/>
      <c r="BUH90" s="59"/>
      <c r="BUI90" s="37"/>
      <c r="BUJ90" s="46"/>
      <c r="BUK90" s="35"/>
      <c r="BUL90" s="59"/>
      <c r="BUM90" s="37"/>
      <c r="BUN90" s="46"/>
      <c r="BUO90" s="35"/>
      <c r="BUP90" s="59"/>
      <c r="BUQ90" s="37"/>
      <c r="BUR90" s="46"/>
      <c r="BUS90" s="35"/>
      <c r="BUT90" s="59"/>
      <c r="BUU90" s="37"/>
      <c r="BUV90" s="46"/>
      <c r="BUW90" s="35"/>
      <c r="BUX90" s="59"/>
      <c r="BUY90" s="37"/>
      <c r="BUZ90" s="46"/>
      <c r="BVA90" s="35"/>
      <c r="BVB90" s="59"/>
      <c r="BVC90" s="37"/>
      <c r="BVD90" s="46"/>
      <c r="BVE90" s="35"/>
      <c r="BVF90" s="59"/>
      <c r="BVG90" s="37"/>
      <c r="BVH90" s="46"/>
      <c r="BVI90" s="35"/>
      <c r="BVJ90" s="59"/>
      <c r="BVK90" s="37"/>
      <c r="BVL90" s="46"/>
      <c r="BVM90" s="35"/>
      <c r="BVN90" s="59"/>
      <c r="BVO90" s="37"/>
      <c r="BVP90" s="46"/>
      <c r="BVQ90" s="35"/>
      <c r="BVR90" s="59"/>
      <c r="BVS90" s="37"/>
      <c r="BVT90" s="46"/>
      <c r="BVU90" s="35"/>
      <c r="BVV90" s="59"/>
      <c r="BVW90" s="37"/>
      <c r="BVX90" s="46"/>
      <c r="BVY90" s="35"/>
      <c r="BVZ90" s="59"/>
      <c r="BWA90" s="37"/>
      <c r="BWB90" s="46"/>
      <c r="BWC90" s="35"/>
      <c r="BWD90" s="59"/>
      <c r="BWE90" s="37"/>
      <c r="BWF90" s="46"/>
      <c r="BWG90" s="35"/>
      <c r="BWH90" s="59"/>
      <c r="BWI90" s="37"/>
      <c r="BWJ90" s="46"/>
      <c r="BWK90" s="35"/>
      <c r="BWL90" s="59"/>
      <c r="BWM90" s="37"/>
      <c r="BWN90" s="46"/>
      <c r="BWO90" s="35"/>
      <c r="BWP90" s="59"/>
      <c r="BWQ90" s="37"/>
      <c r="BWR90" s="46"/>
      <c r="BWS90" s="35"/>
      <c r="BWT90" s="59"/>
      <c r="BWU90" s="37"/>
      <c r="BWV90" s="46"/>
      <c r="BWW90" s="35"/>
      <c r="BWX90" s="59"/>
      <c r="BWY90" s="37"/>
      <c r="BWZ90" s="46"/>
      <c r="BXA90" s="35"/>
      <c r="BXB90" s="59"/>
      <c r="BXC90" s="37"/>
      <c r="BXD90" s="46"/>
      <c r="BXE90" s="35"/>
      <c r="BXF90" s="59"/>
      <c r="BXG90" s="37"/>
      <c r="BXH90" s="46"/>
      <c r="BXI90" s="35"/>
      <c r="BXJ90" s="59"/>
      <c r="BXK90" s="37"/>
      <c r="BXL90" s="46"/>
      <c r="BXM90" s="35"/>
      <c r="BXN90" s="59"/>
      <c r="BXO90" s="37"/>
      <c r="BXP90" s="46"/>
      <c r="BXQ90" s="35"/>
      <c r="BXR90" s="59"/>
      <c r="BXS90" s="37"/>
      <c r="BXT90" s="46"/>
      <c r="BXU90" s="35"/>
      <c r="BXV90" s="59"/>
      <c r="BXW90" s="37"/>
      <c r="BXX90" s="46"/>
      <c r="BXY90" s="35"/>
      <c r="BXZ90" s="59"/>
      <c r="BYA90" s="37"/>
      <c r="BYB90" s="46"/>
      <c r="BYC90" s="35"/>
      <c r="BYD90" s="59"/>
      <c r="BYE90" s="37"/>
      <c r="BYF90" s="46"/>
      <c r="BYG90" s="35"/>
      <c r="BYH90" s="59"/>
      <c r="BYI90" s="37"/>
      <c r="BYJ90" s="46"/>
      <c r="BYK90" s="35"/>
      <c r="BYL90" s="59"/>
      <c r="BYM90" s="37"/>
      <c r="BYN90" s="46"/>
      <c r="BYO90" s="35"/>
      <c r="BYP90" s="59"/>
      <c r="BYQ90" s="37"/>
      <c r="BYR90" s="46"/>
      <c r="BYS90" s="35"/>
      <c r="BYT90" s="59"/>
      <c r="BYU90" s="37"/>
      <c r="BYV90" s="46"/>
      <c r="BYW90" s="35"/>
      <c r="BYX90" s="59"/>
      <c r="BYY90" s="37"/>
      <c r="BYZ90" s="46"/>
      <c r="BZA90" s="35"/>
      <c r="BZB90" s="59"/>
      <c r="BZC90" s="37"/>
      <c r="BZD90" s="46"/>
      <c r="BZE90" s="35"/>
      <c r="BZF90" s="59"/>
      <c r="BZG90" s="37"/>
      <c r="BZH90" s="46"/>
      <c r="BZI90" s="35"/>
      <c r="BZJ90" s="59"/>
      <c r="BZK90" s="37"/>
      <c r="BZL90" s="46"/>
      <c r="BZM90" s="35"/>
      <c r="BZN90" s="59"/>
      <c r="BZO90" s="37"/>
      <c r="BZP90" s="46"/>
      <c r="BZQ90" s="35"/>
      <c r="BZR90" s="59"/>
      <c r="BZS90" s="37"/>
      <c r="BZT90" s="46"/>
      <c r="BZU90" s="35"/>
      <c r="BZV90" s="59"/>
      <c r="BZW90" s="37"/>
      <c r="BZX90" s="46"/>
      <c r="BZY90" s="35"/>
      <c r="BZZ90" s="59"/>
      <c r="CAA90" s="37"/>
      <c r="CAB90" s="46"/>
      <c r="CAC90" s="35"/>
      <c r="CAD90" s="59"/>
      <c r="CAE90" s="37"/>
      <c r="CAF90" s="46"/>
      <c r="CAG90" s="35"/>
      <c r="CAH90" s="59"/>
      <c r="CAI90" s="37"/>
      <c r="CAJ90" s="46"/>
      <c r="CAK90" s="35"/>
      <c r="CAL90" s="59"/>
      <c r="CAM90" s="37"/>
      <c r="CAN90" s="46"/>
      <c r="CAO90" s="35"/>
      <c r="CAP90" s="59"/>
      <c r="CAQ90" s="37"/>
      <c r="CAR90" s="46"/>
      <c r="CAS90" s="35"/>
      <c r="CAT90" s="59"/>
      <c r="CAU90" s="37"/>
      <c r="CAV90" s="46"/>
      <c r="CAW90" s="35"/>
      <c r="CAX90" s="59"/>
      <c r="CAY90" s="37"/>
      <c r="CAZ90" s="46"/>
      <c r="CBA90" s="35"/>
      <c r="CBB90" s="59"/>
      <c r="CBC90" s="37"/>
      <c r="CBD90" s="46"/>
      <c r="CBE90" s="35"/>
      <c r="CBF90" s="59"/>
      <c r="CBG90" s="37"/>
      <c r="CBH90" s="46"/>
      <c r="CBI90" s="35"/>
      <c r="CBJ90" s="59"/>
      <c r="CBK90" s="37"/>
      <c r="CBL90" s="46"/>
      <c r="CBM90" s="35"/>
      <c r="CBN90" s="59"/>
      <c r="CBO90" s="37"/>
      <c r="CBP90" s="46"/>
      <c r="CBQ90" s="35"/>
      <c r="CBR90" s="59"/>
      <c r="CBS90" s="37"/>
      <c r="CBT90" s="46"/>
      <c r="CBU90" s="35"/>
      <c r="CBV90" s="59"/>
      <c r="CBW90" s="37"/>
      <c r="CBX90" s="46"/>
      <c r="CBY90" s="35"/>
      <c r="CBZ90" s="59"/>
      <c r="CCA90" s="37"/>
      <c r="CCB90" s="46"/>
      <c r="CCC90" s="35"/>
      <c r="CCD90" s="59"/>
      <c r="CCE90" s="37"/>
      <c r="CCF90" s="46"/>
      <c r="CCG90" s="35"/>
      <c r="CCH90" s="59"/>
      <c r="CCI90" s="37"/>
      <c r="CCJ90" s="46"/>
      <c r="CCK90" s="35"/>
      <c r="CCL90" s="59"/>
      <c r="CCM90" s="37"/>
      <c r="CCN90" s="46"/>
      <c r="CCO90" s="35"/>
      <c r="CCP90" s="59"/>
      <c r="CCQ90" s="37"/>
      <c r="CCR90" s="46"/>
      <c r="CCS90" s="35"/>
      <c r="CCT90" s="59"/>
      <c r="CCU90" s="37"/>
      <c r="CCV90" s="46"/>
      <c r="CCW90" s="35"/>
      <c r="CCX90" s="59"/>
      <c r="CCY90" s="37"/>
      <c r="CCZ90" s="46"/>
      <c r="CDA90" s="35"/>
      <c r="CDB90" s="59"/>
      <c r="CDC90" s="37"/>
      <c r="CDD90" s="46"/>
      <c r="CDE90" s="35"/>
      <c r="CDF90" s="59"/>
      <c r="CDG90" s="37"/>
      <c r="CDH90" s="46"/>
      <c r="CDI90" s="35"/>
      <c r="CDJ90" s="59"/>
      <c r="CDK90" s="37"/>
      <c r="CDL90" s="46"/>
      <c r="CDM90" s="35"/>
      <c r="CDN90" s="59"/>
      <c r="CDO90" s="37"/>
      <c r="CDP90" s="46"/>
      <c r="CDQ90" s="35"/>
      <c r="CDR90" s="59"/>
      <c r="CDS90" s="37"/>
      <c r="CDT90" s="46"/>
      <c r="CDU90" s="35"/>
      <c r="CDV90" s="59"/>
      <c r="CDW90" s="37"/>
      <c r="CDX90" s="46"/>
      <c r="CDY90" s="35"/>
      <c r="CDZ90" s="59"/>
      <c r="CEA90" s="37"/>
      <c r="CEB90" s="46"/>
      <c r="CEC90" s="35"/>
      <c r="CED90" s="59"/>
      <c r="CEE90" s="37"/>
      <c r="CEF90" s="46"/>
      <c r="CEG90" s="35"/>
      <c r="CEH90" s="59"/>
      <c r="CEI90" s="37"/>
      <c r="CEJ90" s="46"/>
      <c r="CEK90" s="35"/>
      <c r="CEL90" s="59"/>
      <c r="CEM90" s="37"/>
      <c r="CEN90" s="46"/>
      <c r="CEO90" s="35"/>
      <c r="CEP90" s="59"/>
      <c r="CEQ90" s="37"/>
      <c r="CER90" s="46"/>
      <c r="CES90" s="35"/>
      <c r="CET90" s="59"/>
      <c r="CEU90" s="37"/>
      <c r="CEV90" s="46"/>
      <c r="CEW90" s="35"/>
      <c r="CEX90" s="59"/>
      <c r="CEY90" s="37"/>
      <c r="CEZ90" s="46"/>
      <c r="CFA90" s="35"/>
      <c r="CFB90" s="59"/>
      <c r="CFC90" s="37"/>
      <c r="CFD90" s="46"/>
      <c r="CFE90" s="35"/>
      <c r="CFF90" s="59"/>
      <c r="CFG90" s="37"/>
      <c r="CFH90" s="46"/>
      <c r="CFI90" s="35"/>
      <c r="CFJ90" s="59"/>
      <c r="CFK90" s="37"/>
      <c r="CFL90" s="46"/>
      <c r="CFM90" s="35"/>
      <c r="CFN90" s="59"/>
      <c r="CFO90" s="37"/>
      <c r="CFP90" s="46"/>
      <c r="CFQ90" s="35"/>
      <c r="CFR90" s="59"/>
      <c r="CFS90" s="37"/>
      <c r="CFT90" s="46"/>
      <c r="CFU90" s="35"/>
      <c r="CFV90" s="59"/>
      <c r="CFW90" s="37"/>
      <c r="CFX90" s="46"/>
      <c r="CFY90" s="35"/>
      <c r="CFZ90" s="59"/>
      <c r="CGA90" s="37"/>
      <c r="CGB90" s="46"/>
      <c r="CGC90" s="35"/>
      <c r="CGD90" s="59"/>
      <c r="CGE90" s="37"/>
      <c r="CGF90" s="46"/>
      <c r="CGG90" s="35"/>
      <c r="CGH90" s="59"/>
      <c r="CGI90" s="37"/>
      <c r="CGJ90" s="46"/>
      <c r="CGK90" s="35"/>
      <c r="CGL90" s="59"/>
      <c r="CGM90" s="37"/>
      <c r="CGN90" s="46"/>
      <c r="CGO90" s="35"/>
      <c r="CGP90" s="59"/>
      <c r="CGQ90" s="37"/>
      <c r="CGR90" s="46"/>
      <c r="CGS90" s="35"/>
      <c r="CGT90" s="59"/>
      <c r="CGU90" s="37"/>
      <c r="CGV90" s="46"/>
      <c r="CGW90" s="35"/>
      <c r="CGX90" s="59"/>
      <c r="CGY90" s="37"/>
      <c r="CGZ90" s="46"/>
      <c r="CHA90" s="35"/>
      <c r="CHB90" s="59"/>
      <c r="CHC90" s="37"/>
      <c r="CHD90" s="46"/>
      <c r="CHE90" s="35"/>
      <c r="CHF90" s="59"/>
      <c r="CHG90" s="37"/>
      <c r="CHH90" s="46"/>
      <c r="CHI90" s="35"/>
      <c r="CHJ90" s="59"/>
      <c r="CHK90" s="37"/>
      <c r="CHL90" s="46"/>
      <c r="CHM90" s="35"/>
      <c r="CHN90" s="59"/>
      <c r="CHO90" s="37"/>
      <c r="CHP90" s="46"/>
      <c r="CHQ90" s="35"/>
      <c r="CHR90" s="59"/>
      <c r="CHS90" s="37"/>
      <c r="CHT90" s="46"/>
      <c r="CHU90" s="35"/>
      <c r="CHV90" s="59"/>
      <c r="CHW90" s="37"/>
      <c r="CHX90" s="46"/>
      <c r="CHY90" s="35"/>
      <c r="CHZ90" s="59"/>
      <c r="CIA90" s="37"/>
      <c r="CIB90" s="46"/>
      <c r="CIC90" s="35"/>
      <c r="CID90" s="59"/>
      <c r="CIE90" s="37"/>
      <c r="CIF90" s="46"/>
      <c r="CIG90" s="35"/>
      <c r="CIH90" s="59"/>
      <c r="CII90" s="37"/>
      <c r="CIJ90" s="46"/>
      <c r="CIK90" s="35"/>
      <c r="CIL90" s="59"/>
      <c r="CIM90" s="37"/>
      <c r="CIN90" s="46"/>
      <c r="CIO90" s="35"/>
      <c r="CIP90" s="59"/>
      <c r="CIQ90" s="37"/>
      <c r="CIR90" s="46"/>
      <c r="CIS90" s="35"/>
      <c r="CIT90" s="59"/>
      <c r="CIU90" s="37"/>
      <c r="CIV90" s="46"/>
      <c r="CIW90" s="35"/>
      <c r="CIX90" s="59"/>
      <c r="CIY90" s="37"/>
      <c r="CIZ90" s="46"/>
      <c r="CJA90" s="35"/>
      <c r="CJB90" s="59"/>
      <c r="CJC90" s="37"/>
      <c r="CJD90" s="46"/>
      <c r="CJE90" s="35"/>
      <c r="CJF90" s="59"/>
      <c r="CJG90" s="37"/>
      <c r="CJH90" s="46"/>
      <c r="CJI90" s="35"/>
      <c r="CJJ90" s="59"/>
      <c r="CJK90" s="37"/>
      <c r="CJL90" s="46"/>
      <c r="CJM90" s="35"/>
      <c r="CJN90" s="59"/>
      <c r="CJO90" s="37"/>
      <c r="CJP90" s="46"/>
      <c r="CJQ90" s="35"/>
      <c r="CJR90" s="59"/>
      <c r="CJS90" s="37"/>
      <c r="CJT90" s="46"/>
      <c r="CJU90" s="35"/>
      <c r="CJV90" s="59"/>
      <c r="CJW90" s="37"/>
      <c r="CJX90" s="46"/>
      <c r="CJY90" s="35"/>
      <c r="CJZ90" s="59"/>
      <c r="CKA90" s="37"/>
      <c r="CKB90" s="46"/>
      <c r="CKC90" s="35"/>
      <c r="CKD90" s="59"/>
      <c r="CKE90" s="37"/>
      <c r="CKF90" s="46"/>
      <c r="CKG90" s="35"/>
      <c r="CKH90" s="59"/>
      <c r="CKI90" s="37"/>
      <c r="CKJ90" s="46"/>
      <c r="CKK90" s="35"/>
      <c r="CKL90" s="59"/>
      <c r="CKM90" s="37"/>
      <c r="CKN90" s="46"/>
      <c r="CKO90" s="35"/>
      <c r="CKP90" s="59"/>
      <c r="CKQ90" s="37"/>
      <c r="CKR90" s="46"/>
      <c r="CKS90" s="35"/>
      <c r="CKT90" s="59"/>
      <c r="CKU90" s="37"/>
      <c r="CKV90" s="46"/>
      <c r="CKW90" s="35"/>
      <c r="CKX90" s="59"/>
      <c r="CKY90" s="37"/>
      <c r="CKZ90" s="46"/>
      <c r="CLA90" s="35"/>
      <c r="CLB90" s="59"/>
      <c r="CLC90" s="37"/>
      <c r="CLD90" s="46"/>
      <c r="CLE90" s="35"/>
      <c r="CLF90" s="59"/>
      <c r="CLG90" s="37"/>
      <c r="CLH90" s="46"/>
      <c r="CLI90" s="35"/>
      <c r="CLJ90" s="59"/>
      <c r="CLK90" s="37"/>
      <c r="CLL90" s="46"/>
      <c r="CLM90" s="35"/>
      <c r="CLN90" s="59"/>
      <c r="CLO90" s="37"/>
      <c r="CLP90" s="46"/>
      <c r="CLQ90" s="35"/>
      <c r="CLR90" s="59"/>
      <c r="CLS90" s="37"/>
      <c r="CLT90" s="46"/>
      <c r="CLU90" s="35"/>
      <c r="CLV90" s="59"/>
      <c r="CLW90" s="37"/>
      <c r="CLX90" s="46"/>
      <c r="CLY90" s="35"/>
      <c r="CLZ90" s="59"/>
      <c r="CMA90" s="37"/>
      <c r="CMB90" s="46"/>
      <c r="CMC90" s="35"/>
      <c r="CMD90" s="59"/>
      <c r="CME90" s="37"/>
      <c r="CMF90" s="46"/>
      <c r="CMG90" s="35"/>
      <c r="CMH90" s="59"/>
      <c r="CMI90" s="37"/>
      <c r="CMJ90" s="46"/>
      <c r="CMK90" s="35"/>
      <c r="CML90" s="59"/>
      <c r="CMM90" s="37"/>
      <c r="CMN90" s="46"/>
      <c r="CMO90" s="35"/>
      <c r="CMP90" s="59"/>
      <c r="CMQ90" s="37"/>
      <c r="CMR90" s="46"/>
      <c r="CMS90" s="35"/>
      <c r="CMT90" s="59"/>
      <c r="CMU90" s="37"/>
      <c r="CMV90" s="46"/>
      <c r="CMW90" s="35"/>
      <c r="CMX90" s="59"/>
      <c r="CMY90" s="37"/>
      <c r="CMZ90" s="46"/>
      <c r="CNA90" s="35"/>
      <c r="CNB90" s="59"/>
      <c r="CNC90" s="37"/>
      <c r="CND90" s="46"/>
      <c r="CNE90" s="35"/>
      <c r="CNF90" s="59"/>
      <c r="CNG90" s="37"/>
      <c r="CNH90" s="46"/>
      <c r="CNI90" s="35"/>
      <c r="CNJ90" s="59"/>
      <c r="CNK90" s="37"/>
      <c r="CNL90" s="46"/>
      <c r="CNM90" s="35"/>
      <c r="CNN90" s="59"/>
      <c r="CNO90" s="37"/>
      <c r="CNP90" s="46"/>
      <c r="CNQ90" s="35"/>
      <c r="CNR90" s="59"/>
      <c r="CNS90" s="37"/>
      <c r="CNT90" s="46"/>
      <c r="CNU90" s="35"/>
      <c r="CNV90" s="59"/>
      <c r="CNW90" s="37"/>
      <c r="CNX90" s="46"/>
      <c r="CNY90" s="35"/>
      <c r="CNZ90" s="59"/>
      <c r="COA90" s="37"/>
      <c r="COB90" s="46"/>
      <c r="COC90" s="35"/>
      <c r="COD90" s="59"/>
      <c r="COE90" s="37"/>
      <c r="COF90" s="46"/>
      <c r="COG90" s="35"/>
      <c r="COH90" s="59"/>
      <c r="COI90" s="37"/>
      <c r="COJ90" s="46"/>
      <c r="COK90" s="35"/>
      <c r="COL90" s="59"/>
      <c r="COM90" s="37"/>
      <c r="CON90" s="46"/>
      <c r="COO90" s="35"/>
      <c r="COP90" s="59"/>
      <c r="COQ90" s="37"/>
      <c r="COR90" s="46"/>
      <c r="COS90" s="35"/>
      <c r="COT90" s="59"/>
      <c r="COU90" s="37"/>
      <c r="COV90" s="46"/>
      <c r="COW90" s="35"/>
      <c r="COX90" s="59"/>
      <c r="COY90" s="37"/>
      <c r="COZ90" s="46"/>
      <c r="CPA90" s="35"/>
      <c r="CPB90" s="59"/>
      <c r="CPC90" s="37"/>
      <c r="CPD90" s="46"/>
      <c r="CPE90" s="35"/>
      <c r="CPF90" s="59"/>
      <c r="CPG90" s="37"/>
      <c r="CPH90" s="46"/>
      <c r="CPI90" s="35"/>
      <c r="CPJ90" s="59"/>
      <c r="CPK90" s="37"/>
      <c r="CPL90" s="46"/>
      <c r="CPM90" s="35"/>
      <c r="CPN90" s="59"/>
      <c r="CPO90" s="37"/>
      <c r="CPP90" s="46"/>
      <c r="CPQ90" s="35"/>
      <c r="CPR90" s="59"/>
      <c r="CPS90" s="37"/>
      <c r="CPT90" s="46"/>
      <c r="CPU90" s="35"/>
      <c r="CPV90" s="59"/>
      <c r="CPW90" s="37"/>
      <c r="CPX90" s="46"/>
      <c r="CPY90" s="35"/>
      <c r="CPZ90" s="59"/>
      <c r="CQA90" s="37"/>
      <c r="CQB90" s="46"/>
      <c r="CQC90" s="35"/>
      <c r="CQD90" s="59"/>
      <c r="CQE90" s="37"/>
      <c r="CQF90" s="46"/>
      <c r="CQG90" s="35"/>
      <c r="CQH90" s="59"/>
      <c r="CQI90" s="37"/>
      <c r="CQJ90" s="46"/>
      <c r="CQK90" s="35"/>
      <c r="CQL90" s="59"/>
      <c r="CQM90" s="37"/>
      <c r="CQN90" s="46"/>
      <c r="CQO90" s="35"/>
      <c r="CQP90" s="59"/>
      <c r="CQQ90" s="37"/>
      <c r="CQR90" s="46"/>
      <c r="CQS90" s="35"/>
      <c r="CQT90" s="59"/>
      <c r="CQU90" s="37"/>
      <c r="CQV90" s="46"/>
      <c r="CQW90" s="35"/>
      <c r="CQX90" s="59"/>
      <c r="CQY90" s="37"/>
      <c r="CQZ90" s="46"/>
      <c r="CRA90" s="35"/>
      <c r="CRB90" s="59"/>
      <c r="CRC90" s="37"/>
      <c r="CRD90" s="46"/>
      <c r="CRE90" s="35"/>
      <c r="CRF90" s="59"/>
      <c r="CRG90" s="37"/>
      <c r="CRH90" s="46"/>
      <c r="CRI90" s="35"/>
      <c r="CRJ90" s="59"/>
      <c r="CRK90" s="37"/>
      <c r="CRL90" s="46"/>
      <c r="CRM90" s="35"/>
      <c r="CRN90" s="59"/>
      <c r="CRO90" s="37"/>
      <c r="CRP90" s="46"/>
      <c r="CRQ90" s="35"/>
      <c r="CRR90" s="59"/>
      <c r="CRS90" s="37"/>
      <c r="CRT90" s="46"/>
      <c r="CRU90" s="35"/>
      <c r="CRV90" s="59"/>
      <c r="CRW90" s="37"/>
      <c r="CRX90" s="46"/>
      <c r="CRY90" s="35"/>
      <c r="CRZ90" s="59"/>
      <c r="CSA90" s="37"/>
      <c r="CSB90" s="46"/>
      <c r="CSC90" s="35"/>
      <c r="CSD90" s="59"/>
      <c r="CSE90" s="37"/>
      <c r="CSF90" s="46"/>
      <c r="CSG90" s="35"/>
      <c r="CSH90" s="59"/>
      <c r="CSI90" s="37"/>
      <c r="CSJ90" s="46"/>
      <c r="CSK90" s="35"/>
      <c r="CSL90" s="59"/>
      <c r="CSM90" s="37"/>
      <c r="CSN90" s="46"/>
      <c r="CSO90" s="35"/>
      <c r="CSP90" s="59"/>
      <c r="CSQ90" s="37"/>
      <c r="CSR90" s="46"/>
      <c r="CSS90" s="35"/>
      <c r="CST90" s="59"/>
      <c r="CSU90" s="37"/>
      <c r="CSV90" s="46"/>
      <c r="CSW90" s="35"/>
      <c r="CSX90" s="59"/>
      <c r="CSY90" s="37"/>
      <c r="CSZ90" s="46"/>
      <c r="CTA90" s="35"/>
      <c r="CTB90" s="59"/>
      <c r="CTC90" s="37"/>
      <c r="CTD90" s="46"/>
      <c r="CTE90" s="35"/>
      <c r="CTF90" s="59"/>
      <c r="CTG90" s="37"/>
      <c r="CTH90" s="46"/>
      <c r="CTI90" s="35"/>
      <c r="CTJ90" s="59"/>
      <c r="CTK90" s="37"/>
      <c r="CTL90" s="46"/>
      <c r="CTM90" s="35"/>
      <c r="CTN90" s="59"/>
      <c r="CTO90" s="37"/>
      <c r="CTP90" s="46"/>
      <c r="CTQ90" s="35"/>
      <c r="CTR90" s="59"/>
      <c r="CTS90" s="37"/>
      <c r="CTT90" s="46"/>
      <c r="CTU90" s="35"/>
      <c r="CTV90" s="59"/>
      <c r="CTW90" s="37"/>
      <c r="CTX90" s="46"/>
      <c r="CTY90" s="35"/>
      <c r="CTZ90" s="59"/>
      <c r="CUA90" s="37"/>
      <c r="CUB90" s="46"/>
      <c r="CUC90" s="35"/>
      <c r="CUD90" s="59"/>
      <c r="CUE90" s="37"/>
      <c r="CUF90" s="46"/>
      <c r="CUG90" s="35"/>
      <c r="CUH90" s="59"/>
      <c r="CUI90" s="37"/>
      <c r="CUJ90" s="46"/>
      <c r="CUK90" s="35"/>
      <c r="CUL90" s="59"/>
      <c r="CUM90" s="37"/>
      <c r="CUN90" s="46"/>
      <c r="CUO90" s="35"/>
      <c r="CUP90" s="59"/>
      <c r="CUQ90" s="37"/>
      <c r="CUR90" s="46"/>
      <c r="CUS90" s="35"/>
      <c r="CUT90" s="59"/>
      <c r="CUU90" s="37"/>
      <c r="CUV90" s="46"/>
      <c r="CUW90" s="35"/>
      <c r="CUX90" s="59"/>
      <c r="CUY90" s="37"/>
      <c r="CUZ90" s="46"/>
      <c r="CVA90" s="35"/>
      <c r="CVB90" s="59"/>
      <c r="CVC90" s="37"/>
      <c r="CVD90" s="46"/>
      <c r="CVE90" s="35"/>
      <c r="CVF90" s="59"/>
      <c r="CVG90" s="37"/>
      <c r="CVH90" s="46"/>
      <c r="CVI90" s="35"/>
      <c r="CVJ90" s="59"/>
      <c r="CVK90" s="37"/>
      <c r="CVL90" s="46"/>
      <c r="CVM90" s="35"/>
      <c r="CVN90" s="59"/>
      <c r="CVO90" s="37"/>
      <c r="CVP90" s="46"/>
      <c r="CVQ90" s="35"/>
      <c r="CVR90" s="59"/>
      <c r="CVS90" s="37"/>
      <c r="CVT90" s="46"/>
      <c r="CVU90" s="35"/>
      <c r="CVV90" s="59"/>
      <c r="CVW90" s="37"/>
      <c r="CVX90" s="46"/>
      <c r="CVY90" s="35"/>
      <c r="CVZ90" s="59"/>
      <c r="CWA90" s="37"/>
      <c r="CWB90" s="46"/>
      <c r="CWC90" s="35"/>
      <c r="CWD90" s="59"/>
      <c r="CWE90" s="37"/>
      <c r="CWF90" s="46"/>
      <c r="CWG90" s="35"/>
      <c r="CWH90" s="59"/>
      <c r="CWI90" s="37"/>
      <c r="CWJ90" s="46"/>
      <c r="CWK90" s="35"/>
      <c r="CWL90" s="59"/>
      <c r="CWM90" s="37"/>
      <c r="CWN90" s="46"/>
      <c r="CWO90" s="35"/>
      <c r="CWP90" s="59"/>
      <c r="CWQ90" s="37"/>
      <c r="CWR90" s="46"/>
      <c r="CWS90" s="35"/>
      <c r="CWT90" s="59"/>
      <c r="CWU90" s="37"/>
      <c r="CWV90" s="46"/>
      <c r="CWW90" s="35"/>
      <c r="CWX90" s="59"/>
      <c r="CWY90" s="37"/>
      <c r="CWZ90" s="46"/>
      <c r="CXA90" s="35"/>
      <c r="CXB90" s="59"/>
      <c r="CXC90" s="37"/>
      <c r="CXD90" s="46"/>
      <c r="CXE90" s="35"/>
      <c r="CXF90" s="59"/>
      <c r="CXG90" s="37"/>
      <c r="CXH90" s="46"/>
      <c r="CXI90" s="35"/>
      <c r="CXJ90" s="59"/>
      <c r="CXK90" s="37"/>
      <c r="CXL90" s="46"/>
      <c r="CXM90" s="35"/>
      <c r="CXN90" s="59"/>
      <c r="CXO90" s="37"/>
      <c r="CXP90" s="46"/>
      <c r="CXQ90" s="35"/>
      <c r="CXR90" s="59"/>
      <c r="CXS90" s="37"/>
      <c r="CXT90" s="46"/>
      <c r="CXU90" s="35"/>
      <c r="CXV90" s="59"/>
      <c r="CXW90" s="37"/>
      <c r="CXX90" s="46"/>
      <c r="CXY90" s="35"/>
      <c r="CXZ90" s="59"/>
      <c r="CYA90" s="37"/>
      <c r="CYB90" s="46"/>
      <c r="CYC90" s="35"/>
      <c r="CYD90" s="59"/>
      <c r="CYE90" s="37"/>
      <c r="CYF90" s="46"/>
      <c r="CYG90" s="35"/>
      <c r="CYH90" s="59"/>
      <c r="CYI90" s="37"/>
      <c r="CYJ90" s="46"/>
      <c r="CYK90" s="35"/>
      <c r="CYL90" s="59"/>
      <c r="CYM90" s="37"/>
      <c r="CYN90" s="46"/>
      <c r="CYO90" s="35"/>
      <c r="CYP90" s="59"/>
      <c r="CYQ90" s="37"/>
      <c r="CYR90" s="46"/>
      <c r="CYS90" s="35"/>
      <c r="CYT90" s="59"/>
      <c r="CYU90" s="37"/>
      <c r="CYV90" s="46"/>
      <c r="CYW90" s="35"/>
      <c r="CYX90" s="59"/>
      <c r="CYY90" s="37"/>
      <c r="CYZ90" s="46"/>
      <c r="CZA90" s="35"/>
      <c r="CZB90" s="59"/>
      <c r="CZC90" s="37"/>
      <c r="CZD90" s="46"/>
      <c r="CZE90" s="35"/>
      <c r="CZF90" s="59"/>
      <c r="CZG90" s="37"/>
      <c r="CZH90" s="46"/>
      <c r="CZI90" s="35"/>
      <c r="CZJ90" s="59"/>
      <c r="CZK90" s="37"/>
      <c r="CZL90" s="46"/>
      <c r="CZM90" s="35"/>
      <c r="CZN90" s="59"/>
      <c r="CZO90" s="37"/>
      <c r="CZP90" s="46"/>
      <c r="CZQ90" s="35"/>
      <c r="CZR90" s="59"/>
      <c r="CZS90" s="37"/>
      <c r="CZT90" s="46"/>
      <c r="CZU90" s="35"/>
      <c r="CZV90" s="59"/>
      <c r="CZW90" s="37"/>
      <c r="CZX90" s="46"/>
      <c r="CZY90" s="35"/>
      <c r="CZZ90" s="59"/>
      <c r="DAA90" s="37"/>
      <c r="DAB90" s="46"/>
      <c r="DAC90" s="35"/>
      <c r="DAD90" s="59"/>
      <c r="DAE90" s="37"/>
      <c r="DAF90" s="46"/>
      <c r="DAG90" s="35"/>
      <c r="DAH90" s="59"/>
      <c r="DAI90" s="37"/>
      <c r="DAJ90" s="46"/>
      <c r="DAK90" s="35"/>
      <c r="DAL90" s="59"/>
      <c r="DAM90" s="37"/>
      <c r="DAN90" s="46"/>
      <c r="DAO90" s="35"/>
      <c r="DAP90" s="59"/>
      <c r="DAQ90" s="37"/>
      <c r="DAR90" s="46"/>
      <c r="DAS90" s="35"/>
      <c r="DAT90" s="59"/>
      <c r="DAU90" s="37"/>
      <c r="DAV90" s="46"/>
      <c r="DAW90" s="35"/>
      <c r="DAX90" s="59"/>
      <c r="DAY90" s="37"/>
      <c r="DAZ90" s="46"/>
      <c r="DBA90" s="35"/>
      <c r="DBB90" s="59"/>
      <c r="DBC90" s="37"/>
      <c r="DBD90" s="46"/>
      <c r="DBE90" s="35"/>
      <c r="DBF90" s="59"/>
      <c r="DBG90" s="37"/>
      <c r="DBH90" s="46"/>
      <c r="DBI90" s="35"/>
      <c r="DBJ90" s="59"/>
      <c r="DBK90" s="37"/>
      <c r="DBL90" s="46"/>
      <c r="DBM90" s="35"/>
      <c r="DBN90" s="59"/>
      <c r="DBO90" s="37"/>
      <c r="DBP90" s="46"/>
      <c r="DBQ90" s="35"/>
      <c r="DBR90" s="59"/>
      <c r="DBS90" s="37"/>
      <c r="DBT90" s="46"/>
      <c r="DBU90" s="35"/>
      <c r="DBV90" s="59"/>
      <c r="DBW90" s="37"/>
      <c r="DBX90" s="46"/>
      <c r="DBY90" s="35"/>
      <c r="DBZ90" s="59"/>
      <c r="DCA90" s="37"/>
      <c r="DCB90" s="46"/>
      <c r="DCC90" s="35"/>
      <c r="DCD90" s="59"/>
      <c r="DCE90" s="37"/>
      <c r="DCF90" s="46"/>
      <c r="DCG90" s="35"/>
      <c r="DCH90" s="59"/>
      <c r="DCI90" s="37"/>
      <c r="DCJ90" s="46"/>
      <c r="DCK90" s="35"/>
      <c r="DCL90" s="59"/>
      <c r="DCM90" s="37"/>
      <c r="DCN90" s="46"/>
      <c r="DCO90" s="35"/>
      <c r="DCP90" s="59"/>
      <c r="DCQ90" s="37"/>
      <c r="DCR90" s="46"/>
      <c r="DCS90" s="35"/>
      <c r="DCT90" s="59"/>
      <c r="DCU90" s="37"/>
      <c r="DCV90" s="46"/>
      <c r="DCW90" s="35"/>
      <c r="DCX90" s="59"/>
      <c r="DCY90" s="37"/>
      <c r="DCZ90" s="46"/>
      <c r="DDA90" s="35"/>
      <c r="DDB90" s="59"/>
      <c r="DDC90" s="37"/>
      <c r="DDD90" s="46"/>
      <c r="DDE90" s="35"/>
      <c r="DDF90" s="59"/>
      <c r="DDG90" s="37"/>
      <c r="DDH90" s="46"/>
      <c r="DDI90" s="35"/>
      <c r="DDJ90" s="59"/>
      <c r="DDK90" s="37"/>
      <c r="DDL90" s="46"/>
      <c r="DDM90" s="35"/>
      <c r="DDN90" s="59"/>
      <c r="DDO90" s="37"/>
      <c r="DDP90" s="46"/>
      <c r="DDQ90" s="35"/>
      <c r="DDR90" s="59"/>
      <c r="DDS90" s="37"/>
      <c r="DDT90" s="46"/>
      <c r="DDU90" s="35"/>
      <c r="DDV90" s="59"/>
      <c r="DDW90" s="37"/>
      <c r="DDX90" s="46"/>
      <c r="DDY90" s="35"/>
      <c r="DDZ90" s="59"/>
      <c r="DEA90" s="37"/>
      <c r="DEB90" s="46"/>
      <c r="DEC90" s="35"/>
      <c r="DED90" s="59"/>
      <c r="DEE90" s="37"/>
      <c r="DEF90" s="46"/>
      <c r="DEG90" s="35"/>
      <c r="DEH90" s="59"/>
      <c r="DEI90" s="37"/>
      <c r="DEJ90" s="46"/>
      <c r="DEK90" s="35"/>
      <c r="DEL90" s="59"/>
      <c r="DEM90" s="37"/>
      <c r="DEN90" s="46"/>
      <c r="DEO90" s="35"/>
      <c r="DEP90" s="59"/>
      <c r="DEQ90" s="37"/>
      <c r="DER90" s="46"/>
      <c r="DES90" s="35"/>
      <c r="DET90" s="59"/>
      <c r="DEU90" s="37"/>
      <c r="DEV90" s="46"/>
      <c r="DEW90" s="35"/>
      <c r="DEX90" s="59"/>
      <c r="DEY90" s="37"/>
      <c r="DEZ90" s="46"/>
      <c r="DFA90" s="35"/>
      <c r="DFB90" s="59"/>
      <c r="DFC90" s="37"/>
      <c r="DFD90" s="46"/>
      <c r="DFE90" s="35"/>
      <c r="DFF90" s="59"/>
      <c r="DFG90" s="37"/>
      <c r="DFH90" s="46"/>
      <c r="DFI90" s="35"/>
      <c r="DFJ90" s="59"/>
      <c r="DFK90" s="37"/>
      <c r="DFL90" s="46"/>
      <c r="DFM90" s="35"/>
      <c r="DFN90" s="59"/>
      <c r="DFO90" s="37"/>
      <c r="DFP90" s="46"/>
      <c r="DFQ90" s="35"/>
      <c r="DFR90" s="59"/>
      <c r="DFS90" s="37"/>
      <c r="DFT90" s="46"/>
      <c r="DFU90" s="35"/>
      <c r="DFV90" s="59"/>
      <c r="DFW90" s="37"/>
      <c r="DFX90" s="46"/>
      <c r="DFY90" s="35"/>
      <c r="DFZ90" s="59"/>
      <c r="DGA90" s="37"/>
      <c r="DGB90" s="46"/>
      <c r="DGC90" s="35"/>
      <c r="DGD90" s="59"/>
      <c r="DGE90" s="37"/>
      <c r="DGF90" s="46"/>
      <c r="DGG90" s="35"/>
      <c r="DGH90" s="59"/>
      <c r="DGI90" s="37"/>
      <c r="DGJ90" s="46"/>
      <c r="DGK90" s="35"/>
      <c r="DGL90" s="59"/>
      <c r="DGM90" s="37"/>
      <c r="DGN90" s="46"/>
      <c r="DGO90" s="35"/>
      <c r="DGP90" s="59"/>
      <c r="DGQ90" s="37"/>
      <c r="DGR90" s="46"/>
      <c r="DGS90" s="35"/>
      <c r="DGT90" s="59"/>
      <c r="DGU90" s="37"/>
      <c r="DGV90" s="46"/>
      <c r="DGW90" s="35"/>
      <c r="DGX90" s="59"/>
      <c r="DGY90" s="37"/>
      <c r="DGZ90" s="46"/>
      <c r="DHA90" s="35"/>
      <c r="DHB90" s="59"/>
      <c r="DHC90" s="37"/>
      <c r="DHD90" s="46"/>
      <c r="DHE90" s="35"/>
      <c r="DHF90" s="59"/>
      <c r="DHG90" s="37"/>
      <c r="DHH90" s="46"/>
      <c r="DHI90" s="35"/>
      <c r="DHJ90" s="59"/>
      <c r="DHK90" s="37"/>
      <c r="DHL90" s="46"/>
      <c r="DHM90" s="35"/>
      <c r="DHN90" s="59"/>
      <c r="DHO90" s="37"/>
      <c r="DHP90" s="46"/>
      <c r="DHQ90" s="35"/>
      <c r="DHR90" s="59"/>
      <c r="DHS90" s="37"/>
      <c r="DHT90" s="46"/>
      <c r="DHU90" s="35"/>
      <c r="DHV90" s="59"/>
      <c r="DHW90" s="37"/>
      <c r="DHX90" s="46"/>
      <c r="DHY90" s="35"/>
      <c r="DHZ90" s="59"/>
      <c r="DIA90" s="37"/>
      <c r="DIB90" s="46"/>
      <c r="DIC90" s="35"/>
      <c r="DID90" s="59"/>
      <c r="DIE90" s="37"/>
      <c r="DIF90" s="46"/>
      <c r="DIG90" s="35"/>
      <c r="DIH90" s="59"/>
      <c r="DII90" s="37"/>
      <c r="DIJ90" s="46"/>
      <c r="DIK90" s="35"/>
      <c r="DIL90" s="59"/>
      <c r="DIM90" s="37"/>
      <c r="DIN90" s="46"/>
      <c r="DIO90" s="35"/>
      <c r="DIP90" s="59"/>
      <c r="DIQ90" s="37"/>
      <c r="DIR90" s="46"/>
      <c r="DIS90" s="35"/>
      <c r="DIT90" s="59"/>
      <c r="DIU90" s="37"/>
      <c r="DIV90" s="46"/>
      <c r="DIW90" s="35"/>
      <c r="DIX90" s="59"/>
      <c r="DIY90" s="37"/>
      <c r="DIZ90" s="46"/>
      <c r="DJA90" s="35"/>
      <c r="DJB90" s="59"/>
      <c r="DJC90" s="37"/>
      <c r="DJD90" s="46"/>
      <c r="DJE90" s="35"/>
      <c r="DJF90" s="59"/>
      <c r="DJG90" s="37"/>
      <c r="DJH90" s="46"/>
      <c r="DJI90" s="35"/>
      <c r="DJJ90" s="59"/>
      <c r="DJK90" s="37"/>
      <c r="DJL90" s="46"/>
      <c r="DJM90" s="35"/>
      <c r="DJN90" s="59"/>
      <c r="DJO90" s="37"/>
      <c r="DJP90" s="46"/>
      <c r="DJQ90" s="35"/>
      <c r="DJR90" s="59"/>
      <c r="DJS90" s="37"/>
      <c r="DJT90" s="46"/>
      <c r="DJU90" s="35"/>
      <c r="DJV90" s="59"/>
      <c r="DJW90" s="37"/>
      <c r="DJX90" s="46"/>
      <c r="DJY90" s="35"/>
      <c r="DJZ90" s="59"/>
      <c r="DKA90" s="37"/>
      <c r="DKB90" s="46"/>
      <c r="DKC90" s="35"/>
      <c r="DKD90" s="59"/>
      <c r="DKE90" s="37"/>
      <c r="DKF90" s="46"/>
      <c r="DKG90" s="35"/>
      <c r="DKH90" s="59"/>
      <c r="DKI90" s="37"/>
      <c r="DKJ90" s="46"/>
      <c r="DKK90" s="35"/>
      <c r="DKL90" s="59"/>
      <c r="DKM90" s="37"/>
      <c r="DKN90" s="46"/>
      <c r="DKO90" s="35"/>
      <c r="DKP90" s="59"/>
      <c r="DKQ90" s="37"/>
      <c r="DKR90" s="46"/>
      <c r="DKS90" s="35"/>
      <c r="DKT90" s="59"/>
      <c r="DKU90" s="37"/>
      <c r="DKV90" s="46"/>
      <c r="DKW90" s="35"/>
      <c r="DKX90" s="59"/>
      <c r="DKY90" s="37"/>
      <c r="DKZ90" s="46"/>
      <c r="DLA90" s="35"/>
      <c r="DLB90" s="59"/>
      <c r="DLC90" s="37"/>
      <c r="DLD90" s="46"/>
      <c r="DLE90" s="35"/>
      <c r="DLF90" s="59"/>
      <c r="DLG90" s="37"/>
      <c r="DLH90" s="46"/>
      <c r="DLI90" s="35"/>
      <c r="DLJ90" s="59"/>
      <c r="DLK90" s="37"/>
      <c r="DLL90" s="46"/>
      <c r="DLM90" s="35"/>
      <c r="DLN90" s="59"/>
      <c r="DLO90" s="37"/>
      <c r="DLP90" s="46"/>
      <c r="DLQ90" s="35"/>
      <c r="DLR90" s="59"/>
      <c r="DLS90" s="37"/>
      <c r="DLT90" s="46"/>
      <c r="DLU90" s="35"/>
      <c r="DLV90" s="59"/>
      <c r="DLW90" s="37"/>
      <c r="DLX90" s="46"/>
      <c r="DLY90" s="35"/>
      <c r="DLZ90" s="59"/>
      <c r="DMA90" s="37"/>
      <c r="DMB90" s="46"/>
      <c r="DMC90" s="35"/>
      <c r="DMD90" s="59"/>
      <c r="DME90" s="37"/>
      <c r="DMF90" s="46"/>
      <c r="DMG90" s="35"/>
      <c r="DMH90" s="59"/>
      <c r="DMI90" s="37"/>
      <c r="DMJ90" s="46"/>
      <c r="DMK90" s="35"/>
      <c r="DML90" s="59"/>
      <c r="DMM90" s="37"/>
      <c r="DMN90" s="46"/>
      <c r="DMO90" s="35"/>
      <c r="DMP90" s="59"/>
      <c r="DMQ90" s="37"/>
      <c r="DMR90" s="46"/>
      <c r="DMS90" s="35"/>
      <c r="DMT90" s="59"/>
      <c r="DMU90" s="37"/>
      <c r="DMV90" s="46"/>
      <c r="DMW90" s="35"/>
      <c r="DMX90" s="59"/>
      <c r="DMY90" s="37"/>
      <c r="DMZ90" s="46"/>
      <c r="DNA90" s="35"/>
      <c r="DNB90" s="59"/>
      <c r="DNC90" s="37"/>
      <c r="DND90" s="46"/>
      <c r="DNE90" s="35"/>
      <c r="DNF90" s="59"/>
      <c r="DNG90" s="37"/>
      <c r="DNH90" s="46"/>
      <c r="DNI90" s="35"/>
      <c r="DNJ90" s="59"/>
      <c r="DNK90" s="37"/>
      <c r="DNL90" s="46"/>
      <c r="DNM90" s="35"/>
      <c r="DNN90" s="59"/>
      <c r="DNO90" s="37"/>
      <c r="DNP90" s="46"/>
      <c r="DNQ90" s="35"/>
      <c r="DNR90" s="59"/>
      <c r="DNS90" s="37"/>
      <c r="DNT90" s="46"/>
      <c r="DNU90" s="35"/>
      <c r="DNV90" s="59"/>
      <c r="DNW90" s="37"/>
      <c r="DNX90" s="46"/>
      <c r="DNY90" s="35"/>
      <c r="DNZ90" s="59"/>
      <c r="DOA90" s="37"/>
      <c r="DOB90" s="46"/>
      <c r="DOC90" s="35"/>
      <c r="DOD90" s="59"/>
      <c r="DOE90" s="37"/>
      <c r="DOF90" s="46"/>
      <c r="DOG90" s="35"/>
      <c r="DOH90" s="59"/>
      <c r="DOI90" s="37"/>
      <c r="DOJ90" s="46"/>
      <c r="DOK90" s="35"/>
      <c r="DOL90" s="59"/>
      <c r="DOM90" s="37"/>
      <c r="DON90" s="46"/>
      <c r="DOO90" s="35"/>
      <c r="DOP90" s="59"/>
      <c r="DOQ90" s="37"/>
      <c r="DOR90" s="46"/>
      <c r="DOS90" s="35"/>
      <c r="DOT90" s="59"/>
      <c r="DOU90" s="37"/>
      <c r="DOV90" s="46"/>
      <c r="DOW90" s="35"/>
      <c r="DOX90" s="59"/>
      <c r="DOY90" s="37"/>
      <c r="DOZ90" s="46"/>
      <c r="DPA90" s="35"/>
      <c r="DPB90" s="59"/>
      <c r="DPC90" s="37"/>
      <c r="DPD90" s="46"/>
      <c r="DPE90" s="35"/>
      <c r="DPF90" s="59"/>
      <c r="DPG90" s="37"/>
      <c r="DPH90" s="46"/>
      <c r="DPI90" s="35"/>
      <c r="DPJ90" s="59"/>
      <c r="DPK90" s="37"/>
      <c r="DPL90" s="46"/>
      <c r="DPM90" s="35"/>
      <c r="DPN90" s="59"/>
      <c r="DPO90" s="37"/>
      <c r="DPP90" s="46"/>
      <c r="DPQ90" s="35"/>
      <c r="DPR90" s="59"/>
      <c r="DPS90" s="37"/>
      <c r="DPT90" s="46"/>
      <c r="DPU90" s="35"/>
      <c r="DPV90" s="59"/>
      <c r="DPW90" s="37"/>
      <c r="DPX90" s="46"/>
      <c r="DPY90" s="35"/>
      <c r="DPZ90" s="59"/>
      <c r="DQA90" s="37"/>
      <c r="DQB90" s="46"/>
      <c r="DQC90" s="35"/>
      <c r="DQD90" s="59"/>
      <c r="DQE90" s="37"/>
      <c r="DQF90" s="46"/>
      <c r="DQG90" s="35"/>
      <c r="DQH90" s="59"/>
      <c r="DQI90" s="37"/>
      <c r="DQJ90" s="46"/>
      <c r="DQK90" s="35"/>
      <c r="DQL90" s="59"/>
      <c r="DQM90" s="37"/>
      <c r="DQN90" s="46"/>
      <c r="DQO90" s="35"/>
      <c r="DQP90" s="59"/>
      <c r="DQQ90" s="37"/>
      <c r="DQR90" s="46"/>
      <c r="DQS90" s="35"/>
      <c r="DQT90" s="59"/>
      <c r="DQU90" s="37"/>
      <c r="DQV90" s="46"/>
      <c r="DQW90" s="35"/>
      <c r="DQX90" s="59"/>
      <c r="DQY90" s="37"/>
      <c r="DQZ90" s="46"/>
      <c r="DRA90" s="35"/>
      <c r="DRB90" s="59"/>
      <c r="DRC90" s="37"/>
      <c r="DRD90" s="46"/>
      <c r="DRE90" s="35"/>
      <c r="DRF90" s="59"/>
      <c r="DRG90" s="37"/>
      <c r="DRH90" s="46"/>
      <c r="DRI90" s="35"/>
      <c r="DRJ90" s="59"/>
      <c r="DRK90" s="37"/>
      <c r="DRL90" s="46"/>
      <c r="DRM90" s="35"/>
      <c r="DRN90" s="59"/>
      <c r="DRO90" s="37"/>
      <c r="DRP90" s="46"/>
      <c r="DRQ90" s="35"/>
      <c r="DRR90" s="59"/>
      <c r="DRS90" s="37"/>
      <c r="DRT90" s="46"/>
      <c r="DRU90" s="35"/>
      <c r="DRV90" s="59"/>
      <c r="DRW90" s="37"/>
      <c r="DRX90" s="46"/>
      <c r="DRY90" s="35"/>
      <c r="DRZ90" s="59"/>
      <c r="DSA90" s="37"/>
      <c r="DSB90" s="46"/>
      <c r="DSC90" s="35"/>
      <c r="DSD90" s="59"/>
      <c r="DSE90" s="37"/>
      <c r="DSF90" s="46"/>
      <c r="DSG90" s="35"/>
      <c r="DSH90" s="59"/>
      <c r="DSI90" s="37"/>
      <c r="DSJ90" s="46"/>
      <c r="DSK90" s="35"/>
      <c r="DSL90" s="59"/>
      <c r="DSM90" s="37"/>
      <c r="DSN90" s="46"/>
      <c r="DSO90" s="35"/>
      <c r="DSP90" s="59"/>
      <c r="DSQ90" s="37"/>
      <c r="DSR90" s="46"/>
      <c r="DSS90" s="35"/>
      <c r="DST90" s="59"/>
      <c r="DSU90" s="37"/>
      <c r="DSV90" s="46"/>
      <c r="DSW90" s="35"/>
      <c r="DSX90" s="59"/>
      <c r="DSY90" s="37"/>
      <c r="DSZ90" s="46"/>
      <c r="DTA90" s="35"/>
      <c r="DTB90" s="59"/>
      <c r="DTC90" s="37"/>
      <c r="DTD90" s="46"/>
      <c r="DTE90" s="35"/>
      <c r="DTF90" s="59"/>
      <c r="DTG90" s="37"/>
      <c r="DTH90" s="46"/>
      <c r="DTI90" s="35"/>
      <c r="DTJ90" s="59"/>
      <c r="DTK90" s="37"/>
      <c r="DTL90" s="46"/>
      <c r="DTM90" s="35"/>
      <c r="DTN90" s="59"/>
      <c r="DTO90" s="37"/>
      <c r="DTP90" s="46"/>
      <c r="DTQ90" s="35"/>
      <c r="DTR90" s="59"/>
      <c r="DTS90" s="37"/>
      <c r="DTT90" s="46"/>
      <c r="DTU90" s="35"/>
      <c r="DTV90" s="59"/>
      <c r="DTW90" s="37"/>
      <c r="DTX90" s="46"/>
      <c r="DTY90" s="35"/>
      <c r="DTZ90" s="59"/>
      <c r="DUA90" s="37"/>
      <c r="DUB90" s="46"/>
      <c r="DUC90" s="35"/>
      <c r="DUD90" s="59"/>
      <c r="DUE90" s="37"/>
      <c r="DUF90" s="46"/>
      <c r="DUG90" s="35"/>
      <c r="DUH90" s="59"/>
      <c r="DUI90" s="37"/>
      <c r="DUJ90" s="46"/>
      <c r="DUK90" s="35"/>
      <c r="DUL90" s="59"/>
      <c r="DUM90" s="37"/>
      <c r="DUN90" s="46"/>
      <c r="DUO90" s="35"/>
      <c r="DUP90" s="59"/>
      <c r="DUQ90" s="37"/>
      <c r="DUR90" s="46"/>
      <c r="DUS90" s="35"/>
      <c r="DUT90" s="59"/>
      <c r="DUU90" s="37"/>
      <c r="DUV90" s="46"/>
      <c r="DUW90" s="35"/>
      <c r="DUX90" s="59"/>
      <c r="DUY90" s="37"/>
      <c r="DUZ90" s="46"/>
      <c r="DVA90" s="35"/>
      <c r="DVB90" s="59"/>
      <c r="DVC90" s="37"/>
      <c r="DVD90" s="46"/>
      <c r="DVE90" s="35"/>
      <c r="DVF90" s="59"/>
      <c r="DVG90" s="37"/>
      <c r="DVH90" s="46"/>
      <c r="DVI90" s="35"/>
      <c r="DVJ90" s="59"/>
      <c r="DVK90" s="37"/>
      <c r="DVL90" s="46"/>
      <c r="DVM90" s="35"/>
      <c r="DVN90" s="59"/>
      <c r="DVO90" s="37"/>
      <c r="DVP90" s="46"/>
      <c r="DVQ90" s="35"/>
      <c r="DVR90" s="59"/>
      <c r="DVS90" s="37"/>
      <c r="DVT90" s="46"/>
      <c r="DVU90" s="35"/>
      <c r="DVV90" s="59"/>
      <c r="DVW90" s="37"/>
      <c r="DVX90" s="46"/>
      <c r="DVY90" s="35"/>
      <c r="DVZ90" s="59"/>
      <c r="DWA90" s="37"/>
      <c r="DWB90" s="46"/>
      <c r="DWC90" s="35"/>
      <c r="DWD90" s="59"/>
      <c r="DWE90" s="37"/>
      <c r="DWF90" s="46"/>
      <c r="DWG90" s="35"/>
      <c r="DWH90" s="59"/>
      <c r="DWI90" s="37"/>
      <c r="DWJ90" s="46"/>
      <c r="DWK90" s="35"/>
      <c r="DWL90" s="59"/>
      <c r="DWM90" s="37"/>
      <c r="DWN90" s="46"/>
      <c r="DWO90" s="35"/>
      <c r="DWP90" s="59"/>
      <c r="DWQ90" s="37"/>
      <c r="DWR90" s="46"/>
      <c r="DWS90" s="35"/>
      <c r="DWT90" s="59"/>
      <c r="DWU90" s="37"/>
      <c r="DWV90" s="46"/>
      <c r="DWW90" s="35"/>
      <c r="DWX90" s="59"/>
      <c r="DWY90" s="37"/>
      <c r="DWZ90" s="46"/>
      <c r="DXA90" s="35"/>
      <c r="DXB90" s="59"/>
      <c r="DXC90" s="37"/>
      <c r="DXD90" s="46"/>
      <c r="DXE90" s="35"/>
      <c r="DXF90" s="59"/>
      <c r="DXG90" s="37"/>
      <c r="DXH90" s="46"/>
      <c r="DXI90" s="35"/>
      <c r="DXJ90" s="59"/>
      <c r="DXK90" s="37"/>
      <c r="DXL90" s="46"/>
      <c r="DXM90" s="35"/>
      <c r="DXN90" s="59"/>
      <c r="DXO90" s="37"/>
      <c r="DXP90" s="46"/>
      <c r="DXQ90" s="35"/>
      <c r="DXR90" s="59"/>
      <c r="DXS90" s="37"/>
      <c r="DXT90" s="46"/>
      <c r="DXU90" s="35"/>
      <c r="DXV90" s="59"/>
      <c r="DXW90" s="37"/>
      <c r="DXX90" s="46"/>
      <c r="DXY90" s="35"/>
      <c r="DXZ90" s="59"/>
      <c r="DYA90" s="37"/>
      <c r="DYB90" s="46"/>
      <c r="DYC90" s="35"/>
      <c r="DYD90" s="59"/>
      <c r="DYE90" s="37"/>
      <c r="DYF90" s="46"/>
      <c r="DYG90" s="35"/>
      <c r="DYH90" s="59"/>
      <c r="DYI90" s="37"/>
      <c r="DYJ90" s="46"/>
      <c r="DYK90" s="35"/>
      <c r="DYL90" s="59"/>
      <c r="DYM90" s="37"/>
      <c r="DYN90" s="46"/>
      <c r="DYO90" s="35"/>
      <c r="DYP90" s="59"/>
      <c r="DYQ90" s="37"/>
      <c r="DYR90" s="46"/>
      <c r="DYS90" s="35"/>
      <c r="DYT90" s="59"/>
      <c r="DYU90" s="37"/>
      <c r="DYV90" s="46"/>
      <c r="DYW90" s="35"/>
      <c r="DYX90" s="59"/>
      <c r="DYY90" s="37"/>
      <c r="DYZ90" s="46"/>
      <c r="DZA90" s="35"/>
      <c r="DZB90" s="59"/>
      <c r="DZC90" s="37"/>
      <c r="DZD90" s="46"/>
      <c r="DZE90" s="35"/>
      <c r="DZF90" s="59"/>
      <c r="DZG90" s="37"/>
      <c r="DZH90" s="46"/>
      <c r="DZI90" s="35"/>
      <c r="DZJ90" s="59"/>
      <c r="DZK90" s="37"/>
      <c r="DZL90" s="46"/>
      <c r="DZM90" s="35"/>
      <c r="DZN90" s="59"/>
      <c r="DZO90" s="37"/>
      <c r="DZP90" s="46"/>
      <c r="DZQ90" s="35"/>
      <c r="DZR90" s="59"/>
      <c r="DZS90" s="37"/>
      <c r="DZT90" s="46"/>
      <c r="DZU90" s="35"/>
      <c r="DZV90" s="59"/>
      <c r="DZW90" s="37"/>
      <c r="DZX90" s="46"/>
      <c r="DZY90" s="35"/>
      <c r="DZZ90" s="59"/>
      <c r="EAA90" s="37"/>
      <c r="EAB90" s="46"/>
      <c r="EAC90" s="35"/>
      <c r="EAD90" s="59"/>
      <c r="EAE90" s="37"/>
      <c r="EAF90" s="46"/>
      <c r="EAG90" s="35"/>
      <c r="EAH90" s="59"/>
      <c r="EAI90" s="37"/>
      <c r="EAJ90" s="46"/>
      <c r="EAK90" s="35"/>
      <c r="EAL90" s="59"/>
      <c r="EAM90" s="37"/>
      <c r="EAN90" s="46"/>
      <c r="EAO90" s="35"/>
      <c r="EAP90" s="59"/>
      <c r="EAQ90" s="37"/>
      <c r="EAR90" s="46"/>
      <c r="EAS90" s="35"/>
      <c r="EAT90" s="59"/>
      <c r="EAU90" s="37"/>
      <c r="EAV90" s="46"/>
      <c r="EAW90" s="35"/>
      <c r="EAX90" s="59"/>
      <c r="EAY90" s="37"/>
      <c r="EAZ90" s="46"/>
      <c r="EBA90" s="35"/>
      <c r="EBB90" s="59"/>
      <c r="EBC90" s="37"/>
      <c r="EBD90" s="46"/>
      <c r="EBE90" s="35"/>
      <c r="EBF90" s="59"/>
      <c r="EBG90" s="37"/>
      <c r="EBH90" s="46"/>
      <c r="EBI90" s="35"/>
      <c r="EBJ90" s="59"/>
      <c r="EBK90" s="37"/>
      <c r="EBL90" s="46"/>
      <c r="EBM90" s="35"/>
      <c r="EBN90" s="59"/>
      <c r="EBO90" s="37"/>
      <c r="EBP90" s="46"/>
      <c r="EBQ90" s="35"/>
      <c r="EBR90" s="59"/>
      <c r="EBS90" s="37"/>
      <c r="EBT90" s="46"/>
      <c r="EBU90" s="35"/>
      <c r="EBV90" s="59"/>
      <c r="EBW90" s="37"/>
      <c r="EBX90" s="46"/>
      <c r="EBY90" s="35"/>
      <c r="EBZ90" s="59"/>
      <c r="ECA90" s="37"/>
      <c r="ECB90" s="46"/>
      <c r="ECC90" s="35"/>
      <c r="ECD90" s="59"/>
      <c r="ECE90" s="37"/>
      <c r="ECF90" s="46"/>
      <c r="ECG90" s="35"/>
      <c r="ECH90" s="59"/>
      <c r="ECI90" s="37"/>
      <c r="ECJ90" s="46"/>
      <c r="ECK90" s="35"/>
      <c r="ECL90" s="59"/>
      <c r="ECM90" s="37"/>
      <c r="ECN90" s="46"/>
      <c r="ECO90" s="35"/>
      <c r="ECP90" s="59"/>
      <c r="ECQ90" s="37"/>
      <c r="ECR90" s="46"/>
      <c r="ECS90" s="35"/>
      <c r="ECT90" s="59"/>
      <c r="ECU90" s="37"/>
      <c r="ECV90" s="46"/>
      <c r="ECW90" s="35"/>
      <c r="ECX90" s="59"/>
      <c r="ECY90" s="37"/>
      <c r="ECZ90" s="46"/>
      <c r="EDA90" s="35"/>
      <c r="EDB90" s="59"/>
      <c r="EDC90" s="37"/>
      <c r="EDD90" s="46"/>
      <c r="EDE90" s="35"/>
      <c r="EDF90" s="59"/>
      <c r="EDG90" s="37"/>
      <c r="EDH90" s="46"/>
      <c r="EDI90" s="35"/>
      <c r="EDJ90" s="59"/>
      <c r="EDK90" s="37"/>
      <c r="EDL90" s="46"/>
      <c r="EDM90" s="35"/>
      <c r="EDN90" s="59"/>
      <c r="EDO90" s="37"/>
      <c r="EDP90" s="46"/>
      <c r="EDQ90" s="35"/>
      <c r="EDR90" s="59"/>
      <c r="EDS90" s="37"/>
      <c r="EDT90" s="46"/>
      <c r="EDU90" s="35"/>
      <c r="EDV90" s="59"/>
      <c r="EDW90" s="37"/>
      <c r="EDX90" s="46"/>
      <c r="EDY90" s="35"/>
      <c r="EDZ90" s="59"/>
      <c r="EEA90" s="37"/>
      <c r="EEB90" s="46"/>
      <c r="EEC90" s="35"/>
      <c r="EED90" s="59"/>
      <c r="EEE90" s="37"/>
      <c r="EEF90" s="46"/>
      <c r="EEG90" s="35"/>
      <c r="EEH90" s="59"/>
      <c r="EEI90" s="37"/>
      <c r="EEJ90" s="46"/>
      <c r="EEK90" s="35"/>
      <c r="EEL90" s="59"/>
      <c r="EEM90" s="37"/>
      <c r="EEN90" s="46"/>
      <c r="EEO90" s="35"/>
      <c r="EEP90" s="59"/>
      <c r="EEQ90" s="37"/>
      <c r="EER90" s="46"/>
      <c r="EES90" s="35"/>
      <c r="EET90" s="59"/>
      <c r="EEU90" s="37"/>
      <c r="EEV90" s="46"/>
      <c r="EEW90" s="35"/>
      <c r="EEX90" s="59"/>
      <c r="EEY90" s="37"/>
      <c r="EEZ90" s="46"/>
      <c r="EFA90" s="35"/>
      <c r="EFB90" s="59"/>
      <c r="EFC90" s="37"/>
      <c r="EFD90" s="46"/>
      <c r="EFE90" s="35"/>
      <c r="EFF90" s="59"/>
      <c r="EFG90" s="37"/>
      <c r="EFH90" s="46"/>
      <c r="EFI90" s="35"/>
      <c r="EFJ90" s="59"/>
      <c r="EFK90" s="37"/>
      <c r="EFL90" s="46"/>
      <c r="EFM90" s="35"/>
      <c r="EFN90" s="59"/>
      <c r="EFO90" s="37"/>
      <c r="EFP90" s="46"/>
      <c r="EFQ90" s="35"/>
      <c r="EFR90" s="59"/>
      <c r="EFS90" s="37"/>
      <c r="EFT90" s="46"/>
      <c r="EFU90" s="35"/>
      <c r="EFV90" s="59"/>
      <c r="EFW90" s="37"/>
      <c r="EFX90" s="46"/>
      <c r="EFY90" s="35"/>
      <c r="EFZ90" s="59"/>
      <c r="EGA90" s="37"/>
      <c r="EGB90" s="46"/>
      <c r="EGC90" s="35"/>
      <c r="EGD90" s="59"/>
      <c r="EGE90" s="37"/>
      <c r="EGF90" s="46"/>
      <c r="EGG90" s="35"/>
      <c r="EGH90" s="59"/>
      <c r="EGI90" s="37"/>
      <c r="EGJ90" s="46"/>
      <c r="EGK90" s="35"/>
      <c r="EGL90" s="59"/>
      <c r="EGM90" s="37"/>
      <c r="EGN90" s="46"/>
      <c r="EGO90" s="35"/>
      <c r="EGP90" s="59"/>
      <c r="EGQ90" s="37"/>
      <c r="EGR90" s="46"/>
      <c r="EGS90" s="35"/>
      <c r="EGT90" s="59"/>
      <c r="EGU90" s="37"/>
      <c r="EGV90" s="46"/>
      <c r="EGW90" s="35"/>
      <c r="EGX90" s="59"/>
      <c r="EGY90" s="37"/>
      <c r="EGZ90" s="46"/>
      <c r="EHA90" s="35"/>
      <c r="EHB90" s="59"/>
      <c r="EHC90" s="37"/>
      <c r="EHD90" s="46"/>
      <c r="EHE90" s="35"/>
      <c r="EHF90" s="59"/>
      <c r="EHG90" s="37"/>
      <c r="EHH90" s="46"/>
      <c r="EHI90" s="35"/>
      <c r="EHJ90" s="59"/>
      <c r="EHK90" s="37"/>
      <c r="EHL90" s="46"/>
      <c r="EHM90" s="35"/>
      <c r="EHN90" s="59"/>
      <c r="EHO90" s="37"/>
      <c r="EHP90" s="46"/>
      <c r="EHQ90" s="35"/>
      <c r="EHR90" s="59"/>
      <c r="EHS90" s="37"/>
      <c r="EHT90" s="46"/>
      <c r="EHU90" s="35"/>
      <c r="EHV90" s="59"/>
      <c r="EHW90" s="37"/>
      <c r="EHX90" s="46"/>
      <c r="EHY90" s="35"/>
      <c r="EHZ90" s="59"/>
      <c r="EIA90" s="37"/>
      <c r="EIB90" s="46"/>
      <c r="EIC90" s="35"/>
      <c r="EID90" s="59"/>
      <c r="EIE90" s="37"/>
      <c r="EIF90" s="46"/>
      <c r="EIG90" s="35"/>
      <c r="EIH90" s="59"/>
      <c r="EII90" s="37"/>
      <c r="EIJ90" s="46"/>
      <c r="EIK90" s="35"/>
      <c r="EIL90" s="59"/>
      <c r="EIM90" s="37"/>
      <c r="EIN90" s="46"/>
      <c r="EIO90" s="35"/>
      <c r="EIP90" s="59"/>
      <c r="EIQ90" s="37"/>
      <c r="EIR90" s="46"/>
      <c r="EIS90" s="35"/>
      <c r="EIT90" s="59"/>
      <c r="EIU90" s="37"/>
      <c r="EIV90" s="46"/>
      <c r="EIW90" s="35"/>
      <c r="EIX90" s="59"/>
      <c r="EIY90" s="37"/>
      <c r="EIZ90" s="46"/>
      <c r="EJA90" s="35"/>
      <c r="EJB90" s="59"/>
      <c r="EJC90" s="37"/>
      <c r="EJD90" s="46"/>
      <c r="EJE90" s="35"/>
      <c r="EJF90" s="59"/>
      <c r="EJG90" s="37"/>
      <c r="EJH90" s="46"/>
      <c r="EJI90" s="35"/>
      <c r="EJJ90" s="59"/>
      <c r="EJK90" s="37"/>
      <c r="EJL90" s="46"/>
      <c r="EJM90" s="35"/>
      <c r="EJN90" s="59"/>
      <c r="EJO90" s="37"/>
      <c r="EJP90" s="46"/>
      <c r="EJQ90" s="35"/>
      <c r="EJR90" s="59"/>
      <c r="EJS90" s="37"/>
      <c r="EJT90" s="46"/>
      <c r="EJU90" s="35"/>
      <c r="EJV90" s="59"/>
      <c r="EJW90" s="37"/>
      <c r="EJX90" s="46"/>
      <c r="EJY90" s="35"/>
      <c r="EJZ90" s="59"/>
      <c r="EKA90" s="37"/>
      <c r="EKB90" s="46"/>
      <c r="EKC90" s="35"/>
      <c r="EKD90" s="59"/>
      <c r="EKE90" s="37"/>
      <c r="EKF90" s="46"/>
      <c r="EKG90" s="35"/>
      <c r="EKH90" s="59"/>
      <c r="EKI90" s="37"/>
      <c r="EKJ90" s="46"/>
      <c r="EKK90" s="35"/>
      <c r="EKL90" s="59"/>
      <c r="EKM90" s="37"/>
      <c r="EKN90" s="46"/>
      <c r="EKO90" s="35"/>
      <c r="EKP90" s="59"/>
      <c r="EKQ90" s="37"/>
      <c r="EKR90" s="46"/>
      <c r="EKS90" s="35"/>
      <c r="EKT90" s="59"/>
      <c r="EKU90" s="37"/>
      <c r="EKV90" s="46"/>
      <c r="EKW90" s="35"/>
      <c r="EKX90" s="59"/>
      <c r="EKY90" s="37"/>
      <c r="EKZ90" s="46"/>
      <c r="ELA90" s="35"/>
      <c r="ELB90" s="59"/>
      <c r="ELC90" s="37"/>
      <c r="ELD90" s="46"/>
      <c r="ELE90" s="35"/>
      <c r="ELF90" s="59"/>
      <c r="ELG90" s="37"/>
      <c r="ELH90" s="46"/>
      <c r="ELI90" s="35"/>
      <c r="ELJ90" s="59"/>
      <c r="ELK90" s="37"/>
      <c r="ELL90" s="46"/>
      <c r="ELM90" s="35"/>
      <c r="ELN90" s="59"/>
      <c r="ELO90" s="37"/>
      <c r="ELP90" s="46"/>
      <c r="ELQ90" s="35"/>
      <c r="ELR90" s="59"/>
      <c r="ELS90" s="37"/>
      <c r="ELT90" s="46"/>
      <c r="ELU90" s="35"/>
      <c r="ELV90" s="59"/>
      <c r="ELW90" s="37"/>
      <c r="ELX90" s="46"/>
      <c r="ELY90" s="35"/>
      <c r="ELZ90" s="59"/>
      <c r="EMA90" s="37"/>
      <c r="EMB90" s="46"/>
      <c r="EMC90" s="35"/>
      <c r="EMD90" s="59"/>
      <c r="EME90" s="37"/>
      <c r="EMF90" s="46"/>
      <c r="EMG90" s="35"/>
      <c r="EMH90" s="59"/>
      <c r="EMI90" s="37"/>
      <c r="EMJ90" s="46"/>
      <c r="EMK90" s="35"/>
      <c r="EML90" s="59"/>
      <c r="EMM90" s="37"/>
      <c r="EMN90" s="46"/>
      <c r="EMO90" s="35"/>
      <c r="EMP90" s="59"/>
      <c r="EMQ90" s="37"/>
      <c r="EMR90" s="46"/>
      <c r="EMS90" s="35"/>
      <c r="EMT90" s="59"/>
      <c r="EMU90" s="37"/>
      <c r="EMV90" s="46"/>
      <c r="EMW90" s="35"/>
      <c r="EMX90" s="59"/>
      <c r="EMY90" s="37"/>
      <c r="EMZ90" s="46"/>
      <c r="ENA90" s="35"/>
      <c r="ENB90" s="59"/>
      <c r="ENC90" s="37"/>
      <c r="END90" s="46"/>
      <c r="ENE90" s="35"/>
      <c r="ENF90" s="59"/>
      <c r="ENG90" s="37"/>
      <c r="ENH90" s="46"/>
      <c r="ENI90" s="35"/>
      <c r="ENJ90" s="59"/>
      <c r="ENK90" s="37"/>
      <c r="ENL90" s="46"/>
      <c r="ENM90" s="35"/>
      <c r="ENN90" s="59"/>
      <c r="ENO90" s="37"/>
      <c r="ENP90" s="46"/>
      <c r="ENQ90" s="35"/>
      <c r="ENR90" s="59"/>
      <c r="ENS90" s="37"/>
      <c r="ENT90" s="46"/>
      <c r="ENU90" s="35"/>
      <c r="ENV90" s="59"/>
      <c r="ENW90" s="37"/>
      <c r="ENX90" s="46"/>
      <c r="ENY90" s="35"/>
      <c r="ENZ90" s="59"/>
      <c r="EOA90" s="37"/>
      <c r="EOB90" s="46"/>
      <c r="EOC90" s="35"/>
      <c r="EOD90" s="59"/>
      <c r="EOE90" s="37"/>
      <c r="EOF90" s="46"/>
      <c r="EOG90" s="35"/>
      <c r="EOH90" s="59"/>
      <c r="EOI90" s="37"/>
      <c r="EOJ90" s="46"/>
      <c r="EOK90" s="35"/>
      <c r="EOL90" s="59"/>
      <c r="EOM90" s="37"/>
      <c r="EON90" s="46"/>
      <c r="EOO90" s="35"/>
      <c r="EOP90" s="59"/>
      <c r="EOQ90" s="37"/>
      <c r="EOR90" s="46"/>
      <c r="EOS90" s="35"/>
      <c r="EOT90" s="59"/>
      <c r="EOU90" s="37"/>
      <c r="EOV90" s="46"/>
      <c r="EOW90" s="35"/>
      <c r="EOX90" s="59"/>
      <c r="EOY90" s="37"/>
      <c r="EOZ90" s="46"/>
      <c r="EPA90" s="35"/>
      <c r="EPB90" s="59"/>
      <c r="EPC90" s="37"/>
      <c r="EPD90" s="46"/>
      <c r="EPE90" s="35"/>
      <c r="EPF90" s="59"/>
      <c r="EPG90" s="37"/>
      <c r="EPH90" s="46"/>
      <c r="EPI90" s="35"/>
      <c r="EPJ90" s="59"/>
      <c r="EPK90" s="37"/>
      <c r="EPL90" s="46"/>
      <c r="EPM90" s="35"/>
      <c r="EPN90" s="59"/>
      <c r="EPO90" s="37"/>
      <c r="EPP90" s="46"/>
      <c r="EPQ90" s="35"/>
      <c r="EPR90" s="59"/>
      <c r="EPS90" s="37"/>
      <c r="EPT90" s="46"/>
      <c r="EPU90" s="35"/>
      <c r="EPV90" s="59"/>
      <c r="EPW90" s="37"/>
      <c r="EPX90" s="46"/>
      <c r="EPY90" s="35"/>
      <c r="EPZ90" s="59"/>
      <c r="EQA90" s="37"/>
      <c r="EQB90" s="46"/>
      <c r="EQC90" s="35"/>
      <c r="EQD90" s="59"/>
      <c r="EQE90" s="37"/>
      <c r="EQF90" s="46"/>
      <c r="EQG90" s="35"/>
      <c r="EQH90" s="59"/>
      <c r="EQI90" s="37"/>
      <c r="EQJ90" s="46"/>
      <c r="EQK90" s="35"/>
      <c r="EQL90" s="59"/>
      <c r="EQM90" s="37"/>
      <c r="EQN90" s="46"/>
      <c r="EQO90" s="35"/>
      <c r="EQP90" s="59"/>
      <c r="EQQ90" s="37"/>
      <c r="EQR90" s="46"/>
      <c r="EQS90" s="35"/>
      <c r="EQT90" s="59"/>
      <c r="EQU90" s="37"/>
      <c r="EQV90" s="46"/>
      <c r="EQW90" s="35"/>
      <c r="EQX90" s="59"/>
      <c r="EQY90" s="37"/>
      <c r="EQZ90" s="46"/>
      <c r="ERA90" s="35"/>
      <c r="ERB90" s="59"/>
      <c r="ERC90" s="37"/>
      <c r="ERD90" s="46"/>
      <c r="ERE90" s="35"/>
      <c r="ERF90" s="59"/>
      <c r="ERG90" s="37"/>
      <c r="ERH90" s="46"/>
      <c r="ERI90" s="35"/>
      <c r="ERJ90" s="59"/>
      <c r="ERK90" s="37"/>
      <c r="ERL90" s="46"/>
      <c r="ERM90" s="35"/>
      <c r="ERN90" s="59"/>
      <c r="ERO90" s="37"/>
      <c r="ERP90" s="46"/>
      <c r="ERQ90" s="35"/>
      <c r="ERR90" s="59"/>
      <c r="ERS90" s="37"/>
      <c r="ERT90" s="46"/>
      <c r="ERU90" s="35"/>
      <c r="ERV90" s="59"/>
      <c r="ERW90" s="37"/>
      <c r="ERX90" s="46"/>
      <c r="ERY90" s="35"/>
      <c r="ERZ90" s="59"/>
      <c r="ESA90" s="37"/>
      <c r="ESB90" s="46"/>
      <c r="ESC90" s="35"/>
      <c r="ESD90" s="59"/>
      <c r="ESE90" s="37"/>
      <c r="ESF90" s="46"/>
      <c r="ESG90" s="35"/>
      <c r="ESH90" s="59"/>
      <c r="ESI90" s="37"/>
      <c r="ESJ90" s="46"/>
      <c r="ESK90" s="35"/>
      <c r="ESL90" s="59"/>
      <c r="ESM90" s="37"/>
      <c r="ESN90" s="46"/>
      <c r="ESO90" s="35"/>
      <c r="ESP90" s="59"/>
      <c r="ESQ90" s="37"/>
      <c r="ESR90" s="46"/>
      <c r="ESS90" s="35"/>
      <c r="EST90" s="59"/>
      <c r="ESU90" s="37"/>
      <c r="ESV90" s="46"/>
      <c r="ESW90" s="35"/>
      <c r="ESX90" s="59"/>
      <c r="ESY90" s="37"/>
      <c r="ESZ90" s="46"/>
      <c r="ETA90" s="35"/>
      <c r="ETB90" s="59"/>
      <c r="ETC90" s="37"/>
      <c r="ETD90" s="46"/>
      <c r="ETE90" s="35"/>
      <c r="ETF90" s="59"/>
      <c r="ETG90" s="37"/>
      <c r="ETH90" s="46"/>
      <c r="ETI90" s="35"/>
      <c r="ETJ90" s="59"/>
      <c r="ETK90" s="37"/>
      <c r="ETL90" s="46"/>
      <c r="ETM90" s="35"/>
      <c r="ETN90" s="59"/>
      <c r="ETO90" s="37"/>
      <c r="ETP90" s="46"/>
      <c r="ETQ90" s="35"/>
      <c r="ETR90" s="59"/>
      <c r="ETS90" s="37"/>
      <c r="ETT90" s="46"/>
      <c r="ETU90" s="35"/>
      <c r="ETV90" s="59"/>
      <c r="ETW90" s="37"/>
      <c r="ETX90" s="46"/>
      <c r="ETY90" s="35"/>
      <c r="ETZ90" s="59"/>
      <c r="EUA90" s="37"/>
      <c r="EUB90" s="46"/>
      <c r="EUC90" s="35"/>
      <c r="EUD90" s="59"/>
      <c r="EUE90" s="37"/>
      <c r="EUF90" s="46"/>
      <c r="EUG90" s="35"/>
      <c r="EUH90" s="59"/>
      <c r="EUI90" s="37"/>
      <c r="EUJ90" s="46"/>
      <c r="EUK90" s="35"/>
      <c r="EUL90" s="59"/>
      <c r="EUM90" s="37"/>
      <c r="EUN90" s="46"/>
      <c r="EUO90" s="35"/>
      <c r="EUP90" s="59"/>
      <c r="EUQ90" s="37"/>
      <c r="EUR90" s="46"/>
      <c r="EUS90" s="35"/>
      <c r="EUT90" s="59"/>
      <c r="EUU90" s="37"/>
      <c r="EUV90" s="46"/>
      <c r="EUW90" s="35"/>
      <c r="EUX90" s="59"/>
      <c r="EUY90" s="37"/>
      <c r="EUZ90" s="46"/>
      <c r="EVA90" s="35"/>
      <c r="EVB90" s="59"/>
      <c r="EVC90" s="37"/>
      <c r="EVD90" s="46"/>
      <c r="EVE90" s="35"/>
      <c r="EVF90" s="59"/>
      <c r="EVG90" s="37"/>
      <c r="EVH90" s="46"/>
      <c r="EVI90" s="35"/>
      <c r="EVJ90" s="59"/>
      <c r="EVK90" s="37"/>
      <c r="EVL90" s="46"/>
      <c r="EVM90" s="35"/>
      <c r="EVN90" s="59"/>
      <c r="EVO90" s="37"/>
      <c r="EVP90" s="46"/>
      <c r="EVQ90" s="35"/>
      <c r="EVR90" s="59"/>
      <c r="EVS90" s="37"/>
      <c r="EVT90" s="46"/>
      <c r="EVU90" s="35"/>
      <c r="EVV90" s="59"/>
      <c r="EVW90" s="37"/>
      <c r="EVX90" s="46"/>
      <c r="EVY90" s="35"/>
      <c r="EVZ90" s="59"/>
      <c r="EWA90" s="37"/>
      <c r="EWB90" s="46"/>
      <c r="EWC90" s="35"/>
      <c r="EWD90" s="59"/>
      <c r="EWE90" s="37"/>
      <c r="EWF90" s="46"/>
      <c r="EWG90" s="35"/>
      <c r="EWH90" s="59"/>
      <c r="EWI90" s="37"/>
      <c r="EWJ90" s="46"/>
      <c r="EWK90" s="35"/>
      <c r="EWL90" s="59"/>
      <c r="EWM90" s="37"/>
      <c r="EWN90" s="46"/>
      <c r="EWO90" s="35"/>
      <c r="EWP90" s="59"/>
      <c r="EWQ90" s="37"/>
      <c r="EWR90" s="46"/>
      <c r="EWS90" s="35"/>
      <c r="EWT90" s="59"/>
      <c r="EWU90" s="37"/>
      <c r="EWV90" s="46"/>
      <c r="EWW90" s="35"/>
      <c r="EWX90" s="59"/>
      <c r="EWY90" s="37"/>
      <c r="EWZ90" s="46"/>
      <c r="EXA90" s="35"/>
      <c r="EXB90" s="59"/>
      <c r="EXC90" s="37"/>
      <c r="EXD90" s="46"/>
      <c r="EXE90" s="35"/>
      <c r="EXF90" s="59"/>
      <c r="EXG90" s="37"/>
      <c r="EXH90" s="46"/>
      <c r="EXI90" s="35"/>
      <c r="EXJ90" s="59"/>
      <c r="EXK90" s="37"/>
      <c r="EXL90" s="46"/>
      <c r="EXM90" s="35"/>
      <c r="EXN90" s="59"/>
      <c r="EXO90" s="37"/>
      <c r="EXP90" s="46"/>
      <c r="EXQ90" s="35"/>
      <c r="EXR90" s="59"/>
      <c r="EXS90" s="37"/>
      <c r="EXT90" s="46"/>
      <c r="EXU90" s="35"/>
      <c r="EXV90" s="59"/>
      <c r="EXW90" s="37"/>
      <c r="EXX90" s="46"/>
      <c r="EXY90" s="35"/>
      <c r="EXZ90" s="59"/>
      <c r="EYA90" s="37"/>
      <c r="EYB90" s="46"/>
      <c r="EYC90" s="35"/>
      <c r="EYD90" s="59"/>
      <c r="EYE90" s="37"/>
      <c r="EYF90" s="46"/>
      <c r="EYG90" s="35"/>
      <c r="EYH90" s="59"/>
      <c r="EYI90" s="37"/>
      <c r="EYJ90" s="46"/>
      <c r="EYK90" s="35"/>
      <c r="EYL90" s="59"/>
      <c r="EYM90" s="37"/>
      <c r="EYN90" s="46"/>
      <c r="EYO90" s="35"/>
      <c r="EYP90" s="59"/>
      <c r="EYQ90" s="37"/>
      <c r="EYR90" s="46"/>
      <c r="EYS90" s="35"/>
      <c r="EYT90" s="59"/>
      <c r="EYU90" s="37"/>
      <c r="EYV90" s="46"/>
      <c r="EYW90" s="35"/>
      <c r="EYX90" s="59"/>
      <c r="EYY90" s="37"/>
      <c r="EYZ90" s="46"/>
      <c r="EZA90" s="35"/>
      <c r="EZB90" s="59"/>
      <c r="EZC90" s="37"/>
      <c r="EZD90" s="46"/>
      <c r="EZE90" s="35"/>
      <c r="EZF90" s="59"/>
      <c r="EZG90" s="37"/>
      <c r="EZH90" s="46"/>
      <c r="EZI90" s="35"/>
      <c r="EZJ90" s="59"/>
      <c r="EZK90" s="37"/>
      <c r="EZL90" s="46"/>
      <c r="EZM90" s="35"/>
      <c r="EZN90" s="59"/>
      <c r="EZO90" s="37"/>
      <c r="EZP90" s="46"/>
      <c r="EZQ90" s="35"/>
      <c r="EZR90" s="59"/>
      <c r="EZS90" s="37"/>
      <c r="EZT90" s="46"/>
      <c r="EZU90" s="35"/>
      <c r="EZV90" s="59"/>
      <c r="EZW90" s="37"/>
      <c r="EZX90" s="46"/>
      <c r="EZY90" s="35"/>
      <c r="EZZ90" s="59"/>
      <c r="FAA90" s="37"/>
      <c r="FAB90" s="46"/>
      <c r="FAC90" s="35"/>
      <c r="FAD90" s="59"/>
      <c r="FAE90" s="37"/>
      <c r="FAF90" s="46"/>
      <c r="FAG90" s="35"/>
      <c r="FAH90" s="59"/>
      <c r="FAI90" s="37"/>
      <c r="FAJ90" s="46"/>
      <c r="FAK90" s="35"/>
      <c r="FAL90" s="59"/>
      <c r="FAM90" s="37"/>
      <c r="FAN90" s="46"/>
      <c r="FAO90" s="35"/>
      <c r="FAP90" s="59"/>
      <c r="FAQ90" s="37"/>
      <c r="FAR90" s="46"/>
      <c r="FAS90" s="35"/>
      <c r="FAT90" s="59"/>
      <c r="FAU90" s="37"/>
      <c r="FAV90" s="46"/>
      <c r="FAW90" s="35"/>
      <c r="FAX90" s="59"/>
      <c r="FAY90" s="37"/>
      <c r="FAZ90" s="46"/>
      <c r="FBA90" s="35"/>
      <c r="FBB90" s="59"/>
      <c r="FBC90" s="37"/>
      <c r="FBD90" s="46"/>
      <c r="FBE90" s="35"/>
      <c r="FBF90" s="59"/>
      <c r="FBG90" s="37"/>
      <c r="FBH90" s="46"/>
      <c r="FBI90" s="35"/>
      <c r="FBJ90" s="59"/>
      <c r="FBK90" s="37"/>
      <c r="FBL90" s="46"/>
      <c r="FBM90" s="35"/>
      <c r="FBN90" s="59"/>
      <c r="FBO90" s="37"/>
      <c r="FBP90" s="46"/>
      <c r="FBQ90" s="35"/>
      <c r="FBR90" s="59"/>
      <c r="FBS90" s="37"/>
      <c r="FBT90" s="46"/>
      <c r="FBU90" s="35"/>
      <c r="FBV90" s="59"/>
      <c r="FBW90" s="37"/>
      <c r="FBX90" s="46"/>
      <c r="FBY90" s="35"/>
      <c r="FBZ90" s="59"/>
      <c r="FCA90" s="37"/>
      <c r="FCB90" s="46"/>
      <c r="FCC90" s="35"/>
      <c r="FCD90" s="59"/>
      <c r="FCE90" s="37"/>
      <c r="FCF90" s="46"/>
      <c r="FCG90" s="35"/>
      <c r="FCH90" s="59"/>
      <c r="FCI90" s="37"/>
      <c r="FCJ90" s="46"/>
      <c r="FCK90" s="35"/>
      <c r="FCL90" s="59"/>
      <c r="FCM90" s="37"/>
      <c r="FCN90" s="46"/>
      <c r="FCO90" s="35"/>
      <c r="FCP90" s="59"/>
      <c r="FCQ90" s="37"/>
      <c r="FCR90" s="46"/>
      <c r="FCS90" s="35"/>
      <c r="FCT90" s="59"/>
      <c r="FCU90" s="37"/>
      <c r="FCV90" s="46"/>
      <c r="FCW90" s="35"/>
      <c r="FCX90" s="59"/>
      <c r="FCY90" s="37"/>
      <c r="FCZ90" s="46"/>
      <c r="FDA90" s="35"/>
      <c r="FDB90" s="59"/>
      <c r="FDC90" s="37"/>
      <c r="FDD90" s="46"/>
      <c r="FDE90" s="35"/>
      <c r="FDF90" s="59"/>
      <c r="FDG90" s="37"/>
      <c r="FDH90" s="46"/>
      <c r="FDI90" s="35"/>
      <c r="FDJ90" s="59"/>
      <c r="FDK90" s="37"/>
      <c r="FDL90" s="46"/>
      <c r="FDM90" s="35"/>
      <c r="FDN90" s="59"/>
      <c r="FDO90" s="37"/>
      <c r="FDP90" s="46"/>
      <c r="FDQ90" s="35"/>
      <c r="FDR90" s="59"/>
      <c r="FDS90" s="37"/>
      <c r="FDT90" s="46"/>
      <c r="FDU90" s="35"/>
      <c r="FDV90" s="59"/>
      <c r="FDW90" s="37"/>
      <c r="FDX90" s="46"/>
      <c r="FDY90" s="35"/>
      <c r="FDZ90" s="59"/>
      <c r="FEA90" s="37"/>
      <c r="FEB90" s="46"/>
      <c r="FEC90" s="35"/>
      <c r="FED90" s="59"/>
      <c r="FEE90" s="37"/>
      <c r="FEF90" s="46"/>
      <c r="FEG90" s="35"/>
      <c r="FEH90" s="59"/>
      <c r="FEI90" s="37"/>
      <c r="FEJ90" s="46"/>
      <c r="FEK90" s="35"/>
      <c r="FEL90" s="59"/>
      <c r="FEM90" s="37"/>
      <c r="FEN90" s="46"/>
      <c r="FEO90" s="35"/>
      <c r="FEP90" s="59"/>
      <c r="FEQ90" s="37"/>
      <c r="FER90" s="46"/>
      <c r="FES90" s="35"/>
      <c r="FET90" s="59"/>
      <c r="FEU90" s="37"/>
      <c r="FEV90" s="46"/>
      <c r="FEW90" s="35"/>
      <c r="FEX90" s="59"/>
      <c r="FEY90" s="37"/>
      <c r="FEZ90" s="46"/>
      <c r="FFA90" s="35"/>
      <c r="FFB90" s="59"/>
      <c r="FFC90" s="37"/>
      <c r="FFD90" s="46"/>
      <c r="FFE90" s="35"/>
      <c r="FFF90" s="59"/>
      <c r="FFG90" s="37"/>
      <c r="FFH90" s="46"/>
      <c r="FFI90" s="35"/>
      <c r="FFJ90" s="59"/>
      <c r="FFK90" s="37"/>
      <c r="FFL90" s="46"/>
      <c r="FFM90" s="35"/>
      <c r="FFN90" s="59"/>
      <c r="FFO90" s="37"/>
      <c r="FFP90" s="46"/>
      <c r="FFQ90" s="35"/>
      <c r="FFR90" s="59"/>
      <c r="FFS90" s="37"/>
      <c r="FFT90" s="46"/>
      <c r="FFU90" s="35"/>
      <c r="FFV90" s="59"/>
      <c r="FFW90" s="37"/>
      <c r="FFX90" s="46"/>
      <c r="FFY90" s="35"/>
      <c r="FFZ90" s="59"/>
      <c r="FGA90" s="37"/>
      <c r="FGB90" s="46"/>
      <c r="FGC90" s="35"/>
      <c r="FGD90" s="59"/>
      <c r="FGE90" s="37"/>
      <c r="FGF90" s="46"/>
      <c r="FGG90" s="35"/>
      <c r="FGH90" s="59"/>
      <c r="FGI90" s="37"/>
      <c r="FGJ90" s="46"/>
      <c r="FGK90" s="35"/>
      <c r="FGL90" s="59"/>
      <c r="FGM90" s="37"/>
      <c r="FGN90" s="46"/>
      <c r="FGO90" s="35"/>
      <c r="FGP90" s="59"/>
      <c r="FGQ90" s="37"/>
      <c r="FGR90" s="46"/>
      <c r="FGS90" s="35"/>
      <c r="FGT90" s="59"/>
      <c r="FGU90" s="37"/>
      <c r="FGV90" s="46"/>
      <c r="FGW90" s="35"/>
      <c r="FGX90" s="59"/>
      <c r="FGY90" s="37"/>
      <c r="FGZ90" s="46"/>
      <c r="FHA90" s="35"/>
      <c r="FHB90" s="59"/>
      <c r="FHC90" s="37"/>
      <c r="FHD90" s="46"/>
      <c r="FHE90" s="35"/>
      <c r="FHF90" s="59"/>
      <c r="FHG90" s="37"/>
      <c r="FHH90" s="46"/>
      <c r="FHI90" s="35"/>
      <c r="FHJ90" s="59"/>
      <c r="FHK90" s="37"/>
      <c r="FHL90" s="46"/>
      <c r="FHM90" s="35"/>
      <c r="FHN90" s="59"/>
      <c r="FHO90" s="37"/>
      <c r="FHP90" s="46"/>
      <c r="FHQ90" s="35"/>
      <c r="FHR90" s="59"/>
      <c r="FHS90" s="37"/>
      <c r="FHT90" s="46"/>
      <c r="FHU90" s="35"/>
      <c r="FHV90" s="59"/>
      <c r="FHW90" s="37"/>
      <c r="FHX90" s="46"/>
      <c r="FHY90" s="35"/>
      <c r="FHZ90" s="59"/>
      <c r="FIA90" s="37"/>
      <c r="FIB90" s="46"/>
      <c r="FIC90" s="35"/>
      <c r="FID90" s="59"/>
      <c r="FIE90" s="37"/>
      <c r="FIF90" s="46"/>
      <c r="FIG90" s="35"/>
      <c r="FIH90" s="59"/>
      <c r="FII90" s="37"/>
      <c r="FIJ90" s="46"/>
      <c r="FIK90" s="35"/>
      <c r="FIL90" s="59"/>
      <c r="FIM90" s="37"/>
      <c r="FIN90" s="46"/>
      <c r="FIO90" s="35"/>
      <c r="FIP90" s="59"/>
      <c r="FIQ90" s="37"/>
      <c r="FIR90" s="46"/>
      <c r="FIS90" s="35"/>
      <c r="FIT90" s="59"/>
      <c r="FIU90" s="37"/>
      <c r="FIV90" s="46"/>
      <c r="FIW90" s="35"/>
      <c r="FIX90" s="59"/>
      <c r="FIY90" s="37"/>
      <c r="FIZ90" s="46"/>
      <c r="FJA90" s="35"/>
      <c r="FJB90" s="59"/>
      <c r="FJC90" s="37"/>
      <c r="FJD90" s="46"/>
      <c r="FJE90" s="35"/>
      <c r="FJF90" s="59"/>
      <c r="FJG90" s="37"/>
      <c r="FJH90" s="46"/>
      <c r="FJI90" s="35"/>
      <c r="FJJ90" s="59"/>
      <c r="FJK90" s="37"/>
      <c r="FJL90" s="46"/>
      <c r="FJM90" s="35"/>
      <c r="FJN90" s="59"/>
      <c r="FJO90" s="37"/>
      <c r="FJP90" s="46"/>
      <c r="FJQ90" s="35"/>
      <c r="FJR90" s="59"/>
      <c r="FJS90" s="37"/>
      <c r="FJT90" s="46"/>
      <c r="FJU90" s="35"/>
      <c r="FJV90" s="59"/>
      <c r="FJW90" s="37"/>
      <c r="FJX90" s="46"/>
      <c r="FJY90" s="35"/>
      <c r="FJZ90" s="59"/>
      <c r="FKA90" s="37"/>
      <c r="FKB90" s="46"/>
      <c r="FKC90" s="35"/>
      <c r="FKD90" s="59"/>
      <c r="FKE90" s="37"/>
      <c r="FKF90" s="46"/>
      <c r="FKG90" s="35"/>
      <c r="FKH90" s="59"/>
      <c r="FKI90" s="37"/>
      <c r="FKJ90" s="46"/>
      <c r="FKK90" s="35"/>
      <c r="FKL90" s="59"/>
      <c r="FKM90" s="37"/>
      <c r="FKN90" s="46"/>
      <c r="FKO90" s="35"/>
      <c r="FKP90" s="59"/>
      <c r="FKQ90" s="37"/>
      <c r="FKR90" s="46"/>
      <c r="FKS90" s="35"/>
      <c r="FKT90" s="59"/>
      <c r="FKU90" s="37"/>
      <c r="FKV90" s="46"/>
      <c r="FKW90" s="35"/>
      <c r="FKX90" s="59"/>
      <c r="FKY90" s="37"/>
      <c r="FKZ90" s="46"/>
      <c r="FLA90" s="35"/>
      <c r="FLB90" s="59"/>
      <c r="FLC90" s="37"/>
      <c r="FLD90" s="46"/>
      <c r="FLE90" s="35"/>
      <c r="FLF90" s="59"/>
      <c r="FLG90" s="37"/>
      <c r="FLH90" s="46"/>
      <c r="FLI90" s="35"/>
      <c r="FLJ90" s="59"/>
      <c r="FLK90" s="37"/>
      <c r="FLL90" s="46"/>
      <c r="FLM90" s="35"/>
      <c r="FLN90" s="59"/>
      <c r="FLO90" s="37"/>
      <c r="FLP90" s="46"/>
      <c r="FLQ90" s="35"/>
      <c r="FLR90" s="59"/>
      <c r="FLS90" s="37"/>
      <c r="FLT90" s="46"/>
      <c r="FLU90" s="35"/>
      <c r="FLV90" s="59"/>
      <c r="FLW90" s="37"/>
      <c r="FLX90" s="46"/>
      <c r="FLY90" s="35"/>
      <c r="FLZ90" s="59"/>
      <c r="FMA90" s="37"/>
      <c r="FMB90" s="46"/>
      <c r="FMC90" s="35"/>
      <c r="FMD90" s="59"/>
      <c r="FME90" s="37"/>
      <c r="FMF90" s="46"/>
      <c r="FMG90" s="35"/>
      <c r="FMH90" s="59"/>
      <c r="FMI90" s="37"/>
      <c r="FMJ90" s="46"/>
      <c r="FMK90" s="35"/>
      <c r="FML90" s="59"/>
      <c r="FMM90" s="37"/>
      <c r="FMN90" s="46"/>
      <c r="FMO90" s="35"/>
      <c r="FMP90" s="59"/>
      <c r="FMQ90" s="37"/>
      <c r="FMR90" s="46"/>
      <c r="FMS90" s="35"/>
      <c r="FMT90" s="59"/>
      <c r="FMU90" s="37"/>
      <c r="FMV90" s="46"/>
      <c r="FMW90" s="35"/>
      <c r="FMX90" s="59"/>
      <c r="FMY90" s="37"/>
      <c r="FMZ90" s="46"/>
      <c r="FNA90" s="35"/>
      <c r="FNB90" s="59"/>
      <c r="FNC90" s="37"/>
      <c r="FND90" s="46"/>
      <c r="FNE90" s="35"/>
      <c r="FNF90" s="59"/>
      <c r="FNG90" s="37"/>
      <c r="FNH90" s="46"/>
      <c r="FNI90" s="35"/>
      <c r="FNJ90" s="59"/>
      <c r="FNK90" s="37"/>
      <c r="FNL90" s="46"/>
      <c r="FNM90" s="35"/>
      <c r="FNN90" s="59"/>
      <c r="FNO90" s="37"/>
      <c r="FNP90" s="46"/>
      <c r="FNQ90" s="35"/>
      <c r="FNR90" s="59"/>
      <c r="FNS90" s="37"/>
      <c r="FNT90" s="46"/>
      <c r="FNU90" s="35"/>
      <c r="FNV90" s="59"/>
      <c r="FNW90" s="37"/>
      <c r="FNX90" s="46"/>
      <c r="FNY90" s="35"/>
      <c r="FNZ90" s="59"/>
      <c r="FOA90" s="37"/>
      <c r="FOB90" s="46"/>
      <c r="FOC90" s="35"/>
      <c r="FOD90" s="59"/>
      <c r="FOE90" s="37"/>
      <c r="FOF90" s="46"/>
      <c r="FOG90" s="35"/>
      <c r="FOH90" s="59"/>
      <c r="FOI90" s="37"/>
      <c r="FOJ90" s="46"/>
      <c r="FOK90" s="35"/>
      <c r="FOL90" s="59"/>
      <c r="FOM90" s="37"/>
      <c r="FON90" s="46"/>
      <c r="FOO90" s="35"/>
      <c r="FOP90" s="59"/>
      <c r="FOQ90" s="37"/>
      <c r="FOR90" s="46"/>
      <c r="FOS90" s="35"/>
      <c r="FOT90" s="59"/>
      <c r="FOU90" s="37"/>
      <c r="FOV90" s="46"/>
      <c r="FOW90" s="35"/>
      <c r="FOX90" s="59"/>
      <c r="FOY90" s="37"/>
      <c r="FOZ90" s="46"/>
      <c r="FPA90" s="35"/>
      <c r="FPB90" s="59"/>
      <c r="FPC90" s="37"/>
      <c r="FPD90" s="46"/>
      <c r="FPE90" s="35"/>
      <c r="FPF90" s="59"/>
      <c r="FPG90" s="37"/>
      <c r="FPH90" s="46"/>
      <c r="FPI90" s="35"/>
      <c r="FPJ90" s="59"/>
      <c r="FPK90" s="37"/>
      <c r="FPL90" s="46"/>
      <c r="FPM90" s="35"/>
      <c r="FPN90" s="59"/>
      <c r="FPO90" s="37"/>
      <c r="FPP90" s="46"/>
      <c r="FPQ90" s="35"/>
      <c r="FPR90" s="59"/>
      <c r="FPS90" s="37"/>
      <c r="FPT90" s="46"/>
      <c r="FPU90" s="35"/>
      <c r="FPV90" s="59"/>
      <c r="FPW90" s="37"/>
      <c r="FPX90" s="46"/>
      <c r="FPY90" s="35"/>
      <c r="FPZ90" s="59"/>
      <c r="FQA90" s="37"/>
      <c r="FQB90" s="46"/>
      <c r="FQC90" s="35"/>
      <c r="FQD90" s="59"/>
      <c r="FQE90" s="37"/>
      <c r="FQF90" s="46"/>
      <c r="FQG90" s="35"/>
      <c r="FQH90" s="59"/>
      <c r="FQI90" s="37"/>
      <c r="FQJ90" s="46"/>
      <c r="FQK90" s="35"/>
      <c r="FQL90" s="59"/>
      <c r="FQM90" s="37"/>
      <c r="FQN90" s="46"/>
      <c r="FQO90" s="35"/>
      <c r="FQP90" s="59"/>
      <c r="FQQ90" s="37"/>
      <c r="FQR90" s="46"/>
      <c r="FQS90" s="35"/>
      <c r="FQT90" s="59"/>
      <c r="FQU90" s="37"/>
      <c r="FQV90" s="46"/>
      <c r="FQW90" s="35"/>
      <c r="FQX90" s="59"/>
      <c r="FQY90" s="37"/>
      <c r="FQZ90" s="46"/>
      <c r="FRA90" s="35"/>
      <c r="FRB90" s="59"/>
      <c r="FRC90" s="37"/>
      <c r="FRD90" s="46"/>
      <c r="FRE90" s="35"/>
      <c r="FRF90" s="59"/>
      <c r="FRG90" s="37"/>
      <c r="FRH90" s="46"/>
      <c r="FRI90" s="35"/>
      <c r="FRJ90" s="59"/>
      <c r="FRK90" s="37"/>
      <c r="FRL90" s="46"/>
      <c r="FRM90" s="35"/>
      <c r="FRN90" s="59"/>
      <c r="FRO90" s="37"/>
      <c r="FRP90" s="46"/>
      <c r="FRQ90" s="35"/>
      <c r="FRR90" s="59"/>
      <c r="FRS90" s="37"/>
      <c r="FRT90" s="46"/>
      <c r="FRU90" s="35"/>
      <c r="FRV90" s="59"/>
      <c r="FRW90" s="37"/>
      <c r="FRX90" s="46"/>
      <c r="FRY90" s="35"/>
      <c r="FRZ90" s="59"/>
      <c r="FSA90" s="37"/>
      <c r="FSB90" s="46"/>
      <c r="FSC90" s="35"/>
      <c r="FSD90" s="59"/>
      <c r="FSE90" s="37"/>
      <c r="FSF90" s="46"/>
      <c r="FSG90" s="35"/>
      <c r="FSH90" s="59"/>
      <c r="FSI90" s="37"/>
      <c r="FSJ90" s="46"/>
      <c r="FSK90" s="35"/>
      <c r="FSL90" s="59"/>
      <c r="FSM90" s="37"/>
      <c r="FSN90" s="46"/>
      <c r="FSO90" s="35"/>
      <c r="FSP90" s="59"/>
      <c r="FSQ90" s="37"/>
      <c r="FSR90" s="46"/>
      <c r="FSS90" s="35"/>
      <c r="FST90" s="59"/>
      <c r="FSU90" s="37"/>
      <c r="FSV90" s="46"/>
      <c r="FSW90" s="35"/>
      <c r="FSX90" s="59"/>
      <c r="FSY90" s="37"/>
      <c r="FSZ90" s="46"/>
      <c r="FTA90" s="35"/>
      <c r="FTB90" s="59"/>
      <c r="FTC90" s="37"/>
      <c r="FTD90" s="46"/>
      <c r="FTE90" s="35"/>
      <c r="FTF90" s="59"/>
      <c r="FTG90" s="37"/>
      <c r="FTH90" s="46"/>
      <c r="FTI90" s="35"/>
      <c r="FTJ90" s="59"/>
      <c r="FTK90" s="37"/>
      <c r="FTL90" s="46"/>
      <c r="FTM90" s="35"/>
      <c r="FTN90" s="59"/>
      <c r="FTO90" s="37"/>
      <c r="FTP90" s="46"/>
      <c r="FTQ90" s="35"/>
      <c r="FTR90" s="59"/>
      <c r="FTS90" s="37"/>
      <c r="FTT90" s="46"/>
      <c r="FTU90" s="35"/>
      <c r="FTV90" s="59"/>
      <c r="FTW90" s="37"/>
      <c r="FTX90" s="46"/>
      <c r="FTY90" s="35"/>
      <c r="FTZ90" s="59"/>
      <c r="FUA90" s="37"/>
      <c r="FUB90" s="46"/>
      <c r="FUC90" s="35"/>
      <c r="FUD90" s="59"/>
      <c r="FUE90" s="37"/>
      <c r="FUF90" s="46"/>
      <c r="FUG90" s="35"/>
      <c r="FUH90" s="59"/>
      <c r="FUI90" s="37"/>
      <c r="FUJ90" s="46"/>
      <c r="FUK90" s="35"/>
      <c r="FUL90" s="59"/>
      <c r="FUM90" s="37"/>
      <c r="FUN90" s="46"/>
      <c r="FUO90" s="35"/>
      <c r="FUP90" s="59"/>
      <c r="FUQ90" s="37"/>
      <c r="FUR90" s="46"/>
      <c r="FUS90" s="35"/>
      <c r="FUT90" s="59"/>
      <c r="FUU90" s="37"/>
      <c r="FUV90" s="46"/>
      <c r="FUW90" s="35"/>
      <c r="FUX90" s="59"/>
      <c r="FUY90" s="37"/>
      <c r="FUZ90" s="46"/>
      <c r="FVA90" s="35"/>
      <c r="FVB90" s="59"/>
      <c r="FVC90" s="37"/>
      <c r="FVD90" s="46"/>
      <c r="FVE90" s="35"/>
      <c r="FVF90" s="59"/>
      <c r="FVG90" s="37"/>
      <c r="FVH90" s="46"/>
      <c r="FVI90" s="35"/>
      <c r="FVJ90" s="59"/>
      <c r="FVK90" s="37"/>
      <c r="FVL90" s="46"/>
      <c r="FVM90" s="35"/>
      <c r="FVN90" s="59"/>
      <c r="FVO90" s="37"/>
      <c r="FVP90" s="46"/>
      <c r="FVQ90" s="35"/>
      <c r="FVR90" s="59"/>
      <c r="FVS90" s="37"/>
      <c r="FVT90" s="46"/>
      <c r="FVU90" s="35"/>
      <c r="FVV90" s="59"/>
      <c r="FVW90" s="37"/>
      <c r="FVX90" s="46"/>
      <c r="FVY90" s="35"/>
      <c r="FVZ90" s="59"/>
      <c r="FWA90" s="37"/>
      <c r="FWB90" s="46"/>
      <c r="FWC90" s="35"/>
      <c r="FWD90" s="59"/>
      <c r="FWE90" s="37"/>
      <c r="FWF90" s="46"/>
      <c r="FWG90" s="35"/>
      <c r="FWH90" s="59"/>
      <c r="FWI90" s="37"/>
      <c r="FWJ90" s="46"/>
      <c r="FWK90" s="35"/>
      <c r="FWL90" s="59"/>
      <c r="FWM90" s="37"/>
      <c r="FWN90" s="46"/>
      <c r="FWO90" s="35"/>
      <c r="FWP90" s="59"/>
      <c r="FWQ90" s="37"/>
      <c r="FWR90" s="46"/>
      <c r="FWS90" s="35"/>
      <c r="FWT90" s="59"/>
      <c r="FWU90" s="37"/>
      <c r="FWV90" s="46"/>
      <c r="FWW90" s="35"/>
      <c r="FWX90" s="59"/>
      <c r="FWY90" s="37"/>
      <c r="FWZ90" s="46"/>
      <c r="FXA90" s="35"/>
      <c r="FXB90" s="59"/>
      <c r="FXC90" s="37"/>
      <c r="FXD90" s="46"/>
      <c r="FXE90" s="35"/>
      <c r="FXF90" s="59"/>
      <c r="FXG90" s="37"/>
      <c r="FXH90" s="46"/>
      <c r="FXI90" s="35"/>
      <c r="FXJ90" s="59"/>
      <c r="FXK90" s="37"/>
      <c r="FXL90" s="46"/>
      <c r="FXM90" s="35"/>
      <c r="FXN90" s="59"/>
      <c r="FXO90" s="37"/>
      <c r="FXP90" s="46"/>
      <c r="FXQ90" s="35"/>
      <c r="FXR90" s="59"/>
      <c r="FXS90" s="37"/>
      <c r="FXT90" s="46"/>
      <c r="FXU90" s="35"/>
      <c r="FXV90" s="59"/>
      <c r="FXW90" s="37"/>
      <c r="FXX90" s="46"/>
      <c r="FXY90" s="35"/>
      <c r="FXZ90" s="59"/>
      <c r="FYA90" s="37"/>
      <c r="FYB90" s="46"/>
      <c r="FYC90" s="35"/>
      <c r="FYD90" s="59"/>
      <c r="FYE90" s="37"/>
      <c r="FYF90" s="46"/>
      <c r="FYG90" s="35"/>
      <c r="FYH90" s="59"/>
      <c r="FYI90" s="37"/>
      <c r="FYJ90" s="46"/>
      <c r="FYK90" s="35"/>
      <c r="FYL90" s="59"/>
      <c r="FYM90" s="37"/>
      <c r="FYN90" s="46"/>
      <c r="FYO90" s="35"/>
      <c r="FYP90" s="59"/>
      <c r="FYQ90" s="37"/>
      <c r="FYR90" s="46"/>
      <c r="FYS90" s="35"/>
      <c r="FYT90" s="59"/>
      <c r="FYU90" s="37"/>
      <c r="FYV90" s="46"/>
      <c r="FYW90" s="35"/>
      <c r="FYX90" s="59"/>
      <c r="FYY90" s="37"/>
      <c r="FYZ90" s="46"/>
      <c r="FZA90" s="35"/>
      <c r="FZB90" s="59"/>
      <c r="FZC90" s="37"/>
      <c r="FZD90" s="46"/>
      <c r="FZE90" s="35"/>
      <c r="FZF90" s="59"/>
      <c r="FZG90" s="37"/>
      <c r="FZH90" s="46"/>
      <c r="FZI90" s="35"/>
      <c r="FZJ90" s="59"/>
      <c r="FZK90" s="37"/>
      <c r="FZL90" s="46"/>
      <c r="FZM90" s="35"/>
      <c r="FZN90" s="59"/>
      <c r="FZO90" s="37"/>
      <c r="FZP90" s="46"/>
      <c r="FZQ90" s="35"/>
      <c r="FZR90" s="59"/>
      <c r="FZS90" s="37"/>
      <c r="FZT90" s="46"/>
      <c r="FZU90" s="35"/>
      <c r="FZV90" s="59"/>
      <c r="FZW90" s="37"/>
      <c r="FZX90" s="46"/>
      <c r="FZY90" s="35"/>
      <c r="FZZ90" s="59"/>
      <c r="GAA90" s="37"/>
      <c r="GAB90" s="46"/>
      <c r="GAC90" s="35"/>
      <c r="GAD90" s="59"/>
      <c r="GAE90" s="37"/>
      <c r="GAF90" s="46"/>
      <c r="GAG90" s="35"/>
      <c r="GAH90" s="59"/>
      <c r="GAI90" s="37"/>
      <c r="GAJ90" s="46"/>
      <c r="GAK90" s="35"/>
      <c r="GAL90" s="59"/>
      <c r="GAM90" s="37"/>
      <c r="GAN90" s="46"/>
      <c r="GAO90" s="35"/>
      <c r="GAP90" s="59"/>
      <c r="GAQ90" s="37"/>
      <c r="GAR90" s="46"/>
      <c r="GAS90" s="35"/>
      <c r="GAT90" s="59"/>
      <c r="GAU90" s="37"/>
      <c r="GAV90" s="46"/>
      <c r="GAW90" s="35"/>
      <c r="GAX90" s="59"/>
      <c r="GAY90" s="37"/>
      <c r="GAZ90" s="46"/>
      <c r="GBA90" s="35"/>
      <c r="GBB90" s="59"/>
      <c r="GBC90" s="37"/>
      <c r="GBD90" s="46"/>
      <c r="GBE90" s="35"/>
      <c r="GBF90" s="59"/>
      <c r="GBG90" s="37"/>
      <c r="GBH90" s="46"/>
      <c r="GBI90" s="35"/>
      <c r="GBJ90" s="59"/>
      <c r="GBK90" s="37"/>
      <c r="GBL90" s="46"/>
      <c r="GBM90" s="35"/>
      <c r="GBN90" s="59"/>
      <c r="GBO90" s="37"/>
      <c r="GBP90" s="46"/>
      <c r="GBQ90" s="35"/>
      <c r="GBR90" s="59"/>
      <c r="GBS90" s="37"/>
      <c r="GBT90" s="46"/>
      <c r="GBU90" s="35"/>
      <c r="GBV90" s="59"/>
      <c r="GBW90" s="37"/>
      <c r="GBX90" s="46"/>
      <c r="GBY90" s="35"/>
      <c r="GBZ90" s="59"/>
      <c r="GCA90" s="37"/>
      <c r="GCB90" s="46"/>
      <c r="GCC90" s="35"/>
      <c r="GCD90" s="59"/>
      <c r="GCE90" s="37"/>
      <c r="GCF90" s="46"/>
      <c r="GCG90" s="35"/>
      <c r="GCH90" s="59"/>
      <c r="GCI90" s="37"/>
      <c r="GCJ90" s="46"/>
      <c r="GCK90" s="35"/>
      <c r="GCL90" s="59"/>
      <c r="GCM90" s="37"/>
      <c r="GCN90" s="46"/>
      <c r="GCO90" s="35"/>
      <c r="GCP90" s="59"/>
      <c r="GCQ90" s="37"/>
      <c r="GCR90" s="46"/>
      <c r="GCS90" s="35"/>
      <c r="GCT90" s="59"/>
      <c r="GCU90" s="37"/>
      <c r="GCV90" s="46"/>
      <c r="GCW90" s="35"/>
      <c r="GCX90" s="59"/>
      <c r="GCY90" s="37"/>
      <c r="GCZ90" s="46"/>
      <c r="GDA90" s="35"/>
      <c r="GDB90" s="59"/>
      <c r="GDC90" s="37"/>
      <c r="GDD90" s="46"/>
      <c r="GDE90" s="35"/>
      <c r="GDF90" s="59"/>
      <c r="GDG90" s="37"/>
      <c r="GDH90" s="46"/>
      <c r="GDI90" s="35"/>
      <c r="GDJ90" s="59"/>
      <c r="GDK90" s="37"/>
      <c r="GDL90" s="46"/>
      <c r="GDM90" s="35"/>
      <c r="GDN90" s="59"/>
      <c r="GDO90" s="37"/>
      <c r="GDP90" s="46"/>
      <c r="GDQ90" s="35"/>
      <c r="GDR90" s="59"/>
      <c r="GDS90" s="37"/>
      <c r="GDT90" s="46"/>
      <c r="GDU90" s="35"/>
      <c r="GDV90" s="59"/>
      <c r="GDW90" s="37"/>
      <c r="GDX90" s="46"/>
      <c r="GDY90" s="35"/>
      <c r="GDZ90" s="59"/>
      <c r="GEA90" s="37"/>
      <c r="GEB90" s="46"/>
      <c r="GEC90" s="35"/>
      <c r="GED90" s="59"/>
      <c r="GEE90" s="37"/>
      <c r="GEF90" s="46"/>
      <c r="GEG90" s="35"/>
      <c r="GEH90" s="59"/>
      <c r="GEI90" s="37"/>
      <c r="GEJ90" s="46"/>
      <c r="GEK90" s="35"/>
      <c r="GEL90" s="59"/>
      <c r="GEM90" s="37"/>
      <c r="GEN90" s="46"/>
      <c r="GEO90" s="35"/>
      <c r="GEP90" s="59"/>
      <c r="GEQ90" s="37"/>
      <c r="GER90" s="46"/>
      <c r="GES90" s="35"/>
      <c r="GET90" s="59"/>
      <c r="GEU90" s="37"/>
      <c r="GEV90" s="46"/>
      <c r="GEW90" s="35"/>
      <c r="GEX90" s="59"/>
      <c r="GEY90" s="37"/>
      <c r="GEZ90" s="46"/>
      <c r="GFA90" s="35"/>
      <c r="GFB90" s="59"/>
      <c r="GFC90" s="37"/>
      <c r="GFD90" s="46"/>
      <c r="GFE90" s="35"/>
      <c r="GFF90" s="59"/>
      <c r="GFG90" s="37"/>
      <c r="GFH90" s="46"/>
      <c r="GFI90" s="35"/>
      <c r="GFJ90" s="59"/>
      <c r="GFK90" s="37"/>
      <c r="GFL90" s="46"/>
      <c r="GFM90" s="35"/>
      <c r="GFN90" s="59"/>
      <c r="GFO90" s="37"/>
      <c r="GFP90" s="46"/>
      <c r="GFQ90" s="35"/>
      <c r="GFR90" s="59"/>
      <c r="GFS90" s="37"/>
      <c r="GFT90" s="46"/>
      <c r="GFU90" s="35"/>
      <c r="GFV90" s="59"/>
      <c r="GFW90" s="37"/>
      <c r="GFX90" s="46"/>
      <c r="GFY90" s="35"/>
      <c r="GFZ90" s="59"/>
      <c r="GGA90" s="37"/>
      <c r="GGB90" s="46"/>
      <c r="GGC90" s="35"/>
      <c r="GGD90" s="59"/>
      <c r="GGE90" s="37"/>
      <c r="GGF90" s="46"/>
      <c r="GGG90" s="35"/>
      <c r="GGH90" s="59"/>
      <c r="GGI90" s="37"/>
      <c r="GGJ90" s="46"/>
      <c r="GGK90" s="35"/>
      <c r="GGL90" s="59"/>
      <c r="GGM90" s="37"/>
      <c r="GGN90" s="46"/>
      <c r="GGO90" s="35"/>
      <c r="GGP90" s="59"/>
      <c r="GGQ90" s="37"/>
      <c r="GGR90" s="46"/>
      <c r="GGS90" s="35"/>
      <c r="GGT90" s="59"/>
      <c r="GGU90" s="37"/>
      <c r="GGV90" s="46"/>
      <c r="GGW90" s="35"/>
      <c r="GGX90" s="59"/>
      <c r="GGY90" s="37"/>
      <c r="GGZ90" s="46"/>
      <c r="GHA90" s="35"/>
      <c r="GHB90" s="59"/>
      <c r="GHC90" s="37"/>
      <c r="GHD90" s="46"/>
      <c r="GHE90" s="35"/>
      <c r="GHF90" s="59"/>
      <c r="GHG90" s="37"/>
      <c r="GHH90" s="46"/>
      <c r="GHI90" s="35"/>
      <c r="GHJ90" s="59"/>
      <c r="GHK90" s="37"/>
      <c r="GHL90" s="46"/>
      <c r="GHM90" s="35"/>
      <c r="GHN90" s="59"/>
      <c r="GHO90" s="37"/>
      <c r="GHP90" s="46"/>
      <c r="GHQ90" s="35"/>
      <c r="GHR90" s="59"/>
      <c r="GHS90" s="37"/>
      <c r="GHT90" s="46"/>
      <c r="GHU90" s="35"/>
      <c r="GHV90" s="59"/>
      <c r="GHW90" s="37"/>
      <c r="GHX90" s="46"/>
      <c r="GHY90" s="35"/>
      <c r="GHZ90" s="59"/>
      <c r="GIA90" s="37"/>
      <c r="GIB90" s="46"/>
      <c r="GIC90" s="35"/>
      <c r="GID90" s="59"/>
      <c r="GIE90" s="37"/>
      <c r="GIF90" s="46"/>
      <c r="GIG90" s="35"/>
      <c r="GIH90" s="59"/>
      <c r="GII90" s="37"/>
      <c r="GIJ90" s="46"/>
      <c r="GIK90" s="35"/>
      <c r="GIL90" s="59"/>
      <c r="GIM90" s="37"/>
      <c r="GIN90" s="46"/>
      <c r="GIO90" s="35"/>
      <c r="GIP90" s="59"/>
      <c r="GIQ90" s="37"/>
      <c r="GIR90" s="46"/>
      <c r="GIS90" s="35"/>
      <c r="GIT90" s="59"/>
      <c r="GIU90" s="37"/>
      <c r="GIV90" s="46"/>
      <c r="GIW90" s="35"/>
      <c r="GIX90" s="59"/>
      <c r="GIY90" s="37"/>
      <c r="GIZ90" s="46"/>
      <c r="GJA90" s="35"/>
      <c r="GJB90" s="59"/>
      <c r="GJC90" s="37"/>
      <c r="GJD90" s="46"/>
      <c r="GJE90" s="35"/>
      <c r="GJF90" s="59"/>
      <c r="GJG90" s="37"/>
      <c r="GJH90" s="46"/>
      <c r="GJI90" s="35"/>
      <c r="GJJ90" s="59"/>
      <c r="GJK90" s="37"/>
      <c r="GJL90" s="46"/>
      <c r="GJM90" s="35"/>
      <c r="GJN90" s="59"/>
      <c r="GJO90" s="37"/>
      <c r="GJP90" s="46"/>
      <c r="GJQ90" s="35"/>
      <c r="GJR90" s="59"/>
      <c r="GJS90" s="37"/>
      <c r="GJT90" s="46"/>
      <c r="GJU90" s="35"/>
      <c r="GJV90" s="59"/>
      <c r="GJW90" s="37"/>
      <c r="GJX90" s="46"/>
      <c r="GJY90" s="35"/>
      <c r="GJZ90" s="59"/>
      <c r="GKA90" s="37"/>
      <c r="GKB90" s="46"/>
      <c r="GKC90" s="35"/>
      <c r="GKD90" s="59"/>
      <c r="GKE90" s="37"/>
      <c r="GKF90" s="46"/>
      <c r="GKG90" s="35"/>
      <c r="GKH90" s="59"/>
      <c r="GKI90" s="37"/>
      <c r="GKJ90" s="46"/>
      <c r="GKK90" s="35"/>
      <c r="GKL90" s="59"/>
      <c r="GKM90" s="37"/>
      <c r="GKN90" s="46"/>
      <c r="GKO90" s="35"/>
      <c r="GKP90" s="59"/>
      <c r="GKQ90" s="37"/>
      <c r="GKR90" s="46"/>
      <c r="GKS90" s="35"/>
      <c r="GKT90" s="59"/>
      <c r="GKU90" s="37"/>
      <c r="GKV90" s="46"/>
      <c r="GKW90" s="35"/>
      <c r="GKX90" s="59"/>
      <c r="GKY90" s="37"/>
      <c r="GKZ90" s="46"/>
      <c r="GLA90" s="35"/>
      <c r="GLB90" s="59"/>
      <c r="GLC90" s="37"/>
      <c r="GLD90" s="46"/>
      <c r="GLE90" s="35"/>
      <c r="GLF90" s="59"/>
      <c r="GLG90" s="37"/>
      <c r="GLH90" s="46"/>
      <c r="GLI90" s="35"/>
      <c r="GLJ90" s="59"/>
      <c r="GLK90" s="37"/>
      <c r="GLL90" s="46"/>
      <c r="GLM90" s="35"/>
      <c r="GLN90" s="59"/>
      <c r="GLO90" s="37"/>
      <c r="GLP90" s="46"/>
      <c r="GLQ90" s="35"/>
      <c r="GLR90" s="59"/>
      <c r="GLS90" s="37"/>
      <c r="GLT90" s="46"/>
      <c r="GLU90" s="35"/>
      <c r="GLV90" s="59"/>
      <c r="GLW90" s="37"/>
      <c r="GLX90" s="46"/>
      <c r="GLY90" s="35"/>
      <c r="GLZ90" s="59"/>
      <c r="GMA90" s="37"/>
      <c r="GMB90" s="46"/>
      <c r="GMC90" s="35"/>
      <c r="GMD90" s="59"/>
      <c r="GME90" s="37"/>
      <c r="GMF90" s="46"/>
      <c r="GMG90" s="35"/>
      <c r="GMH90" s="59"/>
      <c r="GMI90" s="37"/>
      <c r="GMJ90" s="46"/>
      <c r="GMK90" s="35"/>
      <c r="GML90" s="59"/>
      <c r="GMM90" s="37"/>
      <c r="GMN90" s="46"/>
      <c r="GMO90" s="35"/>
      <c r="GMP90" s="59"/>
      <c r="GMQ90" s="37"/>
      <c r="GMR90" s="46"/>
      <c r="GMS90" s="35"/>
      <c r="GMT90" s="59"/>
      <c r="GMU90" s="37"/>
      <c r="GMV90" s="46"/>
      <c r="GMW90" s="35"/>
      <c r="GMX90" s="59"/>
      <c r="GMY90" s="37"/>
      <c r="GMZ90" s="46"/>
      <c r="GNA90" s="35"/>
      <c r="GNB90" s="59"/>
      <c r="GNC90" s="37"/>
      <c r="GND90" s="46"/>
      <c r="GNE90" s="35"/>
      <c r="GNF90" s="59"/>
      <c r="GNG90" s="37"/>
      <c r="GNH90" s="46"/>
      <c r="GNI90" s="35"/>
      <c r="GNJ90" s="59"/>
      <c r="GNK90" s="37"/>
      <c r="GNL90" s="46"/>
      <c r="GNM90" s="35"/>
      <c r="GNN90" s="59"/>
      <c r="GNO90" s="37"/>
      <c r="GNP90" s="46"/>
      <c r="GNQ90" s="35"/>
      <c r="GNR90" s="59"/>
      <c r="GNS90" s="37"/>
      <c r="GNT90" s="46"/>
      <c r="GNU90" s="35"/>
      <c r="GNV90" s="59"/>
      <c r="GNW90" s="37"/>
      <c r="GNX90" s="46"/>
      <c r="GNY90" s="35"/>
      <c r="GNZ90" s="59"/>
      <c r="GOA90" s="37"/>
      <c r="GOB90" s="46"/>
      <c r="GOC90" s="35"/>
      <c r="GOD90" s="59"/>
      <c r="GOE90" s="37"/>
      <c r="GOF90" s="46"/>
      <c r="GOG90" s="35"/>
      <c r="GOH90" s="59"/>
      <c r="GOI90" s="37"/>
      <c r="GOJ90" s="46"/>
      <c r="GOK90" s="35"/>
      <c r="GOL90" s="59"/>
      <c r="GOM90" s="37"/>
      <c r="GON90" s="46"/>
      <c r="GOO90" s="35"/>
      <c r="GOP90" s="59"/>
      <c r="GOQ90" s="37"/>
      <c r="GOR90" s="46"/>
      <c r="GOS90" s="35"/>
      <c r="GOT90" s="59"/>
      <c r="GOU90" s="37"/>
      <c r="GOV90" s="46"/>
      <c r="GOW90" s="35"/>
      <c r="GOX90" s="59"/>
      <c r="GOY90" s="37"/>
      <c r="GOZ90" s="46"/>
      <c r="GPA90" s="35"/>
      <c r="GPB90" s="59"/>
      <c r="GPC90" s="37"/>
      <c r="GPD90" s="46"/>
      <c r="GPE90" s="35"/>
      <c r="GPF90" s="59"/>
      <c r="GPG90" s="37"/>
      <c r="GPH90" s="46"/>
      <c r="GPI90" s="35"/>
      <c r="GPJ90" s="59"/>
      <c r="GPK90" s="37"/>
      <c r="GPL90" s="46"/>
      <c r="GPM90" s="35"/>
      <c r="GPN90" s="59"/>
      <c r="GPO90" s="37"/>
      <c r="GPP90" s="46"/>
      <c r="GPQ90" s="35"/>
      <c r="GPR90" s="59"/>
      <c r="GPS90" s="37"/>
      <c r="GPT90" s="46"/>
      <c r="GPU90" s="35"/>
      <c r="GPV90" s="59"/>
      <c r="GPW90" s="37"/>
      <c r="GPX90" s="46"/>
      <c r="GPY90" s="35"/>
      <c r="GPZ90" s="59"/>
      <c r="GQA90" s="37"/>
      <c r="GQB90" s="46"/>
      <c r="GQC90" s="35"/>
      <c r="GQD90" s="59"/>
      <c r="GQE90" s="37"/>
      <c r="GQF90" s="46"/>
      <c r="GQG90" s="35"/>
      <c r="GQH90" s="59"/>
      <c r="GQI90" s="37"/>
      <c r="GQJ90" s="46"/>
      <c r="GQK90" s="35"/>
      <c r="GQL90" s="59"/>
      <c r="GQM90" s="37"/>
      <c r="GQN90" s="46"/>
      <c r="GQO90" s="35"/>
      <c r="GQP90" s="59"/>
      <c r="GQQ90" s="37"/>
      <c r="GQR90" s="46"/>
      <c r="GQS90" s="35"/>
      <c r="GQT90" s="59"/>
      <c r="GQU90" s="37"/>
      <c r="GQV90" s="46"/>
      <c r="GQW90" s="35"/>
      <c r="GQX90" s="59"/>
      <c r="GQY90" s="37"/>
      <c r="GQZ90" s="46"/>
      <c r="GRA90" s="35"/>
      <c r="GRB90" s="59"/>
      <c r="GRC90" s="37"/>
      <c r="GRD90" s="46"/>
      <c r="GRE90" s="35"/>
      <c r="GRF90" s="59"/>
      <c r="GRG90" s="37"/>
      <c r="GRH90" s="46"/>
      <c r="GRI90" s="35"/>
      <c r="GRJ90" s="59"/>
      <c r="GRK90" s="37"/>
      <c r="GRL90" s="46"/>
      <c r="GRM90" s="35"/>
      <c r="GRN90" s="59"/>
      <c r="GRO90" s="37"/>
      <c r="GRP90" s="46"/>
      <c r="GRQ90" s="35"/>
      <c r="GRR90" s="59"/>
      <c r="GRS90" s="37"/>
      <c r="GRT90" s="46"/>
      <c r="GRU90" s="35"/>
      <c r="GRV90" s="59"/>
      <c r="GRW90" s="37"/>
      <c r="GRX90" s="46"/>
      <c r="GRY90" s="35"/>
      <c r="GRZ90" s="59"/>
      <c r="GSA90" s="37"/>
      <c r="GSB90" s="46"/>
      <c r="GSC90" s="35"/>
      <c r="GSD90" s="59"/>
      <c r="GSE90" s="37"/>
      <c r="GSF90" s="46"/>
      <c r="GSG90" s="35"/>
      <c r="GSH90" s="59"/>
      <c r="GSI90" s="37"/>
      <c r="GSJ90" s="46"/>
      <c r="GSK90" s="35"/>
      <c r="GSL90" s="59"/>
      <c r="GSM90" s="37"/>
      <c r="GSN90" s="46"/>
      <c r="GSO90" s="35"/>
      <c r="GSP90" s="59"/>
      <c r="GSQ90" s="37"/>
      <c r="GSR90" s="46"/>
      <c r="GSS90" s="35"/>
      <c r="GST90" s="59"/>
      <c r="GSU90" s="37"/>
      <c r="GSV90" s="46"/>
      <c r="GSW90" s="35"/>
      <c r="GSX90" s="59"/>
      <c r="GSY90" s="37"/>
      <c r="GSZ90" s="46"/>
      <c r="GTA90" s="35"/>
      <c r="GTB90" s="59"/>
      <c r="GTC90" s="37"/>
      <c r="GTD90" s="46"/>
      <c r="GTE90" s="35"/>
      <c r="GTF90" s="59"/>
      <c r="GTG90" s="37"/>
      <c r="GTH90" s="46"/>
      <c r="GTI90" s="35"/>
      <c r="GTJ90" s="59"/>
      <c r="GTK90" s="37"/>
      <c r="GTL90" s="46"/>
      <c r="GTM90" s="35"/>
      <c r="GTN90" s="59"/>
      <c r="GTO90" s="37"/>
      <c r="GTP90" s="46"/>
      <c r="GTQ90" s="35"/>
      <c r="GTR90" s="59"/>
      <c r="GTS90" s="37"/>
      <c r="GTT90" s="46"/>
      <c r="GTU90" s="35"/>
      <c r="GTV90" s="59"/>
      <c r="GTW90" s="37"/>
      <c r="GTX90" s="46"/>
      <c r="GTY90" s="35"/>
      <c r="GTZ90" s="59"/>
      <c r="GUA90" s="37"/>
      <c r="GUB90" s="46"/>
      <c r="GUC90" s="35"/>
      <c r="GUD90" s="59"/>
      <c r="GUE90" s="37"/>
      <c r="GUF90" s="46"/>
      <c r="GUG90" s="35"/>
      <c r="GUH90" s="59"/>
      <c r="GUI90" s="37"/>
      <c r="GUJ90" s="46"/>
      <c r="GUK90" s="35"/>
      <c r="GUL90" s="59"/>
      <c r="GUM90" s="37"/>
      <c r="GUN90" s="46"/>
      <c r="GUO90" s="35"/>
      <c r="GUP90" s="59"/>
      <c r="GUQ90" s="37"/>
      <c r="GUR90" s="46"/>
      <c r="GUS90" s="35"/>
      <c r="GUT90" s="59"/>
      <c r="GUU90" s="37"/>
      <c r="GUV90" s="46"/>
      <c r="GUW90" s="35"/>
      <c r="GUX90" s="59"/>
      <c r="GUY90" s="37"/>
      <c r="GUZ90" s="46"/>
      <c r="GVA90" s="35"/>
      <c r="GVB90" s="59"/>
      <c r="GVC90" s="37"/>
      <c r="GVD90" s="46"/>
      <c r="GVE90" s="35"/>
      <c r="GVF90" s="59"/>
      <c r="GVG90" s="37"/>
      <c r="GVH90" s="46"/>
      <c r="GVI90" s="35"/>
      <c r="GVJ90" s="59"/>
      <c r="GVK90" s="37"/>
      <c r="GVL90" s="46"/>
      <c r="GVM90" s="35"/>
      <c r="GVN90" s="59"/>
      <c r="GVO90" s="37"/>
      <c r="GVP90" s="46"/>
      <c r="GVQ90" s="35"/>
      <c r="GVR90" s="59"/>
      <c r="GVS90" s="37"/>
      <c r="GVT90" s="46"/>
      <c r="GVU90" s="35"/>
      <c r="GVV90" s="59"/>
      <c r="GVW90" s="37"/>
      <c r="GVX90" s="46"/>
      <c r="GVY90" s="35"/>
      <c r="GVZ90" s="59"/>
      <c r="GWA90" s="37"/>
      <c r="GWB90" s="46"/>
      <c r="GWC90" s="35"/>
      <c r="GWD90" s="59"/>
      <c r="GWE90" s="37"/>
      <c r="GWF90" s="46"/>
      <c r="GWG90" s="35"/>
      <c r="GWH90" s="59"/>
      <c r="GWI90" s="37"/>
      <c r="GWJ90" s="46"/>
      <c r="GWK90" s="35"/>
      <c r="GWL90" s="59"/>
      <c r="GWM90" s="37"/>
      <c r="GWN90" s="46"/>
      <c r="GWO90" s="35"/>
      <c r="GWP90" s="59"/>
      <c r="GWQ90" s="37"/>
      <c r="GWR90" s="46"/>
      <c r="GWS90" s="35"/>
      <c r="GWT90" s="59"/>
      <c r="GWU90" s="37"/>
      <c r="GWV90" s="46"/>
      <c r="GWW90" s="35"/>
      <c r="GWX90" s="59"/>
      <c r="GWY90" s="37"/>
      <c r="GWZ90" s="46"/>
      <c r="GXA90" s="35"/>
      <c r="GXB90" s="59"/>
      <c r="GXC90" s="37"/>
      <c r="GXD90" s="46"/>
      <c r="GXE90" s="35"/>
      <c r="GXF90" s="59"/>
      <c r="GXG90" s="37"/>
      <c r="GXH90" s="46"/>
      <c r="GXI90" s="35"/>
      <c r="GXJ90" s="59"/>
      <c r="GXK90" s="37"/>
      <c r="GXL90" s="46"/>
      <c r="GXM90" s="35"/>
      <c r="GXN90" s="59"/>
      <c r="GXO90" s="37"/>
      <c r="GXP90" s="46"/>
      <c r="GXQ90" s="35"/>
      <c r="GXR90" s="59"/>
      <c r="GXS90" s="37"/>
      <c r="GXT90" s="46"/>
      <c r="GXU90" s="35"/>
      <c r="GXV90" s="59"/>
      <c r="GXW90" s="37"/>
      <c r="GXX90" s="46"/>
      <c r="GXY90" s="35"/>
      <c r="GXZ90" s="59"/>
      <c r="GYA90" s="37"/>
      <c r="GYB90" s="46"/>
      <c r="GYC90" s="35"/>
      <c r="GYD90" s="59"/>
      <c r="GYE90" s="37"/>
      <c r="GYF90" s="46"/>
      <c r="GYG90" s="35"/>
      <c r="GYH90" s="59"/>
      <c r="GYI90" s="37"/>
      <c r="GYJ90" s="46"/>
      <c r="GYK90" s="35"/>
      <c r="GYL90" s="59"/>
      <c r="GYM90" s="37"/>
      <c r="GYN90" s="46"/>
      <c r="GYO90" s="35"/>
      <c r="GYP90" s="59"/>
      <c r="GYQ90" s="37"/>
      <c r="GYR90" s="46"/>
      <c r="GYS90" s="35"/>
      <c r="GYT90" s="59"/>
      <c r="GYU90" s="37"/>
      <c r="GYV90" s="46"/>
      <c r="GYW90" s="35"/>
      <c r="GYX90" s="59"/>
      <c r="GYY90" s="37"/>
      <c r="GYZ90" s="46"/>
      <c r="GZA90" s="35"/>
      <c r="GZB90" s="59"/>
      <c r="GZC90" s="37"/>
      <c r="GZD90" s="46"/>
      <c r="GZE90" s="35"/>
      <c r="GZF90" s="59"/>
      <c r="GZG90" s="37"/>
      <c r="GZH90" s="46"/>
      <c r="GZI90" s="35"/>
      <c r="GZJ90" s="59"/>
      <c r="GZK90" s="37"/>
      <c r="GZL90" s="46"/>
      <c r="GZM90" s="35"/>
      <c r="GZN90" s="59"/>
      <c r="GZO90" s="37"/>
      <c r="GZP90" s="46"/>
      <c r="GZQ90" s="35"/>
      <c r="GZR90" s="59"/>
      <c r="GZS90" s="37"/>
      <c r="GZT90" s="46"/>
      <c r="GZU90" s="35"/>
      <c r="GZV90" s="59"/>
      <c r="GZW90" s="37"/>
      <c r="GZX90" s="46"/>
      <c r="GZY90" s="35"/>
      <c r="GZZ90" s="59"/>
      <c r="HAA90" s="37"/>
      <c r="HAB90" s="46"/>
      <c r="HAC90" s="35"/>
      <c r="HAD90" s="59"/>
      <c r="HAE90" s="37"/>
      <c r="HAF90" s="46"/>
      <c r="HAG90" s="35"/>
      <c r="HAH90" s="59"/>
      <c r="HAI90" s="37"/>
      <c r="HAJ90" s="46"/>
      <c r="HAK90" s="35"/>
      <c r="HAL90" s="59"/>
      <c r="HAM90" s="37"/>
      <c r="HAN90" s="46"/>
      <c r="HAO90" s="35"/>
      <c r="HAP90" s="59"/>
      <c r="HAQ90" s="37"/>
      <c r="HAR90" s="46"/>
      <c r="HAS90" s="35"/>
      <c r="HAT90" s="59"/>
      <c r="HAU90" s="37"/>
      <c r="HAV90" s="46"/>
      <c r="HAW90" s="35"/>
      <c r="HAX90" s="59"/>
      <c r="HAY90" s="37"/>
      <c r="HAZ90" s="46"/>
      <c r="HBA90" s="35"/>
      <c r="HBB90" s="59"/>
      <c r="HBC90" s="37"/>
      <c r="HBD90" s="46"/>
      <c r="HBE90" s="35"/>
      <c r="HBF90" s="59"/>
      <c r="HBG90" s="37"/>
      <c r="HBH90" s="46"/>
      <c r="HBI90" s="35"/>
      <c r="HBJ90" s="59"/>
      <c r="HBK90" s="37"/>
      <c r="HBL90" s="46"/>
      <c r="HBM90" s="35"/>
      <c r="HBN90" s="59"/>
      <c r="HBO90" s="37"/>
      <c r="HBP90" s="46"/>
      <c r="HBQ90" s="35"/>
      <c r="HBR90" s="59"/>
      <c r="HBS90" s="37"/>
      <c r="HBT90" s="46"/>
      <c r="HBU90" s="35"/>
      <c r="HBV90" s="59"/>
      <c r="HBW90" s="37"/>
      <c r="HBX90" s="46"/>
      <c r="HBY90" s="35"/>
      <c r="HBZ90" s="59"/>
      <c r="HCA90" s="37"/>
      <c r="HCB90" s="46"/>
      <c r="HCC90" s="35"/>
      <c r="HCD90" s="59"/>
      <c r="HCE90" s="37"/>
      <c r="HCF90" s="46"/>
      <c r="HCG90" s="35"/>
      <c r="HCH90" s="59"/>
      <c r="HCI90" s="37"/>
      <c r="HCJ90" s="46"/>
      <c r="HCK90" s="35"/>
      <c r="HCL90" s="59"/>
      <c r="HCM90" s="37"/>
      <c r="HCN90" s="46"/>
      <c r="HCO90" s="35"/>
      <c r="HCP90" s="59"/>
      <c r="HCQ90" s="37"/>
      <c r="HCR90" s="46"/>
      <c r="HCS90" s="35"/>
      <c r="HCT90" s="59"/>
      <c r="HCU90" s="37"/>
      <c r="HCV90" s="46"/>
      <c r="HCW90" s="35"/>
      <c r="HCX90" s="59"/>
      <c r="HCY90" s="37"/>
      <c r="HCZ90" s="46"/>
      <c r="HDA90" s="35"/>
      <c r="HDB90" s="59"/>
      <c r="HDC90" s="37"/>
      <c r="HDD90" s="46"/>
      <c r="HDE90" s="35"/>
      <c r="HDF90" s="59"/>
      <c r="HDG90" s="37"/>
      <c r="HDH90" s="46"/>
      <c r="HDI90" s="35"/>
      <c r="HDJ90" s="59"/>
      <c r="HDK90" s="37"/>
      <c r="HDL90" s="46"/>
      <c r="HDM90" s="35"/>
      <c r="HDN90" s="59"/>
      <c r="HDO90" s="37"/>
      <c r="HDP90" s="46"/>
      <c r="HDQ90" s="35"/>
      <c r="HDR90" s="59"/>
      <c r="HDS90" s="37"/>
      <c r="HDT90" s="46"/>
      <c r="HDU90" s="35"/>
      <c r="HDV90" s="59"/>
      <c r="HDW90" s="37"/>
      <c r="HDX90" s="46"/>
      <c r="HDY90" s="35"/>
      <c r="HDZ90" s="59"/>
      <c r="HEA90" s="37"/>
      <c r="HEB90" s="46"/>
      <c r="HEC90" s="35"/>
      <c r="HED90" s="59"/>
      <c r="HEE90" s="37"/>
      <c r="HEF90" s="46"/>
      <c r="HEG90" s="35"/>
      <c r="HEH90" s="59"/>
      <c r="HEI90" s="37"/>
      <c r="HEJ90" s="46"/>
      <c r="HEK90" s="35"/>
      <c r="HEL90" s="59"/>
      <c r="HEM90" s="37"/>
      <c r="HEN90" s="46"/>
      <c r="HEO90" s="35"/>
      <c r="HEP90" s="59"/>
      <c r="HEQ90" s="37"/>
      <c r="HER90" s="46"/>
      <c r="HES90" s="35"/>
      <c r="HET90" s="59"/>
      <c r="HEU90" s="37"/>
      <c r="HEV90" s="46"/>
      <c r="HEW90" s="35"/>
      <c r="HEX90" s="59"/>
      <c r="HEY90" s="37"/>
      <c r="HEZ90" s="46"/>
      <c r="HFA90" s="35"/>
      <c r="HFB90" s="59"/>
      <c r="HFC90" s="37"/>
      <c r="HFD90" s="46"/>
      <c r="HFE90" s="35"/>
      <c r="HFF90" s="59"/>
      <c r="HFG90" s="37"/>
      <c r="HFH90" s="46"/>
      <c r="HFI90" s="35"/>
      <c r="HFJ90" s="59"/>
      <c r="HFK90" s="37"/>
      <c r="HFL90" s="46"/>
      <c r="HFM90" s="35"/>
      <c r="HFN90" s="59"/>
      <c r="HFO90" s="37"/>
      <c r="HFP90" s="46"/>
      <c r="HFQ90" s="35"/>
      <c r="HFR90" s="59"/>
      <c r="HFS90" s="37"/>
      <c r="HFT90" s="46"/>
      <c r="HFU90" s="35"/>
      <c r="HFV90" s="59"/>
      <c r="HFW90" s="37"/>
      <c r="HFX90" s="46"/>
      <c r="HFY90" s="35"/>
      <c r="HFZ90" s="59"/>
      <c r="HGA90" s="37"/>
      <c r="HGB90" s="46"/>
      <c r="HGC90" s="35"/>
      <c r="HGD90" s="59"/>
      <c r="HGE90" s="37"/>
      <c r="HGF90" s="46"/>
      <c r="HGG90" s="35"/>
      <c r="HGH90" s="59"/>
      <c r="HGI90" s="37"/>
      <c r="HGJ90" s="46"/>
      <c r="HGK90" s="35"/>
      <c r="HGL90" s="59"/>
      <c r="HGM90" s="37"/>
      <c r="HGN90" s="46"/>
      <c r="HGO90" s="35"/>
      <c r="HGP90" s="59"/>
      <c r="HGQ90" s="37"/>
      <c r="HGR90" s="46"/>
      <c r="HGS90" s="35"/>
      <c r="HGT90" s="59"/>
      <c r="HGU90" s="37"/>
      <c r="HGV90" s="46"/>
      <c r="HGW90" s="35"/>
      <c r="HGX90" s="59"/>
      <c r="HGY90" s="37"/>
      <c r="HGZ90" s="46"/>
      <c r="HHA90" s="35"/>
      <c r="HHB90" s="59"/>
      <c r="HHC90" s="37"/>
      <c r="HHD90" s="46"/>
      <c r="HHE90" s="35"/>
      <c r="HHF90" s="59"/>
      <c r="HHG90" s="37"/>
      <c r="HHH90" s="46"/>
      <c r="HHI90" s="35"/>
      <c r="HHJ90" s="59"/>
      <c r="HHK90" s="37"/>
      <c r="HHL90" s="46"/>
      <c r="HHM90" s="35"/>
      <c r="HHN90" s="59"/>
      <c r="HHO90" s="37"/>
      <c r="HHP90" s="46"/>
      <c r="HHQ90" s="35"/>
      <c r="HHR90" s="59"/>
      <c r="HHS90" s="37"/>
      <c r="HHT90" s="46"/>
      <c r="HHU90" s="35"/>
      <c r="HHV90" s="59"/>
      <c r="HHW90" s="37"/>
      <c r="HHX90" s="46"/>
      <c r="HHY90" s="35"/>
      <c r="HHZ90" s="59"/>
      <c r="HIA90" s="37"/>
      <c r="HIB90" s="46"/>
      <c r="HIC90" s="35"/>
      <c r="HID90" s="59"/>
      <c r="HIE90" s="37"/>
      <c r="HIF90" s="46"/>
      <c r="HIG90" s="35"/>
      <c r="HIH90" s="59"/>
      <c r="HII90" s="37"/>
      <c r="HIJ90" s="46"/>
      <c r="HIK90" s="35"/>
      <c r="HIL90" s="59"/>
      <c r="HIM90" s="37"/>
      <c r="HIN90" s="46"/>
      <c r="HIO90" s="35"/>
      <c r="HIP90" s="59"/>
      <c r="HIQ90" s="37"/>
      <c r="HIR90" s="46"/>
      <c r="HIS90" s="35"/>
      <c r="HIT90" s="59"/>
      <c r="HIU90" s="37"/>
      <c r="HIV90" s="46"/>
      <c r="HIW90" s="35"/>
      <c r="HIX90" s="59"/>
      <c r="HIY90" s="37"/>
      <c r="HIZ90" s="46"/>
      <c r="HJA90" s="35"/>
      <c r="HJB90" s="59"/>
      <c r="HJC90" s="37"/>
      <c r="HJD90" s="46"/>
      <c r="HJE90" s="35"/>
      <c r="HJF90" s="59"/>
      <c r="HJG90" s="37"/>
      <c r="HJH90" s="46"/>
      <c r="HJI90" s="35"/>
      <c r="HJJ90" s="59"/>
      <c r="HJK90" s="37"/>
      <c r="HJL90" s="46"/>
      <c r="HJM90" s="35"/>
      <c r="HJN90" s="59"/>
      <c r="HJO90" s="37"/>
      <c r="HJP90" s="46"/>
      <c r="HJQ90" s="35"/>
      <c r="HJR90" s="59"/>
      <c r="HJS90" s="37"/>
      <c r="HJT90" s="46"/>
      <c r="HJU90" s="35"/>
      <c r="HJV90" s="59"/>
      <c r="HJW90" s="37"/>
      <c r="HJX90" s="46"/>
      <c r="HJY90" s="35"/>
      <c r="HJZ90" s="59"/>
      <c r="HKA90" s="37"/>
      <c r="HKB90" s="46"/>
      <c r="HKC90" s="35"/>
      <c r="HKD90" s="59"/>
      <c r="HKE90" s="37"/>
      <c r="HKF90" s="46"/>
      <c r="HKG90" s="35"/>
      <c r="HKH90" s="59"/>
      <c r="HKI90" s="37"/>
      <c r="HKJ90" s="46"/>
      <c r="HKK90" s="35"/>
      <c r="HKL90" s="59"/>
      <c r="HKM90" s="37"/>
      <c r="HKN90" s="46"/>
      <c r="HKO90" s="35"/>
      <c r="HKP90" s="59"/>
      <c r="HKQ90" s="37"/>
      <c r="HKR90" s="46"/>
      <c r="HKS90" s="35"/>
      <c r="HKT90" s="59"/>
      <c r="HKU90" s="37"/>
      <c r="HKV90" s="46"/>
      <c r="HKW90" s="35"/>
      <c r="HKX90" s="59"/>
      <c r="HKY90" s="37"/>
      <c r="HKZ90" s="46"/>
      <c r="HLA90" s="35"/>
      <c r="HLB90" s="59"/>
      <c r="HLC90" s="37"/>
      <c r="HLD90" s="46"/>
      <c r="HLE90" s="35"/>
      <c r="HLF90" s="59"/>
      <c r="HLG90" s="37"/>
      <c r="HLH90" s="46"/>
      <c r="HLI90" s="35"/>
      <c r="HLJ90" s="59"/>
      <c r="HLK90" s="37"/>
      <c r="HLL90" s="46"/>
      <c r="HLM90" s="35"/>
      <c r="HLN90" s="59"/>
      <c r="HLO90" s="37"/>
      <c r="HLP90" s="46"/>
      <c r="HLQ90" s="35"/>
      <c r="HLR90" s="59"/>
      <c r="HLS90" s="37"/>
      <c r="HLT90" s="46"/>
      <c r="HLU90" s="35"/>
      <c r="HLV90" s="59"/>
      <c r="HLW90" s="37"/>
      <c r="HLX90" s="46"/>
      <c r="HLY90" s="35"/>
      <c r="HLZ90" s="59"/>
      <c r="HMA90" s="37"/>
      <c r="HMB90" s="46"/>
      <c r="HMC90" s="35"/>
      <c r="HMD90" s="59"/>
      <c r="HME90" s="37"/>
      <c r="HMF90" s="46"/>
      <c r="HMG90" s="35"/>
      <c r="HMH90" s="59"/>
      <c r="HMI90" s="37"/>
      <c r="HMJ90" s="46"/>
      <c r="HMK90" s="35"/>
      <c r="HML90" s="59"/>
      <c r="HMM90" s="37"/>
      <c r="HMN90" s="46"/>
      <c r="HMO90" s="35"/>
      <c r="HMP90" s="59"/>
      <c r="HMQ90" s="37"/>
      <c r="HMR90" s="46"/>
      <c r="HMS90" s="35"/>
      <c r="HMT90" s="59"/>
      <c r="HMU90" s="37"/>
      <c r="HMV90" s="46"/>
      <c r="HMW90" s="35"/>
      <c r="HMX90" s="59"/>
      <c r="HMY90" s="37"/>
      <c r="HMZ90" s="46"/>
      <c r="HNA90" s="35"/>
      <c r="HNB90" s="59"/>
      <c r="HNC90" s="37"/>
      <c r="HND90" s="46"/>
      <c r="HNE90" s="35"/>
      <c r="HNF90" s="59"/>
      <c r="HNG90" s="37"/>
      <c r="HNH90" s="46"/>
      <c r="HNI90" s="35"/>
      <c r="HNJ90" s="59"/>
      <c r="HNK90" s="37"/>
      <c r="HNL90" s="46"/>
      <c r="HNM90" s="35"/>
      <c r="HNN90" s="59"/>
      <c r="HNO90" s="37"/>
      <c r="HNP90" s="46"/>
      <c r="HNQ90" s="35"/>
      <c r="HNR90" s="59"/>
      <c r="HNS90" s="37"/>
      <c r="HNT90" s="46"/>
      <c r="HNU90" s="35"/>
      <c r="HNV90" s="59"/>
      <c r="HNW90" s="37"/>
      <c r="HNX90" s="46"/>
      <c r="HNY90" s="35"/>
      <c r="HNZ90" s="59"/>
      <c r="HOA90" s="37"/>
      <c r="HOB90" s="46"/>
      <c r="HOC90" s="35"/>
      <c r="HOD90" s="59"/>
      <c r="HOE90" s="37"/>
      <c r="HOF90" s="46"/>
      <c r="HOG90" s="35"/>
      <c r="HOH90" s="59"/>
      <c r="HOI90" s="37"/>
      <c r="HOJ90" s="46"/>
      <c r="HOK90" s="35"/>
      <c r="HOL90" s="59"/>
      <c r="HOM90" s="37"/>
      <c r="HON90" s="46"/>
      <c r="HOO90" s="35"/>
      <c r="HOP90" s="59"/>
      <c r="HOQ90" s="37"/>
      <c r="HOR90" s="46"/>
      <c r="HOS90" s="35"/>
      <c r="HOT90" s="59"/>
      <c r="HOU90" s="37"/>
      <c r="HOV90" s="46"/>
      <c r="HOW90" s="35"/>
      <c r="HOX90" s="59"/>
      <c r="HOY90" s="37"/>
      <c r="HOZ90" s="46"/>
      <c r="HPA90" s="35"/>
      <c r="HPB90" s="59"/>
      <c r="HPC90" s="37"/>
      <c r="HPD90" s="46"/>
      <c r="HPE90" s="35"/>
      <c r="HPF90" s="59"/>
      <c r="HPG90" s="37"/>
      <c r="HPH90" s="46"/>
      <c r="HPI90" s="35"/>
      <c r="HPJ90" s="59"/>
      <c r="HPK90" s="37"/>
      <c r="HPL90" s="46"/>
      <c r="HPM90" s="35"/>
      <c r="HPN90" s="59"/>
      <c r="HPO90" s="37"/>
      <c r="HPP90" s="46"/>
      <c r="HPQ90" s="35"/>
      <c r="HPR90" s="59"/>
      <c r="HPS90" s="37"/>
      <c r="HPT90" s="46"/>
      <c r="HPU90" s="35"/>
      <c r="HPV90" s="59"/>
      <c r="HPW90" s="37"/>
      <c r="HPX90" s="46"/>
      <c r="HPY90" s="35"/>
      <c r="HPZ90" s="59"/>
      <c r="HQA90" s="37"/>
      <c r="HQB90" s="46"/>
      <c r="HQC90" s="35"/>
      <c r="HQD90" s="59"/>
      <c r="HQE90" s="37"/>
      <c r="HQF90" s="46"/>
      <c r="HQG90" s="35"/>
      <c r="HQH90" s="59"/>
      <c r="HQI90" s="37"/>
      <c r="HQJ90" s="46"/>
      <c r="HQK90" s="35"/>
      <c r="HQL90" s="59"/>
      <c r="HQM90" s="37"/>
      <c r="HQN90" s="46"/>
      <c r="HQO90" s="35"/>
      <c r="HQP90" s="59"/>
      <c r="HQQ90" s="37"/>
      <c r="HQR90" s="46"/>
      <c r="HQS90" s="35"/>
      <c r="HQT90" s="59"/>
      <c r="HQU90" s="37"/>
      <c r="HQV90" s="46"/>
      <c r="HQW90" s="35"/>
      <c r="HQX90" s="59"/>
      <c r="HQY90" s="37"/>
      <c r="HQZ90" s="46"/>
      <c r="HRA90" s="35"/>
      <c r="HRB90" s="59"/>
      <c r="HRC90" s="37"/>
      <c r="HRD90" s="46"/>
      <c r="HRE90" s="35"/>
      <c r="HRF90" s="59"/>
      <c r="HRG90" s="37"/>
      <c r="HRH90" s="46"/>
      <c r="HRI90" s="35"/>
      <c r="HRJ90" s="59"/>
      <c r="HRK90" s="37"/>
      <c r="HRL90" s="46"/>
      <c r="HRM90" s="35"/>
      <c r="HRN90" s="59"/>
      <c r="HRO90" s="37"/>
      <c r="HRP90" s="46"/>
      <c r="HRQ90" s="35"/>
      <c r="HRR90" s="59"/>
      <c r="HRS90" s="37"/>
      <c r="HRT90" s="46"/>
      <c r="HRU90" s="35"/>
      <c r="HRV90" s="59"/>
      <c r="HRW90" s="37"/>
      <c r="HRX90" s="46"/>
      <c r="HRY90" s="35"/>
      <c r="HRZ90" s="59"/>
      <c r="HSA90" s="37"/>
      <c r="HSB90" s="46"/>
      <c r="HSC90" s="35"/>
      <c r="HSD90" s="59"/>
      <c r="HSE90" s="37"/>
      <c r="HSF90" s="46"/>
      <c r="HSG90" s="35"/>
      <c r="HSH90" s="59"/>
      <c r="HSI90" s="37"/>
      <c r="HSJ90" s="46"/>
      <c r="HSK90" s="35"/>
      <c r="HSL90" s="59"/>
      <c r="HSM90" s="37"/>
      <c r="HSN90" s="46"/>
      <c r="HSO90" s="35"/>
      <c r="HSP90" s="59"/>
      <c r="HSQ90" s="37"/>
      <c r="HSR90" s="46"/>
      <c r="HSS90" s="35"/>
      <c r="HST90" s="59"/>
      <c r="HSU90" s="37"/>
      <c r="HSV90" s="46"/>
      <c r="HSW90" s="35"/>
      <c r="HSX90" s="59"/>
      <c r="HSY90" s="37"/>
      <c r="HSZ90" s="46"/>
      <c r="HTA90" s="35"/>
      <c r="HTB90" s="59"/>
      <c r="HTC90" s="37"/>
      <c r="HTD90" s="46"/>
      <c r="HTE90" s="35"/>
      <c r="HTF90" s="59"/>
      <c r="HTG90" s="37"/>
      <c r="HTH90" s="46"/>
      <c r="HTI90" s="35"/>
      <c r="HTJ90" s="59"/>
      <c r="HTK90" s="37"/>
      <c r="HTL90" s="46"/>
      <c r="HTM90" s="35"/>
      <c r="HTN90" s="59"/>
      <c r="HTO90" s="37"/>
      <c r="HTP90" s="46"/>
      <c r="HTQ90" s="35"/>
      <c r="HTR90" s="59"/>
      <c r="HTS90" s="37"/>
      <c r="HTT90" s="46"/>
      <c r="HTU90" s="35"/>
      <c r="HTV90" s="59"/>
      <c r="HTW90" s="37"/>
      <c r="HTX90" s="46"/>
      <c r="HTY90" s="35"/>
      <c r="HTZ90" s="59"/>
      <c r="HUA90" s="37"/>
      <c r="HUB90" s="46"/>
      <c r="HUC90" s="35"/>
      <c r="HUD90" s="59"/>
      <c r="HUE90" s="37"/>
      <c r="HUF90" s="46"/>
      <c r="HUG90" s="35"/>
      <c r="HUH90" s="59"/>
      <c r="HUI90" s="37"/>
      <c r="HUJ90" s="46"/>
      <c r="HUK90" s="35"/>
      <c r="HUL90" s="59"/>
      <c r="HUM90" s="37"/>
      <c r="HUN90" s="46"/>
      <c r="HUO90" s="35"/>
      <c r="HUP90" s="59"/>
      <c r="HUQ90" s="37"/>
      <c r="HUR90" s="46"/>
      <c r="HUS90" s="35"/>
      <c r="HUT90" s="59"/>
      <c r="HUU90" s="37"/>
      <c r="HUV90" s="46"/>
      <c r="HUW90" s="35"/>
      <c r="HUX90" s="59"/>
      <c r="HUY90" s="37"/>
      <c r="HUZ90" s="46"/>
      <c r="HVA90" s="35"/>
      <c r="HVB90" s="59"/>
      <c r="HVC90" s="37"/>
      <c r="HVD90" s="46"/>
      <c r="HVE90" s="35"/>
      <c r="HVF90" s="59"/>
      <c r="HVG90" s="37"/>
      <c r="HVH90" s="46"/>
      <c r="HVI90" s="35"/>
      <c r="HVJ90" s="59"/>
      <c r="HVK90" s="37"/>
      <c r="HVL90" s="46"/>
      <c r="HVM90" s="35"/>
      <c r="HVN90" s="59"/>
      <c r="HVO90" s="37"/>
      <c r="HVP90" s="46"/>
      <c r="HVQ90" s="35"/>
      <c r="HVR90" s="59"/>
      <c r="HVS90" s="37"/>
      <c r="HVT90" s="46"/>
      <c r="HVU90" s="35"/>
      <c r="HVV90" s="59"/>
      <c r="HVW90" s="37"/>
      <c r="HVX90" s="46"/>
      <c r="HVY90" s="35"/>
      <c r="HVZ90" s="59"/>
      <c r="HWA90" s="37"/>
      <c r="HWB90" s="46"/>
      <c r="HWC90" s="35"/>
      <c r="HWD90" s="59"/>
      <c r="HWE90" s="37"/>
      <c r="HWF90" s="46"/>
      <c r="HWG90" s="35"/>
      <c r="HWH90" s="59"/>
      <c r="HWI90" s="37"/>
      <c r="HWJ90" s="46"/>
      <c r="HWK90" s="35"/>
      <c r="HWL90" s="59"/>
      <c r="HWM90" s="37"/>
      <c r="HWN90" s="46"/>
      <c r="HWO90" s="35"/>
      <c r="HWP90" s="59"/>
      <c r="HWQ90" s="37"/>
      <c r="HWR90" s="46"/>
      <c r="HWS90" s="35"/>
      <c r="HWT90" s="59"/>
      <c r="HWU90" s="37"/>
      <c r="HWV90" s="46"/>
      <c r="HWW90" s="35"/>
      <c r="HWX90" s="59"/>
      <c r="HWY90" s="37"/>
      <c r="HWZ90" s="46"/>
      <c r="HXA90" s="35"/>
      <c r="HXB90" s="59"/>
      <c r="HXC90" s="37"/>
      <c r="HXD90" s="46"/>
      <c r="HXE90" s="35"/>
      <c r="HXF90" s="59"/>
      <c r="HXG90" s="37"/>
      <c r="HXH90" s="46"/>
      <c r="HXI90" s="35"/>
      <c r="HXJ90" s="59"/>
      <c r="HXK90" s="37"/>
      <c r="HXL90" s="46"/>
      <c r="HXM90" s="35"/>
      <c r="HXN90" s="59"/>
      <c r="HXO90" s="37"/>
      <c r="HXP90" s="46"/>
      <c r="HXQ90" s="35"/>
      <c r="HXR90" s="59"/>
      <c r="HXS90" s="37"/>
      <c r="HXT90" s="46"/>
      <c r="HXU90" s="35"/>
      <c r="HXV90" s="59"/>
      <c r="HXW90" s="37"/>
      <c r="HXX90" s="46"/>
      <c r="HXY90" s="35"/>
      <c r="HXZ90" s="59"/>
      <c r="HYA90" s="37"/>
      <c r="HYB90" s="46"/>
      <c r="HYC90" s="35"/>
      <c r="HYD90" s="59"/>
      <c r="HYE90" s="37"/>
      <c r="HYF90" s="46"/>
      <c r="HYG90" s="35"/>
      <c r="HYH90" s="59"/>
      <c r="HYI90" s="37"/>
      <c r="HYJ90" s="46"/>
      <c r="HYK90" s="35"/>
      <c r="HYL90" s="59"/>
      <c r="HYM90" s="37"/>
      <c r="HYN90" s="46"/>
      <c r="HYO90" s="35"/>
      <c r="HYP90" s="59"/>
      <c r="HYQ90" s="37"/>
      <c r="HYR90" s="46"/>
      <c r="HYS90" s="35"/>
      <c r="HYT90" s="59"/>
      <c r="HYU90" s="37"/>
      <c r="HYV90" s="46"/>
      <c r="HYW90" s="35"/>
      <c r="HYX90" s="59"/>
      <c r="HYY90" s="37"/>
      <c r="HYZ90" s="46"/>
      <c r="HZA90" s="35"/>
      <c r="HZB90" s="59"/>
      <c r="HZC90" s="37"/>
      <c r="HZD90" s="46"/>
      <c r="HZE90" s="35"/>
      <c r="HZF90" s="59"/>
      <c r="HZG90" s="37"/>
      <c r="HZH90" s="46"/>
      <c r="HZI90" s="35"/>
      <c r="HZJ90" s="59"/>
      <c r="HZK90" s="37"/>
      <c r="HZL90" s="46"/>
      <c r="HZM90" s="35"/>
      <c r="HZN90" s="59"/>
      <c r="HZO90" s="37"/>
      <c r="HZP90" s="46"/>
      <c r="HZQ90" s="35"/>
      <c r="HZR90" s="59"/>
      <c r="HZS90" s="37"/>
      <c r="HZT90" s="46"/>
      <c r="HZU90" s="35"/>
      <c r="HZV90" s="59"/>
      <c r="HZW90" s="37"/>
      <c r="HZX90" s="46"/>
      <c r="HZY90" s="35"/>
      <c r="HZZ90" s="59"/>
      <c r="IAA90" s="37"/>
      <c r="IAB90" s="46"/>
      <c r="IAC90" s="35"/>
      <c r="IAD90" s="59"/>
      <c r="IAE90" s="37"/>
      <c r="IAF90" s="46"/>
      <c r="IAG90" s="35"/>
      <c r="IAH90" s="59"/>
      <c r="IAI90" s="37"/>
      <c r="IAJ90" s="46"/>
      <c r="IAK90" s="35"/>
      <c r="IAL90" s="59"/>
      <c r="IAM90" s="37"/>
      <c r="IAN90" s="46"/>
      <c r="IAO90" s="35"/>
      <c r="IAP90" s="59"/>
      <c r="IAQ90" s="37"/>
      <c r="IAR90" s="46"/>
      <c r="IAS90" s="35"/>
      <c r="IAT90" s="59"/>
      <c r="IAU90" s="37"/>
      <c r="IAV90" s="46"/>
      <c r="IAW90" s="35"/>
      <c r="IAX90" s="59"/>
      <c r="IAY90" s="37"/>
      <c r="IAZ90" s="46"/>
      <c r="IBA90" s="35"/>
      <c r="IBB90" s="59"/>
      <c r="IBC90" s="37"/>
      <c r="IBD90" s="46"/>
      <c r="IBE90" s="35"/>
      <c r="IBF90" s="59"/>
      <c r="IBG90" s="37"/>
      <c r="IBH90" s="46"/>
      <c r="IBI90" s="35"/>
      <c r="IBJ90" s="59"/>
      <c r="IBK90" s="37"/>
      <c r="IBL90" s="46"/>
      <c r="IBM90" s="35"/>
      <c r="IBN90" s="59"/>
      <c r="IBO90" s="37"/>
      <c r="IBP90" s="46"/>
      <c r="IBQ90" s="35"/>
      <c r="IBR90" s="59"/>
      <c r="IBS90" s="37"/>
      <c r="IBT90" s="46"/>
      <c r="IBU90" s="35"/>
      <c r="IBV90" s="59"/>
      <c r="IBW90" s="37"/>
      <c r="IBX90" s="46"/>
      <c r="IBY90" s="35"/>
      <c r="IBZ90" s="59"/>
      <c r="ICA90" s="37"/>
      <c r="ICB90" s="46"/>
      <c r="ICC90" s="35"/>
      <c r="ICD90" s="59"/>
      <c r="ICE90" s="37"/>
      <c r="ICF90" s="46"/>
      <c r="ICG90" s="35"/>
      <c r="ICH90" s="59"/>
      <c r="ICI90" s="37"/>
      <c r="ICJ90" s="46"/>
      <c r="ICK90" s="35"/>
      <c r="ICL90" s="59"/>
      <c r="ICM90" s="37"/>
      <c r="ICN90" s="46"/>
      <c r="ICO90" s="35"/>
      <c r="ICP90" s="59"/>
      <c r="ICQ90" s="37"/>
      <c r="ICR90" s="46"/>
      <c r="ICS90" s="35"/>
      <c r="ICT90" s="59"/>
      <c r="ICU90" s="37"/>
      <c r="ICV90" s="46"/>
      <c r="ICW90" s="35"/>
      <c r="ICX90" s="59"/>
      <c r="ICY90" s="37"/>
      <c r="ICZ90" s="46"/>
      <c r="IDA90" s="35"/>
      <c r="IDB90" s="59"/>
      <c r="IDC90" s="37"/>
      <c r="IDD90" s="46"/>
      <c r="IDE90" s="35"/>
      <c r="IDF90" s="59"/>
      <c r="IDG90" s="37"/>
      <c r="IDH90" s="46"/>
      <c r="IDI90" s="35"/>
      <c r="IDJ90" s="59"/>
      <c r="IDK90" s="37"/>
      <c r="IDL90" s="46"/>
      <c r="IDM90" s="35"/>
      <c r="IDN90" s="59"/>
      <c r="IDO90" s="37"/>
      <c r="IDP90" s="46"/>
      <c r="IDQ90" s="35"/>
      <c r="IDR90" s="59"/>
      <c r="IDS90" s="37"/>
      <c r="IDT90" s="46"/>
      <c r="IDU90" s="35"/>
      <c r="IDV90" s="59"/>
      <c r="IDW90" s="37"/>
      <c r="IDX90" s="46"/>
      <c r="IDY90" s="35"/>
      <c r="IDZ90" s="59"/>
      <c r="IEA90" s="37"/>
      <c r="IEB90" s="46"/>
      <c r="IEC90" s="35"/>
      <c r="IED90" s="59"/>
      <c r="IEE90" s="37"/>
      <c r="IEF90" s="46"/>
      <c r="IEG90" s="35"/>
      <c r="IEH90" s="59"/>
      <c r="IEI90" s="37"/>
      <c r="IEJ90" s="46"/>
      <c r="IEK90" s="35"/>
      <c r="IEL90" s="59"/>
      <c r="IEM90" s="37"/>
      <c r="IEN90" s="46"/>
      <c r="IEO90" s="35"/>
      <c r="IEP90" s="59"/>
      <c r="IEQ90" s="37"/>
      <c r="IER90" s="46"/>
      <c r="IES90" s="35"/>
      <c r="IET90" s="59"/>
      <c r="IEU90" s="37"/>
      <c r="IEV90" s="46"/>
      <c r="IEW90" s="35"/>
      <c r="IEX90" s="59"/>
      <c r="IEY90" s="37"/>
      <c r="IEZ90" s="46"/>
      <c r="IFA90" s="35"/>
      <c r="IFB90" s="59"/>
      <c r="IFC90" s="37"/>
      <c r="IFD90" s="46"/>
      <c r="IFE90" s="35"/>
      <c r="IFF90" s="59"/>
      <c r="IFG90" s="37"/>
      <c r="IFH90" s="46"/>
      <c r="IFI90" s="35"/>
      <c r="IFJ90" s="59"/>
      <c r="IFK90" s="37"/>
      <c r="IFL90" s="46"/>
      <c r="IFM90" s="35"/>
      <c r="IFN90" s="59"/>
      <c r="IFO90" s="37"/>
      <c r="IFP90" s="46"/>
      <c r="IFQ90" s="35"/>
      <c r="IFR90" s="59"/>
      <c r="IFS90" s="37"/>
      <c r="IFT90" s="46"/>
      <c r="IFU90" s="35"/>
      <c r="IFV90" s="59"/>
      <c r="IFW90" s="37"/>
      <c r="IFX90" s="46"/>
      <c r="IFY90" s="35"/>
      <c r="IFZ90" s="59"/>
      <c r="IGA90" s="37"/>
      <c r="IGB90" s="46"/>
      <c r="IGC90" s="35"/>
      <c r="IGD90" s="59"/>
      <c r="IGE90" s="37"/>
      <c r="IGF90" s="46"/>
      <c r="IGG90" s="35"/>
      <c r="IGH90" s="59"/>
      <c r="IGI90" s="37"/>
      <c r="IGJ90" s="46"/>
      <c r="IGK90" s="35"/>
      <c r="IGL90" s="59"/>
      <c r="IGM90" s="37"/>
      <c r="IGN90" s="46"/>
      <c r="IGO90" s="35"/>
      <c r="IGP90" s="59"/>
      <c r="IGQ90" s="37"/>
      <c r="IGR90" s="46"/>
      <c r="IGS90" s="35"/>
      <c r="IGT90" s="59"/>
      <c r="IGU90" s="37"/>
      <c r="IGV90" s="46"/>
      <c r="IGW90" s="35"/>
      <c r="IGX90" s="59"/>
      <c r="IGY90" s="37"/>
      <c r="IGZ90" s="46"/>
      <c r="IHA90" s="35"/>
      <c r="IHB90" s="59"/>
      <c r="IHC90" s="37"/>
      <c r="IHD90" s="46"/>
      <c r="IHE90" s="35"/>
      <c r="IHF90" s="59"/>
      <c r="IHG90" s="37"/>
      <c r="IHH90" s="46"/>
      <c r="IHI90" s="35"/>
      <c r="IHJ90" s="59"/>
      <c r="IHK90" s="37"/>
      <c r="IHL90" s="46"/>
      <c r="IHM90" s="35"/>
      <c r="IHN90" s="59"/>
      <c r="IHO90" s="37"/>
      <c r="IHP90" s="46"/>
      <c r="IHQ90" s="35"/>
      <c r="IHR90" s="59"/>
      <c r="IHS90" s="37"/>
      <c r="IHT90" s="46"/>
      <c r="IHU90" s="35"/>
      <c r="IHV90" s="59"/>
      <c r="IHW90" s="37"/>
      <c r="IHX90" s="46"/>
      <c r="IHY90" s="35"/>
      <c r="IHZ90" s="59"/>
      <c r="IIA90" s="37"/>
      <c r="IIB90" s="46"/>
      <c r="IIC90" s="35"/>
      <c r="IID90" s="59"/>
      <c r="IIE90" s="37"/>
      <c r="IIF90" s="46"/>
      <c r="IIG90" s="35"/>
      <c r="IIH90" s="59"/>
      <c r="III90" s="37"/>
      <c r="IIJ90" s="46"/>
      <c r="IIK90" s="35"/>
      <c r="IIL90" s="59"/>
      <c r="IIM90" s="37"/>
      <c r="IIN90" s="46"/>
      <c r="IIO90" s="35"/>
      <c r="IIP90" s="59"/>
      <c r="IIQ90" s="37"/>
      <c r="IIR90" s="46"/>
      <c r="IIS90" s="35"/>
      <c r="IIT90" s="59"/>
      <c r="IIU90" s="37"/>
      <c r="IIV90" s="46"/>
      <c r="IIW90" s="35"/>
      <c r="IIX90" s="59"/>
      <c r="IIY90" s="37"/>
      <c r="IIZ90" s="46"/>
      <c r="IJA90" s="35"/>
      <c r="IJB90" s="59"/>
      <c r="IJC90" s="37"/>
      <c r="IJD90" s="46"/>
      <c r="IJE90" s="35"/>
      <c r="IJF90" s="59"/>
      <c r="IJG90" s="37"/>
      <c r="IJH90" s="46"/>
      <c r="IJI90" s="35"/>
      <c r="IJJ90" s="59"/>
      <c r="IJK90" s="37"/>
      <c r="IJL90" s="46"/>
      <c r="IJM90" s="35"/>
      <c r="IJN90" s="59"/>
      <c r="IJO90" s="37"/>
      <c r="IJP90" s="46"/>
      <c r="IJQ90" s="35"/>
      <c r="IJR90" s="59"/>
      <c r="IJS90" s="37"/>
      <c r="IJT90" s="46"/>
      <c r="IJU90" s="35"/>
      <c r="IJV90" s="59"/>
      <c r="IJW90" s="37"/>
      <c r="IJX90" s="46"/>
      <c r="IJY90" s="35"/>
      <c r="IJZ90" s="59"/>
      <c r="IKA90" s="37"/>
      <c r="IKB90" s="46"/>
      <c r="IKC90" s="35"/>
      <c r="IKD90" s="59"/>
      <c r="IKE90" s="37"/>
      <c r="IKF90" s="46"/>
      <c r="IKG90" s="35"/>
      <c r="IKH90" s="59"/>
      <c r="IKI90" s="37"/>
      <c r="IKJ90" s="46"/>
      <c r="IKK90" s="35"/>
      <c r="IKL90" s="59"/>
      <c r="IKM90" s="37"/>
      <c r="IKN90" s="46"/>
      <c r="IKO90" s="35"/>
      <c r="IKP90" s="59"/>
      <c r="IKQ90" s="37"/>
      <c r="IKR90" s="46"/>
      <c r="IKS90" s="35"/>
      <c r="IKT90" s="59"/>
      <c r="IKU90" s="37"/>
      <c r="IKV90" s="46"/>
      <c r="IKW90" s="35"/>
      <c r="IKX90" s="59"/>
      <c r="IKY90" s="37"/>
      <c r="IKZ90" s="46"/>
      <c r="ILA90" s="35"/>
      <c r="ILB90" s="59"/>
      <c r="ILC90" s="37"/>
      <c r="ILD90" s="46"/>
      <c r="ILE90" s="35"/>
      <c r="ILF90" s="59"/>
      <c r="ILG90" s="37"/>
      <c r="ILH90" s="46"/>
      <c r="ILI90" s="35"/>
      <c r="ILJ90" s="59"/>
      <c r="ILK90" s="37"/>
      <c r="ILL90" s="46"/>
      <c r="ILM90" s="35"/>
      <c r="ILN90" s="59"/>
      <c r="ILO90" s="37"/>
      <c r="ILP90" s="46"/>
      <c r="ILQ90" s="35"/>
      <c r="ILR90" s="59"/>
      <c r="ILS90" s="37"/>
      <c r="ILT90" s="46"/>
      <c r="ILU90" s="35"/>
      <c r="ILV90" s="59"/>
      <c r="ILW90" s="37"/>
      <c r="ILX90" s="46"/>
      <c r="ILY90" s="35"/>
      <c r="ILZ90" s="59"/>
      <c r="IMA90" s="37"/>
      <c r="IMB90" s="46"/>
      <c r="IMC90" s="35"/>
      <c r="IMD90" s="59"/>
      <c r="IME90" s="37"/>
      <c r="IMF90" s="46"/>
      <c r="IMG90" s="35"/>
      <c r="IMH90" s="59"/>
      <c r="IMI90" s="37"/>
      <c r="IMJ90" s="46"/>
      <c r="IMK90" s="35"/>
      <c r="IML90" s="59"/>
      <c r="IMM90" s="37"/>
      <c r="IMN90" s="46"/>
      <c r="IMO90" s="35"/>
      <c r="IMP90" s="59"/>
      <c r="IMQ90" s="37"/>
      <c r="IMR90" s="46"/>
      <c r="IMS90" s="35"/>
      <c r="IMT90" s="59"/>
      <c r="IMU90" s="37"/>
      <c r="IMV90" s="46"/>
      <c r="IMW90" s="35"/>
      <c r="IMX90" s="59"/>
      <c r="IMY90" s="37"/>
      <c r="IMZ90" s="46"/>
      <c r="INA90" s="35"/>
      <c r="INB90" s="59"/>
      <c r="INC90" s="37"/>
      <c r="IND90" s="46"/>
      <c r="INE90" s="35"/>
      <c r="INF90" s="59"/>
      <c r="ING90" s="37"/>
      <c r="INH90" s="46"/>
      <c r="INI90" s="35"/>
      <c r="INJ90" s="59"/>
      <c r="INK90" s="37"/>
      <c r="INL90" s="46"/>
      <c r="INM90" s="35"/>
      <c r="INN90" s="59"/>
      <c r="INO90" s="37"/>
      <c r="INP90" s="46"/>
      <c r="INQ90" s="35"/>
      <c r="INR90" s="59"/>
      <c r="INS90" s="37"/>
      <c r="INT90" s="46"/>
      <c r="INU90" s="35"/>
      <c r="INV90" s="59"/>
      <c r="INW90" s="37"/>
      <c r="INX90" s="46"/>
      <c r="INY90" s="35"/>
      <c r="INZ90" s="59"/>
      <c r="IOA90" s="37"/>
      <c r="IOB90" s="46"/>
      <c r="IOC90" s="35"/>
      <c r="IOD90" s="59"/>
      <c r="IOE90" s="37"/>
      <c r="IOF90" s="46"/>
      <c r="IOG90" s="35"/>
      <c r="IOH90" s="59"/>
      <c r="IOI90" s="37"/>
      <c r="IOJ90" s="46"/>
      <c r="IOK90" s="35"/>
      <c r="IOL90" s="59"/>
      <c r="IOM90" s="37"/>
      <c r="ION90" s="46"/>
      <c r="IOO90" s="35"/>
      <c r="IOP90" s="59"/>
      <c r="IOQ90" s="37"/>
      <c r="IOR90" s="46"/>
      <c r="IOS90" s="35"/>
      <c r="IOT90" s="59"/>
      <c r="IOU90" s="37"/>
      <c r="IOV90" s="46"/>
      <c r="IOW90" s="35"/>
      <c r="IOX90" s="59"/>
      <c r="IOY90" s="37"/>
      <c r="IOZ90" s="46"/>
      <c r="IPA90" s="35"/>
      <c r="IPB90" s="59"/>
      <c r="IPC90" s="37"/>
      <c r="IPD90" s="46"/>
      <c r="IPE90" s="35"/>
      <c r="IPF90" s="59"/>
      <c r="IPG90" s="37"/>
      <c r="IPH90" s="46"/>
      <c r="IPI90" s="35"/>
      <c r="IPJ90" s="59"/>
      <c r="IPK90" s="37"/>
      <c r="IPL90" s="46"/>
      <c r="IPM90" s="35"/>
      <c r="IPN90" s="59"/>
      <c r="IPO90" s="37"/>
      <c r="IPP90" s="46"/>
      <c r="IPQ90" s="35"/>
      <c r="IPR90" s="59"/>
      <c r="IPS90" s="37"/>
      <c r="IPT90" s="46"/>
      <c r="IPU90" s="35"/>
      <c r="IPV90" s="59"/>
      <c r="IPW90" s="37"/>
      <c r="IPX90" s="46"/>
      <c r="IPY90" s="35"/>
      <c r="IPZ90" s="59"/>
      <c r="IQA90" s="37"/>
      <c r="IQB90" s="46"/>
      <c r="IQC90" s="35"/>
      <c r="IQD90" s="59"/>
      <c r="IQE90" s="37"/>
      <c r="IQF90" s="46"/>
      <c r="IQG90" s="35"/>
      <c r="IQH90" s="59"/>
      <c r="IQI90" s="37"/>
      <c r="IQJ90" s="46"/>
      <c r="IQK90" s="35"/>
      <c r="IQL90" s="59"/>
      <c r="IQM90" s="37"/>
      <c r="IQN90" s="46"/>
      <c r="IQO90" s="35"/>
      <c r="IQP90" s="59"/>
      <c r="IQQ90" s="37"/>
      <c r="IQR90" s="46"/>
      <c r="IQS90" s="35"/>
      <c r="IQT90" s="59"/>
      <c r="IQU90" s="37"/>
      <c r="IQV90" s="46"/>
      <c r="IQW90" s="35"/>
      <c r="IQX90" s="59"/>
      <c r="IQY90" s="37"/>
      <c r="IQZ90" s="46"/>
      <c r="IRA90" s="35"/>
      <c r="IRB90" s="59"/>
      <c r="IRC90" s="37"/>
      <c r="IRD90" s="46"/>
      <c r="IRE90" s="35"/>
      <c r="IRF90" s="59"/>
      <c r="IRG90" s="37"/>
      <c r="IRH90" s="46"/>
      <c r="IRI90" s="35"/>
      <c r="IRJ90" s="59"/>
      <c r="IRK90" s="37"/>
      <c r="IRL90" s="46"/>
      <c r="IRM90" s="35"/>
      <c r="IRN90" s="59"/>
      <c r="IRO90" s="37"/>
      <c r="IRP90" s="46"/>
      <c r="IRQ90" s="35"/>
      <c r="IRR90" s="59"/>
      <c r="IRS90" s="37"/>
      <c r="IRT90" s="46"/>
      <c r="IRU90" s="35"/>
      <c r="IRV90" s="59"/>
      <c r="IRW90" s="37"/>
      <c r="IRX90" s="46"/>
      <c r="IRY90" s="35"/>
      <c r="IRZ90" s="59"/>
      <c r="ISA90" s="37"/>
      <c r="ISB90" s="46"/>
      <c r="ISC90" s="35"/>
      <c r="ISD90" s="59"/>
      <c r="ISE90" s="37"/>
      <c r="ISF90" s="46"/>
      <c r="ISG90" s="35"/>
      <c r="ISH90" s="59"/>
      <c r="ISI90" s="37"/>
      <c r="ISJ90" s="46"/>
      <c r="ISK90" s="35"/>
      <c r="ISL90" s="59"/>
      <c r="ISM90" s="37"/>
      <c r="ISN90" s="46"/>
      <c r="ISO90" s="35"/>
      <c r="ISP90" s="59"/>
      <c r="ISQ90" s="37"/>
      <c r="ISR90" s="46"/>
      <c r="ISS90" s="35"/>
      <c r="IST90" s="59"/>
      <c r="ISU90" s="37"/>
      <c r="ISV90" s="46"/>
      <c r="ISW90" s="35"/>
      <c r="ISX90" s="59"/>
      <c r="ISY90" s="37"/>
      <c r="ISZ90" s="46"/>
      <c r="ITA90" s="35"/>
      <c r="ITB90" s="59"/>
      <c r="ITC90" s="37"/>
      <c r="ITD90" s="46"/>
      <c r="ITE90" s="35"/>
      <c r="ITF90" s="59"/>
      <c r="ITG90" s="37"/>
      <c r="ITH90" s="46"/>
      <c r="ITI90" s="35"/>
      <c r="ITJ90" s="59"/>
      <c r="ITK90" s="37"/>
      <c r="ITL90" s="46"/>
      <c r="ITM90" s="35"/>
      <c r="ITN90" s="59"/>
      <c r="ITO90" s="37"/>
      <c r="ITP90" s="46"/>
      <c r="ITQ90" s="35"/>
      <c r="ITR90" s="59"/>
      <c r="ITS90" s="37"/>
      <c r="ITT90" s="46"/>
      <c r="ITU90" s="35"/>
      <c r="ITV90" s="59"/>
      <c r="ITW90" s="37"/>
      <c r="ITX90" s="46"/>
      <c r="ITY90" s="35"/>
      <c r="ITZ90" s="59"/>
      <c r="IUA90" s="37"/>
      <c r="IUB90" s="46"/>
      <c r="IUC90" s="35"/>
      <c r="IUD90" s="59"/>
      <c r="IUE90" s="37"/>
      <c r="IUF90" s="46"/>
      <c r="IUG90" s="35"/>
      <c r="IUH90" s="59"/>
      <c r="IUI90" s="37"/>
      <c r="IUJ90" s="46"/>
      <c r="IUK90" s="35"/>
      <c r="IUL90" s="59"/>
      <c r="IUM90" s="37"/>
      <c r="IUN90" s="46"/>
      <c r="IUO90" s="35"/>
      <c r="IUP90" s="59"/>
      <c r="IUQ90" s="37"/>
      <c r="IUR90" s="46"/>
      <c r="IUS90" s="35"/>
      <c r="IUT90" s="59"/>
      <c r="IUU90" s="37"/>
      <c r="IUV90" s="46"/>
      <c r="IUW90" s="35"/>
      <c r="IUX90" s="59"/>
      <c r="IUY90" s="37"/>
      <c r="IUZ90" s="46"/>
      <c r="IVA90" s="35"/>
      <c r="IVB90" s="59"/>
      <c r="IVC90" s="37"/>
      <c r="IVD90" s="46"/>
      <c r="IVE90" s="35"/>
      <c r="IVF90" s="59"/>
      <c r="IVG90" s="37"/>
      <c r="IVH90" s="46"/>
      <c r="IVI90" s="35"/>
      <c r="IVJ90" s="59"/>
      <c r="IVK90" s="37"/>
      <c r="IVL90" s="46"/>
      <c r="IVM90" s="35"/>
      <c r="IVN90" s="59"/>
      <c r="IVO90" s="37"/>
      <c r="IVP90" s="46"/>
      <c r="IVQ90" s="35"/>
      <c r="IVR90" s="59"/>
      <c r="IVS90" s="37"/>
      <c r="IVT90" s="46"/>
      <c r="IVU90" s="35"/>
      <c r="IVV90" s="59"/>
      <c r="IVW90" s="37"/>
      <c r="IVX90" s="46"/>
      <c r="IVY90" s="35"/>
      <c r="IVZ90" s="59"/>
      <c r="IWA90" s="37"/>
      <c r="IWB90" s="46"/>
      <c r="IWC90" s="35"/>
      <c r="IWD90" s="59"/>
      <c r="IWE90" s="37"/>
      <c r="IWF90" s="46"/>
      <c r="IWG90" s="35"/>
      <c r="IWH90" s="59"/>
      <c r="IWI90" s="37"/>
      <c r="IWJ90" s="46"/>
      <c r="IWK90" s="35"/>
      <c r="IWL90" s="59"/>
      <c r="IWM90" s="37"/>
      <c r="IWN90" s="46"/>
      <c r="IWO90" s="35"/>
      <c r="IWP90" s="59"/>
      <c r="IWQ90" s="37"/>
      <c r="IWR90" s="46"/>
      <c r="IWS90" s="35"/>
      <c r="IWT90" s="59"/>
      <c r="IWU90" s="37"/>
      <c r="IWV90" s="46"/>
      <c r="IWW90" s="35"/>
      <c r="IWX90" s="59"/>
      <c r="IWY90" s="37"/>
      <c r="IWZ90" s="46"/>
      <c r="IXA90" s="35"/>
      <c r="IXB90" s="59"/>
      <c r="IXC90" s="37"/>
      <c r="IXD90" s="46"/>
      <c r="IXE90" s="35"/>
      <c r="IXF90" s="59"/>
      <c r="IXG90" s="37"/>
      <c r="IXH90" s="46"/>
      <c r="IXI90" s="35"/>
      <c r="IXJ90" s="59"/>
      <c r="IXK90" s="37"/>
      <c r="IXL90" s="46"/>
      <c r="IXM90" s="35"/>
      <c r="IXN90" s="59"/>
      <c r="IXO90" s="37"/>
      <c r="IXP90" s="46"/>
      <c r="IXQ90" s="35"/>
      <c r="IXR90" s="59"/>
      <c r="IXS90" s="37"/>
      <c r="IXT90" s="46"/>
      <c r="IXU90" s="35"/>
      <c r="IXV90" s="59"/>
      <c r="IXW90" s="37"/>
      <c r="IXX90" s="46"/>
      <c r="IXY90" s="35"/>
      <c r="IXZ90" s="59"/>
      <c r="IYA90" s="37"/>
      <c r="IYB90" s="46"/>
      <c r="IYC90" s="35"/>
      <c r="IYD90" s="59"/>
      <c r="IYE90" s="37"/>
      <c r="IYF90" s="46"/>
      <c r="IYG90" s="35"/>
      <c r="IYH90" s="59"/>
      <c r="IYI90" s="37"/>
      <c r="IYJ90" s="46"/>
      <c r="IYK90" s="35"/>
      <c r="IYL90" s="59"/>
      <c r="IYM90" s="37"/>
      <c r="IYN90" s="46"/>
      <c r="IYO90" s="35"/>
      <c r="IYP90" s="59"/>
      <c r="IYQ90" s="37"/>
      <c r="IYR90" s="46"/>
      <c r="IYS90" s="35"/>
      <c r="IYT90" s="59"/>
      <c r="IYU90" s="37"/>
      <c r="IYV90" s="46"/>
      <c r="IYW90" s="35"/>
      <c r="IYX90" s="59"/>
      <c r="IYY90" s="37"/>
      <c r="IYZ90" s="46"/>
      <c r="IZA90" s="35"/>
      <c r="IZB90" s="59"/>
      <c r="IZC90" s="37"/>
      <c r="IZD90" s="46"/>
      <c r="IZE90" s="35"/>
      <c r="IZF90" s="59"/>
      <c r="IZG90" s="37"/>
      <c r="IZH90" s="46"/>
      <c r="IZI90" s="35"/>
      <c r="IZJ90" s="59"/>
      <c r="IZK90" s="37"/>
      <c r="IZL90" s="46"/>
      <c r="IZM90" s="35"/>
      <c r="IZN90" s="59"/>
      <c r="IZO90" s="37"/>
      <c r="IZP90" s="46"/>
      <c r="IZQ90" s="35"/>
      <c r="IZR90" s="59"/>
      <c r="IZS90" s="37"/>
      <c r="IZT90" s="46"/>
      <c r="IZU90" s="35"/>
      <c r="IZV90" s="59"/>
      <c r="IZW90" s="37"/>
      <c r="IZX90" s="46"/>
      <c r="IZY90" s="35"/>
      <c r="IZZ90" s="59"/>
      <c r="JAA90" s="37"/>
      <c r="JAB90" s="46"/>
      <c r="JAC90" s="35"/>
      <c r="JAD90" s="59"/>
      <c r="JAE90" s="37"/>
      <c r="JAF90" s="46"/>
      <c r="JAG90" s="35"/>
      <c r="JAH90" s="59"/>
      <c r="JAI90" s="37"/>
      <c r="JAJ90" s="46"/>
      <c r="JAK90" s="35"/>
      <c r="JAL90" s="59"/>
      <c r="JAM90" s="37"/>
      <c r="JAN90" s="46"/>
      <c r="JAO90" s="35"/>
      <c r="JAP90" s="59"/>
      <c r="JAQ90" s="37"/>
      <c r="JAR90" s="46"/>
      <c r="JAS90" s="35"/>
      <c r="JAT90" s="59"/>
      <c r="JAU90" s="37"/>
      <c r="JAV90" s="46"/>
      <c r="JAW90" s="35"/>
      <c r="JAX90" s="59"/>
      <c r="JAY90" s="37"/>
      <c r="JAZ90" s="46"/>
      <c r="JBA90" s="35"/>
      <c r="JBB90" s="59"/>
      <c r="JBC90" s="37"/>
      <c r="JBD90" s="46"/>
      <c r="JBE90" s="35"/>
      <c r="JBF90" s="59"/>
      <c r="JBG90" s="37"/>
      <c r="JBH90" s="46"/>
      <c r="JBI90" s="35"/>
      <c r="JBJ90" s="59"/>
      <c r="JBK90" s="37"/>
      <c r="JBL90" s="46"/>
      <c r="JBM90" s="35"/>
      <c r="JBN90" s="59"/>
      <c r="JBO90" s="37"/>
      <c r="JBP90" s="46"/>
      <c r="JBQ90" s="35"/>
      <c r="JBR90" s="59"/>
      <c r="JBS90" s="37"/>
      <c r="JBT90" s="46"/>
      <c r="JBU90" s="35"/>
      <c r="JBV90" s="59"/>
      <c r="JBW90" s="37"/>
      <c r="JBX90" s="46"/>
      <c r="JBY90" s="35"/>
      <c r="JBZ90" s="59"/>
      <c r="JCA90" s="37"/>
      <c r="JCB90" s="46"/>
      <c r="JCC90" s="35"/>
      <c r="JCD90" s="59"/>
      <c r="JCE90" s="37"/>
      <c r="JCF90" s="46"/>
      <c r="JCG90" s="35"/>
      <c r="JCH90" s="59"/>
      <c r="JCI90" s="37"/>
      <c r="JCJ90" s="46"/>
      <c r="JCK90" s="35"/>
      <c r="JCL90" s="59"/>
      <c r="JCM90" s="37"/>
      <c r="JCN90" s="46"/>
      <c r="JCO90" s="35"/>
      <c r="JCP90" s="59"/>
      <c r="JCQ90" s="37"/>
      <c r="JCR90" s="46"/>
      <c r="JCS90" s="35"/>
      <c r="JCT90" s="59"/>
      <c r="JCU90" s="37"/>
      <c r="JCV90" s="46"/>
      <c r="JCW90" s="35"/>
      <c r="JCX90" s="59"/>
      <c r="JCY90" s="37"/>
      <c r="JCZ90" s="46"/>
      <c r="JDA90" s="35"/>
      <c r="JDB90" s="59"/>
      <c r="JDC90" s="37"/>
      <c r="JDD90" s="46"/>
      <c r="JDE90" s="35"/>
      <c r="JDF90" s="59"/>
      <c r="JDG90" s="37"/>
      <c r="JDH90" s="46"/>
      <c r="JDI90" s="35"/>
      <c r="JDJ90" s="59"/>
      <c r="JDK90" s="37"/>
      <c r="JDL90" s="46"/>
      <c r="JDM90" s="35"/>
      <c r="JDN90" s="59"/>
      <c r="JDO90" s="37"/>
      <c r="JDP90" s="46"/>
      <c r="JDQ90" s="35"/>
      <c r="JDR90" s="59"/>
      <c r="JDS90" s="37"/>
      <c r="JDT90" s="46"/>
      <c r="JDU90" s="35"/>
      <c r="JDV90" s="59"/>
      <c r="JDW90" s="37"/>
      <c r="JDX90" s="46"/>
      <c r="JDY90" s="35"/>
      <c r="JDZ90" s="59"/>
      <c r="JEA90" s="37"/>
      <c r="JEB90" s="46"/>
      <c r="JEC90" s="35"/>
      <c r="JED90" s="59"/>
      <c r="JEE90" s="37"/>
      <c r="JEF90" s="46"/>
      <c r="JEG90" s="35"/>
      <c r="JEH90" s="59"/>
      <c r="JEI90" s="37"/>
      <c r="JEJ90" s="46"/>
      <c r="JEK90" s="35"/>
      <c r="JEL90" s="59"/>
      <c r="JEM90" s="37"/>
      <c r="JEN90" s="46"/>
      <c r="JEO90" s="35"/>
      <c r="JEP90" s="59"/>
      <c r="JEQ90" s="37"/>
      <c r="JER90" s="46"/>
      <c r="JES90" s="35"/>
      <c r="JET90" s="59"/>
      <c r="JEU90" s="37"/>
      <c r="JEV90" s="46"/>
      <c r="JEW90" s="35"/>
      <c r="JEX90" s="59"/>
      <c r="JEY90" s="37"/>
      <c r="JEZ90" s="46"/>
      <c r="JFA90" s="35"/>
      <c r="JFB90" s="59"/>
      <c r="JFC90" s="37"/>
      <c r="JFD90" s="46"/>
      <c r="JFE90" s="35"/>
      <c r="JFF90" s="59"/>
      <c r="JFG90" s="37"/>
      <c r="JFH90" s="46"/>
      <c r="JFI90" s="35"/>
      <c r="JFJ90" s="59"/>
      <c r="JFK90" s="37"/>
      <c r="JFL90" s="46"/>
      <c r="JFM90" s="35"/>
      <c r="JFN90" s="59"/>
      <c r="JFO90" s="37"/>
      <c r="JFP90" s="46"/>
      <c r="JFQ90" s="35"/>
      <c r="JFR90" s="59"/>
      <c r="JFS90" s="37"/>
      <c r="JFT90" s="46"/>
      <c r="JFU90" s="35"/>
      <c r="JFV90" s="59"/>
      <c r="JFW90" s="37"/>
      <c r="JFX90" s="46"/>
      <c r="JFY90" s="35"/>
      <c r="JFZ90" s="59"/>
      <c r="JGA90" s="37"/>
      <c r="JGB90" s="46"/>
      <c r="JGC90" s="35"/>
      <c r="JGD90" s="59"/>
      <c r="JGE90" s="37"/>
      <c r="JGF90" s="46"/>
      <c r="JGG90" s="35"/>
      <c r="JGH90" s="59"/>
      <c r="JGI90" s="37"/>
      <c r="JGJ90" s="46"/>
      <c r="JGK90" s="35"/>
      <c r="JGL90" s="59"/>
      <c r="JGM90" s="37"/>
      <c r="JGN90" s="46"/>
      <c r="JGO90" s="35"/>
      <c r="JGP90" s="59"/>
      <c r="JGQ90" s="37"/>
      <c r="JGR90" s="46"/>
      <c r="JGS90" s="35"/>
      <c r="JGT90" s="59"/>
      <c r="JGU90" s="37"/>
      <c r="JGV90" s="46"/>
      <c r="JGW90" s="35"/>
      <c r="JGX90" s="59"/>
      <c r="JGY90" s="37"/>
      <c r="JGZ90" s="46"/>
      <c r="JHA90" s="35"/>
      <c r="JHB90" s="59"/>
      <c r="JHC90" s="37"/>
      <c r="JHD90" s="46"/>
      <c r="JHE90" s="35"/>
      <c r="JHF90" s="59"/>
      <c r="JHG90" s="37"/>
      <c r="JHH90" s="46"/>
      <c r="JHI90" s="35"/>
      <c r="JHJ90" s="59"/>
      <c r="JHK90" s="37"/>
      <c r="JHL90" s="46"/>
      <c r="JHM90" s="35"/>
      <c r="JHN90" s="59"/>
      <c r="JHO90" s="37"/>
      <c r="JHP90" s="46"/>
      <c r="JHQ90" s="35"/>
      <c r="JHR90" s="59"/>
      <c r="JHS90" s="37"/>
      <c r="JHT90" s="46"/>
      <c r="JHU90" s="35"/>
      <c r="JHV90" s="59"/>
      <c r="JHW90" s="37"/>
      <c r="JHX90" s="46"/>
      <c r="JHY90" s="35"/>
      <c r="JHZ90" s="59"/>
      <c r="JIA90" s="37"/>
      <c r="JIB90" s="46"/>
      <c r="JIC90" s="35"/>
      <c r="JID90" s="59"/>
      <c r="JIE90" s="37"/>
      <c r="JIF90" s="46"/>
      <c r="JIG90" s="35"/>
      <c r="JIH90" s="59"/>
      <c r="JII90" s="37"/>
      <c r="JIJ90" s="46"/>
      <c r="JIK90" s="35"/>
      <c r="JIL90" s="59"/>
      <c r="JIM90" s="37"/>
      <c r="JIN90" s="46"/>
      <c r="JIO90" s="35"/>
      <c r="JIP90" s="59"/>
      <c r="JIQ90" s="37"/>
      <c r="JIR90" s="46"/>
      <c r="JIS90" s="35"/>
      <c r="JIT90" s="59"/>
      <c r="JIU90" s="37"/>
      <c r="JIV90" s="46"/>
      <c r="JIW90" s="35"/>
      <c r="JIX90" s="59"/>
      <c r="JIY90" s="37"/>
      <c r="JIZ90" s="46"/>
      <c r="JJA90" s="35"/>
      <c r="JJB90" s="59"/>
      <c r="JJC90" s="37"/>
      <c r="JJD90" s="46"/>
      <c r="JJE90" s="35"/>
      <c r="JJF90" s="59"/>
      <c r="JJG90" s="37"/>
      <c r="JJH90" s="46"/>
      <c r="JJI90" s="35"/>
      <c r="JJJ90" s="59"/>
      <c r="JJK90" s="37"/>
      <c r="JJL90" s="46"/>
      <c r="JJM90" s="35"/>
      <c r="JJN90" s="59"/>
      <c r="JJO90" s="37"/>
      <c r="JJP90" s="46"/>
      <c r="JJQ90" s="35"/>
      <c r="JJR90" s="59"/>
      <c r="JJS90" s="37"/>
      <c r="JJT90" s="46"/>
      <c r="JJU90" s="35"/>
      <c r="JJV90" s="59"/>
      <c r="JJW90" s="37"/>
      <c r="JJX90" s="46"/>
      <c r="JJY90" s="35"/>
      <c r="JJZ90" s="59"/>
      <c r="JKA90" s="37"/>
      <c r="JKB90" s="46"/>
      <c r="JKC90" s="35"/>
      <c r="JKD90" s="59"/>
      <c r="JKE90" s="37"/>
      <c r="JKF90" s="46"/>
      <c r="JKG90" s="35"/>
      <c r="JKH90" s="59"/>
      <c r="JKI90" s="37"/>
      <c r="JKJ90" s="46"/>
      <c r="JKK90" s="35"/>
      <c r="JKL90" s="59"/>
      <c r="JKM90" s="37"/>
      <c r="JKN90" s="46"/>
      <c r="JKO90" s="35"/>
      <c r="JKP90" s="59"/>
      <c r="JKQ90" s="37"/>
      <c r="JKR90" s="46"/>
      <c r="JKS90" s="35"/>
      <c r="JKT90" s="59"/>
      <c r="JKU90" s="37"/>
      <c r="JKV90" s="46"/>
      <c r="JKW90" s="35"/>
      <c r="JKX90" s="59"/>
      <c r="JKY90" s="37"/>
      <c r="JKZ90" s="46"/>
      <c r="JLA90" s="35"/>
      <c r="JLB90" s="59"/>
      <c r="JLC90" s="37"/>
      <c r="JLD90" s="46"/>
      <c r="JLE90" s="35"/>
      <c r="JLF90" s="59"/>
      <c r="JLG90" s="37"/>
      <c r="JLH90" s="46"/>
      <c r="JLI90" s="35"/>
      <c r="JLJ90" s="59"/>
      <c r="JLK90" s="37"/>
      <c r="JLL90" s="46"/>
      <c r="JLM90" s="35"/>
      <c r="JLN90" s="59"/>
      <c r="JLO90" s="37"/>
      <c r="JLP90" s="46"/>
      <c r="JLQ90" s="35"/>
      <c r="JLR90" s="59"/>
      <c r="JLS90" s="37"/>
      <c r="JLT90" s="46"/>
      <c r="JLU90" s="35"/>
      <c r="JLV90" s="59"/>
      <c r="JLW90" s="37"/>
      <c r="JLX90" s="46"/>
      <c r="JLY90" s="35"/>
      <c r="JLZ90" s="59"/>
      <c r="JMA90" s="37"/>
      <c r="JMB90" s="46"/>
      <c r="JMC90" s="35"/>
      <c r="JMD90" s="59"/>
      <c r="JME90" s="37"/>
      <c r="JMF90" s="46"/>
      <c r="JMG90" s="35"/>
      <c r="JMH90" s="59"/>
      <c r="JMI90" s="37"/>
      <c r="JMJ90" s="46"/>
      <c r="JMK90" s="35"/>
      <c r="JML90" s="59"/>
      <c r="JMM90" s="37"/>
      <c r="JMN90" s="46"/>
      <c r="JMO90" s="35"/>
      <c r="JMP90" s="59"/>
      <c r="JMQ90" s="37"/>
      <c r="JMR90" s="46"/>
      <c r="JMS90" s="35"/>
      <c r="JMT90" s="59"/>
      <c r="JMU90" s="37"/>
      <c r="JMV90" s="46"/>
      <c r="JMW90" s="35"/>
      <c r="JMX90" s="59"/>
      <c r="JMY90" s="37"/>
      <c r="JMZ90" s="46"/>
      <c r="JNA90" s="35"/>
      <c r="JNB90" s="59"/>
      <c r="JNC90" s="37"/>
      <c r="JND90" s="46"/>
      <c r="JNE90" s="35"/>
      <c r="JNF90" s="59"/>
      <c r="JNG90" s="37"/>
      <c r="JNH90" s="46"/>
      <c r="JNI90" s="35"/>
      <c r="JNJ90" s="59"/>
      <c r="JNK90" s="37"/>
      <c r="JNL90" s="46"/>
      <c r="JNM90" s="35"/>
      <c r="JNN90" s="59"/>
      <c r="JNO90" s="37"/>
      <c r="JNP90" s="46"/>
      <c r="JNQ90" s="35"/>
      <c r="JNR90" s="59"/>
      <c r="JNS90" s="37"/>
      <c r="JNT90" s="46"/>
      <c r="JNU90" s="35"/>
      <c r="JNV90" s="59"/>
      <c r="JNW90" s="37"/>
      <c r="JNX90" s="46"/>
      <c r="JNY90" s="35"/>
      <c r="JNZ90" s="59"/>
      <c r="JOA90" s="37"/>
      <c r="JOB90" s="46"/>
      <c r="JOC90" s="35"/>
      <c r="JOD90" s="59"/>
      <c r="JOE90" s="37"/>
      <c r="JOF90" s="46"/>
      <c r="JOG90" s="35"/>
      <c r="JOH90" s="59"/>
      <c r="JOI90" s="37"/>
      <c r="JOJ90" s="46"/>
      <c r="JOK90" s="35"/>
      <c r="JOL90" s="59"/>
      <c r="JOM90" s="37"/>
      <c r="JON90" s="46"/>
      <c r="JOO90" s="35"/>
      <c r="JOP90" s="59"/>
      <c r="JOQ90" s="37"/>
      <c r="JOR90" s="46"/>
      <c r="JOS90" s="35"/>
      <c r="JOT90" s="59"/>
      <c r="JOU90" s="37"/>
      <c r="JOV90" s="46"/>
      <c r="JOW90" s="35"/>
      <c r="JOX90" s="59"/>
      <c r="JOY90" s="37"/>
      <c r="JOZ90" s="46"/>
      <c r="JPA90" s="35"/>
      <c r="JPB90" s="59"/>
      <c r="JPC90" s="37"/>
      <c r="JPD90" s="46"/>
      <c r="JPE90" s="35"/>
      <c r="JPF90" s="59"/>
      <c r="JPG90" s="37"/>
      <c r="JPH90" s="46"/>
      <c r="JPI90" s="35"/>
      <c r="JPJ90" s="59"/>
      <c r="JPK90" s="37"/>
      <c r="JPL90" s="46"/>
      <c r="JPM90" s="35"/>
      <c r="JPN90" s="59"/>
      <c r="JPO90" s="37"/>
      <c r="JPP90" s="46"/>
      <c r="JPQ90" s="35"/>
      <c r="JPR90" s="59"/>
      <c r="JPS90" s="37"/>
      <c r="JPT90" s="46"/>
      <c r="JPU90" s="35"/>
      <c r="JPV90" s="59"/>
      <c r="JPW90" s="37"/>
      <c r="JPX90" s="46"/>
      <c r="JPY90" s="35"/>
      <c r="JPZ90" s="59"/>
      <c r="JQA90" s="37"/>
      <c r="JQB90" s="46"/>
      <c r="JQC90" s="35"/>
      <c r="JQD90" s="59"/>
      <c r="JQE90" s="37"/>
      <c r="JQF90" s="46"/>
      <c r="JQG90" s="35"/>
      <c r="JQH90" s="59"/>
      <c r="JQI90" s="37"/>
      <c r="JQJ90" s="46"/>
      <c r="JQK90" s="35"/>
      <c r="JQL90" s="59"/>
      <c r="JQM90" s="37"/>
      <c r="JQN90" s="46"/>
      <c r="JQO90" s="35"/>
      <c r="JQP90" s="59"/>
      <c r="JQQ90" s="37"/>
      <c r="JQR90" s="46"/>
      <c r="JQS90" s="35"/>
      <c r="JQT90" s="59"/>
      <c r="JQU90" s="37"/>
      <c r="JQV90" s="46"/>
      <c r="JQW90" s="35"/>
      <c r="JQX90" s="59"/>
      <c r="JQY90" s="37"/>
      <c r="JQZ90" s="46"/>
      <c r="JRA90" s="35"/>
      <c r="JRB90" s="59"/>
      <c r="JRC90" s="37"/>
      <c r="JRD90" s="46"/>
      <c r="JRE90" s="35"/>
      <c r="JRF90" s="59"/>
      <c r="JRG90" s="37"/>
      <c r="JRH90" s="46"/>
      <c r="JRI90" s="35"/>
      <c r="JRJ90" s="59"/>
      <c r="JRK90" s="37"/>
      <c r="JRL90" s="46"/>
      <c r="JRM90" s="35"/>
      <c r="JRN90" s="59"/>
      <c r="JRO90" s="37"/>
      <c r="JRP90" s="46"/>
      <c r="JRQ90" s="35"/>
      <c r="JRR90" s="59"/>
      <c r="JRS90" s="37"/>
      <c r="JRT90" s="46"/>
      <c r="JRU90" s="35"/>
      <c r="JRV90" s="59"/>
      <c r="JRW90" s="37"/>
      <c r="JRX90" s="46"/>
      <c r="JRY90" s="35"/>
      <c r="JRZ90" s="59"/>
      <c r="JSA90" s="37"/>
      <c r="JSB90" s="46"/>
      <c r="JSC90" s="35"/>
      <c r="JSD90" s="59"/>
      <c r="JSE90" s="37"/>
      <c r="JSF90" s="46"/>
      <c r="JSG90" s="35"/>
      <c r="JSH90" s="59"/>
      <c r="JSI90" s="37"/>
      <c r="JSJ90" s="46"/>
      <c r="JSK90" s="35"/>
      <c r="JSL90" s="59"/>
      <c r="JSM90" s="37"/>
      <c r="JSN90" s="46"/>
      <c r="JSO90" s="35"/>
      <c r="JSP90" s="59"/>
      <c r="JSQ90" s="37"/>
      <c r="JSR90" s="46"/>
      <c r="JSS90" s="35"/>
      <c r="JST90" s="59"/>
      <c r="JSU90" s="37"/>
      <c r="JSV90" s="46"/>
      <c r="JSW90" s="35"/>
      <c r="JSX90" s="59"/>
      <c r="JSY90" s="37"/>
      <c r="JSZ90" s="46"/>
      <c r="JTA90" s="35"/>
      <c r="JTB90" s="59"/>
      <c r="JTC90" s="37"/>
      <c r="JTD90" s="46"/>
      <c r="JTE90" s="35"/>
      <c r="JTF90" s="59"/>
      <c r="JTG90" s="37"/>
      <c r="JTH90" s="46"/>
      <c r="JTI90" s="35"/>
      <c r="JTJ90" s="59"/>
      <c r="JTK90" s="37"/>
      <c r="JTL90" s="46"/>
      <c r="JTM90" s="35"/>
      <c r="JTN90" s="59"/>
      <c r="JTO90" s="37"/>
      <c r="JTP90" s="46"/>
      <c r="JTQ90" s="35"/>
      <c r="JTR90" s="59"/>
      <c r="JTS90" s="37"/>
      <c r="JTT90" s="46"/>
      <c r="JTU90" s="35"/>
      <c r="JTV90" s="59"/>
      <c r="JTW90" s="37"/>
      <c r="JTX90" s="46"/>
      <c r="JTY90" s="35"/>
      <c r="JTZ90" s="59"/>
      <c r="JUA90" s="37"/>
      <c r="JUB90" s="46"/>
      <c r="JUC90" s="35"/>
      <c r="JUD90" s="59"/>
      <c r="JUE90" s="37"/>
      <c r="JUF90" s="46"/>
      <c r="JUG90" s="35"/>
      <c r="JUH90" s="59"/>
      <c r="JUI90" s="37"/>
      <c r="JUJ90" s="46"/>
      <c r="JUK90" s="35"/>
      <c r="JUL90" s="59"/>
      <c r="JUM90" s="37"/>
      <c r="JUN90" s="46"/>
      <c r="JUO90" s="35"/>
      <c r="JUP90" s="59"/>
      <c r="JUQ90" s="37"/>
      <c r="JUR90" s="46"/>
      <c r="JUS90" s="35"/>
      <c r="JUT90" s="59"/>
      <c r="JUU90" s="37"/>
      <c r="JUV90" s="46"/>
      <c r="JUW90" s="35"/>
      <c r="JUX90" s="59"/>
      <c r="JUY90" s="37"/>
      <c r="JUZ90" s="46"/>
      <c r="JVA90" s="35"/>
      <c r="JVB90" s="59"/>
      <c r="JVC90" s="37"/>
      <c r="JVD90" s="46"/>
      <c r="JVE90" s="35"/>
      <c r="JVF90" s="59"/>
      <c r="JVG90" s="37"/>
      <c r="JVH90" s="46"/>
      <c r="JVI90" s="35"/>
      <c r="JVJ90" s="59"/>
      <c r="JVK90" s="37"/>
      <c r="JVL90" s="46"/>
      <c r="JVM90" s="35"/>
      <c r="JVN90" s="59"/>
      <c r="JVO90" s="37"/>
      <c r="JVP90" s="46"/>
      <c r="JVQ90" s="35"/>
      <c r="JVR90" s="59"/>
      <c r="JVS90" s="37"/>
      <c r="JVT90" s="46"/>
      <c r="JVU90" s="35"/>
      <c r="JVV90" s="59"/>
      <c r="JVW90" s="37"/>
      <c r="JVX90" s="46"/>
      <c r="JVY90" s="35"/>
      <c r="JVZ90" s="59"/>
      <c r="JWA90" s="37"/>
      <c r="JWB90" s="46"/>
      <c r="JWC90" s="35"/>
      <c r="JWD90" s="59"/>
      <c r="JWE90" s="37"/>
      <c r="JWF90" s="46"/>
      <c r="JWG90" s="35"/>
      <c r="JWH90" s="59"/>
      <c r="JWI90" s="37"/>
      <c r="JWJ90" s="46"/>
      <c r="JWK90" s="35"/>
      <c r="JWL90" s="59"/>
      <c r="JWM90" s="37"/>
      <c r="JWN90" s="46"/>
      <c r="JWO90" s="35"/>
      <c r="JWP90" s="59"/>
      <c r="JWQ90" s="37"/>
      <c r="JWR90" s="46"/>
      <c r="JWS90" s="35"/>
      <c r="JWT90" s="59"/>
      <c r="JWU90" s="37"/>
      <c r="JWV90" s="46"/>
      <c r="JWW90" s="35"/>
      <c r="JWX90" s="59"/>
      <c r="JWY90" s="37"/>
      <c r="JWZ90" s="46"/>
      <c r="JXA90" s="35"/>
      <c r="JXB90" s="59"/>
      <c r="JXC90" s="37"/>
      <c r="JXD90" s="46"/>
      <c r="JXE90" s="35"/>
      <c r="JXF90" s="59"/>
      <c r="JXG90" s="37"/>
      <c r="JXH90" s="46"/>
      <c r="JXI90" s="35"/>
      <c r="JXJ90" s="59"/>
      <c r="JXK90" s="37"/>
      <c r="JXL90" s="46"/>
      <c r="JXM90" s="35"/>
      <c r="JXN90" s="59"/>
      <c r="JXO90" s="37"/>
      <c r="JXP90" s="46"/>
      <c r="JXQ90" s="35"/>
      <c r="JXR90" s="59"/>
      <c r="JXS90" s="37"/>
      <c r="JXT90" s="46"/>
      <c r="JXU90" s="35"/>
      <c r="JXV90" s="59"/>
      <c r="JXW90" s="37"/>
      <c r="JXX90" s="46"/>
      <c r="JXY90" s="35"/>
      <c r="JXZ90" s="59"/>
      <c r="JYA90" s="37"/>
      <c r="JYB90" s="46"/>
      <c r="JYC90" s="35"/>
      <c r="JYD90" s="59"/>
      <c r="JYE90" s="37"/>
      <c r="JYF90" s="46"/>
      <c r="JYG90" s="35"/>
      <c r="JYH90" s="59"/>
      <c r="JYI90" s="37"/>
      <c r="JYJ90" s="46"/>
      <c r="JYK90" s="35"/>
      <c r="JYL90" s="59"/>
      <c r="JYM90" s="37"/>
      <c r="JYN90" s="46"/>
      <c r="JYO90" s="35"/>
      <c r="JYP90" s="59"/>
      <c r="JYQ90" s="37"/>
      <c r="JYR90" s="46"/>
      <c r="JYS90" s="35"/>
      <c r="JYT90" s="59"/>
      <c r="JYU90" s="37"/>
      <c r="JYV90" s="46"/>
      <c r="JYW90" s="35"/>
      <c r="JYX90" s="59"/>
      <c r="JYY90" s="37"/>
      <c r="JYZ90" s="46"/>
      <c r="JZA90" s="35"/>
      <c r="JZB90" s="59"/>
      <c r="JZC90" s="37"/>
      <c r="JZD90" s="46"/>
      <c r="JZE90" s="35"/>
      <c r="JZF90" s="59"/>
      <c r="JZG90" s="37"/>
      <c r="JZH90" s="46"/>
      <c r="JZI90" s="35"/>
      <c r="JZJ90" s="59"/>
      <c r="JZK90" s="37"/>
      <c r="JZL90" s="46"/>
      <c r="JZM90" s="35"/>
      <c r="JZN90" s="59"/>
      <c r="JZO90" s="37"/>
      <c r="JZP90" s="46"/>
      <c r="JZQ90" s="35"/>
      <c r="JZR90" s="59"/>
      <c r="JZS90" s="37"/>
      <c r="JZT90" s="46"/>
      <c r="JZU90" s="35"/>
      <c r="JZV90" s="59"/>
      <c r="JZW90" s="37"/>
      <c r="JZX90" s="46"/>
      <c r="JZY90" s="35"/>
      <c r="JZZ90" s="59"/>
      <c r="KAA90" s="37"/>
      <c r="KAB90" s="46"/>
      <c r="KAC90" s="35"/>
      <c r="KAD90" s="59"/>
      <c r="KAE90" s="37"/>
      <c r="KAF90" s="46"/>
      <c r="KAG90" s="35"/>
      <c r="KAH90" s="59"/>
      <c r="KAI90" s="37"/>
      <c r="KAJ90" s="46"/>
      <c r="KAK90" s="35"/>
      <c r="KAL90" s="59"/>
      <c r="KAM90" s="37"/>
      <c r="KAN90" s="46"/>
      <c r="KAO90" s="35"/>
      <c r="KAP90" s="59"/>
      <c r="KAQ90" s="37"/>
      <c r="KAR90" s="46"/>
      <c r="KAS90" s="35"/>
      <c r="KAT90" s="59"/>
      <c r="KAU90" s="37"/>
      <c r="KAV90" s="46"/>
      <c r="KAW90" s="35"/>
      <c r="KAX90" s="59"/>
      <c r="KAY90" s="37"/>
      <c r="KAZ90" s="46"/>
      <c r="KBA90" s="35"/>
      <c r="KBB90" s="59"/>
      <c r="KBC90" s="37"/>
      <c r="KBD90" s="46"/>
      <c r="KBE90" s="35"/>
      <c r="KBF90" s="59"/>
      <c r="KBG90" s="37"/>
      <c r="KBH90" s="46"/>
      <c r="KBI90" s="35"/>
      <c r="KBJ90" s="59"/>
      <c r="KBK90" s="37"/>
      <c r="KBL90" s="46"/>
      <c r="KBM90" s="35"/>
      <c r="KBN90" s="59"/>
      <c r="KBO90" s="37"/>
      <c r="KBP90" s="46"/>
      <c r="KBQ90" s="35"/>
      <c r="KBR90" s="59"/>
      <c r="KBS90" s="37"/>
      <c r="KBT90" s="46"/>
      <c r="KBU90" s="35"/>
      <c r="KBV90" s="59"/>
      <c r="KBW90" s="37"/>
      <c r="KBX90" s="46"/>
      <c r="KBY90" s="35"/>
      <c r="KBZ90" s="59"/>
      <c r="KCA90" s="37"/>
      <c r="KCB90" s="46"/>
      <c r="KCC90" s="35"/>
      <c r="KCD90" s="59"/>
      <c r="KCE90" s="37"/>
      <c r="KCF90" s="46"/>
      <c r="KCG90" s="35"/>
      <c r="KCH90" s="59"/>
      <c r="KCI90" s="37"/>
      <c r="KCJ90" s="46"/>
      <c r="KCK90" s="35"/>
      <c r="KCL90" s="59"/>
      <c r="KCM90" s="37"/>
      <c r="KCN90" s="46"/>
      <c r="KCO90" s="35"/>
      <c r="KCP90" s="59"/>
      <c r="KCQ90" s="37"/>
      <c r="KCR90" s="46"/>
      <c r="KCS90" s="35"/>
      <c r="KCT90" s="59"/>
      <c r="KCU90" s="37"/>
      <c r="KCV90" s="46"/>
      <c r="KCW90" s="35"/>
      <c r="KCX90" s="59"/>
      <c r="KCY90" s="37"/>
      <c r="KCZ90" s="46"/>
      <c r="KDA90" s="35"/>
      <c r="KDB90" s="59"/>
      <c r="KDC90" s="37"/>
      <c r="KDD90" s="46"/>
      <c r="KDE90" s="35"/>
      <c r="KDF90" s="59"/>
      <c r="KDG90" s="37"/>
      <c r="KDH90" s="46"/>
      <c r="KDI90" s="35"/>
      <c r="KDJ90" s="59"/>
      <c r="KDK90" s="37"/>
      <c r="KDL90" s="46"/>
      <c r="KDM90" s="35"/>
      <c r="KDN90" s="59"/>
      <c r="KDO90" s="37"/>
      <c r="KDP90" s="46"/>
      <c r="KDQ90" s="35"/>
      <c r="KDR90" s="59"/>
      <c r="KDS90" s="37"/>
      <c r="KDT90" s="46"/>
      <c r="KDU90" s="35"/>
      <c r="KDV90" s="59"/>
      <c r="KDW90" s="37"/>
      <c r="KDX90" s="46"/>
      <c r="KDY90" s="35"/>
      <c r="KDZ90" s="59"/>
      <c r="KEA90" s="37"/>
      <c r="KEB90" s="46"/>
      <c r="KEC90" s="35"/>
      <c r="KED90" s="59"/>
      <c r="KEE90" s="37"/>
      <c r="KEF90" s="46"/>
      <c r="KEG90" s="35"/>
      <c r="KEH90" s="59"/>
      <c r="KEI90" s="37"/>
      <c r="KEJ90" s="46"/>
      <c r="KEK90" s="35"/>
      <c r="KEL90" s="59"/>
      <c r="KEM90" s="37"/>
      <c r="KEN90" s="46"/>
      <c r="KEO90" s="35"/>
      <c r="KEP90" s="59"/>
      <c r="KEQ90" s="37"/>
      <c r="KER90" s="46"/>
      <c r="KES90" s="35"/>
      <c r="KET90" s="59"/>
      <c r="KEU90" s="37"/>
      <c r="KEV90" s="46"/>
      <c r="KEW90" s="35"/>
      <c r="KEX90" s="59"/>
      <c r="KEY90" s="37"/>
      <c r="KEZ90" s="46"/>
      <c r="KFA90" s="35"/>
      <c r="KFB90" s="59"/>
      <c r="KFC90" s="37"/>
      <c r="KFD90" s="46"/>
      <c r="KFE90" s="35"/>
      <c r="KFF90" s="59"/>
      <c r="KFG90" s="37"/>
      <c r="KFH90" s="46"/>
      <c r="KFI90" s="35"/>
      <c r="KFJ90" s="59"/>
      <c r="KFK90" s="37"/>
      <c r="KFL90" s="46"/>
      <c r="KFM90" s="35"/>
      <c r="KFN90" s="59"/>
      <c r="KFO90" s="37"/>
      <c r="KFP90" s="46"/>
      <c r="KFQ90" s="35"/>
      <c r="KFR90" s="59"/>
      <c r="KFS90" s="37"/>
      <c r="KFT90" s="46"/>
      <c r="KFU90" s="35"/>
      <c r="KFV90" s="59"/>
      <c r="KFW90" s="37"/>
      <c r="KFX90" s="46"/>
      <c r="KFY90" s="35"/>
      <c r="KFZ90" s="59"/>
      <c r="KGA90" s="37"/>
      <c r="KGB90" s="46"/>
      <c r="KGC90" s="35"/>
      <c r="KGD90" s="59"/>
      <c r="KGE90" s="37"/>
      <c r="KGF90" s="46"/>
      <c r="KGG90" s="35"/>
      <c r="KGH90" s="59"/>
      <c r="KGI90" s="37"/>
      <c r="KGJ90" s="46"/>
      <c r="KGK90" s="35"/>
      <c r="KGL90" s="59"/>
      <c r="KGM90" s="37"/>
      <c r="KGN90" s="46"/>
      <c r="KGO90" s="35"/>
      <c r="KGP90" s="59"/>
      <c r="KGQ90" s="37"/>
      <c r="KGR90" s="46"/>
      <c r="KGS90" s="35"/>
      <c r="KGT90" s="59"/>
      <c r="KGU90" s="37"/>
      <c r="KGV90" s="46"/>
      <c r="KGW90" s="35"/>
      <c r="KGX90" s="59"/>
      <c r="KGY90" s="37"/>
      <c r="KGZ90" s="46"/>
      <c r="KHA90" s="35"/>
      <c r="KHB90" s="59"/>
      <c r="KHC90" s="37"/>
      <c r="KHD90" s="46"/>
      <c r="KHE90" s="35"/>
      <c r="KHF90" s="59"/>
      <c r="KHG90" s="37"/>
      <c r="KHH90" s="46"/>
      <c r="KHI90" s="35"/>
      <c r="KHJ90" s="59"/>
      <c r="KHK90" s="37"/>
      <c r="KHL90" s="46"/>
      <c r="KHM90" s="35"/>
      <c r="KHN90" s="59"/>
      <c r="KHO90" s="37"/>
      <c r="KHP90" s="46"/>
      <c r="KHQ90" s="35"/>
      <c r="KHR90" s="59"/>
      <c r="KHS90" s="37"/>
      <c r="KHT90" s="46"/>
      <c r="KHU90" s="35"/>
      <c r="KHV90" s="59"/>
      <c r="KHW90" s="37"/>
      <c r="KHX90" s="46"/>
      <c r="KHY90" s="35"/>
      <c r="KHZ90" s="59"/>
      <c r="KIA90" s="37"/>
      <c r="KIB90" s="46"/>
      <c r="KIC90" s="35"/>
      <c r="KID90" s="59"/>
      <c r="KIE90" s="37"/>
      <c r="KIF90" s="46"/>
      <c r="KIG90" s="35"/>
      <c r="KIH90" s="59"/>
      <c r="KII90" s="37"/>
      <c r="KIJ90" s="46"/>
      <c r="KIK90" s="35"/>
      <c r="KIL90" s="59"/>
      <c r="KIM90" s="37"/>
      <c r="KIN90" s="46"/>
      <c r="KIO90" s="35"/>
      <c r="KIP90" s="59"/>
      <c r="KIQ90" s="37"/>
      <c r="KIR90" s="46"/>
      <c r="KIS90" s="35"/>
      <c r="KIT90" s="59"/>
      <c r="KIU90" s="37"/>
      <c r="KIV90" s="46"/>
      <c r="KIW90" s="35"/>
      <c r="KIX90" s="59"/>
      <c r="KIY90" s="37"/>
      <c r="KIZ90" s="46"/>
      <c r="KJA90" s="35"/>
      <c r="KJB90" s="59"/>
      <c r="KJC90" s="37"/>
      <c r="KJD90" s="46"/>
      <c r="KJE90" s="35"/>
      <c r="KJF90" s="59"/>
      <c r="KJG90" s="37"/>
      <c r="KJH90" s="46"/>
      <c r="KJI90" s="35"/>
      <c r="KJJ90" s="59"/>
      <c r="KJK90" s="37"/>
      <c r="KJL90" s="46"/>
      <c r="KJM90" s="35"/>
      <c r="KJN90" s="59"/>
      <c r="KJO90" s="37"/>
      <c r="KJP90" s="46"/>
      <c r="KJQ90" s="35"/>
      <c r="KJR90" s="59"/>
      <c r="KJS90" s="37"/>
      <c r="KJT90" s="46"/>
      <c r="KJU90" s="35"/>
      <c r="KJV90" s="59"/>
      <c r="KJW90" s="37"/>
      <c r="KJX90" s="46"/>
      <c r="KJY90" s="35"/>
      <c r="KJZ90" s="59"/>
      <c r="KKA90" s="37"/>
      <c r="KKB90" s="46"/>
      <c r="KKC90" s="35"/>
      <c r="KKD90" s="59"/>
      <c r="KKE90" s="37"/>
      <c r="KKF90" s="46"/>
      <c r="KKG90" s="35"/>
      <c r="KKH90" s="59"/>
      <c r="KKI90" s="37"/>
      <c r="KKJ90" s="46"/>
      <c r="KKK90" s="35"/>
      <c r="KKL90" s="59"/>
      <c r="KKM90" s="37"/>
      <c r="KKN90" s="46"/>
      <c r="KKO90" s="35"/>
      <c r="KKP90" s="59"/>
      <c r="KKQ90" s="37"/>
      <c r="KKR90" s="46"/>
      <c r="KKS90" s="35"/>
      <c r="KKT90" s="59"/>
      <c r="KKU90" s="37"/>
      <c r="KKV90" s="46"/>
      <c r="KKW90" s="35"/>
      <c r="KKX90" s="59"/>
      <c r="KKY90" s="37"/>
      <c r="KKZ90" s="46"/>
      <c r="KLA90" s="35"/>
      <c r="KLB90" s="59"/>
      <c r="KLC90" s="37"/>
      <c r="KLD90" s="46"/>
      <c r="KLE90" s="35"/>
      <c r="KLF90" s="59"/>
      <c r="KLG90" s="37"/>
      <c r="KLH90" s="46"/>
      <c r="KLI90" s="35"/>
      <c r="KLJ90" s="59"/>
      <c r="KLK90" s="37"/>
      <c r="KLL90" s="46"/>
      <c r="KLM90" s="35"/>
      <c r="KLN90" s="59"/>
      <c r="KLO90" s="37"/>
      <c r="KLP90" s="46"/>
      <c r="KLQ90" s="35"/>
      <c r="KLR90" s="59"/>
      <c r="KLS90" s="37"/>
      <c r="KLT90" s="46"/>
      <c r="KLU90" s="35"/>
      <c r="KLV90" s="59"/>
      <c r="KLW90" s="37"/>
      <c r="KLX90" s="46"/>
      <c r="KLY90" s="35"/>
      <c r="KLZ90" s="59"/>
      <c r="KMA90" s="37"/>
      <c r="KMB90" s="46"/>
      <c r="KMC90" s="35"/>
      <c r="KMD90" s="59"/>
      <c r="KME90" s="37"/>
      <c r="KMF90" s="46"/>
      <c r="KMG90" s="35"/>
      <c r="KMH90" s="59"/>
      <c r="KMI90" s="37"/>
      <c r="KMJ90" s="46"/>
      <c r="KMK90" s="35"/>
      <c r="KML90" s="59"/>
      <c r="KMM90" s="37"/>
      <c r="KMN90" s="46"/>
      <c r="KMO90" s="35"/>
      <c r="KMP90" s="59"/>
      <c r="KMQ90" s="37"/>
      <c r="KMR90" s="46"/>
      <c r="KMS90" s="35"/>
      <c r="KMT90" s="59"/>
      <c r="KMU90" s="37"/>
      <c r="KMV90" s="46"/>
      <c r="KMW90" s="35"/>
      <c r="KMX90" s="59"/>
      <c r="KMY90" s="37"/>
      <c r="KMZ90" s="46"/>
      <c r="KNA90" s="35"/>
      <c r="KNB90" s="59"/>
      <c r="KNC90" s="37"/>
      <c r="KND90" s="46"/>
      <c r="KNE90" s="35"/>
      <c r="KNF90" s="59"/>
      <c r="KNG90" s="37"/>
      <c r="KNH90" s="46"/>
      <c r="KNI90" s="35"/>
      <c r="KNJ90" s="59"/>
      <c r="KNK90" s="37"/>
      <c r="KNL90" s="46"/>
      <c r="KNM90" s="35"/>
      <c r="KNN90" s="59"/>
      <c r="KNO90" s="37"/>
      <c r="KNP90" s="46"/>
      <c r="KNQ90" s="35"/>
      <c r="KNR90" s="59"/>
      <c r="KNS90" s="37"/>
      <c r="KNT90" s="46"/>
      <c r="KNU90" s="35"/>
      <c r="KNV90" s="59"/>
      <c r="KNW90" s="37"/>
      <c r="KNX90" s="46"/>
      <c r="KNY90" s="35"/>
      <c r="KNZ90" s="59"/>
      <c r="KOA90" s="37"/>
      <c r="KOB90" s="46"/>
      <c r="KOC90" s="35"/>
      <c r="KOD90" s="59"/>
      <c r="KOE90" s="37"/>
      <c r="KOF90" s="46"/>
      <c r="KOG90" s="35"/>
      <c r="KOH90" s="59"/>
      <c r="KOI90" s="37"/>
      <c r="KOJ90" s="46"/>
      <c r="KOK90" s="35"/>
      <c r="KOL90" s="59"/>
      <c r="KOM90" s="37"/>
      <c r="KON90" s="46"/>
      <c r="KOO90" s="35"/>
      <c r="KOP90" s="59"/>
      <c r="KOQ90" s="37"/>
      <c r="KOR90" s="46"/>
      <c r="KOS90" s="35"/>
      <c r="KOT90" s="59"/>
      <c r="KOU90" s="37"/>
      <c r="KOV90" s="46"/>
      <c r="KOW90" s="35"/>
      <c r="KOX90" s="59"/>
      <c r="KOY90" s="37"/>
      <c r="KOZ90" s="46"/>
      <c r="KPA90" s="35"/>
      <c r="KPB90" s="59"/>
      <c r="KPC90" s="37"/>
      <c r="KPD90" s="46"/>
      <c r="KPE90" s="35"/>
      <c r="KPF90" s="59"/>
      <c r="KPG90" s="37"/>
      <c r="KPH90" s="46"/>
      <c r="KPI90" s="35"/>
      <c r="KPJ90" s="59"/>
      <c r="KPK90" s="37"/>
      <c r="KPL90" s="46"/>
      <c r="KPM90" s="35"/>
      <c r="KPN90" s="59"/>
      <c r="KPO90" s="37"/>
      <c r="KPP90" s="46"/>
      <c r="KPQ90" s="35"/>
      <c r="KPR90" s="59"/>
      <c r="KPS90" s="37"/>
      <c r="KPT90" s="46"/>
      <c r="KPU90" s="35"/>
      <c r="KPV90" s="59"/>
      <c r="KPW90" s="37"/>
      <c r="KPX90" s="46"/>
      <c r="KPY90" s="35"/>
      <c r="KPZ90" s="59"/>
      <c r="KQA90" s="37"/>
      <c r="KQB90" s="46"/>
      <c r="KQC90" s="35"/>
      <c r="KQD90" s="59"/>
      <c r="KQE90" s="37"/>
      <c r="KQF90" s="46"/>
      <c r="KQG90" s="35"/>
      <c r="KQH90" s="59"/>
      <c r="KQI90" s="37"/>
      <c r="KQJ90" s="46"/>
      <c r="KQK90" s="35"/>
      <c r="KQL90" s="59"/>
      <c r="KQM90" s="37"/>
      <c r="KQN90" s="46"/>
      <c r="KQO90" s="35"/>
      <c r="KQP90" s="59"/>
      <c r="KQQ90" s="37"/>
      <c r="KQR90" s="46"/>
      <c r="KQS90" s="35"/>
      <c r="KQT90" s="59"/>
      <c r="KQU90" s="37"/>
      <c r="KQV90" s="46"/>
      <c r="KQW90" s="35"/>
      <c r="KQX90" s="59"/>
      <c r="KQY90" s="37"/>
      <c r="KQZ90" s="46"/>
      <c r="KRA90" s="35"/>
      <c r="KRB90" s="59"/>
      <c r="KRC90" s="37"/>
      <c r="KRD90" s="46"/>
      <c r="KRE90" s="35"/>
      <c r="KRF90" s="59"/>
      <c r="KRG90" s="37"/>
      <c r="KRH90" s="46"/>
      <c r="KRI90" s="35"/>
      <c r="KRJ90" s="59"/>
      <c r="KRK90" s="37"/>
      <c r="KRL90" s="46"/>
      <c r="KRM90" s="35"/>
      <c r="KRN90" s="59"/>
      <c r="KRO90" s="37"/>
      <c r="KRP90" s="46"/>
      <c r="KRQ90" s="35"/>
      <c r="KRR90" s="59"/>
      <c r="KRS90" s="37"/>
      <c r="KRT90" s="46"/>
      <c r="KRU90" s="35"/>
      <c r="KRV90" s="59"/>
      <c r="KRW90" s="37"/>
      <c r="KRX90" s="46"/>
      <c r="KRY90" s="35"/>
      <c r="KRZ90" s="59"/>
      <c r="KSA90" s="37"/>
      <c r="KSB90" s="46"/>
      <c r="KSC90" s="35"/>
      <c r="KSD90" s="59"/>
      <c r="KSE90" s="37"/>
      <c r="KSF90" s="46"/>
      <c r="KSG90" s="35"/>
      <c r="KSH90" s="59"/>
      <c r="KSI90" s="37"/>
      <c r="KSJ90" s="46"/>
      <c r="KSK90" s="35"/>
      <c r="KSL90" s="59"/>
      <c r="KSM90" s="37"/>
      <c r="KSN90" s="46"/>
      <c r="KSO90" s="35"/>
      <c r="KSP90" s="59"/>
      <c r="KSQ90" s="37"/>
      <c r="KSR90" s="46"/>
      <c r="KSS90" s="35"/>
      <c r="KST90" s="59"/>
      <c r="KSU90" s="37"/>
      <c r="KSV90" s="46"/>
      <c r="KSW90" s="35"/>
      <c r="KSX90" s="59"/>
      <c r="KSY90" s="37"/>
      <c r="KSZ90" s="46"/>
      <c r="KTA90" s="35"/>
      <c r="KTB90" s="59"/>
      <c r="KTC90" s="37"/>
      <c r="KTD90" s="46"/>
      <c r="KTE90" s="35"/>
      <c r="KTF90" s="59"/>
      <c r="KTG90" s="37"/>
      <c r="KTH90" s="46"/>
      <c r="KTI90" s="35"/>
      <c r="KTJ90" s="59"/>
      <c r="KTK90" s="37"/>
      <c r="KTL90" s="46"/>
      <c r="KTM90" s="35"/>
      <c r="KTN90" s="59"/>
      <c r="KTO90" s="37"/>
      <c r="KTP90" s="46"/>
      <c r="KTQ90" s="35"/>
      <c r="KTR90" s="59"/>
      <c r="KTS90" s="37"/>
      <c r="KTT90" s="46"/>
      <c r="KTU90" s="35"/>
      <c r="KTV90" s="59"/>
      <c r="KTW90" s="37"/>
      <c r="KTX90" s="46"/>
      <c r="KTY90" s="35"/>
      <c r="KTZ90" s="59"/>
      <c r="KUA90" s="37"/>
      <c r="KUB90" s="46"/>
      <c r="KUC90" s="35"/>
      <c r="KUD90" s="59"/>
      <c r="KUE90" s="37"/>
      <c r="KUF90" s="46"/>
      <c r="KUG90" s="35"/>
      <c r="KUH90" s="59"/>
      <c r="KUI90" s="37"/>
      <c r="KUJ90" s="46"/>
      <c r="KUK90" s="35"/>
      <c r="KUL90" s="59"/>
      <c r="KUM90" s="37"/>
      <c r="KUN90" s="46"/>
      <c r="KUO90" s="35"/>
      <c r="KUP90" s="59"/>
      <c r="KUQ90" s="37"/>
      <c r="KUR90" s="46"/>
      <c r="KUS90" s="35"/>
      <c r="KUT90" s="59"/>
      <c r="KUU90" s="37"/>
      <c r="KUV90" s="46"/>
      <c r="KUW90" s="35"/>
      <c r="KUX90" s="59"/>
      <c r="KUY90" s="37"/>
      <c r="KUZ90" s="46"/>
      <c r="KVA90" s="35"/>
      <c r="KVB90" s="59"/>
      <c r="KVC90" s="37"/>
      <c r="KVD90" s="46"/>
      <c r="KVE90" s="35"/>
      <c r="KVF90" s="59"/>
      <c r="KVG90" s="37"/>
      <c r="KVH90" s="46"/>
      <c r="KVI90" s="35"/>
      <c r="KVJ90" s="59"/>
      <c r="KVK90" s="37"/>
      <c r="KVL90" s="46"/>
      <c r="KVM90" s="35"/>
      <c r="KVN90" s="59"/>
      <c r="KVO90" s="37"/>
      <c r="KVP90" s="46"/>
      <c r="KVQ90" s="35"/>
      <c r="KVR90" s="59"/>
      <c r="KVS90" s="37"/>
      <c r="KVT90" s="46"/>
      <c r="KVU90" s="35"/>
      <c r="KVV90" s="59"/>
      <c r="KVW90" s="37"/>
      <c r="KVX90" s="46"/>
      <c r="KVY90" s="35"/>
      <c r="KVZ90" s="59"/>
      <c r="KWA90" s="37"/>
      <c r="KWB90" s="46"/>
      <c r="KWC90" s="35"/>
      <c r="KWD90" s="59"/>
      <c r="KWE90" s="37"/>
      <c r="KWF90" s="46"/>
      <c r="KWG90" s="35"/>
      <c r="KWH90" s="59"/>
      <c r="KWI90" s="37"/>
      <c r="KWJ90" s="46"/>
      <c r="KWK90" s="35"/>
      <c r="KWL90" s="59"/>
      <c r="KWM90" s="37"/>
      <c r="KWN90" s="46"/>
      <c r="KWO90" s="35"/>
      <c r="KWP90" s="59"/>
      <c r="KWQ90" s="37"/>
      <c r="KWR90" s="46"/>
      <c r="KWS90" s="35"/>
      <c r="KWT90" s="59"/>
      <c r="KWU90" s="37"/>
      <c r="KWV90" s="46"/>
      <c r="KWW90" s="35"/>
      <c r="KWX90" s="59"/>
      <c r="KWY90" s="37"/>
      <c r="KWZ90" s="46"/>
      <c r="KXA90" s="35"/>
      <c r="KXB90" s="59"/>
      <c r="KXC90" s="37"/>
      <c r="KXD90" s="46"/>
      <c r="KXE90" s="35"/>
      <c r="KXF90" s="59"/>
      <c r="KXG90" s="37"/>
      <c r="KXH90" s="46"/>
      <c r="KXI90" s="35"/>
      <c r="KXJ90" s="59"/>
      <c r="KXK90" s="37"/>
      <c r="KXL90" s="46"/>
      <c r="KXM90" s="35"/>
      <c r="KXN90" s="59"/>
      <c r="KXO90" s="37"/>
      <c r="KXP90" s="46"/>
      <c r="KXQ90" s="35"/>
      <c r="KXR90" s="59"/>
      <c r="KXS90" s="37"/>
      <c r="KXT90" s="46"/>
      <c r="KXU90" s="35"/>
      <c r="KXV90" s="59"/>
      <c r="KXW90" s="37"/>
      <c r="KXX90" s="46"/>
      <c r="KXY90" s="35"/>
      <c r="KXZ90" s="59"/>
      <c r="KYA90" s="37"/>
      <c r="KYB90" s="46"/>
      <c r="KYC90" s="35"/>
      <c r="KYD90" s="59"/>
      <c r="KYE90" s="37"/>
      <c r="KYF90" s="46"/>
      <c r="KYG90" s="35"/>
      <c r="KYH90" s="59"/>
      <c r="KYI90" s="37"/>
      <c r="KYJ90" s="46"/>
      <c r="KYK90" s="35"/>
      <c r="KYL90" s="59"/>
      <c r="KYM90" s="37"/>
      <c r="KYN90" s="46"/>
      <c r="KYO90" s="35"/>
      <c r="KYP90" s="59"/>
      <c r="KYQ90" s="37"/>
      <c r="KYR90" s="46"/>
      <c r="KYS90" s="35"/>
      <c r="KYT90" s="59"/>
      <c r="KYU90" s="37"/>
      <c r="KYV90" s="46"/>
      <c r="KYW90" s="35"/>
      <c r="KYX90" s="59"/>
      <c r="KYY90" s="37"/>
      <c r="KYZ90" s="46"/>
      <c r="KZA90" s="35"/>
      <c r="KZB90" s="59"/>
      <c r="KZC90" s="37"/>
      <c r="KZD90" s="46"/>
      <c r="KZE90" s="35"/>
      <c r="KZF90" s="59"/>
      <c r="KZG90" s="37"/>
      <c r="KZH90" s="46"/>
      <c r="KZI90" s="35"/>
      <c r="KZJ90" s="59"/>
      <c r="KZK90" s="37"/>
      <c r="KZL90" s="46"/>
      <c r="KZM90" s="35"/>
      <c r="KZN90" s="59"/>
      <c r="KZO90" s="37"/>
      <c r="KZP90" s="46"/>
      <c r="KZQ90" s="35"/>
      <c r="KZR90" s="59"/>
      <c r="KZS90" s="37"/>
      <c r="KZT90" s="46"/>
      <c r="KZU90" s="35"/>
      <c r="KZV90" s="59"/>
      <c r="KZW90" s="37"/>
      <c r="KZX90" s="46"/>
      <c r="KZY90" s="35"/>
      <c r="KZZ90" s="59"/>
      <c r="LAA90" s="37"/>
      <c r="LAB90" s="46"/>
      <c r="LAC90" s="35"/>
      <c r="LAD90" s="59"/>
      <c r="LAE90" s="37"/>
      <c r="LAF90" s="46"/>
      <c r="LAG90" s="35"/>
      <c r="LAH90" s="59"/>
      <c r="LAI90" s="37"/>
      <c r="LAJ90" s="46"/>
      <c r="LAK90" s="35"/>
      <c r="LAL90" s="59"/>
      <c r="LAM90" s="37"/>
      <c r="LAN90" s="46"/>
      <c r="LAO90" s="35"/>
      <c r="LAP90" s="59"/>
      <c r="LAQ90" s="37"/>
      <c r="LAR90" s="46"/>
      <c r="LAS90" s="35"/>
      <c r="LAT90" s="59"/>
      <c r="LAU90" s="37"/>
      <c r="LAV90" s="46"/>
      <c r="LAW90" s="35"/>
      <c r="LAX90" s="59"/>
      <c r="LAY90" s="37"/>
      <c r="LAZ90" s="46"/>
      <c r="LBA90" s="35"/>
      <c r="LBB90" s="59"/>
      <c r="LBC90" s="37"/>
      <c r="LBD90" s="46"/>
      <c r="LBE90" s="35"/>
      <c r="LBF90" s="59"/>
      <c r="LBG90" s="37"/>
      <c r="LBH90" s="46"/>
      <c r="LBI90" s="35"/>
      <c r="LBJ90" s="59"/>
      <c r="LBK90" s="37"/>
      <c r="LBL90" s="46"/>
      <c r="LBM90" s="35"/>
      <c r="LBN90" s="59"/>
      <c r="LBO90" s="37"/>
      <c r="LBP90" s="46"/>
      <c r="LBQ90" s="35"/>
      <c r="LBR90" s="59"/>
      <c r="LBS90" s="37"/>
      <c r="LBT90" s="46"/>
      <c r="LBU90" s="35"/>
      <c r="LBV90" s="59"/>
      <c r="LBW90" s="37"/>
      <c r="LBX90" s="46"/>
      <c r="LBY90" s="35"/>
      <c r="LBZ90" s="59"/>
      <c r="LCA90" s="37"/>
      <c r="LCB90" s="46"/>
      <c r="LCC90" s="35"/>
      <c r="LCD90" s="59"/>
      <c r="LCE90" s="37"/>
      <c r="LCF90" s="46"/>
      <c r="LCG90" s="35"/>
      <c r="LCH90" s="59"/>
      <c r="LCI90" s="37"/>
      <c r="LCJ90" s="46"/>
      <c r="LCK90" s="35"/>
      <c r="LCL90" s="59"/>
      <c r="LCM90" s="37"/>
      <c r="LCN90" s="46"/>
      <c r="LCO90" s="35"/>
      <c r="LCP90" s="59"/>
      <c r="LCQ90" s="37"/>
      <c r="LCR90" s="46"/>
      <c r="LCS90" s="35"/>
      <c r="LCT90" s="59"/>
      <c r="LCU90" s="37"/>
      <c r="LCV90" s="46"/>
      <c r="LCW90" s="35"/>
      <c r="LCX90" s="59"/>
      <c r="LCY90" s="37"/>
      <c r="LCZ90" s="46"/>
      <c r="LDA90" s="35"/>
      <c r="LDB90" s="59"/>
      <c r="LDC90" s="37"/>
      <c r="LDD90" s="46"/>
      <c r="LDE90" s="35"/>
      <c r="LDF90" s="59"/>
      <c r="LDG90" s="37"/>
      <c r="LDH90" s="46"/>
      <c r="LDI90" s="35"/>
      <c r="LDJ90" s="59"/>
      <c r="LDK90" s="37"/>
      <c r="LDL90" s="46"/>
      <c r="LDM90" s="35"/>
      <c r="LDN90" s="59"/>
      <c r="LDO90" s="37"/>
      <c r="LDP90" s="46"/>
      <c r="LDQ90" s="35"/>
      <c r="LDR90" s="59"/>
      <c r="LDS90" s="37"/>
      <c r="LDT90" s="46"/>
      <c r="LDU90" s="35"/>
      <c r="LDV90" s="59"/>
      <c r="LDW90" s="37"/>
      <c r="LDX90" s="46"/>
      <c r="LDY90" s="35"/>
      <c r="LDZ90" s="59"/>
      <c r="LEA90" s="37"/>
      <c r="LEB90" s="46"/>
      <c r="LEC90" s="35"/>
      <c r="LED90" s="59"/>
      <c r="LEE90" s="37"/>
      <c r="LEF90" s="46"/>
      <c r="LEG90" s="35"/>
      <c r="LEH90" s="59"/>
      <c r="LEI90" s="37"/>
      <c r="LEJ90" s="46"/>
      <c r="LEK90" s="35"/>
      <c r="LEL90" s="59"/>
      <c r="LEM90" s="37"/>
      <c r="LEN90" s="46"/>
      <c r="LEO90" s="35"/>
      <c r="LEP90" s="59"/>
      <c r="LEQ90" s="37"/>
      <c r="LER90" s="46"/>
      <c r="LES90" s="35"/>
      <c r="LET90" s="59"/>
      <c r="LEU90" s="37"/>
      <c r="LEV90" s="46"/>
      <c r="LEW90" s="35"/>
      <c r="LEX90" s="59"/>
      <c r="LEY90" s="37"/>
      <c r="LEZ90" s="46"/>
      <c r="LFA90" s="35"/>
      <c r="LFB90" s="59"/>
      <c r="LFC90" s="37"/>
      <c r="LFD90" s="46"/>
      <c r="LFE90" s="35"/>
      <c r="LFF90" s="59"/>
      <c r="LFG90" s="37"/>
      <c r="LFH90" s="46"/>
      <c r="LFI90" s="35"/>
      <c r="LFJ90" s="59"/>
      <c r="LFK90" s="37"/>
      <c r="LFL90" s="46"/>
      <c r="LFM90" s="35"/>
      <c r="LFN90" s="59"/>
      <c r="LFO90" s="37"/>
      <c r="LFP90" s="46"/>
      <c r="LFQ90" s="35"/>
      <c r="LFR90" s="59"/>
      <c r="LFS90" s="37"/>
      <c r="LFT90" s="46"/>
      <c r="LFU90" s="35"/>
      <c r="LFV90" s="59"/>
      <c r="LFW90" s="37"/>
      <c r="LFX90" s="46"/>
      <c r="LFY90" s="35"/>
      <c r="LFZ90" s="59"/>
      <c r="LGA90" s="37"/>
      <c r="LGB90" s="46"/>
      <c r="LGC90" s="35"/>
      <c r="LGD90" s="59"/>
      <c r="LGE90" s="37"/>
      <c r="LGF90" s="46"/>
      <c r="LGG90" s="35"/>
      <c r="LGH90" s="59"/>
      <c r="LGI90" s="37"/>
      <c r="LGJ90" s="46"/>
      <c r="LGK90" s="35"/>
      <c r="LGL90" s="59"/>
      <c r="LGM90" s="37"/>
      <c r="LGN90" s="46"/>
      <c r="LGO90" s="35"/>
      <c r="LGP90" s="59"/>
      <c r="LGQ90" s="37"/>
      <c r="LGR90" s="46"/>
      <c r="LGS90" s="35"/>
      <c r="LGT90" s="59"/>
      <c r="LGU90" s="37"/>
      <c r="LGV90" s="46"/>
      <c r="LGW90" s="35"/>
      <c r="LGX90" s="59"/>
      <c r="LGY90" s="37"/>
      <c r="LGZ90" s="46"/>
      <c r="LHA90" s="35"/>
      <c r="LHB90" s="59"/>
      <c r="LHC90" s="37"/>
      <c r="LHD90" s="46"/>
      <c r="LHE90" s="35"/>
      <c r="LHF90" s="59"/>
      <c r="LHG90" s="37"/>
      <c r="LHH90" s="46"/>
      <c r="LHI90" s="35"/>
      <c r="LHJ90" s="59"/>
      <c r="LHK90" s="37"/>
      <c r="LHL90" s="46"/>
      <c r="LHM90" s="35"/>
      <c r="LHN90" s="59"/>
      <c r="LHO90" s="37"/>
      <c r="LHP90" s="46"/>
      <c r="LHQ90" s="35"/>
      <c r="LHR90" s="59"/>
      <c r="LHS90" s="37"/>
      <c r="LHT90" s="46"/>
      <c r="LHU90" s="35"/>
      <c r="LHV90" s="59"/>
      <c r="LHW90" s="37"/>
      <c r="LHX90" s="46"/>
      <c r="LHY90" s="35"/>
      <c r="LHZ90" s="59"/>
      <c r="LIA90" s="37"/>
      <c r="LIB90" s="46"/>
      <c r="LIC90" s="35"/>
      <c r="LID90" s="59"/>
      <c r="LIE90" s="37"/>
      <c r="LIF90" s="46"/>
      <c r="LIG90" s="35"/>
      <c r="LIH90" s="59"/>
      <c r="LII90" s="37"/>
      <c r="LIJ90" s="46"/>
      <c r="LIK90" s="35"/>
      <c r="LIL90" s="59"/>
      <c r="LIM90" s="37"/>
      <c r="LIN90" s="46"/>
      <c r="LIO90" s="35"/>
      <c r="LIP90" s="59"/>
      <c r="LIQ90" s="37"/>
      <c r="LIR90" s="46"/>
      <c r="LIS90" s="35"/>
      <c r="LIT90" s="59"/>
      <c r="LIU90" s="37"/>
      <c r="LIV90" s="46"/>
      <c r="LIW90" s="35"/>
      <c r="LIX90" s="59"/>
      <c r="LIY90" s="37"/>
      <c r="LIZ90" s="46"/>
      <c r="LJA90" s="35"/>
      <c r="LJB90" s="59"/>
      <c r="LJC90" s="37"/>
      <c r="LJD90" s="46"/>
      <c r="LJE90" s="35"/>
      <c r="LJF90" s="59"/>
      <c r="LJG90" s="37"/>
      <c r="LJH90" s="46"/>
      <c r="LJI90" s="35"/>
      <c r="LJJ90" s="59"/>
      <c r="LJK90" s="37"/>
      <c r="LJL90" s="46"/>
      <c r="LJM90" s="35"/>
      <c r="LJN90" s="59"/>
      <c r="LJO90" s="37"/>
      <c r="LJP90" s="46"/>
      <c r="LJQ90" s="35"/>
      <c r="LJR90" s="59"/>
      <c r="LJS90" s="37"/>
      <c r="LJT90" s="46"/>
      <c r="LJU90" s="35"/>
      <c r="LJV90" s="59"/>
      <c r="LJW90" s="37"/>
      <c r="LJX90" s="46"/>
      <c r="LJY90" s="35"/>
      <c r="LJZ90" s="59"/>
      <c r="LKA90" s="37"/>
      <c r="LKB90" s="46"/>
      <c r="LKC90" s="35"/>
      <c r="LKD90" s="59"/>
      <c r="LKE90" s="37"/>
      <c r="LKF90" s="46"/>
      <c r="LKG90" s="35"/>
      <c r="LKH90" s="59"/>
      <c r="LKI90" s="37"/>
      <c r="LKJ90" s="46"/>
      <c r="LKK90" s="35"/>
      <c r="LKL90" s="59"/>
      <c r="LKM90" s="37"/>
      <c r="LKN90" s="46"/>
      <c r="LKO90" s="35"/>
      <c r="LKP90" s="59"/>
      <c r="LKQ90" s="37"/>
      <c r="LKR90" s="46"/>
      <c r="LKS90" s="35"/>
      <c r="LKT90" s="59"/>
      <c r="LKU90" s="37"/>
      <c r="LKV90" s="46"/>
      <c r="LKW90" s="35"/>
      <c r="LKX90" s="59"/>
      <c r="LKY90" s="37"/>
      <c r="LKZ90" s="46"/>
      <c r="LLA90" s="35"/>
      <c r="LLB90" s="59"/>
      <c r="LLC90" s="37"/>
      <c r="LLD90" s="46"/>
      <c r="LLE90" s="35"/>
      <c r="LLF90" s="59"/>
      <c r="LLG90" s="37"/>
      <c r="LLH90" s="46"/>
      <c r="LLI90" s="35"/>
      <c r="LLJ90" s="59"/>
      <c r="LLK90" s="37"/>
      <c r="LLL90" s="46"/>
      <c r="LLM90" s="35"/>
      <c r="LLN90" s="59"/>
      <c r="LLO90" s="37"/>
      <c r="LLP90" s="46"/>
      <c r="LLQ90" s="35"/>
      <c r="LLR90" s="59"/>
      <c r="LLS90" s="37"/>
      <c r="LLT90" s="46"/>
      <c r="LLU90" s="35"/>
      <c r="LLV90" s="59"/>
      <c r="LLW90" s="37"/>
      <c r="LLX90" s="46"/>
      <c r="LLY90" s="35"/>
      <c r="LLZ90" s="59"/>
      <c r="LMA90" s="37"/>
      <c r="LMB90" s="46"/>
      <c r="LMC90" s="35"/>
      <c r="LMD90" s="59"/>
      <c r="LME90" s="37"/>
      <c r="LMF90" s="46"/>
      <c r="LMG90" s="35"/>
      <c r="LMH90" s="59"/>
      <c r="LMI90" s="37"/>
      <c r="LMJ90" s="46"/>
      <c r="LMK90" s="35"/>
      <c r="LML90" s="59"/>
      <c r="LMM90" s="37"/>
      <c r="LMN90" s="46"/>
      <c r="LMO90" s="35"/>
      <c r="LMP90" s="59"/>
      <c r="LMQ90" s="37"/>
      <c r="LMR90" s="46"/>
      <c r="LMS90" s="35"/>
      <c r="LMT90" s="59"/>
      <c r="LMU90" s="37"/>
      <c r="LMV90" s="46"/>
      <c r="LMW90" s="35"/>
      <c r="LMX90" s="59"/>
      <c r="LMY90" s="37"/>
      <c r="LMZ90" s="46"/>
      <c r="LNA90" s="35"/>
      <c r="LNB90" s="59"/>
      <c r="LNC90" s="37"/>
      <c r="LND90" s="46"/>
      <c r="LNE90" s="35"/>
      <c r="LNF90" s="59"/>
      <c r="LNG90" s="37"/>
      <c r="LNH90" s="46"/>
      <c r="LNI90" s="35"/>
      <c r="LNJ90" s="59"/>
      <c r="LNK90" s="37"/>
      <c r="LNL90" s="46"/>
      <c r="LNM90" s="35"/>
      <c r="LNN90" s="59"/>
      <c r="LNO90" s="37"/>
      <c r="LNP90" s="46"/>
      <c r="LNQ90" s="35"/>
      <c r="LNR90" s="59"/>
      <c r="LNS90" s="37"/>
      <c r="LNT90" s="46"/>
      <c r="LNU90" s="35"/>
      <c r="LNV90" s="59"/>
      <c r="LNW90" s="37"/>
      <c r="LNX90" s="46"/>
      <c r="LNY90" s="35"/>
      <c r="LNZ90" s="59"/>
      <c r="LOA90" s="37"/>
      <c r="LOB90" s="46"/>
      <c r="LOC90" s="35"/>
      <c r="LOD90" s="59"/>
      <c r="LOE90" s="37"/>
      <c r="LOF90" s="46"/>
      <c r="LOG90" s="35"/>
      <c r="LOH90" s="59"/>
      <c r="LOI90" s="37"/>
      <c r="LOJ90" s="46"/>
      <c r="LOK90" s="35"/>
      <c r="LOL90" s="59"/>
      <c r="LOM90" s="37"/>
      <c r="LON90" s="46"/>
      <c r="LOO90" s="35"/>
      <c r="LOP90" s="59"/>
      <c r="LOQ90" s="37"/>
      <c r="LOR90" s="46"/>
      <c r="LOS90" s="35"/>
      <c r="LOT90" s="59"/>
      <c r="LOU90" s="37"/>
      <c r="LOV90" s="46"/>
      <c r="LOW90" s="35"/>
      <c r="LOX90" s="59"/>
      <c r="LOY90" s="37"/>
      <c r="LOZ90" s="46"/>
      <c r="LPA90" s="35"/>
      <c r="LPB90" s="59"/>
      <c r="LPC90" s="37"/>
      <c r="LPD90" s="46"/>
      <c r="LPE90" s="35"/>
      <c r="LPF90" s="59"/>
      <c r="LPG90" s="37"/>
      <c r="LPH90" s="46"/>
      <c r="LPI90" s="35"/>
      <c r="LPJ90" s="59"/>
      <c r="LPK90" s="37"/>
      <c r="LPL90" s="46"/>
      <c r="LPM90" s="35"/>
      <c r="LPN90" s="59"/>
      <c r="LPO90" s="37"/>
      <c r="LPP90" s="46"/>
      <c r="LPQ90" s="35"/>
      <c r="LPR90" s="59"/>
      <c r="LPS90" s="37"/>
      <c r="LPT90" s="46"/>
      <c r="LPU90" s="35"/>
      <c r="LPV90" s="59"/>
      <c r="LPW90" s="37"/>
      <c r="LPX90" s="46"/>
      <c r="LPY90" s="35"/>
      <c r="LPZ90" s="59"/>
      <c r="LQA90" s="37"/>
      <c r="LQB90" s="46"/>
      <c r="LQC90" s="35"/>
      <c r="LQD90" s="59"/>
      <c r="LQE90" s="37"/>
      <c r="LQF90" s="46"/>
      <c r="LQG90" s="35"/>
      <c r="LQH90" s="59"/>
      <c r="LQI90" s="37"/>
      <c r="LQJ90" s="46"/>
      <c r="LQK90" s="35"/>
      <c r="LQL90" s="59"/>
      <c r="LQM90" s="37"/>
      <c r="LQN90" s="46"/>
      <c r="LQO90" s="35"/>
      <c r="LQP90" s="59"/>
      <c r="LQQ90" s="37"/>
      <c r="LQR90" s="46"/>
      <c r="LQS90" s="35"/>
      <c r="LQT90" s="59"/>
      <c r="LQU90" s="37"/>
      <c r="LQV90" s="46"/>
      <c r="LQW90" s="35"/>
      <c r="LQX90" s="59"/>
      <c r="LQY90" s="37"/>
      <c r="LQZ90" s="46"/>
      <c r="LRA90" s="35"/>
      <c r="LRB90" s="59"/>
      <c r="LRC90" s="37"/>
      <c r="LRD90" s="46"/>
      <c r="LRE90" s="35"/>
      <c r="LRF90" s="59"/>
      <c r="LRG90" s="37"/>
      <c r="LRH90" s="46"/>
      <c r="LRI90" s="35"/>
      <c r="LRJ90" s="59"/>
      <c r="LRK90" s="37"/>
      <c r="LRL90" s="46"/>
      <c r="LRM90" s="35"/>
      <c r="LRN90" s="59"/>
      <c r="LRO90" s="37"/>
      <c r="LRP90" s="46"/>
      <c r="LRQ90" s="35"/>
      <c r="LRR90" s="59"/>
      <c r="LRS90" s="37"/>
      <c r="LRT90" s="46"/>
      <c r="LRU90" s="35"/>
      <c r="LRV90" s="59"/>
      <c r="LRW90" s="37"/>
      <c r="LRX90" s="46"/>
      <c r="LRY90" s="35"/>
      <c r="LRZ90" s="59"/>
      <c r="LSA90" s="37"/>
      <c r="LSB90" s="46"/>
      <c r="LSC90" s="35"/>
      <c r="LSD90" s="59"/>
      <c r="LSE90" s="37"/>
      <c r="LSF90" s="46"/>
      <c r="LSG90" s="35"/>
      <c r="LSH90" s="59"/>
      <c r="LSI90" s="37"/>
      <c r="LSJ90" s="46"/>
      <c r="LSK90" s="35"/>
      <c r="LSL90" s="59"/>
      <c r="LSM90" s="37"/>
      <c r="LSN90" s="46"/>
      <c r="LSO90" s="35"/>
      <c r="LSP90" s="59"/>
      <c r="LSQ90" s="37"/>
      <c r="LSR90" s="46"/>
      <c r="LSS90" s="35"/>
      <c r="LST90" s="59"/>
      <c r="LSU90" s="37"/>
      <c r="LSV90" s="46"/>
      <c r="LSW90" s="35"/>
      <c r="LSX90" s="59"/>
      <c r="LSY90" s="37"/>
      <c r="LSZ90" s="46"/>
      <c r="LTA90" s="35"/>
      <c r="LTB90" s="59"/>
      <c r="LTC90" s="37"/>
      <c r="LTD90" s="46"/>
      <c r="LTE90" s="35"/>
      <c r="LTF90" s="59"/>
      <c r="LTG90" s="37"/>
      <c r="LTH90" s="46"/>
      <c r="LTI90" s="35"/>
      <c r="LTJ90" s="59"/>
      <c r="LTK90" s="37"/>
      <c r="LTL90" s="46"/>
      <c r="LTM90" s="35"/>
      <c r="LTN90" s="59"/>
      <c r="LTO90" s="37"/>
      <c r="LTP90" s="46"/>
      <c r="LTQ90" s="35"/>
      <c r="LTR90" s="59"/>
      <c r="LTS90" s="37"/>
      <c r="LTT90" s="46"/>
      <c r="LTU90" s="35"/>
      <c r="LTV90" s="59"/>
      <c r="LTW90" s="37"/>
      <c r="LTX90" s="46"/>
      <c r="LTY90" s="35"/>
      <c r="LTZ90" s="59"/>
      <c r="LUA90" s="37"/>
      <c r="LUB90" s="46"/>
      <c r="LUC90" s="35"/>
      <c r="LUD90" s="59"/>
      <c r="LUE90" s="37"/>
      <c r="LUF90" s="46"/>
      <c r="LUG90" s="35"/>
      <c r="LUH90" s="59"/>
      <c r="LUI90" s="37"/>
      <c r="LUJ90" s="46"/>
      <c r="LUK90" s="35"/>
      <c r="LUL90" s="59"/>
      <c r="LUM90" s="37"/>
      <c r="LUN90" s="46"/>
      <c r="LUO90" s="35"/>
      <c r="LUP90" s="59"/>
      <c r="LUQ90" s="37"/>
      <c r="LUR90" s="46"/>
      <c r="LUS90" s="35"/>
      <c r="LUT90" s="59"/>
      <c r="LUU90" s="37"/>
      <c r="LUV90" s="46"/>
      <c r="LUW90" s="35"/>
      <c r="LUX90" s="59"/>
      <c r="LUY90" s="37"/>
      <c r="LUZ90" s="46"/>
      <c r="LVA90" s="35"/>
      <c r="LVB90" s="59"/>
      <c r="LVC90" s="37"/>
      <c r="LVD90" s="46"/>
      <c r="LVE90" s="35"/>
      <c r="LVF90" s="59"/>
      <c r="LVG90" s="37"/>
      <c r="LVH90" s="46"/>
      <c r="LVI90" s="35"/>
      <c r="LVJ90" s="59"/>
      <c r="LVK90" s="37"/>
      <c r="LVL90" s="46"/>
      <c r="LVM90" s="35"/>
      <c r="LVN90" s="59"/>
      <c r="LVO90" s="37"/>
      <c r="LVP90" s="46"/>
      <c r="LVQ90" s="35"/>
      <c r="LVR90" s="59"/>
      <c r="LVS90" s="37"/>
      <c r="LVT90" s="46"/>
      <c r="LVU90" s="35"/>
      <c r="LVV90" s="59"/>
      <c r="LVW90" s="37"/>
      <c r="LVX90" s="46"/>
      <c r="LVY90" s="35"/>
      <c r="LVZ90" s="59"/>
      <c r="LWA90" s="37"/>
      <c r="LWB90" s="46"/>
      <c r="LWC90" s="35"/>
      <c r="LWD90" s="59"/>
      <c r="LWE90" s="37"/>
      <c r="LWF90" s="46"/>
      <c r="LWG90" s="35"/>
      <c r="LWH90" s="59"/>
      <c r="LWI90" s="37"/>
      <c r="LWJ90" s="46"/>
      <c r="LWK90" s="35"/>
      <c r="LWL90" s="59"/>
      <c r="LWM90" s="37"/>
      <c r="LWN90" s="46"/>
      <c r="LWO90" s="35"/>
      <c r="LWP90" s="59"/>
      <c r="LWQ90" s="37"/>
      <c r="LWR90" s="46"/>
      <c r="LWS90" s="35"/>
      <c r="LWT90" s="59"/>
      <c r="LWU90" s="37"/>
      <c r="LWV90" s="46"/>
      <c r="LWW90" s="35"/>
      <c r="LWX90" s="59"/>
      <c r="LWY90" s="37"/>
      <c r="LWZ90" s="46"/>
      <c r="LXA90" s="35"/>
      <c r="LXB90" s="59"/>
      <c r="LXC90" s="37"/>
      <c r="LXD90" s="46"/>
      <c r="LXE90" s="35"/>
      <c r="LXF90" s="59"/>
      <c r="LXG90" s="37"/>
      <c r="LXH90" s="46"/>
      <c r="LXI90" s="35"/>
      <c r="LXJ90" s="59"/>
      <c r="LXK90" s="37"/>
      <c r="LXL90" s="46"/>
      <c r="LXM90" s="35"/>
      <c r="LXN90" s="59"/>
      <c r="LXO90" s="37"/>
      <c r="LXP90" s="46"/>
      <c r="LXQ90" s="35"/>
      <c r="LXR90" s="59"/>
      <c r="LXS90" s="37"/>
      <c r="LXT90" s="46"/>
      <c r="LXU90" s="35"/>
      <c r="LXV90" s="59"/>
      <c r="LXW90" s="37"/>
      <c r="LXX90" s="46"/>
      <c r="LXY90" s="35"/>
      <c r="LXZ90" s="59"/>
      <c r="LYA90" s="37"/>
      <c r="LYB90" s="46"/>
      <c r="LYC90" s="35"/>
      <c r="LYD90" s="59"/>
      <c r="LYE90" s="37"/>
      <c r="LYF90" s="46"/>
      <c r="LYG90" s="35"/>
      <c r="LYH90" s="59"/>
      <c r="LYI90" s="37"/>
      <c r="LYJ90" s="46"/>
      <c r="LYK90" s="35"/>
      <c r="LYL90" s="59"/>
      <c r="LYM90" s="37"/>
      <c r="LYN90" s="46"/>
      <c r="LYO90" s="35"/>
      <c r="LYP90" s="59"/>
      <c r="LYQ90" s="37"/>
      <c r="LYR90" s="46"/>
      <c r="LYS90" s="35"/>
      <c r="LYT90" s="59"/>
      <c r="LYU90" s="37"/>
      <c r="LYV90" s="46"/>
      <c r="LYW90" s="35"/>
      <c r="LYX90" s="59"/>
      <c r="LYY90" s="37"/>
      <c r="LYZ90" s="46"/>
      <c r="LZA90" s="35"/>
      <c r="LZB90" s="59"/>
      <c r="LZC90" s="37"/>
      <c r="LZD90" s="46"/>
      <c r="LZE90" s="35"/>
      <c r="LZF90" s="59"/>
      <c r="LZG90" s="37"/>
      <c r="LZH90" s="46"/>
      <c r="LZI90" s="35"/>
      <c r="LZJ90" s="59"/>
      <c r="LZK90" s="37"/>
      <c r="LZL90" s="46"/>
      <c r="LZM90" s="35"/>
      <c r="LZN90" s="59"/>
      <c r="LZO90" s="37"/>
      <c r="LZP90" s="46"/>
      <c r="LZQ90" s="35"/>
      <c r="LZR90" s="59"/>
      <c r="LZS90" s="37"/>
      <c r="LZT90" s="46"/>
      <c r="LZU90" s="35"/>
      <c r="LZV90" s="59"/>
      <c r="LZW90" s="37"/>
      <c r="LZX90" s="46"/>
      <c r="LZY90" s="35"/>
      <c r="LZZ90" s="59"/>
      <c r="MAA90" s="37"/>
      <c r="MAB90" s="46"/>
      <c r="MAC90" s="35"/>
      <c r="MAD90" s="59"/>
      <c r="MAE90" s="37"/>
      <c r="MAF90" s="46"/>
      <c r="MAG90" s="35"/>
      <c r="MAH90" s="59"/>
      <c r="MAI90" s="37"/>
      <c r="MAJ90" s="46"/>
      <c r="MAK90" s="35"/>
      <c r="MAL90" s="59"/>
      <c r="MAM90" s="37"/>
      <c r="MAN90" s="46"/>
      <c r="MAO90" s="35"/>
      <c r="MAP90" s="59"/>
      <c r="MAQ90" s="37"/>
      <c r="MAR90" s="46"/>
      <c r="MAS90" s="35"/>
      <c r="MAT90" s="59"/>
      <c r="MAU90" s="37"/>
      <c r="MAV90" s="46"/>
      <c r="MAW90" s="35"/>
      <c r="MAX90" s="59"/>
      <c r="MAY90" s="37"/>
      <c r="MAZ90" s="46"/>
      <c r="MBA90" s="35"/>
      <c r="MBB90" s="59"/>
      <c r="MBC90" s="37"/>
      <c r="MBD90" s="46"/>
      <c r="MBE90" s="35"/>
      <c r="MBF90" s="59"/>
      <c r="MBG90" s="37"/>
      <c r="MBH90" s="46"/>
      <c r="MBI90" s="35"/>
      <c r="MBJ90" s="59"/>
      <c r="MBK90" s="37"/>
      <c r="MBL90" s="46"/>
      <c r="MBM90" s="35"/>
      <c r="MBN90" s="59"/>
      <c r="MBO90" s="37"/>
      <c r="MBP90" s="46"/>
      <c r="MBQ90" s="35"/>
      <c r="MBR90" s="59"/>
      <c r="MBS90" s="37"/>
      <c r="MBT90" s="46"/>
      <c r="MBU90" s="35"/>
      <c r="MBV90" s="59"/>
      <c r="MBW90" s="37"/>
      <c r="MBX90" s="46"/>
      <c r="MBY90" s="35"/>
      <c r="MBZ90" s="59"/>
      <c r="MCA90" s="37"/>
      <c r="MCB90" s="46"/>
      <c r="MCC90" s="35"/>
      <c r="MCD90" s="59"/>
      <c r="MCE90" s="37"/>
      <c r="MCF90" s="46"/>
      <c r="MCG90" s="35"/>
      <c r="MCH90" s="59"/>
      <c r="MCI90" s="37"/>
      <c r="MCJ90" s="46"/>
      <c r="MCK90" s="35"/>
      <c r="MCL90" s="59"/>
      <c r="MCM90" s="37"/>
      <c r="MCN90" s="46"/>
      <c r="MCO90" s="35"/>
      <c r="MCP90" s="59"/>
      <c r="MCQ90" s="37"/>
      <c r="MCR90" s="46"/>
      <c r="MCS90" s="35"/>
      <c r="MCT90" s="59"/>
      <c r="MCU90" s="37"/>
      <c r="MCV90" s="46"/>
      <c r="MCW90" s="35"/>
      <c r="MCX90" s="59"/>
      <c r="MCY90" s="37"/>
      <c r="MCZ90" s="46"/>
      <c r="MDA90" s="35"/>
      <c r="MDB90" s="59"/>
      <c r="MDC90" s="37"/>
      <c r="MDD90" s="46"/>
      <c r="MDE90" s="35"/>
      <c r="MDF90" s="59"/>
      <c r="MDG90" s="37"/>
      <c r="MDH90" s="46"/>
      <c r="MDI90" s="35"/>
      <c r="MDJ90" s="59"/>
      <c r="MDK90" s="37"/>
      <c r="MDL90" s="46"/>
      <c r="MDM90" s="35"/>
      <c r="MDN90" s="59"/>
      <c r="MDO90" s="37"/>
      <c r="MDP90" s="46"/>
      <c r="MDQ90" s="35"/>
      <c r="MDR90" s="59"/>
      <c r="MDS90" s="37"/>
      <c r="MDT90" s="46"/>
      <c r="MDU90" s="35"/>
      <c r="MDV90" s="59"/>
      <c r="MDW90" s="37"/>
      <c r="MDX90" s="46"/>
      <c r="MDY90" s="35"/>
      <c r="MDZ90" s="59"/>
      <c r="MEA90" s="37"/>
      <c r="MEB90" s="46"/>
      <c r="MEC90" s="35"/>
      <c r="MED90" s="59"/>
      <c r="MEE90" s="37"/>
      <c r="MEF90" s="46"/>
      <c r="MEG90" s="35"/>
      <c r="MEH90" s="59"/>
      <c r="MEI90" s="37"/>
      <c r="MEJ90" s="46"/>
      <c r="MEK90" s="35"/>
      <c r="MEL90" s="59"/>
      <c r="MEM90" s="37"/>
      <c r="MEN90" s="46"/>
      <c r="MEO90" s="35"/>
      <c r="MEP90" s="59"/>
      <c r="MEQ90" s="37"/>
      <c r="MER90" s="46"/>
      <c r="MES90" s="35"/>
      <c r="MET90" s="59"/>
      <c r="MEU90" s="37"/>
      <c r="MEV90" s="46"/>
      <c r="MEW90" s="35"/>
      <c r="MEX90" s="59"/>
      <c r="MEY90" s="37"/>
      <c r="MEZ90" s="46"/>
      <c r="MFA90" s="35"/>
      <c r="MFB90" s="59"/>
      <c r="MFC90" s="37"/>
      <c r="MFD90" s="46"/>
      <c r="MFE90" s="35"/>
      <c r="MFF90" s="59"/>
      <c r="MFG90" s="37"/>
      <c r="MFH90" s="46"/>
      <c r="MFI90" s="35"/>
      <c r="MFJ90" s="59"/>
      <c r="MFK90" s="37"/>
      <c r="MFL90" s="46"/>
      <c r="MFM90" s="35"/>
      <c r="MFN90" s="59"/>
      <c r="MFO90" s="37"/>
      <c r="MFP90" s="46"/>
      <c r="MFQ90" s="35"/>
      <c r="MFR90" s="59"/>
      <c r="MFS90" s="37"/>
      <c r="MFT90" s="46"/>
      <c r="MFU90" s="35"/>
      <c r="MFV90" s="59"/>
      <c r="MFW90" s="37"/>
      <c r="MFX90" s="46"/>
      <c r="MFY90" s="35"/>
      <c r="MFZ90" s="59"/>
      <c r="MGA90" s="37"/>
      <c r="MGB90" s="46"/>
      <c r="MGC90" s="35"/>
      <c r="MGD90" s="59"/>
      <c r="MGE90" s="37"/>
      <c r="MGF90" s="46"/>
      <c r="MGG90" s="35"/>
      <c r="MGH90" s="59"/>
      <c r="MGI90" s="37"/>
      <c r="MGJ90" s="46"/>
      <c r="MGK90" s="35"/>
      <c r="MGL90" s="59"/>
      <c r="MGM90" s="37"/>
      <c r="MGN90" s="46"/>
      <c r="MGO90" s="35"/>
      <c r="MGP90" s="59"/>
      <c r="MGQ90" s="37"/>
      <c r="MGR90" s="46"/>
      <c r="MGS90" s="35"/>
      <c r="MGT90" s="59"/>
      <c r="MGU90" s="37"/>
      <c r="MGV90" s="46"/>
      <c r="MGW90" s="35"/>
      <c r="MGX90" s="59"/>
      <c r="MGY90" s="37"/>
      <c r="MGZ90" s="46"/>
      <c r="MHA90" s="35"/>
      <c r="MHB90" s="59"/>
      <c r="MHC90" s="37"/>
      <c r="MHD90" s="46"/>
      <c r="MHE90" s="35"/>
      <c r="MHF90" s="59"/>
      <c r="MHG90" s="37"/>
      <c r="MHH90" s="46"/>
      <c r="MHI90" s="35"/>
      <c r="MHJ90" s="59"/>
      <c r="MHK90" s="37"/>
      <c r="MHL90" s="46"/>
      <c r="MHM90" s="35"/>
      <c r="MHN90" s="59"/>
      <c r="MHO90" s="37"/>
      <c r="MHP90" s="46"/>
      <c r="MHQ90" s="35"/>
      <c r="MHR90" s="59"/>
      <c r="MHS90" s="37"/>
      <c r="MHT90" s="46"/>
      <c r="MHU90" s="35"/>
      <c r="MHV90" s="59"/>
      <c r="MHW90" s="37"/>
      <c r="MHX90" s="46"/>
      <c r="MHY90" s="35"/>
      <c r="MHZ90" s="59"/>
      <c r="MIA90" s="37"/>
      <c r="MIB90" s="46"/>
      <c r="MIC90" s="35"/>
      <c r="MID90" s="59"/>
      <c r="MIE90" s="37"/>
      <c r="MIF90" s="46"/>
      <c r="MIG90" s="35"/>
      <c r="MIH90" s="59"/>
      <c r="MII90" s="37"/>
      <c r="MIJ90" s="46"/>
      <c r="MIK90" s="35"/>
      <c r="MIL90" s="59"/>
      <c r="MIM90" s="37"/>
      <c r="MIN90" s="46"/>
      <c r="MIO90" s="35"/>
      <c r="MIP90" s="59"/>
      <c r="MIQ90" s="37"/>
      <c r="MIR90" s="46"/>
      <c r="MIS90" s="35"/>
      <c r="MIT90" s="59"/>
      <c r="MIU90" s="37"/>
      <c r="MIV90" s="46"/>
      <c r="MIW90" s="35"/>
      <c r="MIX90" s="59"/>
      <c r="MIY90" s="37"/>
      <c r="MIZ90" s="46"/>
      <c r="MJA90" s="35"/>
      <c r="MJB90" s="59"/>
      <c r="MJC90" s="37"/>
      <c r="MJD90" s="46"/>
      <c r="MJE90" s="35"/>
      <c r="MJF90" s="59"/>
      <c r="MJG90" s="37"/>
      <c r="MJH90" s="46"/>
      <c r="MJI90" s="35"/>
      <c r="MJJ90" s="59"/>
      <c r="MJK90" s="37"/>
      <c r="MJL90" s="46"/>
      <c r="MJM90" s="35"/>
      <c r="MJN90" s="59"/>
      <c r="MJO90" s="37"/>
      <c r="MJP90" s="46"/>
      <c r="MJQ90" s="35"/>
      <c r="MJR90" s="59"/>
      <c r="MJS90" s="37"/>
      <c r="MJT90" s="46"/>
      <c r="MJU90" s="35"/>
      <c r="MJV90" s="59"/>
      <c r="MJW90" s="37"/>
      <c r="MJX90" s="46"/>
      <c r="MJY90" s="35"/>
      <c r="MJZ90" s="59"/>
      <c r="MKA90" s="37"/>
      <c r="MKB90" s="46"/>
      <c r="MKC90" s="35"/>
      <c r="MKD90" s="59"/>
      <c r="MKE90" s="37"/>
      <c r="MKF90" s="46"/>
      <c r="MKG90" s="35"/>
      <c r="MKH90" s="59"/>
      <c r="MKI90" s="37"/>
      <c r="MKJ90" s="46"/>
      <c r="MKK90" s="35"/>
      <c r="MKL90" s="59"/>
      <c r="MKM90" s="37"/>
      <c r="MKN90" s="46"/>
      <c r="MKO90" s="35"/>
      <c r="MKP90" s="59"/>
      <c r="MKQ90" s="37"/>
      <c r="MKR90" s="46"/>
      <c r="MKS90" s="35"/>
      <c r="MKT90" s="59"/>
      <c r="MKU90" s="37"/>
      <c r="MKV90" s="46"/>
      <c r="MKW90" s="35"/>
      <c r="MKX90" s="59"/>
      <c r="MKY90" s="37"/>
      <c r="MKZ90" s="46"/>
      <c r="MLA90" s="35"/>
      <c r="MLB90" s="59"/>
      <c r="MLC90" s="37"/>
      <c r="MLD90" s="46"/>
      <c r="MLE90" s="35"/>
      <c r="MLF90" s="59"/>
      <c r="MLG90" s="37"/>
      <c r="MLH90" s="46"/>
      <c r="MLI90" s="35"/>
      <c r="MLJ90" s="59"/>
      <c r="MLK90" s="37"/>
      <c r="MLL90" s="46"/>
      <c r="MLM90" s="35"/>
      <c r="MLN90" s="59"/>
      <c r="MLO90" s="37"/>
      <c r="MLP90" s="46"/>
      <c r="MLQ90" s="35"/>
      <c r="MLR90" s="59"/>
      <c r="MLS90" s="37"/>
      <c r="MLT90" s="46"/>
      <c r="MLU90" s="35"/>
      <c r="MLV90" s="59"/>
      <c r="MLW90" s="37"/>
      <c r="MLX90" s="46"/>
      <c r="MLY90" s="35"/>
      <c r="MLZ90" s="59"/>
      <c r="MMA90" s="37"/>
      <c r="MMB90" s="46"/>
      <c r="MMC90" s="35"/>
      <c r="MMD90" s="59"/>
      <c r="MME90" s="37"/>
      <c r="MMF90" s="46"/>
      <c r="MMG90" s="35"/>
      <c r="MMH90" s="59"/>
      <c r="MMI90" s="37"/>
      <c r="MMJ90" s="46"/>
      <c r="MMK90" s="35"/>
      <c r="MML90" s="59"/>
      <c r="MMM90" s="37"/>
      <c r="MMN90" s="46"/>
      <c r="MMO90" s="35"/>
      <c r="MMP90" s="59"/>
      <c r="MMQ90" s="37"/>
      <c r="MMR90" s="46"/>
      <c r="MMS90" s="35"/>
      <c r="MMT90" s="59"/>
      <c r="MMU90" s="37"/>
      <c r="MMV90" s="46"/>
      <c r="MMW90" s="35"/>
      <c r="MMX90" s="59"/>
      <c r="MMY90" s="37"/>
      <c r="MMZ90" s="46"/>
      <c r="MNA90" s="35"/>
      <c r="MNB90" s="59"/>
      <c r="MNC90" s="37"/>
      <c r="MND90" s="46"/>
      <c r="MNE90" s="35"/>
      <c r="MNF90" s="59"/>
      <c r="MNG90" s="37"/>
      <c r="MNH90" s="46"/>
      <c r="MNI90" s="35"/>
      <c r="MNJ90" s="59"/>
      <c r="MNK90" s="37"/>
      <c r="MNL90" s="46"/>
      <c r="MNM90" s="35"/>
      <c r="MNN90" s="59"/>
      <c r="MNO90" s="37"/>
      <c r="MNP90" s="46"/>
      <c r="MNQ90" s="35"/>
      <c r="MNR90" s="59"/>
      <c r="MNS90" s="37"/>
      <c r="MNT90" s="46"/>
      <c r="MNU90" s="35"/>
      <c r="MNV90" s="59"/>
      <c r="MNW90" s="37"/>
      <c r="MNX90" s="46"/>
      <c r="MNY90" s="35"/>
      <c r="MNZ90" s="59"/>
      <c r="MOA90" s="37"/>
      <c r="MOB90" s="46"/>
      <c r="MOC90" s="35"/>
      <c r="MOD90" s="59"/>
      <c r="MOE90" s="37"/>
      <c r="MOF90" s="46"/>
      <c r="MOG90" s="35"/>
      <c r="MOH90" s="59"/>
      <c r="MOI90" s="37"/>
      <c r="MOJ90" s="46"/>
      <c r="MOK90" s="35"/>
      <c r="MOL90" s="59"/>
      <c r="MOM90" s="37"/>
      <c r="MON90" s="46"/>
      <c r="MOO90" s="35"/>
      <c r="MOP90" s="59"/>
      <c r="MOQ90" s="37"/>
      <c r="MOR90" s="46"/>
      <c r="MOS90" s="35"/>
      <c r="MOT90" s="59"/>
      <c r="MOU90" s="37"/>
      <c r="MOV90" s="46"/>
      <c r="MOW90" s="35"/>
      <c r="MOX90" s="59"/>
      <c r="MOY90" s="37"/>
      <c r="MOZ90" s="46"/>
      <c r="MPA90" s="35"/>
      <c r="MPB90" s="59"/>
      <c r="MPC90" s="37"/>
      <c r="MPD90" s="46"/>
      <c r="MPE90" s="35"/>
      <c r="MPF90" s="59"/>
      <c r="MPG90" s="37"/>
      <c r="MPH90" s="46"/>
      <c r="MPI90" s="35"/>
      <c r="MPJ90" s="59"/>
      <c r="MPK90" s="37"/>
      <c r="MPL90" s="46"/>
      <c r="MPM90" s="35"/>
      <c r="MPN90" s="59"/>
      <c r="MPO90" s="37"/>
      <c r="MPP90" s="46"/>
      <c r="MPQ90" s="35"/>
      <c r="MPR90" s="59"/>
      <c r="MPS90" s="37"/>
      <c r="MPT90" s="46"/>
      <c r="MPU90" s="35"/>
      <c r="MPV90" s="59"/>
      <c r="MPW90" s="37"/>
      <c r="MPX90" s="46"/>
      <c r="MPY90" s="35"/>
      <c r="MPZ90" s="59"/>
      <c r="MQA90" s="37"/>
      <c r="MQB90" s="46"/>
      <c r="MQC90" s="35"/>
      <c r="MQD90" s="59"/>
      <c r="MQE90" s="37"/>
      <c r="MQF90" s="46"/>
      <c r="MQG90" s="35"/>
      <c r="MQH90" s="59"/>
      <c r="MQI90" s="37"/>
      <c r="MQJ90" s="46"/>
      <c r="MQK90" s="35"/>
      <c r="MQL90" s="59"/>
      <c r="MQM90" s="37"/>
      <c r="MQN90" s="46"/>
      <c r="MQO90" s="35"/>
      <c r="MQP90" s="59"/>
      <c r="MQQ90" s="37"/>
      <c r="MQR90" s="46"/>
      <c r="MQS90" s="35"/>
      <c r="MQT90" s="59"/>
      <c r="MQU90" s="37"/>
      <c r="MQV90" s="46"/>
      <c r="MQW90" s="35"/>
      <c r="MQX90" s="59"/>
      <c r="MQY90" s="37"/>
      <c r="MQZ90" s="46"/>
      <c r="MRA90" s="35"/>
      <c r="MRB90" s="59"/>
      <c r="MRC90" s="37"/>
      <c r="MRD90" s="46"/>
      <c r="MRE90" s="35"/>
      <c r="MRF90" s="59"/>
      <c r="MRG90" s="37"/>
      <c r="MRH90" s="46"/>
      <c r="MRI90" s="35"/>
      <c r="MRJ90" s="59"/>
      <c r="MRK90" s="37"/>
      <c r="MRL90" s="46"/>
      <c r="MRM90" s="35"/>
      <c r="MRN90" s="59"/>
      <c r="MRO90" s="37"/>
      <c r="MRP90" s="46"/>
      <c r="MRQ90" s="35"/>
      <c r="MRR90" s="59"/>
      <c r="MRS90" s="37"/>
      <c r="MRT90" s="46"/>
      <c r="MRU90" s="35"/>
      <c r="MRV90" s="59"/>
      <c r="MRW90" s="37"/>
      <c r="MRX90" s="46"/>
      <c r="MRY90" s="35"/>
      <c r="MRZ90" s="59"/>
      <c r="MSA90" s="37"/>
      <c r="MSB90" s="46"/>
      <c r="MSC90" s="35"/>
      <c r="MSD90" s="59"/>
      <c r="MSE90" s="37"/>
      <c r="MSF90" s="46"/>
      <c r="MSG90" s="35"/>
      <c r="MSH90" s="59"/>
      <c r="MSI90" s="37"/>
      <c r="MSJ90" s="46"/>
      <c r="MSK90" s="35"/>
      <c r="MSL90" s="59"/>
      <c r="MSM90" s="37"/>
      <c r="MSN90" s="46"/>
      <c r="MSO90" s="35"/>
      <c r="MSP90" s="59"/>
      <c r="MSQ90" s="37"/>
      <c r="MSR90" s="46"/>
      <c r="MSS90" s="35"/>
      <c r="MST90" s="59"/>
      <c r="MSU90" s="37"/>
      <c r="MSV90" s="46"/>
      <c r="MSW90" s="35"/>
      <c r="MSX90" s="59"/>
      <c r="MSY90" s="37"/>
      <c r="MSZ90" s="46"/>
      <c r="MTA90" s="35"/>
      <c r="MTB90" s="59"/>
      <c r="MTC90" s="37"/>
      <c r="MTD90" s="46"/>
      <c r="MTE90" s="35"/>
      <c r="MTF90" s="59"/>
      <c r="MTG90" s="37"/>
      <c r="MTH90" s="46"/>
      <c r="MTI90" s="35"/>
      <c r="MTJ90" s="59"/>
      <c r="MTK90" s="37"/>
      <c r="MTL90" s="46"/>
      <c r="MTM90" s="35"/>
      <c r="MTN90" s="59"/>
      <c r="MTO90" s="37"/>
      <c r="MTP90" s="46"/>
      <c r="MTQ90" s="35"/>
      <c r="MTR90" s="59"/>
      <c r="MTS90" s="37"/>
      <c r="MTT90" s="46"/>
      <c r="MTU90" s="35"/>
      <c r="MTV90" s="59"/>
      <c r="MTW90" s="37"/>
      <c r="MTX90" s="46"/>
      <c r="MTY90" s="35"/>
      <c r="MTZ90" s="59"/>
      <c r="MUA90" s="37"/>
      <c r="MUB90" s="46"/>
      <c r="MUC90" s="35"/>
      <c r="MUD90" s="59"/>
      <c r="MUE90" s="37"/>
      <c r="MUF90" s="46"/>
      <c r="MUG90" s="35"/>
      <c r="MUH90" s="59"/>
      <c r="MUI90" s="37"/>
      <c r="MUJ90" s="46"/>
      <c r="MUK90" s="35"/>
      <c r="MUL90" s="59"/>
      <c r="MUM90" s="37"/>
      <c r="MUN90" s="46"/>
      <c r="MUO90" s="35"/>
      <c r="MUP90" s="59"/>
      <c r="MUQ90" s="37"/>
      <c r="MUR90" s="46"/>
      <c r="MUS90" s="35"/>
      <c r="MUT90" s="59"/>
      <c r="MUU90" s="37"/>
      <c r="MUV90" s="46"/>
      <c r="MUW90" s="35"/>
      <c r="MUX90" s="59"/>
      <c r="MUY90" s="37"/>
      <c r="MUZ90" s="46"/>
      <c r="MVA90" s="35"/>
      <c r="MVB90" s="59"/>
      <c r="MVC90" s="37"/>
      <c r="MVD90" s="46"/>
      <c r="MVE90" s="35"/>
      <c r="MVF90" s="59"/>
      <c r="MVG90" s="37"/>
      <c r="MVH90" s="46"/>
      <c r="MVI90" s="35"/>
      <c r="MVJ90" s="59"/>
      <c r="MVK90" s="37"/>
      <c r="MVL90" s="46"/>
      <c r="MVM90" s="35"/>
      <c r="MVN90" s="59"/>
      <c r="MVO90" s="37"/>
      <c r="MVP90" s="46"/>
      <c r="MVQ90" s="35"/>
      <c r="MVR90" s="59"/>
      <c r="MVS90" s="37"/>
      <c r="MVT90" s="46"/>
      <c r="MVU90" s="35"/>
      <c r="MVV90" s="59"/>
      <c r="MVW90" s="37"/>
      <c r="MVX90" s="46"/>
      <c r="MVY90" s="35"/>
      <c r="MVZ90" s="59"/>
      <c r="MWA90" s="37"/>
      <c r="MWB90" s="46"/>
      <c r="MWC90" s="35"/>
      <c r="MWD90" s="59"/>
      <c r="MWE90" s="37"/>
      <c r="MWF90" s="46"/>
      <c r="MWG90" s="35"/>
      <c r="MWH90" s="59"/>
      <c r="MWI90" s="37"/>
      <c r="MWJ90" s="46"/>
      <c r="MWK90" s="35"/>
      <c r="MWL90" s="59"/>
      <c r="MWM90" s="37"/>
      <c r="MWN90" s="46"/>
      <c r="MWO90" s="35"/>
      <c r="MWP90" s="59"/>
      <c r="MWQ90" s="37"/>
      <c r="MWR90" s="46"/>
      <c r="MWS90" s="35"/>
      <c r="MWT90" s="59"/>
      <c r="MWU90" s="37"/>
      <c r="MWV90" s="46"/>
      <c r="MWW90" s="35"/>
      <c r="MWX90" s="59"/>
      <c r="MWY90" s="37"/>
      <c r="MWZ90" s="46"/>
      <c r="MXA90" s="35"/>
      <c r="MXB90" s="59"/>
      <c r="MXC90" s="37"/>
      <c r="MXD90" s="46"/>
      <c r="MXE90" s="35"/>
      <c r="MXF90" s="59"/>
      <c r="MXG90" s="37"/>
      <c r="MXH90" s="46"/>
      <c r="MXI90" s="35"/>
      <c r="MXJ90" s="59"/>
      <c r="MXK90" s="37"/>
      <c r="MXL90" s="46"/>
      <c r="MXM90" s="35"/>
      <c r="MXN90" s="59"/>
      <c r="MXO90" s="37"/>
      <c r="MXP90" s="46"/>
      <c r="MXQ90" s="35"/>
      <c r="MXR90" s="59"/>
      <c r="MXS90" s="37"/>
      <c r="MXT90" s="46"/>
      <c r="MXU90" s="35"/>
      <c r="MXV90" s="59"/>
      <c r="MXW90" s="37"/>
      <c r="MXX90" s="46"/>
      <c r="MXY90" s="35"/>
      <c r="MXZ90" s="59"/>
      <c r="MYA90" s="37"/>
      <c r="MYB90" s="46"/>
      <c r="MYC90" s="35"/>
      <c r="MYD90" s="59"/>
      <c r="MYE90" s="37"/>
      <c r="MYF90" s="46"/>
      <c r="MYG90" s="35"/>
      <c r="MYH90" s="59"/>
      <c r="MYI90" s="37"/>
      <c r="MYJ90" s="46"/>
      <c r="MYK90" s="35"/>
      <c r="MYL90" s="59"/>
      <c r="MYM90" s="37"/>
      <c r="MYN90" s="46"/>
      <c r="MYO90" s="35"/>
      <c r="MYP90" s="59"/>
      <c r="MYQ90" s="37"/>
      <c r="MYR90" s="46"/>
      <c r="MYS90" s="35"/>
      <c r="MYT90" s="59"/>
      <c r="MYU90" s="37"/>
      <c r="MYV90" s="46"/>
      <c r="MYW90" s="35"/>
      <c r="MYX90" s="59"/>
      <c r="MYY90" s="37"/>
      <c r="MYZ90" s="46"/>
      <c r="MZA90" s="35"/>
      <c r="MZB90" s="59"/>
      <c r="MZC90" s="37"/>
      <c r="MZD90" s="46"/>
      <c r="MZE90" s="35"/>
      <c r="MZF90" s="59"/>
      <c r="MZG90" s="37"/>
      <c r="MZH90" s="46"/>
      <c r="MZI90" s="35"/>
      <c r="MZJ90" s="59"/>
      <c r="MZK90" s="37"/>
      <c r="MZL90" s="46"/>
      <c r="MZM90" s="35"/>
      <c r="MZN90" s="59"/>
      <c r="MZO90" s="37"/>
      <c r="MZP90" s="46"/>
      <c r="MZQ90" s="35"/>
      <c r="MZR90" s="59"/>
      <c r="MZS90" s="37"/>
      <c r="MZT90" s="46"/>
      <c r="MZU90" s="35"/>
      <c r="MZV90" s="59"/>
      <c r="MZW90" s="37"/>
      <c r="MZX90" s="46"/>
      <c r="MZY90" s="35"/>
      <c r="MZZ90" s="59"/>
      <c r="NAA90" s="37"/>
      <c r="NAB90" s="46"/>
      <c r="NAC90" s="35"/>
      <c r="NAD90" s="59"/>
      <c r="NAE90" s="37"/>
      <c r="NAF90" s="46"/>
      <c r="NAG90" s="35"/>
      <c r="NAH90" s="59"/>
      <c r="NAI90" s="37"/>
      <c r="NAJ90" s="46"/>
      <c r="NAK90" s="35"/>
      <c r="NAL90" s="59"/>
      <c r="NAM90" s="37"/>
      <c r="NAN90" s="46"/>
      <c r="NAO90" s="35"/>
      <c r="NAP90" s="59"/>
      <c r="NAQ90" s="37"/>
      <c r="NAR90" s="46"/>
      <c r="NAS90" s="35"/>
      <c r="NAT90" s="59"/>
      <c r="NAU90" s="37"/>
      <c r="NAV90" s="46"/>
      <c r="NAW90" s="35"/>
      <c r="NAX90" s="59"/>
      <c r="NAY90" s="37"/>
      <c r="NAZ90" s="46"/>
      <c r="NBA90" s="35"/>
      <c r="NBB90" s="59"/>
      <c r="NBC90" s="37"/>
      <c r="NBD90" s="46"/>
      <c r="NBE90" s="35"/>
      <c r="NBF90" s="59"/>
      <c r="NBG90" s="37"/>
      <c r="NBH90" s="46"/>
      <c r="NBI90" s="35"/>
      <c r="NBJ90" s="59"/>
      <c r="NBK90" s="37"/>
      <c r="NBL90" s="46"/>
      <c r="NBM90" s="35"/>
      <c r="NBN90" s="59"/>
      <c r="NBO90" s="37"/>
      <c r="NBP90" s="46"/>
      <c r="NBQ90" s="35"/>
      <c r="NBR90" s="59"/>
      <c r="NBS90" s="37"/>
      <c r="NBT90" s="46"/>
      <c r="NBU90" s="35"/>
      <c r="NBV90" s="59"/>
      <c r="NBW90" s="37"/>
      <c r="NBX90" s="46"/>
      <c r="NBY90" s="35"/>
      <c r="NBZ90" s="59"/>
      <c r="NCA90" s="37"/>
      <c r="NCB90" s="46"/>
      <c r="NCC90" s="35"/>
      <c r="NCD90" s="59"/>
      <c r="NCE90" s="37"/>
      <c r="NCF90" s="46"/>
      <c r="NCG90" s="35"/>
      <c r="NCH90" s="59"/>
      <c r="NCI90" s="37"/>
      <c r="NCJ90" s="46"/>
      <c r="NCK90" s="35"/>
      <c r="NCL90" s="59"/>
      <c r="NCM90" s="37"/>
      <c r="NCN90" s="46"/>
      <c r="NCO90" s="35"/>
      <c r="NCP90" s="59"/>
      <c r="NCQ90" s="37"/>
      <c r="NCR90" s="46"/>
      <c r="NCS90" s="35"/>
      <c r="NCT90" s="59"/>
      <c r="NCU90" s="37"/>
      <c r="NCV90" s="46"/>
      <c r="NCW90" s="35"/>
      <c r="NCX90" s="59"/>
      <c r="NCY90" s="37"/>
      <c r="NCZ90" s="46"/>
      <c r="NDA90" s="35"/>
      <c r="NDB90" s="59"/>
      <c r="NDC90" s="37"/>
      <c r="NDD90" s="46"/>
      <c r="NDE90" s="35"/>
      <c r="NDF90" s="59"/>
      <c r="NDG90" s="37"/>
      <c r="NDH90" s="46"/>
      <c r="NDI90" s="35"/>
      <c r="NDJ90" s="59"/>
      <c r="NDK90" s="37"/>
      <c r="NDL90" s="46"/>
      <c r="NDM90" s="35"/>
      <c r="NDN90" s="59"/>
      <c r="NDO90" s="37"/>
      <c r="NDP90" s="46"/>
      <c r="NDQ90" s="35"/>
      <c r="NDR90" s="59"/>
      <c r="NDS90" s="37"/>
      <c r="NDT90" s="46"/>
      <c r="NDU90" s="35"/>
      <c r="NDV90" s="59"/>
      <c r="NDW90" s="37"/>
      <c r="NDX90" s="46"/>
      <c r="NDY90" s="35"/>
      <c r="NDZ90" s="59"/>
      <c r="NEA90" s="37"/>
      <c r="NEB90" s="46"/>
      <c r="NEC90" s="35"/>
      <c r="NED90" s="59"/>
      <c r="NEE90" s="37"/>
      <c r="NEF90" s="46"/>
      <c r="NEG90" s="35"/>
      <c r="NEH90" s="59"/>
      <c r="NEI90" s="37"/>
      <c r="NEJ90" s="46"/>
      <c r="NEK90" s="35"/>
      <c r="NEL90" s="59"/>
      <c r="NEM90" s="37"/>
      <c r="NEN90" s="46"/>
      <c r="NEO90" s="35"/>
      <c r="NEP90" s="59"/>
      <c r="NEQ90" s="37"/>
      <c r="NER90" s="46"/>
      <c r="NES90" s="35"/>
      <c r="NET90" s="59"/>
      <c r="NEU90" s="37"/>
      <c r="NEV90" s="46"/>
      <c r="NEW90" s="35"/>
      <c r="NEX90" s="59"/>
      <c r="NEY90" s="37"/>
      <c r="NEZ90" s="46"/>
      <c r="NFA90" s="35"/>
      <c r="NFB90" s="59"/>
      <c r="NFC90" s="37"/>
      <c r="NFD90" s="46"/>
      <c r="NFE90" s="35"/>
      <c r="NFF90" s="59"/>
      <c r="NFG90" s="37"/>
      <c r="NFH90" s="46"/>
      <c r="NFI90" s="35"/>
      <c r="NFJ90" s="59"/>
      <c r="NFK90" s="37"/>
      <c r="NFL90" s="46"/>
      <c r="NFM90" s="35"/>
      <c r="NFN90" s="59"/>
      <c r="NFO90" s="37"/>
      <c r="NFP90" s="46"/>
      <c r="NFQ90" s="35"/>
      <c r="NFR90" s="59"/>
      <c r="NFS90" s="37"/>
      <c r="NFT90" s="46"/>
      <c r="NFU90" s="35"/>
      <c r="NFV90" s="59"/>
      <c r="NFW90" s="37"/>
      <c r="NFX90" s="46"/>
      <c r="NFY90" s="35"/>
      <c r="NFZ90" s="59"/>
      <c r="NGA90" s="37"/>
      <c r="NGB90" s="46"/>
      <c r="NGC90" s="35"/>
      <c r="NGD90" s="59"/>
      <c r="NGE90" s="37"/>
      <c r="NGF90" s="46"/>
      <c r="NGG90" s="35"/>
      <c r="NGH90" s="59"/>
      <c r="NGI90" s="37"/>
      <c r="NGJ90" s="46"/>
      <c r="NGK90" s="35"/>
      <c r="NGL90" s="59"/>
      <c r="NGM90" s="37"/>
      <c r="NGN90" s="46"/>
      <c r="NGO90" s="35"/>
      <c r="NGP90" s="59"/>
      <c r="NGQ90" s="37"/>
      <c r="NGR90" s="46"/>
      <c r="NGS90" s="35"/>
      <c r="NGT90" s="59"/>
      <c r="NGU90" s="37"/>
      <c r="NGV90" s="46"/>
      <c r="NGW90" s="35"/>
      <c r="NGX90" s="59"/>
      <c r="NGY90" s="37"/>
      <c r="NGZ90" s="46"/>
      <c r="NHA90" s="35"/>
      <c r="NHB90" s="59"/>
      <c r="NHC90" s="37"/>
      <c r="NHD90" s="46"/>
      <c r="NHE90" s="35"/>
      <c r="NHF90" s="59"/>
      <c r="NHG90" s="37"/>
      <c r="NHH90" s="46"/>
      <c r="NHI90" s="35"/>
      <c r="NHJ90" s="59"/>
      <c r="NHK90" s="37"/>
      <c r="NHL90" s="46"/>
      <c r="NHM90" s="35"/>
      <c r="NHN90" s="59"/>
      <c r="NHO90" s="37"/>
      <c r="NHP90" s="46"/>
      <c r="NHQ90" s="35"/>
      <c r="NHR90" s="59"/>
      <c r="NHS90" s="37"/>
      <c r="NHT90" s="46"/>
      <c r="NHU90" s="35"/>
      <c r="NHV90" s="59"/>
      <c r="NHW90" s="37"/>
      <c r="NHX90" s="46"/>
      <c r="NHY90" s="35"/>
      <c r="NHZ90" s="59"/>
      <c r="NIA90" s="37"/>
      <c r="NIB90" s="46"/>
      <c r="NIC90" s="35"/>
      <c r="NID90" s="59"/>
      <c r="NIE90" s="37"/>
      <c r="NIF90" s="46"/>
      <c r="NIG90" s="35"/>
      <c r="NIH90" s="59"/>
      <c r="NII90" s="37"/>
      <c r="NIJ90" s="46"/>
      <c r="NIK90" s="35"/>
      <c r="NIL90" s="59"/>
      <c r="NIM90" s="37"/>
      <c r="NIN90" s="46"/>
      <c r="NIO90" s="35"/>
      <c r="NIP90" s="59"/>
      <c r="NIQ90" s="37"/>
      <c r="NIR90" s="46"/>
      <c r="NIS90" s="35"/>
      <c r="NIT90" s="59"/>
      <c r="NIU90" s="37"/>
      <c r="NIV90" s="46"/>
      <c r="NIW90" s="35"/>
      <c r="NIX90" s="59"/>
      <c r="NIY90" s="37"/>
      <c r="NIZ90" s="46"/>
      <c r="NJA90" s="35"/>
      <c r="NJB90" s="59"/>
      <c r="NJC90" s="37"/>
      <c r="NJD90" s="46"/>
      <c r="NJE90" s="35"/>
      <c r="NJF90" s="59"/>
      <c r="NJG90" s="37"/>
      <c r="NJH90" s="46"/>
      <c r="NJI90" s="35"/>
      <c r="NJJ90" s="59"/>
      <c r="NJK90" s="37"/>
      <c r="NJL90" s="46"/>
      <c r="NJM90" s="35"/>
      <c r="NJN90" s="59"/>
      <c r="NJO90" s="37"/>
      <c r="NJP90" s="46"/>
      <c r="NJQ90" s="35"/>
      <c r="NJR90" s="59"/>
      <c r="NJS90" s="37"/>
      <c r="NJT90" s="46"/>
      <c r="NJU90" s="35"/>
      <c r="NJV90" s="59"/>
      <c r="NJW90" s="37"/>
      <c r="NJX90" s="46"/>
      <c r="NJY90" s="35"/>
      <c r="NJZ90" s="59"/>
      <c r="NKA90" s="37"/>
      <c r="NKB90" s="46"/>
      <c r="NKC90" s="35"/>
      <c r="NKD90" s="59"/>
      <c r="NKE90" s="37"/>
      <c r="NKF90" s="46"/>
      <c r="NKG90" s="35"/>
      <c r="NKH90" s="59"/>
      <c r="NKI90" s="37"/>
      <c r="NKJ90" s="46"/>
      <c r="NKK90" s="35"/>
      <c r="NKL90" s="59"/>
      <c r="NKM90" s="37"/>
      <c r="NKN90" s="46"/>
      <c r="NKO90" s="35"/>
      <c r="NKP90" s="59"/>
      <c r="NKQ90" s="37"/>
      <c r="NKR90" s="46"/>
      <c r="NKS90" s="35"/>
      <c r="NKT90" s="59"/>
      <c r="NKU90" s="37"/>
      <c r="NKV90" s="46"/>
      <c r="NKW90" s="35"/>
      <c r="NKX90" s="59"/>
      <c r="NKY90" s="37"/>
      <c r="NKZ90" s="46"/>
      <c r="NLA90" s="35"/>
      <c r="NLB90" s="59"/>
      <c r="NLC90" s="37"/>
      <c r="NLD90" s="46"/>
      <c r="NLE90" s="35"/>
      <c r="NLF90" s="59"/>
      <c r="NLG90" s="37"/>
      <c r="NLH90" s="46"/>
      <c r="NLI90" s="35"/>
      <c r="NLJ90" s="59"/>
      <c r="NLK90" s="37"/>
      <c r="NLL90" s="46"/>
      <c r="NLM90" s="35"/>
      <c r="NLN90" s="59"/>
      <c r="NLO90" s="37"/>
      <c r="NLP90" s="46"/>
      <c r="NLQ90" s="35"/>
      <c r="NLR90" s="59"/>
      <c r="NLS90" s="37"/>
      <c r="NLT90" s="46"/>
      <c r="NLU90" s="35"/>
      <c r="NLV90" s="59"/>
      <c r="NLW90" s="37"/>
      <c r="NLX90" s="46"/>
      <c r="NLY90" s="35"/>
      <c r="NLZ90" s="59"/>
      <c r="NMA90" s="37"/>
      <c r="NMB90" s="46"/>
      <c r="NMC90" s="35"/>
      <c r="NMD90" s="59"/>
      <c r="NME90" s="37"/>
      <c r="NMF90" s="46"/>
      <c r="NMG90" s="35"/>
      <c r="NMH90" s="59"/>
      <c r="NMI90" s="37"/>
      <c r="NMJ90" s="46"/>
      <c r="NMK90" s="35"/>
      <c r="NML90" s="59"/>
      <c r="NMM90" s="37"/>
      <c r="NMN90" s="46"/>
      <c r="NMO90" s="35"/>
      <c r="NMP90" s="59"/>
      <c r="NMQ90" s="37"/>
      <c r="NMR90" s="46"/>
      <c r="NMS90" s="35"/>
      <c r="NMT90" s="59"/>
      <c r="NMU90" s="37"/>
      <c r="NMV90" s="46"/>
      <c r="NMW90" s="35"/>
      <c r="NMX90" s="59"/>
      <c r="NMY90" s="37"/>
      <c r="NMZ90" s="46"/>
      <c r="NNA90" s="35"/>
      <c r="NNB90" s="59"/>
      <c r="NNC90" s="37"/>
      <c r="NND90" s="46"/>
      <c r="NNE90" s="35"/>
      <c r="NNF90" s="59"/>
      <c r="NNG90" s="37"/>
      <c r="NNH90" s="46"/>
      <c r="NNI90" s="35"/>
      <c r="NNJ90" s="59"/>
      <c r="NNK90" s="37"/>
      <c r="NNL90" s="46"/>
      <c r="NNM90" s="35"/>
      <c r="NNN90" s="59"/>
      <c r="NNO90" s="37"/>
      <c r="NNP90" s="46"/>
      <c r="NNQ90" s="35"/>
      <c r="NNR90" s="59"/>
      <c r="NNS90" s="37"/>
      <c r="NNT90" s="46"/>
      <c r="NNU90" s="35"/>
      <c r="NNV90" s="59"/>
      <c r="NNW90" s="37"/>
      <c r="NNX90" s="46"/>
      <c r="NNY90" s="35"/>
      <c r="NNZ90" s="59"/>
      <c r="NOA90" s="37"/>
      <c r="NOB90" s="46"/>
      <c r="NOC90" s="35"/>
      <c r="NOD90" s="59"/>
      <c r="NOE90" s="37"/>
      <c r="NOF90" s="46"/>
      <c r="NOG90" s="35"/>
      <c r="NOH90" s="59"/>
      <c r="NOI90" s="37"/>
      <c r="NOJ90" s="46"/>
      <c r="NOK90" s="35"/>
      <c r="NOL90" s="59"/>
      <c r="NOM90" s="37"/>
      <c r="NON90" s="46"/>
      <c r="NOO90" s="35"/>
      <c r="NOP90" s="59"/>
      <c r="NOQ90" s="37"/>
      <c r="NOR90" s="46"/>
      <c r="NOS90" s="35"/>
      <c r="NOT90" s="59"/>
      <c r="NOU90" s="37"/>
      <c r="NOV90" s="46"/>
      <c r="NOW90" s="35"/>
      <c r="NOX90" s="59"/>
      <c r="NOY90" s="37"/>
      <c r="NOZ90" s="46"/>
      <c r="NPA90" s="35"/>
      <c r="NPB90" s="59"/>
      <c r="NPC90" s="37"/>
      <c r="NPD90" s="46"/>
      <c r="NPE90" s="35"/>
      <c r="NPF90" s="59"/>
      <c r="NPG90" s="37"/>
      <c r="NPH90" s="46"/>
      <c r="NPI90" s="35"/>
      <c r="NPJ90" s="59"/>
      <c r="NPK90" s="37"/>
      <c r="NPL90" s="46"/>
      <c r="NPM90" s="35"/>
      <c r="NPN90" s="59"/>
      <c r="NPO90" s="37"/>
      <c r="NPP90" s="46"/>
      <c r="NPQ90" s="35"/>
      <c r="NPR90" s="59"/>
      <c r="NPS90" s="37"/>
      <c r="NPT90" s="46"/>
      <c r="NPU90" s="35"/>
      <c r="NPV90" s="59"/>
      <c r="NPW90" s="37"/>
      <c r="NPX90" s="46"/>
      <c r="NPY90" s="35"/>
      <c r="NPZ90" s="59"/>
      <c r="NQA90" s="37"/>
      <c r="NQB90" s="46"/>
      <c r="NQC90" s="35"/>
      <c r="NQD90" s="59"/>
      <c r="NQE90" s="37"/>
      <c r="NQF90" s="46"/>
      <c r="NQG90" s="35"/>
      <c r="NQH90" s="59"/>
      <c r="NQI90" s="37"/>
      <c r="NQJ90" s="46"/>
      <c r="NQK90" s="35"/>
      <c r="NQL90" s="59"/>
      <c r="NQM90" s="37"/>
      <c r="NQN90" s="46"/>
      <c r="NQO90" s="35"/>
      <c r="NQP90" s="59"/>
      <c r="NQQ90" s="37"/>
      <c r="NQR90" s="46"/>
      <c r="NQS90" s="35"/>
      <c r="NQT90" s="59"/>
      <c r="NQU90" s="37"/>
      <c r="NQV90" s="46"/>
      <c r="NQW90" s="35"/>
      <c r="NQX90" s="59"/>
      <c r="NQY90" s="37"/>
      <c r="NQZ90" s="46"/>
      <c r="NRA90" s="35"/>
      <c r="NRB90" s="59"/>
      <c r="NRC90" s="37"/>
      <c r="NRD90" s="46"/>
      <c r="NRE90" s="35"/>
      <c r="NRF90" s="59"/>
      <c r="NRG90" s="37"/>
      <c r="NRH90" s="46"/>
      <c r="NRI90" s="35"/>
      <c r="NRJ90" s="59"/>
      <c r="NRK90" s="37"/>
      <c r="NRL90" s="46"/>
      <c r="NRM90" s="35"/>
      <c r="NRN90" s="59"/>
      <c r="NRO90" s="37"/>
      <c r="NRP90" s="46"/>
      <c r="NRQ90" s="35"/>
      <c r="NRR90" s="59"/>
      <c r="NRS90" s="37"/>
      <c r="NRT90" s="46"/>
      <c r="NRU90" s="35"/>
      <c r="NRV90" s="59"/>
      <c r="NRW90" s="37"/>
      <c r="NRX90" s="46"/>
      <c r="NRY90" s="35"/>
      <c r="NRZ90" s="59"/>
      <c r="NSA90" s="37"/>
      <c r="NSB90" s="46"/>
      <c r="NSC90" s="35"/>
      <c r="NSD90" s="59"/>
      <c r="NSE90" s="37"/>
      <c r="NSF90" s="46"/>
      <c r="NSG90" s="35"/>
      <c r="NSH90" s="59"/>
      <c r="NSI90" s="37"/>
      <c r="NSJ90" s="46"/>
      <c r="NSK90" s="35"/>
      <c r="NSL90" s="59"/>
      <c r="NSM90" s="37"/>
      <c r="NSN90" s="46"/>
      <c r="NSO90" s="35"/>
      <c r="NSP90" s="59"/>
      <c r="NSQ90" s="37"/>
      <c r="NSR90" s="46"/>
      <c r="NSS90" s="35"/>
      <c r="NST90" s="59"/>
      <c r="NSU90" s="37"/>
      <c r="NSV90" s="46"/>
      <c r="NSW90" s="35"/>
      <c r="NSX90" s="59"/>
      <c r="NSY90" s="37"/>
      <c r="NSZ90" s="46"/>
      <c r="NTA90" s="35"/>
      <c r="NTB90" s="59"/>
      <c r="NTC90" s="37"/>
      <c r="NTD90" s="46"/>
      <c r="NTE90" s="35"/>
      <c r="NTF90" s="59"/>
      <c r="NTG90" s="37"/>
      <c r="NTH90" s="46"/>
      <c r="NTI90" s="35"/>
      <c r="NTJ90" s="59"/>
      <c r="NTK90" s="37"/>
      <c r="NTL90" s="46"/>
      <c r="NTM90" s="35"/>
      <c r="NTN90" s="59"/>
      <c r="NTO90" s="37"/>
      <c r="NTP90" s="46"/>
      <c r="NTQ90" s="35"/>
      <c r="NTR90" s="59"/>
      <c r="NTS90" s="37"/>
      <c r="NTT90" s="46"/>
      <c r="NTU90" s="35"/>
      <c r="NTV90" s="59"/>
      <c r="NTW90" s="37"/>
      <c r="NTX90" s="46"/>
      <c r="NTY90" s="35"/>
      <c r="NTZ90" s="59"/>
      <c r="NUA90" s="37"/>
      <c r="NUB90" s="46"/>
      <c r="NUC90" s="35"/>
      <c r="NUD90" s="59"/>
      <c r="NUE90" s="37"/>
      <c r="NUF90" s="46"/>
      <c r="NUG90" s="35"/>
      <c r="NUH90" s="59"/>
      <c r="NUI90" s="37"/>
      <c r="NUJ90" s="46"/>
      <c r="NUK90" s="35"/>
      <c r="NUL90" s="59"/>
      <c r="NUM90" s="37"/>
      <c r="NUN90" s="46"/>
      <c r="NUO90" s="35"/>
      <c r="NUP90" s="59"/>
      <c r="NUQ90" s="37"/>
      <c r="NUR90" s="46"/>
      <c r="NUS90" s="35"/>
      <c r="NUT90" s="59"/>
      <c r="NUU90" s="37"/>
      <c r="NUV90" s="46"/>
      <c r="NUW90" s="35"/>
      <c r="NUX90" s="59"/>
      <c r="NUY90" s="37"/>
      <c r="NUZ90" s="46"/>
      <c r="NVA90" s="35"/>
      <c r="NVB90" s="59"/>
      <c r="NVC90" s="37"/>
      <c r="NVD90" s="46"/>
      <c r="NVE90" s="35"/>
      <c r="NVF90" s="59"/>
      <c r="NVG90" s="37"/>
      <c r="NVH90" s="46"/>
      <c r="NVI90" s="35"/>
      <c r="NVJ90" s="59"/>
      <c r="NVK90" s="37"/>
      <c r="NVL90" s="46"/>
      <c r="NVM90" s="35"/>
      <c r="NVN90" s="59"/>
      <c r="NVO90" s="37"/>
      <c r="NVP90" s="46"/>
      <c r="NVQ90" s="35"/>
      <c r="NVR90" s="59"/>
      <c r="NVS90" s="37"/>
      <c r="NVT90" s="46"/>
      <c r="NVU90" s="35"/>
      <c r="NVV90" s="59"/>
      <c r="NVW90" s="37"/>
      <c r="NVX90" s="46"/>
      <c r="NVY90" s="35"/>
      <c r="NVZ90" s="59"/>
      <c r="NWA90" s="37"/>
      <c r="NWB90" s="46"/>
      <c r="NWC90" s="35"/>
      <c r="NWD90" s="59"/>
      <c r="NWE90" s="37"/>
      <c r="NWF90" s="46"/>
      <c r="NWG90" s="35"/>
      <c r="NWH90" s="59"/>
      <c r="NWI90" s="37"/>
      <c r="NWJ90" s="46"/>
      <c r="NWK90" s="35"/>
      <c r="NWL90" s="59"/>
      <c r="NWM90" s="37"/>
      <c r="NWN90" s="46"/>
      <c r="NWO90" s="35"/>
      <c r="NWP90" s="59"/>
      <c r="NWQ90" s="37"/>
      <c r="NWR90" s="46"/>
      <c r="NWS90" s="35"/>
      <c r="NWT90" s="59"/>
      <c r="NWU90" s="37"/>
      <c r="NWV90" s="46"/>
      <c r="NWW90" s="35"/>
      <c r="NWX90" s="59"/>
      <c r="NWY90" s="37"/>
      <c r="NWZ90" s="46"/>
      <c r="NXA90" s="35"/>
      <c r="NXB90" s="59"/>
      <c r="NXC90" s="37"/>
      <c r="NXD90" s="46"/>
      <c r="NXE90" s="35"/>
      <c r="NXF90" s="59"/>
      <c r="NXG90" s="37"/>
      <c r="NXH90" s="46"/>
      <c r="NXI90" s="35"/>
      <c r="NXJ90" s="59"/>
      <c r="NXK90" s="37"/>
      <c r="NXL90" s="46"/>
      <c r="NXM90" s="35"/>
      <c r="NXN90" s="59"/>
      <c r="NXO90" s="37"/>
      <c r="NXP90" s="46"/>
      <c r="NXQ90" s="35"/>
      <c r="NXR90" s="59"/>
      <c r="NXS90" s="37"/>
      <c r="NXT90" s="46"/>
      <c r="NXU90" s="35"/>
      <c r="NXV90" s="59"/>
      <c r="NXW90" s="37"/>
      <c r="NXX90" s="46"/>
      <c r="NXY90" s="35"/>
      <c r="NXZ90" s="59"/>
      <c r="NYA90" s="37"/>
      <c r="NYB90" s="46"/>
      <c r="NYC90" s="35"/>
      <c r="NYD90" s="59"/>
      <c r="NYE90" s="37"/>
      <c r="NYF90" s="46"/>
      <c r="NYG90" s="35"/>
      <c r="NYH90" s="59"/>
      <c r="NYI90" s="37"/>
      <c r="NYJ90" s="46"/>
      <c r="NYK90" s="35"/>
      <c r="NYL90" s="59"/>
      <c r="NYM90" s="37"/>
      <c r="NYN90" s="46"/>
      <c r="NYO90" s="35"/>
      <c r="NYP90" s="59"/>
      <c r="NYQ90" s="37"/>
      <c r="NYR90" s="46"/>
      <c r="NYS90" s="35"/>
      <c r="NYT90" s="59"/>
      <c r="NYU90" s="37"/>
      <c r="NYV90" s="46"/>
      <c r="NYW90" s="35"/>
      <c r="NYX90" s="59"/>
      <c r="NYY90" s="37"/>
      <c r="NYZ90" s="46"/>
      <c r="NZA90" s="35"/>
      <c r="NZB90" s="59"/>
      <c r="NZC90" s="37"/>
      <c r="NZD90" s="46"/>
      <c r="NZE90" s="35"/>
      <c r="NZF90" s="59"/>
      <c r="NZG90" s="37"/>
      <c r="NZH90" s="46"/>
      <c r="NZI90" s="35"/>
      <c r="NZJ90" s="59"/>
      <c r="NZK90" s="37"/>
      <c r="NZL90" s="46"/>
      <c r="NZM90" s="35"/>
      <c r="NZN90" s="59"/>
      <c r="NZO90" s="37"/>
      <c r="NZP90" s="46"/>
      <c r="NZQ90" s="35"/>
      <c r="NZR90" s="59"/>
      <c r="NZS90" s="37"/>
      <c r="NZT90" s="46"/>
      <c r="NZU90" s="35"/>
      <c r="NZV90" s="59"/>
      <c r="NZW90" s="37"/>
      <c r="NZX90" s="46"/>
      <c r="NZY90" s="35"/>
      <c r="NZZ90" s="59"/>
      <c r="OAA90" s="37"/>
      <c r="OAB90" s="46"/>
      <c r="OAC90" s="35"/>
      <c r="OAD90" s="59"/>
      <c r="OAE90" s="37"/>
      <c r="OAF90" s="46"/>
      <c r="OAG90" s="35"/>
      <c r="OAH90" s="59"/>
      <c r="OAI90" s="37"/>
      <c r="OAJ90" s="46"/>
      <c r="OAK90" s="35"/>
      <c r="OAL90" s="59"/>
      <c r="OAM90" s="37"/>
      <c r="OAN90" s="46"/>
      <c r="OAO90" s="35"/>
      <c r="OAP90" s="59"/>
      <c r="OAQ90" s="37"/>
      <c r="OAR90" s="46"/>
      <c r="OAS90" s="35"/>
      <c r="OAT90" s="59"/>
      <c r="OAU90" s="37"/>
      <c r="OAV90" s="46"/>
      <c r="OAW90" s="35"/>
      <c r="OAX90" s="59"/>
      <c r="OAY90" s="37"/>
      <c r="OAZ90" s="46"/>
      <c r="OBA90" s="35"/>
      <c r="OBB90" s="59"/>
      <c r="OBC90" s="37"/>
      <c r="OBD90" s="46"/>
      <c r="OBE90" s="35"/>
      <c r="OBF90" s="59"/>
      <c r="OBG90" s="37"/>
      <c r="OBH90" s="46"/>
      <c r="OBI90" s="35"/>
      <c r="OBJ90" s="59"/>
      <c r="OBK90" s="37"/>
      <c r="OBL90" s="46"/>
      <c r="OBM90" s="35"/>
      <c r="OBN90" s="59"/>
      <c r="OBO90" s="37"/>
      <c r="OBP90" s="46"/>
      <c r="OBQ90" s="35"/>
      <c r="OBR90" s="59"/>
      <c r="OBS90" s="37"/>
      <c r="OBT90" s="46"/>
      <c r="OBU90" s="35"/>
      <c r="OBV90" s="59"/>
      <c r="OBW90" s="37"/>
      <c r="OBX90" s="46"/>
      <c r="OBY90" s="35"/>
      <c r="OBZ90" s="59"/>
      <c r="OCA90" s="37"/>
      <c r="OCB90" s="46"/>
      <c r="OCC90" s="35"/>
      <c r="OCD90" s="59"/>
      <c r="OCE90" s="37"/>
      <c r="OCF90" s="46"/>
      <c r="OCG90" s="35"/>
      <c r="OCH90" s="59"/>
      <c r="OCI90" s="37"/>
      <c r="OCJ90" s="46"/>
      <c r="OCK90" s="35"/>
      <c r="OCL90" s="59"/>
      <c r="OCM90" s="37"/>
      <c r="OCN90" s="46"/>
      <c r="OCO90" s="35"/>
      <c r="OCP90" s="59"/>
      <c r="OCQ90" s="37"/>
      <c r="OCR90" s="46"/>
      <c r="OCS90" s="35"/>
      <c r="OCT90" s="59"/>
      <c r="OCU90" s="37"/>
      <c r="OCV90" s="46"/>
      <c r="OCW90" s="35"/>
      <c r="OCX90" s="59"/>
      <c r="OCY90" s="37"/>
      <c r="OCZ90" s="46"/>
      <c r="ODA90" s="35"/>
      <c r="ODB90" s="59"/>
      <c r="ODC90" s="37"/>
      <c r="ODD90" s="46"/>
      <c r="ODE90" s="35"/>
      <c r="ODF90" s="59"/>
      <c r="ODG90" s="37"/>
      <c r="ODH90" s="46"/>
      <c r="ODI90" s="35"/>
      <c r="ODJ90" s="59"/>
      <c r="ODK90" s="37"/>
      <c r="ODL90" s="46"/>
      <c r="ODM90" s="35"/>
      <c r="ODN90" s="59"/>
      <c r="ODO90" s="37"/>
      <c r="ODP90" s="46"/>
      <c r="ODQ90" s="35"/>
      <c r="ODR90" s="59"/>
      <c r="ODS90" s="37"/>
      <c r="ODT90" s="46"/>
      <c r="ODU90" s="35"/>
      <c r="ODV90" s="59"/>
      <c r="ODW90" s="37"/>
      <c r="ODX90" s="46"/>
      <c r="ODY90" s="35"/>
      <c r="ODZ90" s="59"/>
      <c r="OEA90" s="37"/>
      <c r="OEB90" s="46"/>
      <c r="OEC90" s="35"/>
      <c r="OED90" s="59"/>
      <c r="OEE90" s="37"/>
      <c r="OEF90" s="46"/>
      <c r="OEG90" s="35"/>
      <c r="OEH90" s="59"/>
      <c r="OEI90" s="37"/>
      <c r="OEJ90" s="46"/>
      <c r="OEK90" s="35"/>
      <c r="OEL90" s="59"/>
      <c r="OEM90" s="37"/>
      <c r="OEN90" s="46"/>
      <c r="OEO90" s="35"/>
      <c r="OEP90" s="59"/>
      <c r="OEQ90" s="37"/>
      <c r="OER90" s="46"/>
      <c r="OES90" s="35"/>
      <c r="OET90" s="59"/>
      <c r="OEU90" s="37"/>
      <c r="OEV90" s="46"/>
      <c r="OEW90" s="35"/>
      <c r="OEX90" s="59"/>
      <c r="OEY90" s="37"/>
      <c r="OEZ90" s="46"/>
      <c r="OFA90" s="35"/>
      <c r="OFB90" s="59"/>
      <c r="OFC90" s="37"/>
      <c r="OFD90" s="46"/>
      <c r="OFE90" s="35"/>
      <c r="OFF90" s="59"/>
      <c r="OFG90" s="37"/>
      <c r="OFH90" s="46"/>
      <c r="OFI90" s="35"/>
      <c r="OFJ90" s="59"/>
      <c r="OFK90" s="37"/>
      <c r="OFL90" s="46"/>
      <c r="OFM90" s="35"/>
      <c r="OFN90" s="59"/>
      <c r="OFO90" s="37"/>
      <c r="OFP90" s="46"/>
      <c r="OFQ90" s="35"/>
      <c r="OFR90" s="59"/>
      <c r="OFS90" s="37"/>
      <c r="OFT90" s="46"/>
      <c r="OFU90" s="35"/>
      <c r="OFV90" s="59"/>
      <c r="OFW90" s="37"/>
      <c r="OFX90" s="46"/>
      <c r="OFY90" s="35"/>
      <c r="OFZ90" s="59"/>
      <c r="OGA90" s="37"/>
      <c r="OGB90" s="46"/>
      <c r="OGC90" s="35"/>
      <c r="OGD90" s="59"/>
      <c r="OGE90" s="37"/>
      <c r="OGF90" s="46"/>
      <c r="OGG90" s="35"/>
      <c r="OGH90" s="59"/>
      <c r="OGI90" s="37"/>
      <c r="OGJ90" s="46"/>
      <c r="OGK90" s="35"/>
      <c r="OGL90" s="59"/>
      <c r="OGM90" s="37"/>
      <c r="OGN90" s="46"/>
      <c r="OGO90" s="35"/>
      <c r="OGP90" s="59"/>
      <c r="OGQ90" s="37"/>
      <c r="OGR90" s="46"/>
      <c r="OGS90" s="35"/>
      <c r="OGT90" s="59"/>
      <c r="OGU90" s="37"/>
      <c r="OGV90" s="46"/>
      <c r="OGW90" s="35"/>
      <c r="OGX90" s="59"/>
      <c r="OGY90" s="37"/>
      <c r="OGZ90" s="46"/>
      <c r="OHA90" s="35"/>
      <c r="OHB90" s="59"/>
      <c r="OHC90" s="37"/>
      <c r="OHD90" s="46"/>
      <c r="OHE90" s="35"/>
      <c r="OHF90" s="59"/>
      <c r="OHG90" s="37"/>
      <c r="OHH90" s="46"/>
      <c r="OHI90" s="35"/>
      <c r="OHJ90" s="59"/>
      <c r="OHK90" s="37"/>
      <c r="OHL90" s="46"/>
      <c r="OHM90" s="35"/>
      <c r="OHN90" s="59"/>
      <c r="OHO90" s="37"/>
      <c r="OHP90" s="46"/>
      <c r="OHQ90" s="35"/>
      <c r="OHR90" s="59"/>
      <c r="OHS90" s="37"/>
      <c r="OHT90" s="46"/>
      <c r="OHU90" s="35"/>
      <c r="OHV90" s="59"/>
      <c r="OHW90" s="37"/>
      <c r="OHX90" s="46"/>
      <c r="OHY90" s="35"/>
      <c r="OHZ90" s="59"/>
      <c r="OIA90" s="37"/>
      <c r="OIB90" s="46"/>
      <c r="OIC90" s="35"/>
      <c r="OID90" s="59"/>
      <c r="OIE90" s="37"/>
      <c r="OIF90" s="46"/>
      <c r="OIG90" s="35"/>
      <c r="OIH90" s="59"/>
      <c r="OII90" s="37"/>
      <c r="OIJ90" s="46"/>
      <c r="OIK90" s="35"/>
      <c r="OIL90" s="59"/>
      <c r="OIM90" s="37"/>
      <c r="OIN90" s="46"/>
      <c r="OIO90" s="35"/>
      <c r="OIP90" s="59"/>
      <c r="OIQ90" s="37"/>
      <c r="OIR90" s="46"/>
      <c r="OIS90" s="35"/>
      <c r="OIT90" s="59"/>
      <c r="OIU90" s="37"/>
      <c r="OIV90" s="46"/>
      <c r="OIW90" s="35"/>
      <c r="OIX90" s="59"/>
      <c r="OIY90" s="37"/>
      <c r="OIZ90" s="46"/>
      <c r="OJA90" s="35"/>
      <c r="OJB90" s="59"/>
      <c r="OJC90" s="37"/>
      <c r="OJD90" s="46"/>
      <c r="OJE90" s="35"/>
      <c r="OJF90" s="59"/>
      <c r="OJG90" s="37"/>
      <c r="OJH90" s="46"/>
      <c r="OJI90" s="35"/>
      <c r="OJJ90" s="59"/>
      <c r="OJK90" s="37"/>
      <c r="OJL90" s="46"/>
      <c r="OJM90" s="35"/>
      <c r="OJN90" s="59"/>
      <c r="OJO90" s="37"/>
      <c r="OJP90" s="46"/>
      <c r="OJQ90" s="35"/>
      <c r="OJR90" s="59"/>
      <c r="OJS90" s="37"/>
      <c r="OJT90" s="46"/>
      <c r="OJU90" s="35"/>
      <c r="OJV90" s="59"/>
      <c r="OJW90" s="37"/>
      <c r="OJX90" s="46"/>
      <c r="OJY90" s="35"/>
      <c r="OJZ90" s="59"/>
      <c r="OKA90" s="37"/>
      <c r="OKB90" s="46"/>
      <c r="OKC90" s="35"/>
      <c r="OKD90" s="59"/>
      <c r="OKE90" s="37"/>
      <c r="OKF90" s="46"/>
      <c r="OKG90" s="35"/>
      <c r="OKH90" s="59"/>
      <c r="OKI90" s="37"/>
      <c r="OKJ90" s="46"/>
      <c r="OKK90" s="35"/>
      <c r="OKL90" s="59"/>
      <c r="OKM90" s="37"/>
      <c r="OKN90" s="46"/>
      <c r="OKO90" s="35"/>
      <c r="OKP90" s="59"/>
      <c r="OKQ90" s="37"/>
      <c r="OKR90" s="46"/>
      <c r="OKS90" s="35"/>
      <c r="OKT90" s="59"/>
      <c r="OKU90" s="37"/>
      <c r="OKV90" s="46"/>
      <c r="OKW90" s="35"/>
      <c r="OKX90" s="59"/>
      <c r="OKY90" s="37"/>
      <c r="OKZ90" s="46"/>
      <c r="OLA90" s="35"/>
      <c r="OLB90" s="59"/>
      <c r="OLC90" s="37"/>
      <c r="OLD90" s="46"/>
      <c r="OLE90" s="35"/>
      <c r="OLF90" s="59"/>
      <c r="OLG90" s="37"/>
      <c r="OLH90" s="46"/>
      <c r="OLI90" s="35"/>
      <c r="OLJ90" s="59"/>
      <c r="OLK90" s="37"/>
      <c r="OLL90" s="46"/>
      <c r="OLM90" s="35"/>
      <c r="OLN90" s="59"/>
      <c r="OLO90" s="37"/>
      <c r="OLP90" s="46"/>
      <c r="OLQ90" s="35"/>
      <c r="OLR90" s="59"/>
      <c r="OLS90" s="37"/>
      <c r="OLT90" s="46"/>
      <c r="OLU90" s="35"/>
      <c r="OLV90" s="59"/>
      <c r="OLW90" s="37"/>
      <c r="OLX90" s="46"/>
      <c r="OLY90" s="35"/>
      <c r="OLZ90" s="59"/>
      <c r="OMA90" s="37"/>
      <c r="OMB90" s="46"/>
      <c r="OMC90" s="35"/>
      <c r="OMD90" s="59"/>
      <c r="OME90" s="37"/>
      <c r="OMF90" s="46"/>
      <c r="OMG90" s="35"/>
      <c r="OMH90" s="59"/>
      <c r="OMI90" s="37"/>
      <c r="OMJ90" s="46"/>
      <c r="OMK90" s="35"/>
      <c r="OML90" s="59"/>
      <c r="OMM90" s="37"/>
      <c r="OMN90" s="46"/>
      <c r="OMO90" s="35"/>
      <c r="OMP90" s="59"/>
      <c r="OMQ90" s="37"/>
      <c r="OMR90" s="46"/>
      <c r="OMS90" s="35"/>
      <c r="OMT90" s="59"/>
      <c r="OMU90" s="37"/>
      <c r="OMV90" s="46"/>
      <c r="OMW90" s="35"/>
      <c r="OMX90" s="59"/>
      <c r="OMY90" s="37"/>
      <c r="OMZ90" s="46"/>
      <c r="ONA90" s="35"/>
      <c r="ONB90" s="59"/>
      <c r="ONC90" s="37"/>
      <c r="OND90" s="46"/>
      <c r="ONE90" s="35"/>
      <c r="ONF90" s="59"/>
      <c r="ONG90" s="37"/>
      <c r="ONH90" s="46"/>
      <c r="ONI90" s="35"/>
      <c r="ONJ90" s="59"/>
      <c r="ONK90" s="37"/>
      <c r="ONL90" s="46"/>
      <c r="ONM90" s="35"/>
      <c r="ONN90" s="59"/>
      <c r="ONO90" s="37"/>
      <c r="ONP90" s="46"/>
      <c r="ONQ90" s="35"/>
      <c r="ONR90" s="59"/>
      <c r="ONS90" s="37"/>
      <c r="ONT90" s="46"/>
      <c r="ONU90" s="35"/>
      <c r="ONV90" s="59"/>
      <c r="ONW90" s="37"/>
      <c r="ONX90" s="46"/>
      <c r="ONY90" s="35"/>
      <c r="ONZ90" s="59"/>
      <c r="OOA90" s="37"/>
      <c r="OOB90" s="46"/>
      <c r="OOC90" s="35"/>
      <c r="OOD90" s="59"/>
      <c r="OOE90" s="37"/>
      <c r="OOF90" s="46"/>
      <c r="OOG90" s="35"/>
      <c r="OOH90" s="59"/>
      <c r="OOI90" s="37"/>
      <c r="OOJ90" s="46"/>
      <c r="OOK90" s="35"/>
      <c r="OOL90" s="59"/>
      <c r="OOM90" s="37"/>
      <c r="OON90" s="46"/>
      <c r="OOO90" s="35"/>
      <c r="OOP90" s="59"/>
      <c r="OOQ90" s="37"/>
      <c r="OOR90" s="46"/>
      <c r="OOS90" s="35"/>
      <c r="OOT90" s="59"/>
      <c r="OOU90" s="37"/>
      <c r="OOV90" s="46"/>
      <c r="OOW90" s="35"/>
      <c r="OOX90" s="59"/>
      <c r="OOY90" s="37"/>
      <c r="OOZ90" s="46"/>
      <c r="OPA90" s="35"/>
      <c r="OPB90" s="59"/>
      <c r="OPC90" s="37"/>
      <c r="OPD90" s="46"/>
      <c r="OPE90" s="35"/>
      <c r="OPF90" s="59"/>
      <c r="OPG90" s="37"/>
      <c r="OPH90" s="46"/>
      <c r="OPI90" s="35"/>
      <c r="OPJ90" s="59"/>
      <c r="OPK90" s="37"/>
      <c r="OPL90" s="46"/>
      <c r="OPM90" s="35"/>
      <c r="OPN90" s="59"/>
      <c r="OPO90" s="37"/>
      <c r="OPP90" s="46"/>
      <c r="OPQ90" s="35"/>
      <c r="OPR90" s="59"/>
      <c r="OPS90" s="37"/>
      <c r="OPT90" s="46"/>
      <c r="OPU90" s="35"/>
      <c r="OPV90" s="59"/>
      <c r="OPW90" s="37"/>
      <c r="OPX90" s="46"/>
      <c r="OPY90" s="35"/>
      <c r="OPZ90" s="59"/>
      <c r="OQA90" s="37"/>
      <c r="OQB90" s="46"/>
      <c r="OQC90" s="35"/>
      <c r="OQD90" s="59"/>
      <c r="OQE90" s="37"/>
      <c r="OQF90" s="46"/>
      <c r="OQG90" s="35"/>
      <c r="OQH90" s="59"/>
      <c r="OQI90" s="37"/>
      <c r="OQJ90" s="46"/>
      <c r="OQK90" s="35"/>
      <c r="OQL90" s="59"/>
      <c r="OQM90" s="37"/>
      <c r="OQN90" s="46"/>
      <c r="OQO90" s="35"/>
      <c r="OQP90" s="59"/>
      <c r="OQQ90" s="37"/>
      <c r="OQR90" s="46"/>
      <c r="OQS90" s="35"/>
      <c r="OQT90" s="59"/>
      <c r="OQU90" s="37"/>
      <c r="OQV90" s="46"/>
      <c r="OQW90" s="35"/>
      <c r="OQX90" s="59"/>
      <c r="OQY90" s="37"/>
      <c r="OQZ90" s="46"/>
      <c r="ORA90" s="35"/>
      <c r="ORB90" s="59"/>
      <c r="ORC90" s="37"/>
      <c r="ORD90" s="46"/>
      <c r="ORE90" s="35"/>
      <c r="ORF90" s="59"/>
      <c r="ORG90" s="37"/>
      <c r="ORH90" s="46"/>
      <c r="ORI90" s="35"/>
      <c r="ORJ90" s="59"/>
      <c r="ORK90" s="37"/>
      <c r="ORL90" s="46"/>
      <c r="ORM90" s="35"/>
      <c r="ORN90" s="59"/>
      <c r="ORO90" s="37"/>
      <c r="ORP90" s="46"/>
      <c r="ORQ90" s="35"/>
      <c r="ORR90" s="59"/>
      <c r="ORS90" s="37"/>
      <c r="ORT90" s="46"/>
      <c r="ORU90" s="35"/>
      <c r="ORV90" s="59"/>
      <c r="ORW90" s="37"/>
      <c r="ORX90" s="46"/>
      <c r="ORY90" s="35"/>
      <c r="ORZ90" s="59"/>
      <c r="OSA90" s="37"/>
      <c r="OSB90" s="46"/>
      <c r="OSC90" s="35"/>
      <c r="OSD90" s="59"/>
      <c r="OSE90" s="37"/>
      <c r="OSF90" s="46"/>
      <c r="OSG90" s="35"/>
      <c r="OSH90" s="59"/>
      <c r="OSI90" s="37"/>
      <c r="OSJ90" s="46"/>
      <c r="OSK90" s="35"/>
      <c r="OSL90" s="59"/>
      <c r="OSM90" s="37"/>
      <c r="OSN90" s="46"/>
      <c r="OSO90" s="35"/>
      <c r="OSP90" s="59"/>
      <c r="OSQ90" s="37"/>
      <c r="OSR90" s="46"/>
      <c r="OSS90" s="35"/>
      <c r="OST90" s="59"/>
      <c r="OSU90" s="37"/>
      <c r="OSV90" s="46"/>
      <c r="OSW90" s="35"/>
      <c r="OSX90" s="59"/>
      <c r="OSY90" s="37"/>
      <c r="OSZ90" s="46"/>
      <c r="OTA90" s="35"/>
      <c r="OTB90" s="59"/>
      <c r="OTC90" s="37"/>
      <c r="OTD90" s="46"/>
      <c r="OTE90" s="35"/>
      <c r="OTF90" s="59"/>
      <c r="OTG90" s="37"/>
      <c r="OTH90" s="46"/>
      <c r="OTI90" s="35"/>
      <c r="OTJ90" s="59"/>
      <c r="OTK90" s="37"/>
      <c r="OTL90" s="46"/>
      <c r="OTM90" s="35"/>
      <c r="OTN90" s="59"/>
      <c r="OTO90" s="37"/>
      <c r="OTP90" s="46"/>
      <c r="OTQ90" s="35"/>
      <c r="OTR90" s="59"/>
      <c r="OTS90" s="37"/>
      <c r="OTT90" s="46"/>
      <c r="OTU90" s="35"/>
      <c r="OTV90" s="59"/>
      <c r="OTW90" s="37"/>
      <c r="OTX90" s="46"/>
      <c r="OTY90" s="35"/>
      <c r="OTZ90" s="59"/>
      <c r="OUA90" s="37"/>
      <c r="OUB90" s="46"/>
      <c r="OUC90" s="35"/>
      <c r="OUD90" s="59"/>
      <c r="OUE90" s="37"/>
      <c r="OUF90" s="46"/>
      <c r="OUG90" s="35"/>
      <c r="OUH90" s="59"/>
      <c r="OUI90" s="37"/>
      <c r="OUJ90" s="46"/>
      <c r="OUK90" s="35"/>
      <c r="OUL90" s="59"/>
      <c r="OUM90" s="37"/>
      <c r="OUN90" s="46"/>
      <c r="OUO90" s="35"/>
      <c r="OUP90" s="59"/>
      <c r="OUQ90" s="37"/>
      <c r="OUR90" s="46"/>
      <c r="OUS90" s="35"/>
      <c r="OUT90" s="59"/>
      <c r="OUU90" s="37"/>
      <c r="OUV90" s="46"/>
      <c r="OUW90" s="35"/>
      <c r="OUX90" s="59"/>
      <c r="OUY90" s="37"/>
      <c r="OUZ90" s="46"/>
      <c r="OVA90" s="35"/>
      <c r="OVB90" s="59"/>
      <c r="OVC90" s="37"/>
      <c r="OVD90" s="46"/>
      <c r="OVE90" s="35"/>
      <c r="OVF90" s="59"/>
      <c r="OVG90" s="37"/>
      <c r="OVH90" s="46"/>
      <c r="OVI90" s="35"/>
      <c r="OVJ90" s="59"/>
      <c r="OVK90" s="37"/>
      <c r="OVL90" s="46"/>
      <c r="OVM90" s="35"/>
      <c r="OVN90" s="59"/>
      <c r="OVO90" s="37"/>
      <c r="OVP90" s="46"/>
      <c r="OVQ90" s="35"/>
      <c r="OVR90" s="59"/>
      <c r="OVS90" s="37"/>
      <c r="OVT90" s="46"/>
      <c r="OVU90" s="35"/>
      <c r="OVV90" s="59"/>
      <c r="OVW90" s="37"/>
      <c r="OVX90" s="46"/>
      <c r="OVY90" s="35"/>
      <c r="OVZ90" s="59"/>
      <c r="OWA90" s="37"/>
      <c r="OWB90" s="46"/>
      <c r="OWC90" s="35"/>
      <c r="OWD90" s="59"/>
      <c r="OWE90" s="37"/>
      <c r="OWF90" s="46"/>
      <c r="OWG90" s="35"/>
      <c r="OWH90" s="59"/>
      <c r="OWI90" s="37"/>
      <c r="OWJ90" s="46"/>
      <c r="OWK90" s="35"/>
      <c r="OWL90" s="59"/>
      <c r="OWM90" s="37"/>
      <c r="OWN90" s="46"/>
      <c r="OWO90" s="35"/>
      <c r="OWP90" s="59"/>
      <c r="OWQ90" s="37"/>
      <c r="OWR90" s="46"/>
      <c r="OWS90" s="35"/>
      <c r="OWT90" s="59"/>
      <c r="OWU90" s="37"/>
      <c r="OWV90" s="46"/>
      <c r="OWW90" s="35"/>
      <c r="OWX90" s="59"/>
      <c r="OWY90" s="37"/>
      <c r="OWZ90" s="46"/>
      <c r="OXA90" s="35"/>
      <c r="OXB90" s="59"/>
      <c r="OXC90" s="37"/>
      <c r="OXD90" s="46"/>
      <c r="OXE90" s="35"/>
      <c r="OXF90" s="59"/>
      <c r="OXG90" s="37"/>
      <c r="OXH90" s="46"/>
      <c r="OXI90" s="35"/>
      <c r="OXJ90" s="59"/>
      <c r="OXK90" s="37"/>
      <c r="OXL90" s="46"/>
      <c r="OXM90" s="35"/>
      <c r="OXN90" s="59"/>
      <c r="OXO90" s="37"/>
      <c r="OXP90" s="46"/>
      <c r="OXQ90" s="35"/>
      <c r="OXR90" s="59"/>
      <c r="OXS90" s="37"/>
      <c r="OXT90" s="46"/>
      <c r="OXU90" s="35"/>
      <c r="OXV90" s="59"/>
      <c r="OXW90" s="37"/>
      <c r="OXX90" s="46"/>
      <c r="OXY90" s="35"/>
      <c r="OXZ90" s="59"/>
      <c r="OYA90" s="37"/>
      <c r="OYB90" s="46"/>
      <c r="OYC90" s="35"/>
      <c r="OYD90" s="59"/>
      <c r="OYE90" s="37"/>
      <c r="OYF90" s="46"/>
      <c r="OYG90" s="35"/>
      <c r="OYH90" s="59"/>
      <c r="OYI90" s="37"/>
      <c r="OYJ90" s="46"/>
      <c r="OYK90" s="35"/>
      <c r="OYL90" s="59"/>
      <c r="OYM90" s="37"/>
      <c r="OYN90" s="46"/>
      <c r="OYO90" s="35"/>
      <c r="OYP90" s="59"/>
      <c r="OYQ90" s="37"/>
      <c r="OYR90" s="46"/>
      <c r="OYS90" s="35"/>
      <c r="OYT90" s="59"/>
      <c r="OYU90" s="37"/>
      <c r="OYV90" s="46"/>
      <c r="OYW90" s="35"/>
      <c r="OYX90" s="59"/>
      <c r="OYY90" s="37"/>
      <c r="OYZ90" s="46"/>
      <c r="OZA90" s="35"/>
      <c r="OZB90" s="59"/>
      <c r="OZC90" s="37"/>
      <c r="OZD90" s="46"/>
      <c r="OZE90" s="35"/>
      <c r="OZF90" s="59"/>
      <c r="OZG90" s="37"/>
      <c r="OZH90" s="46"/>
      <c r="OZI90" s="35"/>
      <c r="OZJ90" s="59"/>
      <c r="OZK90" s="37"/>
      <c r="OZL90" s="46"/>
      <c r="OZM90" s="35"/>
      <c r="OZN90" s="59"/>
      <c r="OZO90" s="37"/>
      <c r="OZP90" s="46"/>
      <c r="OZQ90" s="35"/>
      <c r="OZR90" s="59"/>
      <c r="OZS90" s="37"/>
      <c r="OZT90" s="46"/>
      <c r="OZU90" s="35"/>
      <c r="OZV90" s="59"/>
      <c r="OZW90" s="37"/>
      <c r="OZX90" s="46"/>
      <c r="OZY90" s="35"/>
      <c r="OZZ90" s="59"/>
      <c r="PAA90" s="37"/>
      <c r="PAB90" s="46"/>
      <c r="PAC90" s="35"/>
      <c r="PAD90" s="59"/>
      <c r="PAE90" s="37"/>
      <c r="PAF90" s="46"/>
      <c r="PAG90" s="35"/>
      <c r="PAH90" s="59"/>
      <c r="PAI90" s="37"/>
      <c r="PAJ90" s="46"/>
      <c r="PAK90" s="35"/>
      <c r="PAL90" s="59"/>
      <c r="PAM90" s="37"/>
      <c r="PAN90" s="46"/>
      <c r="PAO90" s="35"/>
      <c r="PAP90" s="59"/>
      <c r="PAQ90" s="37"/>
      <c r="PAR90" s="46"/>
      <c r="PAS90" s="35"/>
      <c r="PAT90" s="59"/>
      <c r="PAU90" s="37"/>
      <c r="PAV90" s="46"/>
      <c r="PAW90" s="35"/>
      <c r="PAX90" s="59"/>
      <c r="PAY90" s="37"/>
      <c r="PAZ90" s="46"/>
      <c r="PBA90" s="35"/>
      <c r="PBB90" s="59"/>
      <c r="PBC90" s="37"/>
      <c r="PBD90" s="46"/>
      <c r="PBE90" s="35"/>
      <c r="PBF90" s="59"/>
      <c r="PBG90" s="37"/>
      <c r="PBH90" s="46"/>
      <c r="PBI90" s="35"/>
      <c r="PBJ90" s="59"/>
      <c r="PBK90" s="37"/>
      <c r="PBL90" s="46"/>
      <c r="PBM90" s="35"/>
      <c r="PBN90" s="59"/>
      <c r="PBO90" s="37"/>
      <c r="PBP90" s="46"/>
      <c r="PBQ90" s="35"/>
      <c r="PBR90" s="59"/>
      <c r="PBS90" s="37"/>
      <c r="PBT90" s="46"/>
      <c r="PBU90" s="35"/>
      <c r="PBV90" s="59"/>
      <c r="PBW90" s="37"/>
      <c r="PBX90" s="46"/>
      <c r="PBY90" s="35"/>
      <c r="PBZ90" s="59"/>
      <c r="PCA90" s="37"/>
      <c r="PCB90" s="46"/>
      <c r="PCC90" s="35"/>
      <c r="PCD90" s="59"/>
      <c r="PCE90" s="37"/>
      <c r="PCF90" s="46"/>
      <c r="PCG90" s="35"/>
      <c r="PCH90" s="59"/>
      <c r="PCI90" s="37"/>
      <c r="PCJ90" s="46"/>
      <c r="PCK90" s="35"/>
      <c r="PCL90" s="59"/>
      <c r="PCM90" s="37"/>
      <c r="PCN90" s="46"/>
      <c r="PCO90" s="35"/>
      <c r="PCP90" s="59"/>
      <c r="PCQ90" s="37"/>
      <c r="PCR90" s="46"/>
      <c r="PCS90" s="35"/>
      <c r="PCT90" s="59"/>
      <c r="PCU90" s="37"/>
      <c r="PCV90" s="46"/>
      <c r="PCW90" s="35"/>
      <c r="PCX90" s="59"/>
      <c r="PCY90" s="37"/>
      <c r="PCZ90" s="46"/>
      <c r="PDA90" s="35"/>
      <c r="PDB90" s="59"/>
      <c r="PDC90" s="37"/>
      <c r="PDD90" s="46"/>
      <c r="PDE90" s="35"/>
      <c r="PDF90" s="59"/>
      <c r="PDG90" s="37"/>
      <c r="PDH90" s="46"/>
      <c r="PDI90" s="35"/>
      <c r="PDJ90" s="59"/>
      <c r="PDK90" s="37"/>
      <c r="PDL90" s="46"/>
      <c r="PDM90" s="35"/>
      <c r="PDN90" s="59"/>
      <c r="PDO90" s="37"/>
      <c r="PDP90" s="46"/>
      <c r="PDQ90" s="35"/>
      <c r="PDR90" s="59"/>
      <c r="PDS90" s="37"/>
      <c r="PDT90" s="46"/>
      <c r="PDU90" s="35"/>
      <c r="PDV90" s="59"/>
      <c r="PDW90" s="37"/>
      <c r="PDX90" s="46"/>
      <c r="PDY90" s="35"/>
      <c r="PDZ90" s="59"/>
      <c r="PEA90" s="37"/>
      <c r="PEB90" s="46"/>
      <c r="PEC90" s="35"/>
      <c r="PED90" s="59"/>
      <c r="PEE90" s="37"/>
      <c r="PEF90" s="46"/>
      <c r="PEG90" s="35"/>
      <c r="PEH90" s="59"/>
      <c r="PEI90" s="37"/>
      <c r="PEJ90" s="46"/>
      <c r="PEK90" s="35"/>
      <c r="PEL90" s="59"/>
      <c r="PEM90" s="37"/>
      <c r="PEN90" s="46"/>
      <c r="PEO90" s="35"/>
      <c r="PEP90" s="59"/>
      <c r="PEQ90" s="37"/>
      <c r="PER90" s="46"/>
      <c r="PES90" s="35"/>
      <c r="PET90" s="59"/>
      <c r="PEU90" s="37"/>
      <c r="PEV90" s="46"/>
      <c r="PEW90" s="35"/>
      <c r="PEX90" s="59"/>
      <c r="PEY90" s="37"/>
      <c r="PEZ90" s="46"/>
      <c r="PFA90" s="35"/>
      <c r="PFB90" s="59"/>
      <c r="PFC90" s="37"/>
      <c r="PFD90" s="46"/>
      <c r="PFE90" s="35"/>
      <c r="PFF90" s="59"/>
      <c r="PFG90" s="37"/>
      <c r="PFH90" s="46"/>
      <c r="PFI90" s="35"/>
      <c r="PFJ90" s="59"/>
      <c r="PFK90" s="37"/>
      <c r="PFL90" s="46"/>
      <c r="PFM90" s="35"/>
      <c r="PFN90" s="59"/>
      <c r="PFO90" s="37"/>
      <c r="PFP90" s="46"/>
      <c r="PFQ90" s="35"/>
      <c r="PFR90" s="59"/>
      <c r="PFS90" s="37"/>
      <c r="PFT90" s="46"/>
      <c r="PFU90" s="35"/>
      <c r="PFV90" s="59"/>
      <c r="PFW90" s="37"/>
      <c r="PFX90" s="46"/>
      <c r="PFY90" s="35"/>
      <c r="PFZ90" s="59"/>
      <c r="PGA90" s="37"/>
      <c r="PGB90" s="46"/>
      <c r="PGC90" s="35"/>
      <c r="PGD90" s="59"/>
      <c r="PGE90" s="37"/>
      <c r="PGF90" s="46"/>
      <c r="PGG90" s="35"/>
      <c r="PGH90" s="59"/>
      <c r="PGI90" s="37"/>
      <c r="PGJ90" s="46"/>
      <c r="PGK90" s="35"/>
      <c r="PGL90" s="59"/>
      <c r="PGM90" s="37"/>
      <c r="PGN90" s="46"/>
      <c r="PGO90" s="35"/>
      <c r="PGP90" s="59"/>
      <c r="PGQ90" s="37"/>
      <c r="PGR90" s="46"/>
      <c r="PGS90" s="35"/>
      <c r="PGT90" s="59"/>
      <c r="PGU90" s="37"/>
      <c r="PGV90" s="46"/>
      <c r="PGW90" s="35"/>
      <c r="PGX90" s="59"/>
      <c r="PGY90" s="37"/>
      <c r="PGZ90" s="46"/>
      <c r="PHA90" s="35"/>
      <c r="PHB90" s="59"/>
      <c r="PHC90" s="37"/>
      <c r="PHD90" s="46"/>
      <c r="PHE90" s="35"/>
      <c r="PHF90" s="59"/>
      <c r="PHG90" s="37"/>
      <c r="PHH90" s="46"/>
      <c r="PHI90" s="35"/>
      <c r="PHJ90" s="59"/>
      <c r="PHK90" s="37"/>
      <c r="PHL90" s="46"/>
      <c r="PHM90" s="35"/>
      <c r="PHN90" s="59"/>
      <c r="PHO90" s="37"/>
      <c r="PHP90" s="46"/>
      <c r="PHQ90" s="35"/>
      <c r="PHR90" s="59"/>
      <c r="PHS90" s="37"/>
      <c r="PHT90" s="46"/>
      <c r="PHU90" s="35"/>
      <c r="PHV90" s="59"/>
      <c r="PHW90" s="37"/>
      <c r="PHX90" s="46"/>
      <c r="PHY90" s="35"/>
      <c r="PHZ90" s="59"/>
      <c r="PIA90" s="37"/>
      <c r="PIB90" s="46"/>
      <c r="PIC90" s="35"/>
      <c r="PID90" s="59"/>
      <c r="PIE90" s="37"/>
      <c r="PIF90" s="46"/>
      <c r="PIG90" s="35"/>
      <c r="PIH90" s="59"/>
      <c r="PII90" s="37"/>
      <c r="PIJ90" s="46"/>
      <c r="PIK90" s="35"/>
      <c r="PIL90" s="59"/>
      <c r="PIM90" s="37"/>
      <c r="PIN90" s="46"/>
      <c r="PIO90" s="35"/>
      <c r="PIP90" s="59"/>
      <c r="PIQ90" s="37"/>
      <c r="PIR90" s="46"/>
      <c r="PIS90" s="35"/>
      <c r="PIT90" s="59"/>
      <c r="PIU90" s="37"/>
      <c r="PIV90" s="46"/>
      <c r="PIW90" s="35"/>
      <c r="PIX90" s="59"/>
      <c r="PIY90" s="37"/>
      <c r="PIZ90" s="46"/>
      <c r="PJA90" s="35"/>
      <c r="PJB90" s="59"/>
      <c r="PJC90" s="37"/>
      <c r="PJD90" s="46"/>
      <c r="PJE90" s="35"/>
      <c r="PJF90" s="59"/>
      <c r="PJG90" s="37"/>
      <c r="PJH90" s="46"/>
      <c r="PJI90" s="35"/>
      <c r="PJJ90" s="59"/>
      <c r="PJK90" s="37"/>
      <c r="PJL90" s="46"/>
      <c r="PJM90" s="35"/>
      <c r="PJN90" s="59"/>
      <c r="PJO90" s="37"/>
      <c r="PJP90" s="46"/>
      <c r="PJQ90" s="35"/>
      <c r="PJR90" s="59"/>
      <c r="PJS90" s="37"/>
      <c r="PJT90" s="46"/>
      <c r="PJU90" s="35"/>
      <c r="PJV90" s="59"/>
      <c r="PJW90" s="37"/>
      <c r="PJX90" s="46"/>
      <c r="PJY90" s="35"/>
      <c r="PJZ90" s="59"/>
      <c r="PKA90" s="37"/>
      <c r="PKB90" s="46"/>
      <c r="PKC90" s="35"/>
      <c r="PKD90" s="59"/>
      <c r="PKE90" s="37"/>
      <c r="PKF90" s="46"/>
      <c r="PKG90" s="35"/>
      <c r="PKH90" s="59"/>
      <c r="PKI90" s="37"/>
      <c r="PKJ90" s="46"/>
      <c r="PKK90" s="35"/>
      <c r="PKL90" s="59"/>
      <c r="PKM90" s="37"/>
      <c r="PKN90" s="46"/>
      <c r="PKO90" s="35"/>
      <c r="PKP90" s="59"/>
      <c r="PKQ90" s="37"/>
      <c r="PKR90" s="46"/>
      <c r="PKS90" s="35"/>
      <c r="PKT90" s="59"/>
      <c r="PKU90" s="37"/>
      <c r="PKV90" s="46"/>
      <c r="PKW90" s="35"/>
      <c r="PKX90" s="59"/>
      <c r="PKY90" s="37"/>
      <c r="PKZ90" s="46"/>
      <c r="PLA90" s="35"/>
      <c r="PLB90" s="59"/>
      <c r="PLC90" s="37"/>
      <c r="PLD90" s="46"/>
      <c r="PLE90" s="35"/>
      <c r="PLF90" s="59"/>
      <c r="PLG90" s="37"/>
      <c r="PLH90" s="46"/>
      <c r="PLI90" s="35"/>
      <c r="PLJ90" s="59"/>
      <c r="PLK90" s="37"/>
      <c r="PLL90" s="46"/>
      <c r="PLM90" s="35"/>
      <c r="PLN90" s="59"/>
      <c r="PLO90" s="37"/>
      <c r="PLP90" s="46"/>
      <c r="PLQ90" s="35"/>
      <c r="PLR90" s="59"/>
      <c r="PLS90" s="37"/>
      <c r="PLT90" s="46"/>
      <c r="PLU90" s="35"/>
      <c r="PLV90" s="59"/>
      <c r="PLW90" s="37"/>
      <c r="PLX90" s="46"/>
      <c r="PLY90" s="35"/>
      <c r="PLZ90" s="59"/>
      <c r="PMA90" s="37"/>
      <c r="PMB90" s="46"/>
      <c r="PMC90" s="35"/>
      <c r="PMD90" s="59"/>
      <c r="PME90" s="37"/>
      <c r="PMF90" s="46"/>
      <c r="PMG90" s="35"/>
      <c r="PMH90" s="59"/>
      <c r="PMI90" s="37"/>
      <c r="PMJ90" s="46"/>
      <c r="PMK90" s="35"/>
      <c r="PML90" s="59"/>
      <c r="PMM90" s="37"/>
      <c r="PMN90" s="46"/>
      <c r="PMO90" s="35"/>
      <c r="PMP90" s="59"/>
      <c r="PMQ90" s="37"/>
      <c r="PMR90" s="46"/>
      <c r="PMS90" s="35"/>
      <c r="PMT90" s="59"/>
      <c r="PMU90" s="37"/>
      <c r="PMV90" s="46"/>
      <c r="PMW90" s="35"/>
      <c r="PMX90" s="59"/>
      <c r="PMY90" s="37"/>
      <c r="PMZ90" s="46"/>
      <c r="PNA90" s="35"/>
      <c r="PNB90" s="59"/>
      <c r="PNC90" s="37"/>
      <c r="PND90" s="46"/>
      <c r="PNE90" s="35"/>
      <c r="PNF90" s="59"/>
      <c r="PNG90" s="37"/>
      <c r="PNH90" s="46"/>
      <c r="PNI90" s="35"/>
      <c r="PNJ90" s="59"/>
      <c r="PNK90" s="37"/>
      <c r="PNL90" s="46"/>
      <c r="PNM90" s="35"/>
      <c r="PNN90" s="59"/>
      <c r="PNO90" s="37"/>
      <c r="PNP90" s="46"/>
      <c r="PNQ90" s="35"/>
      <c r="PNR90" s="59"/>
      <c r="PNS90" s="37"/>
      <c r="PNT90" s="46"/>
      <c r="PNU90" s="35"/>
      <c r="PNV90" s="59"/>
      <c r="PNW90" s="37"/>
      <c r="PNX90" s="46"/>
      <c r="PNY90" s="35"/>
      <c r="PNZ90" s="59"/>
      <c r="POA90" s="37"/>
      <c r="POB90" s="46"/>
      <c r="POC90" s="35"/>
      <c r="POD90" s="59"/>
      <c r="POE90" s="37"/>
      <c r="POF90" s="46"/>
      <c r="POG90" s="35"/>
      <c r="POH90" s="59"/>
      <c r="POI90" s="37"/>
      <c r="POJ90" s="46"/>
      <c r="POK90" s="35"/>
      <c r="POL90" s="59"/>
      <c r="POM90" s="37"/>
      <c r="PON90" s="46"/>
      <c r="POO90" s="35"/>
      <c r="POP90" s="59"/>
      <c r="POQ90" s="37"/>
      <c r="POR90" s="46"/>
      <c r="POS90" s="35"/>
      <c r="POT90" s="59"/>
      <c r="POU90" s="37"/>
      <c r="POV90" s="46"/>
      <c r="POW90" s="35"/>
      <c r="POX90" s="59"/>
      <c r="POY90" s="37"/>
      <c r="POZ90" s="46"/>
      <c r="PPA90" s="35"/>
      <c r="PPB90" s="59"/>
      <c r="PPC90" s="37"/>
      <c r="PPD90" s="46"/>
      <c r="PPE90" s="35"/>
      <c r="PPF90" s="59"/>
      <c r="PPG90" s="37"/>
      <c r="PPH90" s="46"/>
      <c r="PPI90" s="35"/>
      <c r="PPJ90" s="59"/>
      <c r="PPK90" s="37"/>
      <c r="PPL90" s="46"/>
      <c r="PPM90" s="35"/>
      <c r="PPN90" s="59"/>
      <c r="PPO90" s="37"/>
      <c r="PPP90" s="46"/>
      <c r="PPQ90" s="35"/>
      <c r="PPR90" s="59"/>
      <c r="PPS90" s="37"/>
      <c r="PPT90" s="46"/>
      <c r="PPU90" s="35"/>
      <c r="PPV90" s="59"/>
      <c r="PPW90" s="37"/>
      <c r="PPX90" s="46"/>
      <c r="PPY90" s="35"/>
      <c r="PPZ90" s="59"/>
      <c r="PQA90" s="37"/>
      <c r="PQB90" s="46"/>
      <c r="PQC90" s="35"/>
      <c r="PQD90" s="59"/>
      <c r="PQE90" s="37"/>
      <c r="PQF90" s="46"/>
      <c r="PQG90" s="35"/>
      <c r="PQH90" s="59"/>
      <c r="PQI90" s="37"/>
      <c r="PQJ90" s="46"/>
      <c r="PQK90" s="35"/>
      <c r="PQL90" s="59"/>
      <c r="PQM90" s="37"/>
      <c r="PQN90" s="46"/>
      <c r="PQO90" s="35"/>
      <c r="PQP90" s="59"/>
      <c r="PQQ90" s="37"/>
      <c r="PQR90" s="46"/>
      <c r="PQS90" s="35"/>
      <c r="PQT90" s="59"/>
      <c r="PQU90" s="37"/>
      <c r="PQV90" s="46"/>
      <c r="PQW90" s="35"/>
      <c r="PQX90" s="59"/>
      <c r="PQY90" s="37"/>
      <c r="PQZ90" s="46"/>
      <c r="PRA90" s="35"/>
      <c r="PRB90" s="59"/>
      <c r="PRC90" s="37"/>
      <c r="PRD90" s="46"/>
      <c r="PRE90" s="35"/>
      <c r="PRF90" s="59"/>
      <c r="PRG90" s="37"/>
      <c r="PRH90" s="46"/>
      <c r="PRI90" s="35"/>
      <c r="PRJ90" s="59"/>
      <c r="PRK90" s="37"/>
      <c r="PRL90" s="46"/>
      <c r="PRM90" s="35"/>
      <c r="PRN90" s="59"/>
      <c r="PRO90" s="37"/>
      <c r="PRP90" s="46"/>
      <c r="PRQ90" s="35"/>
      <c r="PRR90" s="59"/>
      <c r="PRS90" s="37"/>
      <c r="PRT90" s="46"/>
      <c r="PRU90" s="35"/>
      <c r="PRV90" s="59"/>
      <c r="PRW90" s="37"/>
      <c r="PRX90" s="46"/>
      <c r="PRY90" s="35"/>
      <c r="PRZ90" s="59"/>
      <c r="PSA90" s="37"/>
      <c r="PSB90" s="46"/>
      <c r="PSC90" s="35"/>
      <c r="PSD90" s="59"/>
      <c r="PSE90" s="37"/>
      <c r="PSF90" s="46"/>
      <c r="PSG90" s="35"/>
      <c r="PSH90" s="59"/>
      <c r="PSI90" s="37"/>
      <c r="PSJ90" s="46"/>
      <c r="PSK90" s="35"/>
      <c r="PSL90" s="59"/>
      <c r="PSM90" s="37"/>
      <c r="PSN90" s="46"/>
      <c r="PSO90" s="35"/>
      <c r="PSP90" s="59"/>
      <c r="PSQ90" s="37"/>
      <c r="PSR90" s="46"/>
      <c r="PSS90" s="35"/>
      <c r="PST90" s="59"/>
      <c r="PSU90" s="37"/>
      <c r="PSV90" s="46"/>
      <c r="PSW90" s="35"/>
      <c r="PSX90" s="59"/>
      <c r="PSY90" s="37"/>
      <c r="PSZ90" s="46"/>
      <c r="PTA90" s="35"/>
      <c r="PTB90" s="59"/>
      <c r="PTC90" s="37"/>
      <c r="PTD90" s="46"/>
      <c r="PTE90" s="35"/>
      <c r="PTF90" s="59"/>
      <c r="PTG90" s="37"/>
      <c r="PTH90" s="46"/>
      <c r="PTI90" s="35"/>
      <c r="PTJ90" s="59"/>
      <c r="PTK90" s="37"/>
      <c r="PTL90" s="46"/>
      <c r="PTM90" s="35"/>
      <c r="PTN90" s="59"/>
      <c r="PTO90" s="37"/>
      <c r="PTP90" s="46"/>
      <c r="PTQ90" s="35"/>
      <c r="PTR90" s="59"/>
      <c r="PTS90" s="37"/>
      <c r="PTT90" s="46"/>
      <c r="PTU90" s="35"/>
      <c r="PTV90" s="59"/>
      <c r="PTW90" s="37"/>
      <c r="PTX90" s="46"/>
      <c r="PTY90" s="35"/>
      <c r="PTZ90" s="59"/>
      <c r="PUA90" s="37"/>
      <c r="PUB90" s="46"/>
      <c r="PUC90" s="35"/>
      <c r="PUD90" s="59"/>
      <c r="PUE90" s="37"/>
      <c r="PUF90" s="46"/>
      <c r="PUG90" s="35"/>
      <c r="PUH90" s="59"/>
      <c r="PUI90" s="37"/>
      <c r="PUJ90" s="46"/>
      <c r="PUK90" s="35"/>
      <c r="PUL90" s="59"/>
      <c r="PUM90" s="37"/>
      <c r="PUN90" s="46"/>
      <c r="PUO90" s="35"/>
      <c r="PUP90" s="59"/>
      <c r="PUQ90" s="37"/>
      <c r="PUR90" s="46"/>
      <c r="PUS90" s="35"/>
      <c r="PUT90" s="59"/>
      <c r="PUU90" s="37"/>
      <c r="PUV90" s="46"/>
      <c r="PUW90" s="35"/>
      <c r="PUX90" s="59"/>
      <c r="PUY90" s="37"/>
      <c r="PUZ90" s="46"/>
      <c r="PVA90" s="35"/>
      <c r="PVB90" s="59"/>
      <c r="PVC90" s="37"/>
      <c r="PVD90" s="46"/>
      <c r="PVE90" s="35"/>
      <c r="PVF90" s="59"/>
      <c r="PVG90" s="37"/>
      <c r="PVH90" s="46"/>
      <c r="PVI90" s="35"/>
      <c r="PVJ90" s="59"/>
      <c r="PVK90" s="37"/>
      <c r="PVL90" s="46"/>
      <c r="PVM90" s="35"/>
      <c r="PVN90" s="59"/>
      <c r="PVO90" s="37"/>
      <c r="PVP90" s="46"/>
      <c r="PVQ90" s="35"/>
      <c r="PVR90" s="59"/>
      <c r="PVS90" s="37"/>
      <c r="PVT90" s="46"/>
      <c r="PVU90" s="35"/>
      <c r="PVV90" s="59"/>
      <c r="PVW90" s="37"/>
      <c r="PVX90" s="46"/>
      <c r="PVY90" s="35"/>
      <c r="PVZ90" s="59"/>
      <c r="PWA90" s="37"/>
      <c r="PWB90" s="46"/>
      <c r="PWC90" s="35"/>
      <c r="PWD90" s="59"/>
      <c r="PWE90" s="37"/>
      <c r="PWF90" s="46"/>
      <c r="PWG90" s="35"/>
      <c r="PWH90" s="59"/>
      <c r="PWI90" s="37"/>
      <c r="PWJ90" s="46"/>
      <c r="PWK90" s="35"/>
      <c r="PWL90" s="59"/>
      <c r="PWM90" s="37"/>
      <c r="PWN90" s="46"/>
      <c r="PWO90" s="35"/>
      <c r="PWP90" s="59"/>
      <c r="PWQ90" s="37"/>
      <c r="PWR90" s="46"/>
      <c r="PWS90" s="35"/>
      <c r="PWT90" s="59"/>
      <c r="PWU90" s="37"/>
      <c r="PWV90" s="46"/>
      <c r="PWW90" s="35"/>
      <c r="PWX90" s="59"/>
      <c r="PWY90" s="37"/>
      <c r="PWZ90" s="46"/>
      <c r="PXA90" s="35"/>
      <c r="PXB90" s="59"/>
      <c r="PXC90" s="37"/>
      <c r="PXD90" s="46"/>
      <c r="PXE90" s="35"/>
      <c r="PXF90" s="59"/>
      <c r="PXG90" s="37"/>
      <c r="PXH90" s="46"/>
      <c r="PXI90" s="35"/>
      <c r="PXJ90" s="59"/>
      <c r="PXK90" s="37"/>
      <c r="PXL90" s="46"/>
      <c r="PXM90" s="35"/>
      <c r="PXN90" s="59"/>
      <c r="PXO90" s="37"/>
      <c r="PXP90" s="46"/>
      <c r="PXQ90" s="35"/>
      <c r="PXR90" s="59"/>
      <c r="PXS90" s="37"/>
      <c r="PXT90" s="46"/>
      <c r="PXU90" s="35"/>
      <c r="PXV90" s="59"/>
      <c r="PXW90" s="37"/>
      <c r="PXX90" s="46"/>
      <c r="PXY90" s="35"/>
      <c r="PXZ90" s="59"/>
      <c r="PYA90" s="37"/>
      <c r="PYB90" s="46"/>
      <c r="PYC90" s="35"/>
      <c r="PYD90" s="59"/>
      <c r="PYE90" s="37"/>
      <c r="PYF90" s="46"/>
      <c r="PYG90" s="35"/>
      <c r="PYH90" s="59"/>
      <c r="PYI90" s="37"/>
      <c r="PYJ90" s="46"/>
      <c r="PYK90" s="35"/>
      <c r="PYL90" s="59"/>
      <c r="PYM90" s="37"/>
      <c r="PYN90" s="46"/>
      <c r="PYO90" s="35"/>
      <c r="PYP90" s="59"/>
      <c r="PYQ90" s="37"/>
      <c r="PYR90" s="46"/>
      <c r="PYS90" s="35"/>
      <c r="PYT90" s="59"/>
      <c r="PYU90" s="37"/>
      <c r="PYV90" s="46"/>
      <c r="PYW90" s="35"/>
      <c r="PYX90" s="59"/>
      <c r="PYY90" s="37"/>
      <c r="PYZ90" s="46"/>
      <c r="PZA90" s="35"/>
      <c r="PZB90" s="59"/>
      <c r="PZC90" s="37"/>
      <c r="PZD90" s="46"/>
      <c r="PZE90" s="35"/>
      <c r="PZF90" s="59"/>
      <c r="PZG90" s="37"/>
      <c r="PZH90" s="46"/>
      <c r="PZI90" s="35"/>
      <c r="PZJ90" s="59"/>
      <c r="PZK90" s="37"/>
      <c r="PZL90" s="46"/>
      <c r="PZM90" s="35"/>
      <c r="PZN90" s="59"/>
      <c r="PZO90" s="37"/>
      <c r="PZP90" s="46"/>
      <c r="PZQ90" s="35"/>
      <c r="PZR90" s="59"/>
      <c r="PZS90" s="37"/>
      <c r="PZT90" s="46"/>
      <c r="PZU90" s="35"/>
      <c r="PZV90" s="59"/>
      <c r="PZW90" s="37"/>
      <c r="PZX90" s="46"/>
      <c r="PZY90" s="35"/>
      <c r="PZZ90" s="59"/>
      <c r="QAA90" s="37"/>
      <c r="QAB90" s="46"/>
      <c r="QAC90" s="35"/>
      <c r="QAD90" s="59"/>
      <c r="QAE90" s="37"/>
      <c r="QAF90" s="46"/>
      <c r="QAG90" s="35"/>
      <c r="QAH90" s="59"/>
      <c r="QAI90" s="37"/>
      <c r="QAJ90" s="46"/>
      <c r="QAK90" s="35"/>
      <c r="QAL90" s="59"/>
      <c r="QAM90" s="37"/>
      <c r="QAN90" s="46"/>
      <c r="QAO90" s="35"/>
      <c r="QAP90" s="59"/>
      <c r="QAQ90" s="37"/>
      <c r="QAR90" s="46"/>
      <c r="QAS90" s="35"/>
      <c r="QAT90" s="59"/>
      <c r="QAU90" s="37"/>
      <c r="QAV90" s="46"/>
      <c r="QAW90" s="35"/>
      <c r="QAX90" s="59"/>
      <c r="QAY90" s="37"/>
      <c r="QAZ90" s="46"/>
      <c r="QBA90" s="35"/>
      <c r="QBB90" s="59"/>
      <c r="QBC90" s="37"/>
      <c r="QBD90" s="46"/>
      <c r="QBE90" s="35"/>
      <c r="QBF90" s="59"/>
      <c r="QBG90" s="37"/>
      <c r="QBH90" s="46"/>
      <c r="QBI90" s="35"/>
      <c r="QBJ90" s="59"/>
      <c r="QBK90" s="37"/>
      <c r="QBL90" s="46"/>
      <c r="QBM90" s="35"/>
      <c r="QBN90" s="59"/>
      <c r="QBO90" s="37"/>
      <c r="QBP90" s="46"/>
      <c r="QBQ90" s="35"/>
      <c r="QBR90" s="59"/>
      <c r="QBS90" s="37"/>
      <c r="QBT90" s="46"/>
      <c r="QBU90" s="35"/>
      <c r="QBV90" s="59"/>
      <c r="QBW90" s="37"/>
      <c r="QBX90" s="46"/>
      <c r="QBY90" s="35"/>
      <c r="QBZ90" s="59"/>
      <c r="QCA90" s="37"/>
      <c r="QCB90" s="46"/>
      <c r="QCC90" s="35"/>
      <c r="QCD90" s="59"/>
      <c r="QCE90" s="37"/>
      <c r="QCF90" s="46"/>
      <c r="QCG90" s="35"/>
      <c r="QCH90" s="59"/>
      <c r="QCI90" s="37"/>
      <c r="QCJ90" s="46"/>
      <c r="QCK90" s="35"/>
      <c r="QCL90" s="59"/>
      <c r="QCM90" s="37"/>
      <c r="QCN90" s="46"/>
      <c r="QCO90" s="35"/>
      <c r="QCP90" s="59"/>
      <c r="QCQ90" s="37"/>
      <c r="QCR90" s="46"/>
      <c r="QCS90" s="35"/>
      <c r="QCT90" s="59"/>
      <c r="QCU90" s="37"/>
      <c r="QCV90" s="46"/>
      <c r="QCW90" s="35"/>
      <c r="QCX90" s="59"/>
      <c r="QCY90" s="37"/>
      <c r="QCZ90" s="46"/>
      <c r="QDA90" s="35"/>
      <c r="QDB90" s="59"/>
      <c r="QDC90" s="37"/>
      <c r="QDD90" s="46"/>
      <c r="QDE90" s="35"/>
      <c r="QDF90" s="59"/>
      <c r="QDG90" s="37"/>
      <c r="QDH90" s="46"/>
      <c r="QDI90" s="35"/>
      <c r="QDJ90" s="59"/>
      <c r="QDK90" s="37"/>
      <c r="QDL90" s="46"/>
      <c r="QDM90" s="35"/>
      <c r="QDN90" s="59"/>
      <c r="QDO90" s="37"/>
      <c r="QDP90" s="46"/>
      <c r="QDQ90" s="35"/>
      <c r="QDR90" s="59"/>
      <c r="QDS90" s="37"/>
      <c r="QDT90" s="46"/>
      <c r="QDU90" s="35"/>
      <c r="QDV90" s="59"/>
      <c r="QDW90" s="37"/>
      <c r="QDX90" s="46"/>
      <c r="QDY90" s="35"/>
      <c r="QDZ90" s="59"/>
      <c r="QEA90" s="37"/>
      <c r="QEB90" s="46"/>
      <c r="QEC90" s="35"/>
      <c r="QED90" s="59"/>
      <c r="QEE90" s="37"/>
      <c r="QEF90" s="46"/>
      <c r="QEG90" s="35"/>
      <c r="QEH90" s="59"/>
      <c r="QEI90" s="37"/>
      <c r="QEJ90" s="46"/>
      <c r="QEK90" s="35"/>
      <c r="QEL90" s="59"/>
      <c r="QEM90" s="37"/>
      <c r="QEN90" s="46"/>
      <c r="QEO90" s="35"/>
      <c r="QEP90" s="59"/>
      <c r="QEQ90" s="37"/>
      <c r="QER90" s="46"/>
      <c r="QES90" s="35"/>
      <c r="QET90" s="59"/>
      <c r="QEU90" s="37"/>
      <c r="QEV90" s="46"/>
      <c r="QEW90" s="35"/>
      <c r="QEX90" s="59"/>
      <c r="QEY90" s="37"/>
      <c r="QEZ90" s="46"/>
      <c r="QFA90" s="35"/>
      <c r="QFB90" s="59"/>
      <c r="QFC90" s="37"/>
      <c r="QFD90" s="46"/>
      <c r="QFE90" s="35"/>
      <c r="QFF90" s="59"/>
      <c r="QFG90" s="37"/>
      <c r="QFH90" s="46"/>
      <c r="QFI90" s="35"/>
      <c r="QFJ90" s="59"/>
      <c r="QFK90" s="37"/>
      <c r="QFL90" s="46"/>
      <c r="QFM90" s="35"/>
      <c r="QFN90" s="59"/>
      <c r="QFO90" s="37"/>
      <c r="QFP90" s="46"/>
      <c r="QFQ90" s="35"/>
      <c r="QFR90" s="59"/>
      <c r="QFS90" s="37"/>
      <c r="QFT90" s="46"/>
      <c r="QFU90" s="35"/>
      <c r="QFV90" s="59"/>
      <c r="QFW90" s="37"/>
      <c r="QFX90" s="46"/>
      <c r="QFY90" s="35"/>
      <c r="QFZ90" s="59"/>
      <c r="QGA90" s="37"/>
      <c r="QGB90" s="46"/>
      <c r="QGC90" s="35"/>
      <c r="QGD90" s="59"/>
      <c r="QGE90" s="37"/>
      <c r="QGF90" s="46"/>
      <c r="QGG90" s="35"/>
      <c r="QGH90" s="59"/>
      <c r="QGI90" s="37"/>
      <c r="QGJ90" s="46"/>
      <c r="QGK90" s="35"/>
      <c r="QGL90" s="59"/>
      <c r="QGM90" s="37"/>
      <c r="QGN90" s="46"/>
      <c r="QGO90" s="35"/>
      <c r="QGP90" s="59"/>
      <c r="QGQ90" s="37"/>
      <c r="QGR90" s="46"/>
      <c r="QGS90" s="35"/>
      <c r="QGT90" s="59"/>
      <c r="QGU90" s="37"/>
      <c r="QGV90" s="46"/>
      <c r="QGW90" s="35"/>
      <c r="QGX90" s="59"/>
      <c r="QGY90" s="37"/>
      <c r="QGZ90" s="46"/>
      <c r="QHA90" s="35"/>
      <c r="QHB90" s="59"/>
      <c r="QHC90" s="37"/>
      <c r="QHD90" s="46"/>
      <c r="QHE90" s="35"/>
      <c r="QHF90" s="59"/>
      <c r="QHG90" s="37"/>
      <c r="QHH90" s="46"/>
      <c r="QHI90" s="35"/>
      <c r="QHJ90" s="59"/>
      <c r="QHK90" s="37"/>
      <c r="QHL90" s="46"/>
      <c r="QHM90" s="35"/>
      <c r="QHN90" s="59"/>
      <c r="QHO90" s="37"/>
      <c r="QHP90" s="46"/>
      <c r="QHQ90" s="35"/>
      <c r="QHR90" s="59"/>
      <c r="QHS90" s="37"/>
      <c r="QHT90" s="46"/>
      <c r="QHU90" s="35"/>
      <c r="QHV90" s="59"/>
      <c r="QHW90" s="37"/>
      <c r="QHX90" s="46"/>
      <c r="QHY90" s="35"/>
      <c r="QHZ90" s="59"/>
      <c r="QIA90" s="37"/>
      <c r="QIB90" s="46"/>
      <c r="QIC90" s="35"/>
      <c r="QID90" s="59"/>
      <c r="QIE90" s="37"/>
      <c r="QIF90" s="46"/>
      <c r="QIG90" s="35"/>
      <c r="QIH90" s="59"/>
      <c r="QII90" s="37"/>
      <c r="QIJ90" s="46"/>
      <c r="QIK90" s="35"/>
      <c r="QIL90" s="59"/>
      <c r="QIM90" s="37"/>
      <c r="QIN90" s="46"/>
      <c r="QIO90" s="35"/>
      <c r="QIP90" s="59"/>
      <c r="QIQ90" s="37"/>
      <c r="QIR90" s="46"/>
      <c r="QIS90" s="35"/>
      <c r="QIT90" s="59"/>
      <c r="QIU90" s="37"/>
      <c r="QIV90" s="46"/>
      <c r="QIW90" s="35"/>
      <c r="QIX90" s="59"/>
      <c r="QIY90" s="37"/>
      <c r="QIZ90" s="46"/>
      <c r="QJA90" s="35"/>
      <c r="QJB90" s="59"/>
      <c r="QJC90" s="37"/>
      <c r="QJD90" s="46"/>
      <c r="QJE90" s="35"/>
      <c r="QJF90" s="59"/>
      <c r="QJG90" s="37"/>
      <c r="QJH90" s="46"/>
      <c r="QJI90" s="35"/>
      <c r="QJJ90" s="59"/>
      <c r="QJK90" s="37"/>
      <c r="QJL90" s="46"/>
      <c r="QJM90" s="35"/>
      <c r="QJN90" s="59"/>
      <c r="QJO90" s="37"/>
      <c r="QJP90" s="46"/>
      <c r="QJQ90" s="35"/>
      <c r="QJR90" s="59"/>
      <c r="QJS90" s="37"/>
      <c r="QJT90" s="46"/>
      <c r="QJU90" s="35"/>
      <c r="QJV90" s="59"/>
      <c r="QJW90" s="37"/>
      <c r="QJX90" s="46"/>
      <c r="QJY90" s="35"/>
      <c r="QJZ90" s="59"/>
      <c r="QKA90" s="37"/>
      <c r="QKB90" s="46"/>
      <c r="QKC90" s="35"/>
      <c r="QKD90" s="59"/>
      <c r="QKE90" s="37"/>
      <c r="QKF90" s="46"/>
      <c r="QKG90" s="35"/>
      <c r="QKH90" s="59"/>
      <c r="QKI90" s="37"/>
      <c r="QKJ90" s="46"/>
      <c r="QKK90" s="35"/>
      <c r="QKL90" s="59"/>
      <c r="QKM90" s="37"/>
      <c r="QKN90" s="46"/>
      <c r="QKO90" s="35"/>
      <c r="QKP90" s="59"/>
      <c r="QKQ90" s="37"/>
      <c r="QKR90" s="46"/>
      <c r="QKS90" s="35"/>
      <c r="QKT90" s="59"/>
      <c r="QKU90" s="37"/>
      <c r="QKV90" s="46"/>
      <c r="QKW90" s="35"/>
      <c r="QKX90" s="59"/>
      <c r="QKY90" s="37"/>
      <c r="QKZ90" s="46"/>
      <c r="QLA90" s="35"/>
      <c r="QLB90" s="59"/>
      <c r="QLC90" s="37"/>
      <c r="QLD90" s="46"/>
      <c r="QLE90" s="35"/>
      <c r="QLF90" s="59"/>
      <c r="QLG90" s="37"/>
      <c r="QLH90" s="46"/>
      <c r="QLI90" s="35"/>
      <c r="QLJ90" s="59"/>
      <c r="QLK90" s="37"/>
      <c r="QLL90" s="46"/>
      <c r="QLM90" s="35"/>
      <c r="QLN90" s="59"/>
      <c r="QLO90" s="37"/>
      <c r="QLP90" s="46"/>
      <c r="QLQ90" s="35"/>
      <c r="QLR90" s="59"/>
      <c r="QLS90" s="37"/>
      <c r="QLT90" s="46"/>
      <c r="QLU90" s="35"/>
      <c r="QLV90" s="59"/>
      <c r="QLW90" s="37"/>
      <c r="QLX90" s="46"/>
      <c r="QLY90" s="35"/>
      <c r="QLZ90" s="59"/>
      <c r="QMA90" s="37"/>
      <c r="QMB90" s="46"/>
      <c r="QMC90" s="35"/>
      <c r="QMD90" s="59"/>
      <c r="QME90" s="37"/>
      <c r="QMF90" s="46"/>
      <c r="QMG90" s="35"/>
      <c r="QMH90" s="59"/>
      <c r="QMI90" s="37"/>
      <c r="QMJ90" s="46"/>
      <c r="QMK90" s="35"/>
      <c r="QML90" s="59"/>
      <c r="QMM90" s="37"/>
      <c r="QMN90" s="46"/>
      <c r="QMO90" s="35"/>
      <c r="QMP90" s="59"/>
      <c r="QMQ90" s="37"/>
      <c r="QMR90" s="46"/>
      <c r="QMS90" s="35"/>
      <c r="QMT90" s="59"/>
      <c r="QMU90" s="37"/>
      <c r="QMV90" s="46"/>
      <c r="QMW90" s="35"/>
      <c r="QMX90" s="59"/>
      <c r="QMY90" s="37"/>
      <c r="QMZ90" s="46"/>
      <c r="QNA90" s="35"/>
      <c r="QNB90" s="59"/>
      <c r="QNC90" s="37"/>
      <c r="QND90" s="46"/>
      <c r="QNE90" s="35"/>
      <c r="QNF90" s="59"/>
      <c r="QNG90" s="37"/>
      <c r="QNH90" s="46"/>
      <c r="QNI90" s="35"/>
      <c r="QNJ90" s="59"/>
      <c r="QNK90" s="37"/>
      <c r="QNL90" s="46"/>
      <c r="QNM90" s="35"/>
      <c r="QNN90" s="59"/>
      <c r="QNO90" s="37"/>
      <c r="QNP90" s="46"/>
      <c r="QNQ90" s="35"/>
      <c r="QNR90" s="59"/>
      <c r="QNS90" s="37"/>
      <c r="QNT90" s="46"/>
      <c r="QNU90" s="35"/>
      <c r="QNV90" s="59"/>
      <c r="QNW90" s="37"/>
      <c r="QNX90" s="46"/>
      <c r="QNY90" s="35"/>
      <c r="QNZ90" s="59"/>
      <c r="QOA90" s="37"/>
      <c r="QOB90" s="46"/>
      <c r="QOC90" s="35"/>
      <c r="QOD90" s="59"/>
      <c r="QOE90" s="37"/>
      <c r="QOF90" s="46"/>
      <c r="QOG90" s="35"/>
      <c r="QOH90" s="59"/>
      <c r="QOI90" s="37"/>
      <c r="QOJ90" s="46"/>
      <c r="QOK90" s="35"/>
      <c r="QOL90" s="59"/>
      <c r="QOM90" s="37"/>
      <c r="QON90" s="46"/>
      <c r="QOO90" s="35"/>
      <c r="QOP90" s="59"/>
      <c r="QOQ90" s="37"/>
      <c r="QOR90" s="46"/>
      <c r="QOS90" s="35"/>
      <c r="QOT90" s="59"/>
      <c r="QOU90" s="37"/>
      <c r="QOV90" s="46"/>
      <c r="QOW90" s="35"/>
      <c r="QOX90" s="59"/>
      <c r="QOY90" s="37"/>
      <c r="QOZ90" s="46"/>
      <c r="QPA90" s="35"/>
      <c r="QPB90" s="59"/>
      <c r="QPC90" s="37"/>
      <c r="QPD90" s="46"/>
      <c r="QPE90" s="35"/>
      <c r="QPF90" s="59"/>
      <c r="QPG90" s="37"/>
      <c r="QPH90" s="46"/>
      <c r="QPI90" s="35"/>
      <c r="QPJ90" s="59"/>
      <c r="QPK90" s="37"/>
      <c r="QPL90" s="46"/>
      <c r="QPM90" s="35"/>
      <c r="QPN90" s="59"/>
      <c r="QPO90" s="37"/>
      <c r="QPP90" s="46"/>
      <c r="QPQ90" s="35"/>
      <c r="QPR90" s="59"/>
      <c r="QPS90" s="37"/>
      <c r="QPT90" s="46"/>
      <c r="QPU90" s="35"/>
      <c r="QPV90" s="59"/>
      <c r="QPW90" s="37"/>
      <c r="QPX90" s="46"/>
      <c r="QPY90" s="35"/>
      <c r="QPZ90" s="59"/>
      <c r="QQA90" s="37"/>
      <c r="QQB90" s="46"/>
      <c r="QQC90" s="35"/>
      <c r="QQD90" s="59"/>
      <c r="QQE90" s="37"/>
      <c r="QQF90" s="46"/>
      <c r="QQG90" s="35"/>
      <c r="QQH90" s="59"/>
      <c r="QQI90" s="37"/>
      <c r="QQJ90" s="46"/>
      <c r="QQK90" s="35"/>
      <c r="QQL90" s="59"/>
      <c r="QQM90" s="37"/>
      <c r="QQN90" s="46"/>
      <c r="QQO90" s="35"/>
      <c r="QQP90" s="59"/>
      <c r="QQQ90" s="37"/>
      <c r="QQR90" s="46"/>
      <c r="QQS90" s="35"/>
      <c r="QQT90" s="59"/>
      <c r="QQU90" s="37"/>
      <c r="QQV90" s="46"/>
      <c r="QQW90" s="35"/>
      <c r="QQX90" s="59"/>
      <c r="QQY90" s="37"/>
      <c r="QQZ90" s="46"/>
      <c r="QRA90" s="35"/>
      <c r="QRB90" s="59"/>
      <c r="QRC90" s="37"/>
      <c r="QRD90" s="46"/>
      <c r="QRE90" s="35"/>
      <c r="QRF90" s="59"/>
      <c r="QRG90" s="37"/>
      <c r="QRH90" s="46"/>
      <c r="QRI90" s="35"/>
      <c r="QRJ90" s="59"/>
      <c r="QRK90" s="37"/>
      <c r="QRL90" s="46"/>
      <c r="QRM90" s="35"/>
      <c r="QRN90" s="59"/>
      <c r="QRO90" s="37"/>
      <c r="QRP90" s="46"/>
      <c r="QRQ90" s="35"/>
      <c r="QRR90" s="59"/>
      <c r="QRS90" s="37"/>
      <c r="QRT90" s="46"/>
      <c r="QRU90" s="35"/>
      <c r="QRV90" s="59"/>
      <c r="QRW90" s="37"/>
      <c r="QRX90" s="46"/>
      <c r="QRY90" s="35"/>
      <c r="QRZ90" s="59"/>
      <c r="QSA90" s="37"/>
      <c r="QSB90" s="46"/>
      <c r="QSC90" s="35"/>
      <c r="QSD90" s="59"/>
      <c r="QSE90" s="37"/>
      <c r="QSF90" s="46"/>
      <c r="QSG90" s="35"/>
      <c r="QSH90" s="59"/>
      <c r="QSI90" s="37"/>
      <c r="QSJ90" s="46"/>
      <c r="QSK90" s="35"/>
      <c r="QSL90" s="59"/>
      <c r="QSM90" s="37"/>
      <c r="QSN90" s="46"/>
      <c r="QSO90" s="35"/>
      <c r="QSP90" s="59"/>
      <c r="QSQ90" s="37"/>
      <c r="QSR90" s="46"/>
      <c r="QSS90" s="35"/>
      <c r="QST90" s="59"/>
      <c r="QSU90" s="37"/>
      <c r="QSV90" s="46"/>
      <c r="QSW90" s="35"/>
      <c r="QSX90" s="59"/>
      <c r="QSY90" s="37"/>
      <c r="QSZ90" s="46"/>
      <c r="QTA90" s="35"/>
      <c r="QTB90" s="59"/>
      <c r="QTC90" s="37"/>
      <c r="QTD90" s="46"/>
      <c r="QTE90" s="35"/>
      <c r="QTF90" s="59"/>
      <c r="QTG90" s="37"/>
      <c r="QTH90" s="46"/>
      <c r="QTI90" s="35"/>
      <c r="QTJ90" s="59"/>
      <c r="QTK90" s="37"/>
      <c r="QTL90" s="46"/>
      <c r="QTM90" s="35"/>
      <c r="QTN90" s="59"/>
      <c r="QTO90" s="37"/>
      <c r="QTP90" s="46"/>
      <c r="QTQ90" s="35"/>
      <c r="QTR90" s="59"/>
      <c r="QTS90" s="37"/>
      <c r="QTT90" s="46"/>
      <c r="QTU90" s="35"/>
      <c r="QTV90" s="59"/>
      <c r="QTW90" s="37"/>
      <c r="QTX90" s="46"/>
      <c r="QTY90" s="35"/>
      <c r="QTZ90" s="59"/>
      <c r="QUA90" s="37"/>
      <c r="QUB90" s="46"/>
      <c r="QUC90" s="35"/>
      <c r="QUD90" s="59"/>
      <c r="QUE90" s="37"/>
      <c r="QUF90" s="46"/>
      <c r="QUG90" s="35"/>
      <c r="QUH90" s="59"/>
      <c r="QUI90" s="37"/>
      <c r="QUJ90" s="46"/>
      <c r="QUK90" s="35"/>
      <c r="QUL90" s="59"/>
      <c r="QUM90" s="37"/>
      <c r="QUN90" s="46"/>
      <c r="QUO90" s="35"/>
      <c r="QUP90" s="59"/>
      <c r="QUQ90" s="37"/>
      <c r="QUR90" s="46"/>
      <c r="QUS90" s="35"/>
      <c r="QUT90" s="59"/>
      <c r="QUU90" s="37"/>
      <c r="QUV90" s="46"/>
      <c r="QUW90" s="35"/>
      <c r="QUX90" s="59"/>
      <c r="QUY90" s="37"/>
      <c r="QUZ90" s="46"/>
      <c r="QVA90" s="35"/>
      <c r="QVB90" s="59"/>
      <c r="QVC90" s="37"/>
      <c r="QVD90" s="46"/>
      <c r="QVE90" s="35"/>
      <c r="QVF90" s="59"/>
      <c r="QVG90" s="37"/>
      <c r="QVH90" s="46"/>
      <c r="QVI90" s="35"/>
      <c r="QVJ90" s="59"/>
      <c r="QVK90" s="37"/>
      <c r="QVL90" s="46"/>
      <c r="QVM90" s="35"/>
      <c r="QVN90" s="59"/>
      <c r="QVO90" s="37"/>
      <c r="QVP90" s="46"/>
      <c r="QVQ90" s="35"/>
      <c r="QVR90" s="59"/>
      <c r="QVS90" s="37"/>
      <c r="QVT90" s="46"/>
      <c r="QVU90" s="35"/>
      <c r="QVV90" s="59"/>
      <c r="QVW90" s="37"/>
      <c r="QVX90" s="46"/>
      <c r="QVY90" s="35"/>
      <c r="QVZ90" s="59"/>
      <c r="QWA90" s="37"/>
      <c r="QWB90" s="46"/>
      <c r="QWC90" s="35"/>
      <c r="QWD90" s="59"/>
      <c r="QWE90" s="37"/>
      <c r="QWF90" s="46"/>
      <c r="QWG90" s="35"/>
      <c r="QWH90" s="59"/>
      <c r="QWI90" s="37"/>
      <c r="QWJ90" s="46"/>
      <c r="QWK90" s="35"/>
      <c r="QWL90" s="59"/>
      <c r="QWM90" s="37"/>
      <c r="QWN90" s="46"/>
      <c r="QWO90" s="35"/>
      <c r="QWP90" s="59"/>
      <c r="QWQ90" s="37"/>
      <c r="QWR90" s="46"/>
      <c r="QWS90" s="35"/>
      <c r="QWT90" s="59"/>
      <c r="QWU90" s="37"/>
      <c r="QWV90" s="46"/>
      <c r="QWW90" s="35"/>
      <c r="QWX90" s="59"/>
      <c r="QWY90" s="37"/>
      <c r="QWZ90" s="46"/>
      <c r="QXA90" s="35"/>
      <c r="QXB90" s="59"/>
      <c r="QXC90" s="37"/>
      <c r="QXD90" s="46"/>
      <c r="QXE90" s="35"/>
      <c r="QXF90" s="59"/>
      <c r="QXG90" s="37"/>
      <c r="QXH90" s="46"/>
      <c r="QXI90" s="35"/>
      <c r="QXJ90" s="59"/>
      <c r="QXK90" s="37"/>
      <c r="QXL90" s="46"/>
      <c r="QXM90" s="35"/>
      <c r="QXN90" s="59"/>
      <c r="QXO90" s="37"/>
      <c r="QXP90" s="46"/>
      <c r="QXQ90" s="35"/>
      <c r="QXR90" s="59"/>
      <c r="QXS90" s="37"/>
      <c r="QXT90" s="46"/>
      <c r="QXU90" s="35"/>
      <c r="QXV90" s="59"/>
      <c r="QXW90" s="37"/>
      <c r="QXX90" s="46"/>
      <c r="QXY90" s="35"/>
      <c r="QXZ90" s="59"/>
      <c r="QYA90" s="37"/>
      <c r="QYB90" s="46"/>
      <c r="QYC90" s="35"/>
      <c r="QYD90" s="59"/>
      <c r="QYE90" s="37"/>
      <c r="QYF90" s="46"/>
      <c r="QYG90" s="35"/>
      <c r="QYH90" s="59"/>
      <c r="QYI90" s="37"/>
      <c r="QYJ90" s="46"/>
      <c r="QYK90" s="35"/>
      <c r="QYL90" s="59"/>
      <c r="QYM90" s="37"/>
      <c r="QYN90" s="46"/>
      <c r="QYO90" s="35"/>
      <c r="QYP90" s="59"/>
      <c r="QYQ90" s="37"/>
      <c r="QYR90" s="46"/>
      <c r="QYS90" s="35"/>
      <c r="QYT90" s="59"/>
      <c r="QYU90" s="37"/>
      <c r="QYV90" s="46"/>
      <c r="QYW90" s="35"/>
      <c r="QYX90" s="59"/>
      <c r="QYY90" s="37"/>
      <c r="QYZ90" s="46"/>
      <c r="QZA90" s="35"/>
      <c r="QZB90" s="59"/>
      <c r="QZC90" s="37"/>
      <c r="QZD90" s="46"/>
      <c r="QZE90" s="35"/>
      <c r="QZF90" s="59"/>
      <c r="QZG90" s="37"/>
      <c r="QZH90" s="46"/>
      <c r="QZI90" s="35"/>
      <c r="QZJ90" s="59"/>
      <c r="QZK90" s="37"/>
      <c r="QZL90" s="46"/>
      <c r="QZM90" s="35"/>
      <c r="QZN90" s="59"/>
      <c r="QZO90" s="37"/>
      <c r="QZP90" s="46"/>
      <c r="QZQ90" s="35"/>
      <c r="QZR90" s="59"/>
      <c r="QZS90" s="37"/>
      <c r="QZT90" s="46"/>
      <c r="QZU90" s="35"/>
      <c r="QZV90" s="59"/>
      <c r="QZW90" s="37"/>
      <c r="QZX90" s="46"/>
      <c r="QZY90" s="35"/>
      <c r="QZZ90" s="59"/>
      <c r="RAA90" s="37"/>
      <c r="RAB90" s="46"/>
      <c r="RAC90" s="35"/>
      <c r="RAD90" s="59"/>
      <c r="RAE90" s="37"/>
      <c r="RAF90" s="46"/>
      <c r="RAG90" s="35"/>
      <c r="RAH90" s="59"/>
      <c r="RAI90" s="37"/>
      <c r="RAJ90" s="46"/>
      <c r="RAK90" s="35"/>
      <c r="RAL90" s="59"/>
      <c r="RAM90" s="37"/>
      <c r="RAN90" s="46"/>
      <c r="RAO90" s="35"/>
      <c r="RAP90" s="59"/>
      <c r="RAQ90" s="37"/>
      <c r="RAR90" s="46"/>
      <c r="RAS90" s="35"/>
      <c r="RAT90" s="59"/>
      <c r="RAU90" s="37"/>
      <c r="RAV90" s="46"/>
      <c r="RAW90" s="35"/>
      <c r="RAX90" s="59"/>
      <c r="RAY90" s="37"/>
      <c r="RAZ90" s="46"/>
      <c r="RBA90" s="35"/>
      <c r="RBB90" s="59"/>
      <c r="RBC90" s="37"/>
      <c r="RBD90" s="46"/>
      <c r="RBE90" s="35"/>
      <c r="RBF90" s="59"/>
      <c r="RBG90" s="37"/>
      <c r="RBH90" s="46"/>
      <c r="RBI90" s="35"/>
      <c r="RBJ90" s="59"/>
      <c r="RBK90" s="37"/>
      <c r="RBL90" s="46"/>
      <c r="RBM90" s="35"/>
      <c r="RBN90" s="59"/>
      <c r="RBO90" s="37"/>
      <c r="RBP90" s="46"/>
      <c r="RBQ90" s="35"/>
      <c r="RBR90" s="59"/>
      <c r="RBS90" s="37"/>
      <c r="RBT90" s="46"/>
      <c r="RBU90" s="35"/>
      <c r="RBV90" s="59"/>
      <c r="RBW90" s="37"/>
      <c r="RBX90" s="46"/>
      <c r="RBY90" s="35"/>
      <c r="RBZ90" s="59"/>
      <c r="RCA90" s="37"/>
      <c r="RCB90" s="46"/>
      <c r="RCC90" s="35"/>
      <c r="RCD90" s="59"/>
      <c r="RCE90" s="37"/>
      <c r="RCF90" s="46"/>
      <c r="RCG90" s="35"/>
      <c r="RCH90" s="59"/>
      <c r="RCI90" s="37"/>
      <c r="RCJ90" s="46"/>
      <c r="RCK90" s="35"/>
      <c r="RCL90" s="59"/>
      <c r="RCM90" s="37"/>
      <c r="RCN90" s="46"/>
      <c r="RCO90" s="35"/>
      <c r="RCP90" s="59"/>
      <c r="RCQ90" s="37"/>
      <c r="RCR90" s="46"/>
      <c r="RCS90" s="35"/>
      <c r="RCT90" s="59"/>
      <c r="RCU90" s="37"/>
      <c r="RCV90" s="46"/>
      <c r="RCW90" s="35"/>
      <c r="RCX90" s="59"/>
      <c r="RCY90" s="37"/>
      <c r="RCZ90" s="46"/>
      <c r="RDA90" s="35"/>
      <c r="RDB90" s="59"/>
      <c r="RDC90" s="37"/>
      <c r="RDD90" s="46"/>
      <c r="RDE90" s="35"/>
      <c r="RDF90" s="59"/>
      <c r="RDG90" s="37"/>
      <c r="RDH90" s="46"/>
      <c r="RDI90" s="35"/>
      <c r="RDJ90" s="59"/>
      <c r="RDK90" s="37"/>
      <c r="RDL90" s="46"/>
      <c r="RDM90" s="35"/>
      <c r="RDN90" s="59"/>
      <c r="RDO90" s="37"/>
      <c r="RDP90" s="46"/>
      <c r="RDQ90" s="35"/>
      <c r="RDR90" s="59"/>
      <c r="RDS90" s="37"/>
      <c r="RDT90" s="46"/>
      <c r="RDU90" s="35"/>
      <c r="RDV90" s="59"/>
      <c r="RDW90" s="37"/>
      <c r="RDX90" s="46"/>
      <c r="RDY90" s="35"/>
      <c r="RDZ90" s="59"/>
      <c r="REA90" s="37"/>
      <c r="REB90" s="46"/>
      <c r="REC90" s="35"/>
      <c r="RED90" s="59"/>
      <c r="REE90" s="37"/>
      <c r="REF90" s="46"/>
      <c r="REG90" s="35"/>
      <c r="REH90" s="59"/>
      <c r="REI90" s="37"/>
      <c r="REJ90" s="46"/>
      <c r="REK90" s="35"/>
      <c r="REL90" s="59"/>
      <c r="REM90" s="37"/>
      <c r="REN90" s="46"/>
      <c r="REO90" s="35"/>
      <c r="REP90" s="59"/>
      <c r="REQ90" s="37"/>
      <c r="RER90" s="46"/>
      <c r="RES90" s="35"/>
      <c r="RET90" s="59"/>
      <c r="REU90" s="37"/>
      <c r="REV90" s="46"/>
      <c r="REW90" s="35"/>
      <c r="REX90" s="59"/>
      <c r="REY90" s="37"/>
      <c r="REZ90" s="46"/>
      <c r="RFA90" s="35"/>
      <c r="RFB90" s="59"/>
      <c r="RFC90" s="37"/>
      <c r="RFD90" s="46"/>
      <c r="RFE90" s="35"/>
      <c r="RFF90" s="59"/>
      <c r="RFG90" s="37"/>
      <c r="RFH90" s="46"/>
      <c r="RFI90" s="35"/>
      <c r="RFJ90" s="59"/>
      <c r="RFK90" s="37"/>
      <c r="RFL90" s="46"/>
      <c r="RFM90" s="35"/>
      <c r="RFN90" s="59"/>
      <c r="RFO90" s="37"/>
      <c r="RFP90" s="46"/>
      <c r="RFQ90" s="35"/>
      <c r="RFR90" s="59"/>
      <c r="RFS90" s="37"/>
      <c r="RFT90" s="46"/>
      <c r="RFU90" s="35"/>
      <c r="RFV90" s="59"/>
      <c r="RFW90" s="37"/>
      <c r="RFX90" s="46"/>
      <c r="RFY90" s="35"/>
      <c r="RFZ90" s="59"/>
      <c r="RGA90" s="37"/>
      <c r="RGB90" s="46"/>
      <c r="RGC90" s="35"/>
      <c r="RGD90" s="59"/>
      <c r="RGE90" s="37"/>
      <c r="RGF90" s="46"/>
      <c r="RGG90" s="35"/>
      <c r="RGH90" s="59"/>
      <c r="RGI90" s="37"/>
      <c r="RGJ90" s="46"/>
      <c r="RGK90" s="35"/>
      <c r="RGL90" s="59"/>
      <c r="RGM90" s="37"/>
      <c r="RGN90" s="46"/>
      <c r="RGO90" s="35"/>
      <c r="RGP90" s="59"/>
      <c r="RGQ90" s="37"/>
      <c r="RGR90" s="46"/>
      <c r="RGS90" s="35"/>
      <c r="RGT90" s="59"/>
      <c r="RGU90" s="37"/>
      <c r="RGV90" s="46"/>
      <c r="RGW90" s="35"/>
      <c r="RGX90" s="59"/>
      <c r="RGY90" s="37"/>
      <c r="RGZ90" s="46"/>
      <c r="RHA90" s="35"/>
      <c r="RHB90" s="59"/>
      <c r="RHC90" s="37"/>
      <c r="RHD90" s="46"/>
      <c r="RHE90" s="35"/>
      <c r="RHF90" s="59"/>
      <c r="RHG90" s="37"/>
      <c r="RHH90" s="46"/>
      <c r="RHI90" s="35"/>
      <c r="RHJ90" s="59"/>
      <c r="RHK90" s="37"/>
      <c r="RHL90" s="46"/>
      <c r="RHM90" s="35"/>
      <c r="RHN90" s="59"/>
      <c r="RHO90" s="37"/>
      <c r="RHP90" s="46"/>
      <c r="RHQ90" s="35"/>
      <c r="RHR90" s="59"/>
      <c r="RHS90" s="37"/>
      <c r="RHT90" s="46"/>
      <c r="RHU90" s="35"/>
      <c r="RHV90" s="59"/>
      <c r="RHW90" s="37"/>
      <c r="RHX90" s="46"/>
      <c r="RHY90" s="35"/>
      <c r="RHZ90" s="59"/>
      <c r="RIA90" s="37"/>
      <c r="RIB90" s="46"/>
      <c r="RIC90" s="35"/>
      <c r="RID90" s="59"/>
      <c r="RIE90" s="37"/>
      <c r="RIF90" s="46"/>
      <c r="RIG90" s="35"/>
      <c r="RIH90" s="59"/>
      <c r="RII90" s="37"/>
      <c r="RIJ90" s="46"/>
      <c r="RIK90" s="35"/>
      <c r="RIL90" s="59"/>
      <c r="RIM90" s="37"/>
      <c r="RIN90" s="46"/>
      <c r="RIO90" s="35"/>
      <c r="RIP90" s="59"/>
      <c r="RIQ90" s="37"/>
      <c r="RIR90" s="46"/>
      <c r="RIS90" s="35"/>
      <c r="RIT90" s="59"/>
      <c r="RIU90" s="37"/>
      <c r="RIV90" s="46"/>
      <c r="RIW90" s="35"/>
      <c r="RIX90" s="59"/>
      <c r="RIY90" s="37"/>
      <c r="RIZ90" s="46"/>
      <c r="RJA90" s="35"/>
      <c r="RJB90" s="59"/>
      <c r="RJC90" s="37"/>
      <c r="RJD90" s="46"/>
      <c r="RJE90" s="35"/>
      <c r="RJF90" s="59"/>
      <c r="RJG90" s="37"/>
      <c r="RJH90" s="46"/>
      <c r="RJI90" s="35"/>
      <c r="RJJ90" s="59"/>
      <c r="RJK90" s="37"/>
      <c r="RJL90" s="46"/>
      <c r="RJM90" s="35"/>
      <c r="RJN90" s="59"/>
      <c r="RJO90" s="37"/>
      <c r="RJP90" s="46"/>
      <c r="RJQ90" s="35"/>
      <c r="RJR90" s="59"/>
      <c r="RJS90" s="37"/>
      <c r="RJT90" s="46"/>
      <c r="RJU90" s="35"/>
      <c r="RJV90" s="59"/>
      <c r="RJW90" s="37"/>
      <c r="RJX90" s="46"/>
      <c r="RJY90" s="35"/>
      <c r="RJZ90" s="59"/>
      <c r="RKA90" s="37"/>
      <c r="RKB90" s="46"/>
      <c r="RKC90" s="35"/>
      <c r="RKD90" s="59"/>
      <c r="RKE90" s="37"/>
      <c r="RKF90" s="46"/>
      <c r="RKG90" s="35"/>
      <c r="RKH90" s="59"/>
      <c r="RKI90" s="37"/>
      <c r="RKJ90" s="46"/>
      <c r="RKK90" s="35"/>
      <c r="RKL90" s="59"/>
      <c r="RKM90" s="37"/>
      <c r="RKN90" s="46"/>
      <c r="RKO90" s="35"/>
      <c r="RKP90" s="59"/>
      <c r="RKQ90" s="37"/>
      <c r="RKR90" s="46"/>
      <c r="RKS90" s="35"/>
      <c r="RKT90" s="59"/>
      <c r="RKU90" s="37"/>
      <c r="RKV90" s="46"/>
      <c r="RKW90" s="35"/>
      <c r="RKX90" s="59"/>
      <c r="RKY90" s="37"/>
      <c r="RKZ90" s="46"/>
      <c r="RLA90" s="35"/>
      <c r="RLB90" s="59"/>
      <c r="RLC90" s="37"/>
      <c r="RLD90" s="46"/>
      <c r="RLE90" s="35"/>
      <c r="RLF90" s="59"/>
      <c r="RLG90" s="37"/>
      <c r="RLH90" s="46"/>
      <c r="RLI90" s="35"/>
      <c r="RLJ90" s="59"/>
      <c r="RLK90" s="37"/>
      <c r="RLL90" s="46"/>
      <c r="RLM90" s="35"/>
      <c r="RLN90" s="59"/>
      <c r="RLO90" s="37"/>
      <c r="RLP90" s="46"/>
      <c r="RLQ90" s="35"/>
      <c r="RLR90" s="59"/>
      <c r="RLS90" s="37"/>
      <c r="RLT90" s="46"/>
      <c r="RLU90" s="35"/>
      <c r="RLV90" s="59"/>
      <c r="RLW90" s="37"/>
      <c r="RLX90" s="46"/>
      <c r="RLY90" s="35"/>
      <c r="RLZ90" s="59"/>
      <c r="RMA90" s="37"/>
      <c r="RMB90" s="46"/>
      <c r="RMC90" s="35"/>
      <c r="RMD90" s="59"/>
      <c r="RME90" s="37"/>
      <c r="RMF90" s="46"/>
      <c r="RMG90" s="35"/>
      <c r="RMH90" s="59"/>
      <c r="RMI90" s="37"/>
      <c r="RMJ90" s="46"/>
      <c r="RMK90" s="35"/>
      <c r="RML90" s="59"/>
      <c r="RMM90" s="37"/>
      <c r="RMN90" s="46"/>
      <c r="RMO90" s="35"/>
      <c r="RMP90" s="59"/>
      <c r="RMQ90" s="37"/>
      <c r="RMR90" s="46"/>
      <c r="RMS90" s="35"/>
      <c r="RMT90" s="59"/>
      <c r="RMU90" s="37"/>
      <c r="RMV90" s="46"/>
      <c r="RMW90" s="35"/>
      <c r="RMX90" s="59"/>
      <c r="RMY90" s="37"/>
      <c r="RMZ90" s="46"/>
      <c r="RNA90" s="35"/>
      <c r="RNB90" s="59"/>
      <c r="RNC90" s="37"/>
      <c r="RND90" s="46"/>
      <c r="RNE90" s="35"/>
      <c r="RNF90" s="59"/>
      <c r="RNG90" s="37"/>
      <c r="RNH90" s="46"/>
      <c r="RNI90" s="35"/>
      <c r="RNJ90" s="59"/>
      <c r="RNK90" s="37"/>
      <c r="RNL90" s="46"/>
      <c r="RNM90" s="35"/>
      <c r="RNN90" s="59"/>
      <c r="RNO90" s="37"/>
      <c r="RNP90" s="46"/>
      <c r="RNQ90" s="35"/>
      <c r="RNR90" s="59"/>
      <c r="RNS90" s="37"/>
      <c r="RNT90" s="46"/>
      <c r="RNU90" s="35"/>
      <c r="RNV90" s="59"/>
      <c r="RNW90" s="37"/>
      <c r="RNX90" s="46"/>
      <c r="RNY90" s="35"/>
      <c r="RNZ90" s="59"/>
      <c r="ROA90" s="37"/>
      <c r="ROB90" s="46"/>
      <c r="ROC90" s="35"/>
      <c r="ROD90" s="59"/>
      <c r="ROE90" s="37"/>
      <c r="ROF90" s="46"/>
      <c r="ROG90" s="35"/>
      <c r="ROH90" s="59"/>
      <c r="ROI90" s="37"/>
      <c r="ROJ90" s="46"/>
      <c r="ROK90" s="35"/>
      <c r="ROL90" s="59"/>
      <c r="ROM90" s="37"/>
      <c r="RON90" s="46"/>
      <c r="ROO90" s="35"/>
      <c r="ROP90" s="59"/>
      <c r="ROQ90" s="37"/>
      <c r="ROR90" s="46"/>
      <c r="ROS90" s="35"/>
      <c r="ROT90" s="59"/>
      <c r="ROU90" s="37"/>
      <c r="ROV90" s="46"/>
      <c r="ROW90" s="35"/>
      <c r="ROX90" s="59"/>
      <c r="ROY90" s="37"/>
      <c r="ROZ90" s="46"/>
      <c r="RPA90" s="35"/>
      <c r="RPB90" s="59"/>
      <c r="RPC90" s="37"/>
      <c r="RPD90" s="46"/>
      <c r="RPE90" s="35"/>
      <c r="RPF90" s="59"/>
      <c r="RPG90" s="37"/>
      <c r="RPH90" s="46"/>
      <c r="RPI90" s="35"/>
      <c r="RPJ90" s="59"/>
      <c r="RPK90" s="37"/>
      <c r="RPL90" s="46"/>
      <c r="RPM90" s="35"/>
      <c r="RPN90" s="59"/>
      <c r="RPO90" s="37"/>
      <c r="RPP90" s="46"/>
      <c r="RPQ90" s="35"/>
      <c r="RPR90" s="59"/>
      <c r="RPS90" s="37"/>
      <c r="RPT90" s="46"/>
      <c r="RPU90" s="35"/>
      <c r="RPV90" s="59"/>
      <c r="RPW90" s="37"/>
      <c r="RPX90" s="46"/>
      <c r="RPY90" s="35"/>
      <c r="RPZ90" s="59"/>
      <c r="RQA90" s="37"/>
      <c r="RQB90" s="46"/>
      <c r="RQC90" s="35"/>
      <c r="RQD90" s="59"/>
      <c r="RQE90" s="37"/>
      <c r="RQF90" s="46"/>
      <c r="RQG90" s="35"/>
      <c r="RQH90" s="59"/>
      <c r="RQI90" s="37"/>
      <c r="RQJ90" s="46"/>
      <c r="RQK90" s="35"/>
      <c r="RQL90" s="59"/>
      <c r="RQM90" s="37"/>
      <c r="RQN90" s="46"/>
      <c r="RQO90" s="35"/>
      <c r="RQP90" s="59"/>
      <c r="RQQ90" s="37"/>
      <c r="RQR90" s="46"/>
      <c r="RQS90" s="35"/>
      <c r="RQT90" s="59"/>
      <c r="RQU90" s="37"/>
      <c r="RQV90" s="46"/>
      <c r="RQW90" s="35"/>
      <c r="RQX90" s="59"/>
      <c r="RQY90" s="37"/>
      <c r="RQZ90" s="46"/>
      <c r="RRA90" s="35"/>
      <c r="RRB90" s="59"/>
      <c r="RRC90" s="37"/>
      <c r="RRD90" s="46"/>
      <c r="RRE90" s="35"/>
      <c r="RRF90" s="59"/>
      <c r="RRG90" s="37"/>
      <c r="RRH90" s="46"/>
      <c r="RRI90" s="35"/>
      <c r="RRJ90" s="59"/>
      <c r="RRK90" s="37"/>
      <c r="RRL90" s="46"/>
      <c r="RRM90" s="35"/>
      <c r="RRN90" s="59"/>
      <c r="RRO90" s="37"/>
      <c r="RRP90" s="46"/>
      <c r="RRQ90" s="35"/>
      <c r="RRR90" s="59"/>
      <c r="RRS90" s="37"/>
      <c r="RRT90" s="46"/>
      <c r="RRU90" s="35"/>
      <c r="RRV90" s="59"/>
      <c r="RRW90" s="37"/>
      <c r="RRX90" s="46"/>
      <c r="RRY90" s="35"/>
      <c r="RRZ90" s="59"/>
      <c r="RSA90" s="37"/>
      <c r="RSB90" s="46"/>
      <c r="RSC90" s="35"/>
      <c r="RSD90" s="59"/>
      <c r="RSE90" s="37"/>
      <c r="RSF90" s="46"/>
      <c r="RSG90" s="35"/>
      <c r="RSH90" s="59"/>
      <c r="RSI90" s="37"/>
      <c r="RSJ90" s="46"/>
      <c r="RSK90" s="35"/>
      <c r="RSL90" s="59"/>
      <c r="RSM90" s="37"/>
      <c r="RSN90" s="46"/>
      <c r="RSO90" s="35"/>
      <c r="RSP90" s="59"/>
      <c r="RSQ90" s="37"/>
      <c r="RSR90" s="46"/>
      <c r="RSS90" s="35"/>
      <c r="RST90" s="59"/>
      <c r="RSU90" s="37"/>
      <c r="RSV90" s="46"/>
      <c r="RSW90" s="35"/>
      <c r="RSX90" s="59"/>
      <c r="RSY90" s="37"/>
      <c r="RSZ90" s="46"/>
      <c r="RTA90" s="35"/>
      <c r="RTB90" s="59"/>
      <c r="RTC90" s="37"/>
      <c r="RTD90" s="46"/>
      <c r="RTE90" s="35"/>
      <c r="RTF90" s="59"/>
      <c r="RTG90" s="37"/>
      <c r="RTH90" s="46"/>
      <c r="RTI90" s="35"/>
      <c r="RTJ90" s="59"/>
      <c r="RTK90" s="37"/>
      <c r="RTL90" s="46"/>
      <c r="RTM90" s="35"/>
      <c r="RTN90" s="59"/>
      <c r="RTO90" s="37"/>
      <c r="RTP90" s="46"/>
      <c r="RTQ90" s="35"/>
      <c r="RTR90" s="59"/>
      <c r="RTS90" s="37"/>
      <c r="RTT90" s="46"/>
      <c r="RTU90" s="35"/>
      <c r="RTV90" s="59"/>
      <c r="RTW90" s="37"/>
      <c r="RTX90" s="46"/>
      <c r="RTY90" s="35"/>
      <c r="RTZ90" s="59"/>
      <c r="RUA90" s="37"/>
      <c r="RUB90" s="46"/>
      <c r="RUC90" s="35"/>
      <c r="RUD90" s="59"/>
      <c r="RUE90" s="37"/>
      <c r="RUF90" s="46"/>
      <c r="RUG90" s="35"/>
      <c r="RUH90" s="59"/>
      <c r="RUI90" s="37"/>
      <c r="RUJ90" s="46"/>
      <c r="RUK90" s="35"/>
      <c r="RUL90" s="59"/>
      <c r="RUM90" s="37"/>
      <c r="RUN90" s="46"/>
      <c r="RUO90" s="35"/>
      <c r="RUP90" s="59"/>
      <c r="RUQ90" s="37"/>
      <c r="RUR90" s="46"/>
      <c r="RUS90" s="35"/>
      <c r="RUT90" s="59"/>
      <c r="RUU90" s="37"/>
      <c r="RUV90" s="46"/>
      <c r="RUW90" s="35"/>
      <c r="RUX90" s="59"/>
      <c r="RUY90" s="37"/>
      <c r="RUZ90" s="46"/>
      <c r="RVA90" s="35"/>
      <c r="RVB90" s="59"/>
      <c r="RVC90" s="37"/>
      <c r="RVD90" s="46"/>
      <c r="RVE90" s="35"/>
      <c r="RVF90" s="59"/>
      <c r="RVG90" s="37"/>
      <c r="RVH90" s="46"/>
      <c r="RVI90" s="35"/>
      <c r="RVJ90" s="59"/>
      <c r="RVK90" s="37"/>
      <c r="RVL90" s="46"/>
      <c r="RVM90" s="35"/>
      <c r="RVN90" s="59"/>
      <c r="RVO90" s="37"/>
      <c r="RVP90" s="46"/>
      <c r="RVQ90" s="35"/>
      <c r="RVR90" s="59"/>
      <c r="RVS90" s="37"/>
      <c r="RVT90" s="46"/>
      <c r="RVU90" s="35"/>
      <c r="RVV90" s="59"/>
      <c r="RVW90" s="37"/>
      <c r="RVX90" s="46"/>
      <c r="RVY90" s="35"/>
      <c r="RVZ90" s="59"/>
      <c r="RWA90" s="37"/>
      <c r="RWB90" s="46"/>
      <c r="RWC90" s="35"/>
      <c r="RWD90" s="59"/>
      <c r="RWE90" s="37"/>
      <c r="RWF90" s="46"/>
      <c r="RWG90" s="35"/>
      <c r="RWH90" s="59"/>
      <c r="RWI90" s="37"/>
      <c r="RWJ90" s="46"/>
      <c r="RWK90" s="35"/>
      <c r="RWL90" s="59"/>
      <c r="RWM90" s="37"/>
      <c r="RWN90" s="46"/>
      <c r="RWO90" s="35"/>
      <c r="RWP90" s="59"/>
      <c r="RWQ90" s="37"/>
      <c r="RWR90" s="46"/>
      <c r="RWS90" s="35"/>
      <c r="RWT90" s="59"/>
      <c r="RWU90" s="37"/>
      <c r="RWV90" s="46"/>
      <c r="RWW90" s="35"/>
      <c r="RWX90" s="59"/>
      <c r="RWY90" s="37"/>
      <c r="RWZ90" s="46"/>
      <c r="RXA90" s="35"/>
      <c r="RXB90" s="59"/>
      <c r="RXC90" s="37"/>
      <c r="RXD90" s="46"/>
      <c r="RXE90" s="35"/>
      <c r="RXF90" s="59"/>
      <c r="RXG90" s="37"/>
      <c r="RXH90" s="46"/>
      <c r="RXI90" s="35"/>
      <c r="RXJ90" s="59"/>
      <c r="RXK90" s="37"/>
      <c r="RXL90" s="46"/>
      <c r="RXM90" s="35"/>
      <c r="RXN90" s="59"/>
      <c r="RXO90" s="37"/>
      <c r="RXP90" s="46"/>
      <c r="RXQ90" s="35"/>
      <c r="RXR90" s="59"/>
      <c r="RXS90" s="37"/>
      <c r="RXT90" s="46"/>
      <c r="RXU90" s="35"/>
      <c r="RXV90" s="59"/>
      <c r="RXW90" s="37"/>
      <c r="RXX90" s="46"/>
      <c r="RXY90" s="35"/>
      <c r="RXZ90" s="59"/>
      <c r="RYA90" s="37"/>
      <c r="RYB90" s="46"/>
      <c r="RYC90" s="35"/>
      <c r="RYD90" s="59"/>
      <c r="RYE90" s="37"/>
      <c r="RYF90" s="46"/>
      <c r="RYG90" s="35"/>
      <c r="RYH90" s="59"/>
      <c r="RYI90" s="37"/>
      <c r="RYJ90" s="46"/>
      <c r="RYK90" s="35"/>
      <c r="RYL90" s="59"/>
      <c r="RYM90" s="37"/>
      <c r="RYN90" s="46"/>
      <c r="RYO90" s="35"/>
      <c r="RYP90" s="59"/>
      <c r="RYQ90" s="37"/>
      <c r="RYR90" s="46"/>
      <c r="RYS90" s="35"/>
      <c r="RYT90" s="59"/>
      <c r="RYU90" s="37"/>
      <c r="RYV90" s="46"/>
      <c r="RYW90" s="35"/>
      <c r="RYX90" s="59"/>
      <c r="RYY90" s="37"/>
      <c r="RYZ90" s="46"/>
      <c r="RZA90" s="35"/>
      <c r="RZB90" s="59"/>
      <c r="RZC90" s="37"/>
      <c r="RZD90" s="46"/>
      <c r="RZE90" s="35"/>
      <c r="RZF90" s="59"/>
      <c r="RZG90" s="37"/>
      <c r="RZH90" s="46"/>
      <c r="RZI90" s="35"/>
      <c r="RZJ90" s="59"/>
      <c r="RZK90" s="37"/>
      <c r="RZL90" s="46"/>
      <c r="RZM90" s="35"/>
      <c r="RZN90" s="59"/>
      <c r="RZO90" s="37"/>
      <c r="RZP90" s="46"/>
      <c r="RZQ90" s="35"/>
      <c r="RZR90" s="59"/>
      <c r="RZS90" s="37"/>
      <c r="RZT90" s="46"/>
      <c r="RZU90" s="35"/>
      <c r="RZV90" s="59"/>
      <c r="RZW90" s="37"/>
      <c r="RZX90" s="46"/>
      <c r="RZY90" s="35"/>
      <c r="RZZ90" s="59"/>
      <c r="SAA90" s="37"/>
      <c r="SAB90" s="46"/>
      <c r="SAC90" s="35"/>
      <c r="SAD90" s="59"/>
      <c r="SAE90" s="37"/>
      <c r="SAF90" s="46"/>
      <c r="SAG90" s="35"/>
      <c r="SAH90" s="59"/>
      <c r="SAI90" s="37"/>
      <c r="SAJ90" s="46"/>
      <c r="SAK90" s="35"/>
      <c r="SAL90" s="59"/>
      <c r="SAM90" s="37"/>
      <c r="SAN90" s="46"/>
      <c r="SAO90" s="35"/>
      <c r="SAP90" s="59"/>
      <c r="SAQ90" s="37"/>
      <c r="SAR90" s="46"/>
      <c r="SAS90" s="35"/>
      <c r="SAT90" s="59"/>
      <c r="SAU90" s="37"/>
      <c r="SAV90" s="46"/>
      <c r="SAW90" s="35"/>
      <c r="SAX90" s="59"/>
      <c r="SAY90" s="37"/>
      <c r="SAZ90" s="46"/>
      <c r="SBA90" s="35"/>
      <c r="SBB90" s="59"/>
      <c r="SBC90" s="37"/>
      <c r="SBD90" s="46"/>
      <c r="SBE90" s="35"/>
      <c r="SBF90" s="59"/>
      <c r="SBG90" s="37"/>
      <c r="SBH90" s="46"/>
      <c r="SBI90" s="35"/>
      <c r="SBJ90" s="59"/>
      <c r="SBK90" s="37"/>
      <c r="SBL90" s="46"/>
      <c r="SBM90" s="35"/>
      <c r="SBN90" s="59"/>
      <c r="SBO90" s="37"/>
      <c r="SBP90" s="46"/>
      <c r="SBQ90" s="35"/>
      <c r="SBR90" s="59"/>
      <c r="SBS90" s="37"/>
      <c r="SBT90" s="46"/>
      <c r="SBU90" s="35"/>
      <c r="SBV90" s="59"/>
      <c r="SBW90" s="37"/>
      <c r="SBX90" s="46"/>
      <c r="SBY90" s="35"/>
      <c r="SBZ90" s="59"/>
      <c r="SCA90" s="37"/>
      <c r="SCB90" s="46"/>
      <c r="SCC90" s="35"/>
      <c r="SCD90" s="59"/>
      <c r="SCE90" s="37"/>
      <c r="SCF90" s="46"/>
      <c r="SCG90" s="35"/>
      <c r="SCH90" s="59"/>
      <c r="SCI90" s="37"/>
      <c r="SCJ90" s="46"/>
      <c r="SCK90" s="35"/>
      <c r="SCL90" s="59"/>
      <c r="SCM90" s="37"/>
      <c r="SCN90" s="46"/>
      <c r="SCO90" s="35"/>
      <c r="SCP90" s="59"/>
      <c r="SCQ90" s="37"/>
      <c r="SCR90" s="46"/>
      <c r="SCS90" s="35"/>
      <c r="SCT90" s="59"/>
      <c r="SCU90" s="37"/>
      <c r="SCV90" s="46"/>
      <c r="SCW90" s="35"/>
      <c r="SCX90" s="59"/>
      <c r="SCY90" s="37"/>
      <c r="SCZ90" s="46"/>
      <c r="SDA90" s="35"/>
      <c r="SDB90" s="59"/>
      <c r="SDC90" s="37"/>
      <c r="SDD90" s="46"/>
      <c r="SDE90" s="35"/>
      <c r="SDF90" s="59"/>
      <c r="SDG90" s="37"/>
      <c r="SDH90" s="46"/>
      <c r="SDI90" s="35"/>
      <c r="SDJ90" s="59"/>
      <c r="SDK90" s="37"/>
      <c r="SDL90" s="46"/>
      <c r="SDM90" s="35"/>
      <c r="SDN90" s="59"/>
      <c r="SDO90" s="37"/>
      <c r="SDP90" s="46"/>
      <c r="SDQ90" s="35"/>
      <c r="SDR90" s="59"/>
      <c r="SDS90" s="37"/>
      <c r="SDT90" s="46"/>
      <c r="SDU90" s="35"/>
      <c r="SDV90" s="59"/>
      <c r="SDW90" s="37"/>
      <c r="SDX90" s="46"/>
      <c r="SDY90" s="35"/>
      <c r="SDZ90" s="59"/>
      <c r="SEA90" s="37"/>
      <c r="SEB90" s="46"/>
      <c r="SEC90" s="35"/>
      <c r="SED90" s="59"/>
      <c r="SEE90" s="37"/>
      <c r="SEF90" s="46"/>
      <c r="SEG90" s="35"/>
      <c r="SEH90" s="59"/>
      <c r="SEI90" s="37"/>
      <c r="SEJ90" s="46"/>
      <c r="SEK90" s="35"/>
      <c r="SEL90" s="59"/>
      <c r="SEM90" s="37"/>
      <c r="SEN90" s="46"/>
      <c r="SEO90" s="35"/>
      <c r="SEP90" s="59"/>
      <c r="SEQ90" s="37"/>
      <c r="SER90" s="46"/>
      <c r="SES90" s="35"/>
      <c r="SET90" s="59"/>
      <c r="SEU90" s="37"/>
      <c r="SEV90" s="46"/>
      <c r="SEW90" s="35"/>
      <c r="SEX90" s="59"/>
      <c r="SEY90" s="37"/>
      <c r="SEZ90" s="46"/>
      <c r="SFA90" s="35"/>
      <c r="SFB90" s="59"/>
      <c r="SFC90" s="37"/>
      <c r="SFD90" s="46"/>
      <c r="SFE90" s="35"/>
      <c r="SFF90" s="59"/>
      <c r="SFG90" s="37"/>
      <c r="SFH90" s="46"/>
      <c r="SFI90" s="35"/>
      <c r="SFJ90" s="59"/>
      <c r="SFK90" s="37"/>
      <c r="SFL90" s="46"/>
      <c r="SFM90" s="35"/>
      <c r="SFN90" s="59"/>
      <c r="SFO90" s="37"/>
      <c r="SFP90" s="46"/>
      <c r="SFQ90" s="35"/>
      <c r="SFR90" s="59"/>
      <c r="SFS90" s="37"/>
      <c r="SFT90" s="46"/>
      <c r="SFU90" s="35"/>
      <c r="SFV90" s="59"/>
      <c r="SFW90" s="37"/>
      <c r="SFX90" s="46"/>
      <c r="SFY90" s="35"/>
      <c r="SFZ90" s="59"/>
      <c r="SGA90" s="37"/>
      <c r="SGB90" s="46"/>
      <c r="SGC90" s="35"/>
      <c r="SGD90" s="59"/>
      <c r="SGE90" s="37"/>
      <c r="SGF90" s="46"/>
      <c r="SGG90" s="35"/>
      <c r="SGH90" s="59"/>
      <c r="SGI90" s="37"/>
      <c r="SGJ90" s="46"/>
      <c r="SGK90" s="35"/>
      <c r="SGL90" s="59"/>
      <c r="SGM90" s="37"/>
      <c r="SGN90" s="46"/>
      <c r="SGO90" s="35"/>
      <c r="SGP90" s="59"/>
      <c r="SGQ90" s="37"/>
      <c r="SGR90" s="46"/>
      <c r="SGS90" s="35"/>
      <c r="SGT90" s="59"/>
      <c r="SGU90" s="37"/>
      <c r="SGV90" s="46"/>
      <c r="SGW90" s="35"/>
      <c r="SGX90" s="59"/>
      <c r="SGY90" s="37"/>
      <c r="SGZ90" s="46"/>
      <c r="SHA90" s="35"/>
      <c r="SHB90" s="59"/>
      <c r="SHC90" s="37"/>
      <c r="SHD90" s="46"/>
      <c r="SHE90" s="35"/>
      <c r="SHF90" s="59"/>
      <c r="SHG90" s="37"/>
      <c r="SHH90" s="46"/>
      <c r="SHI90" s="35"/>
      <c r="SHJ90" s="59"/>
      <c r="SHK90" s="37"/>
      <c r="SHL90" s="46"/>
      <c r="SHM90" s="35"/>
      <c r="SHN90" s="59"/>
      <c r="SHO90" s="37"/>
      <c r="SHP90" s="46"/>
      <c r="SHQ90" s="35"/>
      <c r="SHR90" s="59"/>
      <c r="SHS90" s="37"/>
      <c r="SHT90" s="46"/>
      <c r="SHU90" s="35"/>
      <c r="SHV90" s="59"/>
      <c r="SHW90" s="37"/>
      <c r="SHX90" s="46"/>
      <c r="SHY90" s="35"/>
      <c r="SHZ90" s="59"/>
      <c r="SIA90" s="37"/>
      <c r="SIB90" s="46"/>
      <c r="SIC90" s="35"/>
      <c r="SID90" s="59"/>
      <c r="SIE90" s="37"/>
      <c r="SIF90" s="46"/>
      <c r="SIG90" s="35"/>
      <c r="SIH90" s="59"/>
      <c r="SII90" s="37"/>
      <c r="SIJ90" s="46"/>
      <c r="SIK90" s="35"/>
      <c r="SIL90" s="59"/>
      <c r="SIM90" s="37"/>
      <c r="SIN90" s="46"/>
      <c r="SIO90" s="35"/>
      <c r="SIP90" s="59"/>
      <c r="SIQ90" s="37"/>
      <c r="SIR90" s="46"/>
      <c r="SIS90" s="35"/>
      <c r="SIT90" s="59"/>
      <c r="SIU90" s="37"/>
      <c r="SIV90" s="46"/>
      <c r="SIW90" s="35"/>
      <c r="SIX90" s="59"/>
      <c r="SIY90" s="37"/>
      <c r="SIZ90" s="46"/>
      <c r="SJA90" s="35"/>
      <c r="SJB90" s="59"/>
      <c r="SJC90" s="37"/>
      <c r="SJD90" s="46"/>
      <c r="SJE90" s="35"/>
      <c r="SJF90" s="59"/>
      <c r="SJG90" s="37"/>
      <c r="SJH90" s="46"/>
      <c r="SJI90" s="35"/>
      <c r="SJJ90" s="59"/>
      <c r="SJK90" s="37"/>
      <c r="SJL90" s="46"/>
      <c r="SJM90" s="35"/>
      <c r="SJN90" s="59"/>
      <c r="SJO90" s="37"/>
      <c r="SJP90" s="46"/>
      <c r="SJQ90" s="35"/>
      <c r="SJR90" s="59"/>
      <c r="SJS90" s="37"/>
      <c r="SJT90" s="46"/>
      <c r="SJU90" s="35"/>
      <c r="SJV90" s="59"/>
      <c r="SJW90" s="37"/>
      <c r="SJX90" s="46"/>
      <c r="SJY90" s="35"/>
      <c r="SJZ90" s="59"/>
      <c r="SKA90" s="37"/>
      <c r="SKB90" s="46"/>
      <c r="SKC90" s="35"/>
      <c r="SKD90" s="59"/>
      <c r="SKE90" s="37"/>
      <c r="SKF90" s="46"/>
      <c r="SKG90" s="35"/>
      <c r="SKH90" s="59"/>
      <c r="SKI90" s="37"/>
      <c r="SKJ90" s="46"/>
      <c r="SKK90" s="35"/>
      <c r="SKL90" s="59"/>
      <c r="SKM90" s="37"/>
      <c r="SKN90" s="46"/>
      <c r="SKO90" s="35"/>
      <c r="SKP90" s="59"/>
      <c r="SKQ90" s="37"/>
      <c r="SKR90" s="46"/>
      <c r="SKS90" s="35"/>
      <c r="SKT90" s="59"/>
      <c r="SKU90" s="37"/>
      <c r="SKV90" s="46"/>
      <c r="SKW90" s="35"/>
      <c r="SKX90" s="59"/>
      <c r="SKY90" s="37"/>
      <c r="SKZ90" s="46"/>
      <c r="SLA90" s="35"/>
      <c r="SLB90" s="59"/>
      <c r="SLC90" s="37"/>
      <c r="SLD90" s="46"/>
      <c r="SLE90" s="35"/>
      <c r="SLF90" s="59"/>
      <c r="SLG90" s="37"/>
      <c r="SLH90" s="46"/>
      <c r="SLI90" s="35"/>
      <c r="SLJ90" s="59"/>
      <c r="SLK90" s="37"/>
      <c r="SLL90" s="46"/>
      <c r="SLM90" s="35"/>
      <c r="SLN90" s="59"/>
      <c r="SLO90" s="37"/>
      <c r="SLP90" s="46"/>
      <c r="SLQ90" s="35"/>
      <c r="SLR90" s="59"/>
      <c r="SLS90" s="37"/>
      <c r="SLT90" s="46"/>
      <c r="SLU90" s="35"/>
      <c r="SLV90" s="59"/>
      <c r="SLW90" s="37"/>
      <c r="SLX90" s="46"/>
      <c r="SLY90" s="35"/>
      <c r="SLZ90" s="59"/>
      <c r="SMA90" s="37"/>
      <c r="SMB90" s="46"/>
      <c r="SMC90" s="35"/>
      <c r="SMD90" s="59"/>
      <c r="SME90" s="37"/>
      <c r="SMF90" s="46"/>
      <c r="SMG90" s="35"/>
      <c r="SMH90" s="59"/>
      <c r="SMI90" s="37"/>
      <c r="SMJ90" s="46"/>
      <c r="SMK90" s="35"/>
      <c r="SML90" s="59"/>
      <c r="SMM90" s="37"/>
      <c r="SMN90" s="46"/>
      <c r="SMO90" s="35"/>
      <c r="SMP90" s="59"/>
      <c r="SMQ90" s="37"/>
      <c r="SMR90" s="46"/>
      <c r="SMS90" s="35"/>
      <c r="SMT90" s="59"/>
      <c r="SMU90" s="37"/>
      <c r="SMV90" s="46"/>
      <c r="SMW90" s="35"/>
      <c r="SMX90" s="59"/>
      <c r="SMY90" s="37"/>
      <c r="SMZ90" s="46"/>
      <c r="SNA90" s="35"/>
      <c r="SNB90" s="59"/>
      <c r="SNC90" s="37"/>
      <c r="SND90" s="46"/>
      <c r="SNE90" s="35"/>
      <c r="SNF90" s="59"/>
      <c r="SNG90" s="37"/>
      <c r="SNH90" s="46"/>
      <c r="SNI90" s="35"/>
      <c r="SNJ90" s="59"/>
      <c r="SNK90" s="37"/>
      <c r="SNL90" s="46"/>
      <c r="SNM90" s="35"/>
      <c r="SNN90" s="59"/>
      <c r="SNO90" s="37"/>
      <c r="SNP90" s="46"/>
      <c r="SNQ90" s="35"/>
      <c r="SNR90" s="59"/>
      <c r="SNS90" s="37"/>
      <c r="SNT90" s="46"/>
      <c r="SNU90" s="35"/>
      <c r="SNV90" s="59"/>
      <c r="SNW90" s="37"/>
      <c r="SNX90" s="46"/>
      <c r="SNY90" s="35"/>
      <c r="SNZ90" s="59"/>
      <c r="SOA90" s="37"/>
      <c r="SOB90" s="46"/>
      <c r="SOC90" s="35"/>
      <c r="SOD90" s="59"/>
      <c r="SOE90" s="37"/>
      <c r="SOF90" s="46"/>
      <c r="SOG90" s="35"/>
      <c r="SOH90" s="59"/>
      <c r="SOI90" s="37"/>
      <c r="SOJ90" s="46"/>
      <c r="SOK90" s="35"/>
      <c r="SOL90" s="59"/>
      <c r="SOM90" s="37"/>
      <c r="SON90" s="46"/>
      <c r="SOO90" s="35"/>
      <c r="SOP90" s="59"/>
      <c r="SOQ90" s="37"/>
      <c r="SOR90" s="46"/>
      <c r="SOS90" s="35"/>
      <c r="SOT90" s="59"/>
      <c r="SOU90" s="37"/>
      <c r="SOV90" s="46"/>
      <c r="SOW90" s="35"/>
      <c r="SOX90" s="59"/>
      <c r="SOY90" s="37"/>
      <c r="SOZ90" s="46"/>
      <c r="SPA90" s="35"/>
      <c r="SPB90" s="59"/>
      <c r="SPC90" s="37"/>
      <c r="SPD90" s="46"/>
      <c r="SPE90" s="35"/>
      <c r="SPF90" s="59"/>
      <c r="SPG90" s="37"/>
      <c r="SPH90" s="46"/>
      <c r="SPI90" s="35"/>
      <c r="SPJ90" s="59"/>
      <c r="SPK90" s="37"/>
      <c r="SPL90" s="46"/>
      <c r="SPM90" s="35"/>
      <c r="SPN90" s="59"/>
      <c r="SPO90" s="37"/>
      <c r="SPP90" s="46"/>
      <c r="SPQ90" s="35"/>
      <c r="SPR90" s="59"/>
      <c r="SPS90" s="37"/>
      <c r="SPT90" s="46"/>
      <c r="SPU90" s="35"/>
      <c r="SPV90" s="59"/>
      <c r="SPW90" s="37"/>
      <c r="SPX90" s="46"/>
      <c r="SPY90" s="35"/>
      <c r="SPZ90" s="59"/>
      <c r="SQA90" s="37"/>
      <c r="SQB90" s="46"/>
      <c r="SQC90" s="35"/>
      <c r="SQD90" s="59"/>
      <c r="SQE90" s="37"/>
      <c r="SQF90" s="46"/>
      <c r="SQG90" s="35"/>
      <c r="SQH90" s="59"/>
      <c r="SQI90" s="37"/>
      <c r="SQJ90" s="46"/>
      <c r="SQK90" s="35"/>
      <c r="SQL90" s="59"/>
      <c r="SQM90" s="37"/>
      <c r="SQN90" s="46"/>
      <c r="SQO90" s="35"/>
      <c r="SQP90" s="59"/>
      <c r="SQQ90" s="37"/>
      <c r="SQR90" s="46"/>
      <c r="SQS90" s="35"/>
      <c r="SQT90" s="59"/>
      <c r="SQU90" s="37"/>
      <c r="SQV90" s="46"/>
      <c r="SQW90" s="35"/>
      <c r="SQX90" s="59"/>
      <c r="SQY90" s="37"/>
      <c r="SQZ90" s="46"/>
      <c r="SRA90" s="35"/>
      <c r="SRB90" s="59"/>
      <c r="SRC90" s="37"/>
      <c r="SRD90" s="46"/>
      <c r="SRE90" s="35"/>
      <c r="SRF90" s="59"/>
      <c r="SRG90" s="37"/>
      <c r="SRH90" s="46"/>
      <c r="SRI90" s="35"/>
      <c r="SRJ90" s="59"/>
      <c r="SRK90" s="37"/>
      <c r="SRL90" s="46"/>
      <c r="SRM90" s="35"/>
      <c r="SRN90" s="59"/>
      <c r="SRO90" s="37"/>
      <c r="SRP90" s="46"/>
      <c r="SRQ90" s="35"/>
      <c r="SRR90" s="59"/>
      <c r="SRS90" s="37"/>
      <c r="SRT90" s="46"/>
      <c r="SRU90" s="35"/>
      <c r="SRV90" s="59"/>
      <c r="SRW90" s="37"/>
      <c r="SRX90" s="46"/>
      <c r="SRY90" s="35"/>
      <c r="SRZ90" s="59"/>
      <c r="SSA90" s="37"/>
      <c r="SSB90" s="46"/>
      <c r="SSC90" s="35"/>
      <c r="SSD90" s="59"/>
      <c r="SSE90" s="37"/>
      <c r="SSF90" s="46"/>
      <c r="SSG90" s="35"/>
      <c r="SSH90" s="59"/>
      <c r="SSI90" s="37"/>
      <c r="SSJ90" s="46"/>
      <c r="SSK90" s="35"/>
      <c r="SSL90" s="59"/>
      <c r="SSM90" s="37"/>
      <c r="SSN90" s="46"/>
      <c r="SSO90" s="35"/>
      <c r="SSP90" s="59"/>
      <c r="SSQ90" s="37"/>
      <c r="SSR90" s="46"/>
      <c r="SSS90" s="35"/>
      <c r="SST90" s="59"/>
      <c r="SSU90" s="37"/>
      <c r="SSV90" s="46"/>
      <c r="SSW90" s="35"/>
      <c r="SSX90" s="59"/>
      <c r="SSY90" s="37"/>
      <c r="SSZ90" s="46"/>
      <c r="STA90" s="35"/>
      <c r="STB90" s="59"/>
      <c r="STC90" s="37"/>
      <c r="STD90" s="46"/>
      <c r="STE90" s="35"/>
      <c r="STF90" s="59"/>
      <c r="STG90" s="37"/>
      <c r="STH90" s="46"/>
      <c r="STI90" s="35"/>
      <c r="STJ90" s="59"/>
      <c r="STK90" s="37"/>
      <c r="STL90" s="46"/>
      <c r="STM90" s="35"/>
      <c r="STN90" s="59"/>
      <c r="STO90" s="37"/>
      <c r="STP90" s="46"/>
      <c r="STQ90" s="35"/>
      <c r="STR90" s="59"/>
      <c r="STS90" s="37"/>
      <c r="STT90" s="46"/>
      <c r="STU90" s="35"/>
      <c r="STV90" s="59"/>
      <c r="STW90" s="37"/>
      <c r="STX90" s="46"/>
      <c r="STY90" s="35"/>
      <c r="STZ90" s="59"/>
      <c r="SUA90" s="37"/>
      <c r="SUB90" s="46"/>
      <c r="SUC90" s="35"/>
      <c r="SUD90" s="59"/>
      <c r="SUE90" s="37"/>
      <c r="SUF90" s="46"/>
      <c r="SUG90" s="35"/>
      <c r="SUH90" s="59"/>
      <c r="SUI90" s="37"/>
      <c r="SUJ90" s="46"/>
      <c r="SUK90" s="35"/>
      <c r="SUL90" s="59"/>
      <c r="SUM90" s="37"/>
      <c r="SUN90" s="46"/>
      <c r="SUO90" s="35"/>
      <c r="SUP90" s="59"/>
      <c r="SUQ90" s="37"/>
      <c r="SUR90" s="46"/>
      <c r="SUS90" s="35"/>
      <c r="SUT90" s="59"/>
      <c r="SUU90" s="37"/>
      <c r="SUV90" s="46"/>
      <c r="SUW90" s="35"/>
      <c r="SUX90" s="59"/>
      <c r="SUY90" s="37"/>
      <c r="SUZ90" s="46"/>
      <c r="SVA90" s="35"/>
      <c r="SVB90" s="59"/>
      <c r="SVC90" s="37"/>
      <c r="SVD90" s="46"/>
      <c r="SVE90" s="35"/>
      <c r="SVF90" s="59"/>
      <c r="SVG90" s="37"/>
      <c r="SVH90" s="46"/>
      <c r="SVI90" s="35"/>
      <c r="SVJ90" s="59"/>
      <c r="SVK90" s="37"/>
      <c r="SVL90" s="46"/>
      <c r="SVM90" s="35"/>
      <c r="SVN90" s="59"/>
      <c r="SVO90" s="37"/>
      <c r="SVP90" s="46"/>
      <c r="SVQ90" s="35"/>
      <c r="SVR90" s="59"/>
      <c r="SVS90" s="37"/>
      <c r="SVT90" s="46"/>
      <c r="SVU90" s="35"/>
      <c r="SVV90" s="59"/>
      <c r="SVW90" s="37"/>
      <c r="SVX90" s="46"/>
      <c r="SVY90" s="35"/>
      <c r="SVZ90" s="59"/>
      <c r="SWA90" s="37"/>
      <c r="SWB90" s="46"/>
      <c r="SWC90" s="35"/>
      <c r="SWD90" s="59"/>
      <c r="SWE90" s="37"/>
      <c r="SWF90" s="46"/>
      <c r="SWG90" s="35"/>
      <c r="SWH90" s="59"/>
      <c r="SWI90" s="37"/>
      <c r="SWJ90" s="46"/>
      <c r="SWK90" s="35"/>
      <c r="SWL90" s="59"/>
      <c r="SWM90" s="37"/>
      <c r="SWN90" s="46"/>
      <c r="SWO90" s="35"/>
      <c r="SWP90" s="59"/>
      <c r="SWQ90" s="37"/>
      <c r="SWR90" s="46"/>
      <c r="SWS90" s="35"/>
      <c r="SWT90" s="59"/>
      <c r="SWU90" s="37"/>
      <c r="SWV90" s="46"/>
      <c r="SWW90" s="35"/>
      <c r="SWX90" s="59"/>
      <c r="SWY90" s="37"/>
      <c r="SWZ90" s="46"/>
      <c r="SXA90" s="35"/>
      <c r="SXB90" s="59"/>
      <c r="SXC90" s="37"/>
      <c r="SXD90" s="46"/>
      <c r="SXE90" s="35"/>
      <c r="SXF90" s="59"/>
      <c r="SXG90" s="37"/>
      <c r="SXH90" s="46"/>
      <c r="SXI90" s="35"/>
      <c r="SXJ90" s="59"/>
      <c r="SXK90" s="37"/>
      <c r="SXL90" s="46"/>
      <c r="SXM90" s="35"/>
      <c r="SXN90" s="59"/>
      <c r="SXO90" s="37"/>
      <c r="SXP90" s="46"/>
      <c r="SXQ90" s="35"/>
      <c r="SXR90" s="59"/>
      <c r="SXS90" s="37"/>
      <c r="SXT90" s="46"/>
      <c r="SXU90" s="35"/>
      <c r="SXV90" s="59"/>
      <c r="SXW90" s="37"/>
      <c r="SXX90" s="46"/>
      <c r="SXY90" s="35"/>
      <c r="SXZ90" s="59"/>
      <c r="SYA90" s="37"/>
      <c r="SYB90" s="46"/>
      <c r="SYC90" s="35"/>
      <c r="SYD90" s="59"/>
      <c r="SYE90" s="37"/>
      <c r="SYF90" s="46"/>
      <c r="SYG90" s="35"/>
      <c r="SYH90" s="59"/>
      <c r="SYI90" s="37"/>
      <c r="SYJ90" s="46"/>
      <c r="SYK90" s="35"/>
      <c r="SYL90" s="59"/>
      <c r="SYM90" s="37"/>
      <c r="SYN90" s="46"/>
      <c r="SYO90" s="35"/>
      <c r="SYP90" s="59"/>
      <c r="SYQ90" s="37"/>
      <c r="SYR90" s="46"/>
      <c r="SYS90" s="35"/>
      <c r="SYT90" s="59"/>
      <c r="SYU90" s="37"/>
      <c r="SYV90" s="46"/>
      <c r="SYW90" s="35"/>
      <c r="SYX90" s="59"/>
      <c r="SYY90" s="37"/>
      <c r="SYZ90" s="46"/>
      <c r="SZA90" s="35"/>
      <c r="SZB90" s="59"/>
      <c r="SZC90" s="37"/>
      <c r="SZD90" s="46"/>
      <c r="SZE90" s="35"/>
      <c r="SZF90" s="59"/>
      <c r="SZG90" s="37"/>
      <c r="SZH90" s="46"/>
      <c r="SZI90" s="35"/>
      <c r="SZJ90" s="59"/>
      <c r="SZK90" s="37"/>
      <c r="SZL90" s="46"/>
      <c r="SZM90" s="35"/>
      <c r="SZN90" s="59"/>
      <c r="SZO90" s="37"/>
      <c r="SZP90" s="46"/>
      <c r="SZQ90" s="35"/>
      <c r="SZR90" s="59"/>
      <c r="SZS90" s="37"/>
      <c r="SZT90" s="46"/>
      <c r="SZU90" s="35"/>
      <c r="SZV90" s="59"/>
      <c r="SZW90" s="37"/>
      <c r="SZX90" s="46"/>
      <c r="SZY90" s="35"/>
      <c r="SZZ90" s="59"/>
      <c r="TAA90" s="37"/>
      <c r="TAB90" s="46"/>
      <c r="TAC90" s="35"/>
      <c r="TAD90" s="59"/>
      <c r="TAE90" s="37"/>
      <c r="TAF90" s="46"/>
      <c r="TAG90" s="35"/>
      <c r="TAH90" s="59"/>
      <c r="TAI90" s="37"/>
      <c r="TAJ90" s="46"/>
      <c r="TAK90" s="35"/>
      <c r="TAL90" s="59"/>
      <c r="TAM90" s="37"/>
      <c r="TAN90" s="46"/>
      <c r="TAO90" s="35"/>
      <c r="TAP90" s="59"/>
      <c r="TAQ90" s="37"/>
      <c r="TAR90" s="46"/>
      <c r="TAS90" s="35"/>
      <c r="TAT90" s="59"/>
      <c r="TAU90" s="37"/>
      <c r="TAV90" s="46"/>
      <c r="TAW90" s="35"/>
      <c r="TAX90" s="59"/>
      <c r="TAY90" s="37"/>
      <c r="TAZ90" s="46"/>
      <c r="TBA90" s="35"/>
      <c r="TBB90" s="59"/>
      <c r="TBC90" s="37"/>
      <c r="TBD90" s="46"/>
      <c r="TBE90" s="35"/>
      <c r="TBF90" s="59"/>
      <c r="TBG90" s="37"/>
      <c r="TBH90" s="46"/>
      <c r="TBI90" s="35"/>
      <c r="TBJ90" s="59"/>
      <c r="TBK90" s="37"/>
      <c r="TBL90" s="46"/>
      <c r="TBM90" s="35"/>
      <c r="TBN90" s="59"/>
      <c r="TBO90" s="37"/>
      <c r="TBP90" s="46"/>
      <c r="TBQ90" s="35"/>
      <c r="TBR90" s="59"/>
      <c r="TBS90" s="37"/>
      <c r="TBT90" s="46"/>
      <c r="TBU90" s="35"/>
      <c r="TBV90" s="59"/>
      <c r="TBW90" s="37"/>
      <c r="TBX90" s="46"/>
      <c r="TBY90" s="35"/>
      <c r="TBZ90" s="59"/>
      <c r="TCA90" s="37"/>
      <c r="TCB90" s="46"/>
      <c r="TCC90" s="35"/>
      <c r="TCD90" s="59"/>
      <c r="TCE90" s="37"/>
      <c r="TCF90" s="46"/>
      <c r="TCG90" s="35"/>
      <c r="TCH90" s="59"/>
      <c r="TCI90" s="37"/>
      <c r="TCJ90" s="46"/>
      <c r="TCK90" s="35"/>
      <c r="TCL90" s="59"/>
      <c r="TCM90" s="37"/>
      <c r="TCN90" s="46"/>
      <c r="TCO90" s="35"/>
      <c r="TCP90" s="59"/>
      <c r="TCQ90" s="37"/>
      <c r="TCR90" s="46"/>
      <c r="TCS90" s="35"/>
      <c r="TCT90" s="59"/>
      <c r="TCU90" s="37"/>
      <c r="TCV90" s="46"/>
      <c r="TCW90" s="35"/>
      <c r="TCX90" s="59"/>
      <c r="TCY90" s="37"/>
      <c r="TCZ90" s="46"/>
      <c r="TDA90" s="35"/>
      <c r="TDB90" s="59"/>
      <c r="TDC90" s="37"/>
      <c r="TDD90" s="46"/>
      <c r="TDE90" s="35"/>
      <c r="TDF90" s="59"/>
      <c r="TDG90" s="37"/>
      <c r="TDH90" s="46"/>
      <c r="TDI90" s="35"/>
      <c r="TDJ90" s="59"/>
      <c r="TDK90" s="37"/>
      <c r="TDL90" s="46"/>
      <c r="TDM90" s="35"/>
      <c r="TDN90" s="59"/>
      <c r="TDO90" s="37"/>
      <c r="TDP90" s="46"/>
      <c r="TDQ90" s="35"/>
      <c r="TDR90" s="59"/>
      <c r="TDS90" s="37"/>
      <c r="TDT90" s="46"/>
      <c r="TDU90" s="35"/>
      <c r="TDV90" s="59"/>
      <c r="TDW90" s="37"/>
      <c r="TDX90" s="46"/>
      <c r="TDY90" s="35"/>
      <c r="TDZ90" s="59"/>
      <c r="TEA90" s="37"/>
      <c r="TEB90" s="46"/>
      <c r="TEC90" s="35"/>
      <c r="TED90" s="59"/>
      <c r="TEE90" s="37"/>
      <c r="TEF90" s="46"/>
      <c r="TEG90" s="35"/>
      <c r="TEH90" s="59"/>
      <c r="TEI90" s="37"/>
      <c r="TEJ90" s="46"/>
      <c r="TEK90" s="35"/>
      <c r="TEL90" s="59"/>
      <c r="TEM90" s="37"/>
      <c r="TEN90" s="46"/>
      <c r="TEO90" s="35"/>
      <c r="TEP90" s="59"/>
      <c r="TEQ90" s="37"/>
      <c r="TER90" s="46"/>
      <c r="TES90" s="35"/>
      <c r="TET90" s="59"/>
      <c r="TEU90" s="37"/>
      <c r="TEV90" s="46"/>
      <c r="TEW90" s="35"/>
      <c r="TEX90" s="59"/>
      <c r="TEY90" s="37"/>
      <c r="TEZ90" s="46"/>
      <c r="TFA90" s="35"/>
      <c r="TFB90" s="59"/>
      <c r="TFC90" s="37"/>
      <c r="TFD90" s="46"/>
      <c r="TFE90" s="35"/>
      <c r="TFF90" s="59"/>
      <c r="TFG90" s="37"/>
      <c r="TFH90" s="46"/>
      <c r="TFI90" s="35"/>
      <c r="TFJ90" s="59"/>
      <c r="TFK90" s="37"/>
      <c r="TFL90" s="46"/>
      <c r="TFM90" s="35"/>
      <c r="TFN90" s="59"/>
      <c r="TFO90" s="37"/>
      <c r="TFP90" s="46"/>
      <c r="TFQ90" s="35"/>
      <c r="TFR90" s="59"/>
      <c r="TFS90" s="37"/>
      <c r="TFT90" s="46"/>
      <c r="TFU90" s="35"/>
      <c r="TFV90" s="59"/>
      <c r="TFW90" s="37"/>
      <c r="TFX90" s="46"/>
      <c r="TFY90" s="35"/>
      <c r="TFZ90" s="59"/>
      <c r="TGA90" s="37"/>
      <c r="TGB90" s="46"/>
      <c r="TGC90" s="35"/>
      <c r="TGD90" s="59"/>
      <c r="TGE90" s="37"/>
      <c r="TGF90" s="46"/>
      <c r="TGG90" s="35"/>
      <c r="TGH90" s="59"/>
      <c r="TGI90" s="37"/>
      <c r="TGJ90" s="46"/>
      <c r="TGK90" s="35"/>
      <c r="TGL90" s="59"/>
      <c r="TGM90" s="37"/>
      <c r="TGN90" s="46"/>
      <c r="TGO90" s="35"/>
      <c r="TGP90" s="59"/>
      <c r="TGQ90" s="37"/>
      <c r="TGR90" s="46"/>
      <c r="TGS90" s="35"/>
      <c r="TGT90" s="59"/>
      <c r="TGU90" s="37"/>
      <c r="TGV90" s="46"/>
      <c r="TGW90" s="35"/>
      <c r="TGX90" s="59"/>
      <c r="TGY90" s="37"/>
      <c r="TGZ90" s="46"/>
      <c r="THA90" s="35"/>
      <c r="THB90" s="59"/>
      <c r="THC90" s="37"/>
      <c r="THD90" s="46"/>
      <c r="THE90" s="35"/>
      <c r="THF90" s="59"/>
      <c r="THG90" s="37"/>
      <c r="THH90" s="46"/>
      <c r="THI90" s="35"/>
      <c r="THJ90" s="59"/>
      <c r="THK90" s="37"/>
      <c r="THL90" s="46"/>
      <c r="THM90" s="35"/>
      <c r="THN90" s="59"/>
      <c r="THO90" s="37"/>
      <c r="THP90" s="46"/>
      <c r="THQ90" s="35"/>
      <c r="THR90" s="59"/>
      <c r="THS90" s="37"/>
      <c r="THT90" s="46"/>
      <c r="THU90" s="35"/>
      <c r="THV90" s="59"/>
      <c r="THW90" s="37"/>
      <c r="THX90" s="46"/>
      <c r="THY90" s="35"/>
      <c r="THZ90" s="59"/>
      <c r="TIA90" s="37"/>
      <c r="TIB90" s="46"/>
      <c r="TIC90" s="35"/>
      <c r="TID90" s="59"/>
      <c r="TIE90" s="37"/>
      <c r="TIF90" s="46"/>
      <c r="TIG90" s="35"/>
      <c r="TIH90" s="59"/>
      <c r="TII90" s="37"/>
      <c r="TIJ90" s="46"/>
      <c r="TIK90" s="35"/>
      <c r="TIL90" s="59"/>
      <c r="TIM90" s="37"/>
      <c r="TIN90" s="46"/>
      <c r="TIO90" s="35"/>
      <c r="TIP90" s="59"/>
      <c r="TIQ90" s="37"/>
      <c r="TIR90" s="46"/>
      <c r="TIS90" s="35"/>
      <c r="TIT90" s="59"/>
      <c r="TIU90" s="37"/>
      <c r="TIV90" s="46"/>
      <c r="TIW90" s="35"/>
      <c r="TIX90" s="59"/>
      <c r="TIY90" s="37"/>
      <c r="TIZ90" s="46"/>
      <c r="TJA90" s="35"/>
      <c r="TJB90" s="59"/>
      <c r="TJC90" s="37"/>
      <c r="TJD90" s="46"/>
      <c r="TJE90" s="35"/>
      <c r="TJF90" s="59"/>
      <c r="TJG90" s="37"/>
      <c r="TJH90" s="46"/>
      <c r="TJI90" s="35"/>
      <c r="TJJ90" s="59"/>
      <c r="TJK90" s="37"/>
      <c r="TJL90" s="46"/>
      <c r="TJM90" s="35"/>
      <c r="TJN90" s="59"/>
      <c r="TJO90" s="37"/>
      <c r="TJP90" s="46"/>
      <c r="TJQ90" s="35"/>
      <c r="TJR90" s="59"/>
      <c r="TJS90" s="37"/>
      <c r="TJT90" s="46"/>
      <c r="TJU90" s="35"/>
      <c r="TJV90" s="59"/>
      <c r="TJW90" s="37"/>
      <c r="TJX90" s="46"/>
      <c r="TJY90" s="35"/>
      <c r="TJZ90" s="59"/>
      <c r="TKA90" s="37"/>
      <c r="TKB90" s="46"/>
      <c r="TKC90" s="35"/>
      <c r="TKD90" s="59"/>
      <c r="TKE90" s="37"/>
      <c r="TKF90" s="46"/>
      <c r="TKG90" s="35"/>
      <c r="TKH90" s="59"/>
      <c r="TKI90" s="37"/>
      <c r="TKJ90" s="46"/>
      <c r="TKK90" s="35"/>
      <c r="TKL90" s="59"/>
      <c r="TKM90" s="37"/>
      <c r="TKN90" s="46"/>
      <c r="TKO90" s="35"/>
      <c r="TKP90" s="59"/>
      <c r="TKQ90" s="37"/>
      <c r="TKR90" s="46"/>
      <c r="TKS90" s="35"/>
      <c r="TKT90" s="59"/>
      <c r="TKU90" s="37"/>
      <c r="TKV90" s="46"/>
      <c r="TKW90" s="35"/>
      <c r="TKX90" s="59"/>
      <c r="TKY90" s="37"/>
      <c r="TKZ90" s="46"/>
      <c r="TLA90" s="35"/>
      <c r="TLB90" s="59"/>
      <c r="TLC90" s="37"/>
      <c r="TLD90" s="46"/>
      <c r="TLE90" s="35"/>
      <c r="TLF90" s="59"/>
      <c r="TLG90" s="37"/>
      <c r="TLH90" s="46"/>
      <c r="TLI90" s="35"/>
      <c r="TLJ90" s="59"/>
      <c r="TLK90" s="37"/>
      <c r="TLL90" s="46"/>
      <c r="TLM90" s="35"/>
      <c r="TLN90" s="59"/>
      <c r="TLO90" s="37"/>
      <c r="TLP90" s="46"/>
      <c r="TLQ90" s="35"/>
      <c r="TLR90" s="59"/>
      <c r="TLS90" s="37"/>
      <c r="TLT90" s="46"/>
      <c r="TLU90" s="35"/>
      <c r="TLV90" s="59"/>
      <c r="TLW90" s="37"/>
      <c r="TLX90" s="46"/>
      <c r="TLY90" s="35"/>
      <c r="TLZ90" s="59"/>
      <c r="TMA90" s="37"/>
      <c r="TMB90" s="46"/>
      <c r="TMC90" s="35"/>
      <c r="TMD90" s="59"/>
      <c r="TME90" s="37"/>
      <c r="TMF90" s="46"/>
      <c r="TMG90" s="35"/>
      <c r="TMH90" s="59"/>
      <c r="TMI90" s="37"/>
      <c r="TMJ90" s="46"/>
      <c r="TMK90" s="35"/>
      <c r="TML90" s="59"/>
      <c r="TMM90" s="37"/>
      <c r="TMN90" s="46"/>
      <c r="TMO90" s="35"/>
      <c r="TMP90" s="59"/>
      <c r="TMQ90" s="37"/>
      <c r="TMR90" s="46"/>
      <c r="TMS90" s="35"/>
      <c r="TMT90" s="59"/>
      <c r="TMU90" s="37"/>
      <c r="TMV90" s="46"/>
      <c r="TMW90" s="35"/>
      <c r="TMX90" s="59"/>
      <c r="TMY90" s="37"/>
      <c r="TMZ90" s="46"/>
      <c r="TNA90" s="35"/>
      <c r="TNB90" s="59"/>
      <c r="TNC90" s="37"/>
      <c r="TND90" s="46"/>
      <c r="TNE90" s="35"/>
      <c r="TNF90" s="59"/>
      <c r="TNG90" s="37"/>
      <c r="TNH90" s="46"/>
      <c r="TNI90" s="35"/>
      <c r="TNJ90" s="59"/>
      <c r="TNK90" s="37"/>
      <c r="TNL90" s="46"/>
      <c r="TNM90" s="35"/>
      <c r="TNN90" s="59"/>
      <c r="TNO90" s="37"/>
      <c r="TNP90" s="46"/>
      <c r="TNQ90" s="35"/>
      <c r="TNR90" s="59"/>
      <c r="TNS90" s="37"/>
      <c r="TNT90" s="46"/>
      <c r="TNU90" s="35"/>
      <c r="TNV90" s="59"/>
      <c r="TNW90" s="37"/>
      <c r="TNX90" s="46"/>
      <c r="TNY90" s="35"/>
      <c r="TNZ90" s="59"/>
      <c r="TOA90" s="37"/>
      <c r="TOB90" s="46"/>
      <c r="TOC90" s="35"/>
      <c r="TOD90" s="59"/>
      <c r="TOE90" s="37"/>
      <c r="TOF90" s="46"/>
      <c r="TOG90" s="35"/>
      <c r="TOH90" s="59"/>
      <c r="TOI90" s="37"/>
      <c r="TOJ90" s="46"/>
      <c r="TOK90" s="35"/>
      <c r="TOL90" s="59"/>
      <c r="TOM90" s="37"/>
      <c r="TON90" s="46"/>
      <c r="TOO90" s="35"/>
      <c r="TOP90" s="59"/>
      <c r="TOQ90" s="37"/>
      <c r="TOR90" s="46"/>
      <c r="TOS90" s="35"/>
      <c r="TOT90" s="59"/>
      <c r="TOU90" s="37"/>
      <c r="TOV90" s="46"/>
      <c r="TOW90" s="35"/>
      <c r="TOX90" s="59"/>
      <c r="TOY90" s="37"/>
      <c r="TOZ90" s="46"/>
      <c r="TPA90" s="35"/>
      <c r="TPB90" s="59"/>
      <c r="TPC90" s="37"/>
      <c r="TPD90" s="46"/>
      <c r="TPE90" s="35"/>
      <c r="TPF90" s="59"/>
      <c r="TPG90" s="37"/>
      <c r="TPH90" s="46"/>
      <c r="TPI90" s="35"/>
      <c r="TPJ90" s="59"/>
      <c r="TPK90" s="37"/>
      <c r="TPL90" s="46"/>
      <c r="TPM90" s="35"/>
      <c r="TPN90" s="59"/>
      <c r="TPO90" s="37"/>
      <c r="TPP90" s="46"/>
      <c r="TPQ90" s="35"/>
      <c r="TPR90" s="59"/>
      <c r="TPS90" s="37"/>
      <c r="TPT90" s="46"/>
      <c r="TPU90" s="35"/>
      <c r="TPV90" s="59"/>
      <c r="TPW90" s="37"/>
      <c r="TPX90" s="46"/>
      <c r="TPY90" s="35"/>
      <c r="TPZ90" s="59"/>
      <c r="TQA90" s="37"/>
      <c r="TQB90" s="46"/>
      <c r="TQC90" s="35"/>
      <c r="TQD90" s="59"/>
      <c r="TQE90" s="37"/>
      <c r="TQF90" s="46"/>
      <c r="TQG90" s="35"/>
      <c r="TQH90" s="59"/>
      <c r="TQI90" s="37"/>
      <c r="TQJ90" s="46"/>
      <c r="TQK90" s="35"/>
      <c r="TQL90" s="59"/>
      <c r="TQM90" s="37"/>
      <c r="TQN90" s="46"/>
      <c r="TQO90" s="35"/>
      <c r="TQP90" s="59"/>
      <c r="TQQ90" s="37"/>
      <c r="TQR90" s="46"/>
      <c r="TQS90" s="35"/>
      <c r="TQT90" s="59"/>
      <c r="TQU90" s="37"/>
      <c r="TQV90" s="46"/>
      <c r="TQW90" s="35"/>
      <c r="TQX90" s="59"/>
      <c r="TQY90" s="37"/>
      <c r="TQZ90" s="46"/>
      <c r="TRA90" s="35"/>
      <c r="TRB90" s="59"/>
      <c r="TRC90" s="37"/>
      <c r="TRD90" s="46"/>
      <c r="TRE90" s="35"/>
      <c r="TRF90" s="59"/>
      <c r="TRG90" s="37"/>
      <c r="TRH90" s="46"/>
      <c r="TRI90" s="35"/>
      <c r="TRJ90" s="59"/>
      <c r="TRK90" s="37"/>
      <c r="TRL90" s="46"/>
      <c r="TRM90" s="35"/>
      <c r="TRN90" s="59"/>
      <c r="TRO90" s="37"/>
      <c r="TRP90" s="46"/>
      <c r="TRQ90" s="35"/>
      <c r="TRR90" s="59"/>
      <c r="TRS90" s="37"/>
      <c r="TRT90" s="46"/>
      <c r="TRU90" s="35"/>
      <c r="TRV90" s="59"/>
      <c r="TRW90" s="37"/>
      <c r="TRX90" s="46"/>
      <c r="TRY90" s="35"/>
      <c r="TRZ90" s="59"/>
      <c r="TSA90" s="37"/>
      <c r="TSB90" s="46"/>
      <c r="TSC90" s="35"/>
      <c r="TSD90" s="59"/>
      <c r="TSE90" s="37"/>
      <c r="TSF90" s="46"/>
      <c r="TSG90" s="35"/>
      <c r="TSH90" s="59"/>
      <c r="TSI90" s="37"/>
      <c r="TSJ90" s="46"/>
      <c r="TSK90" s="35"/>
      <c r="TSL90" s="59"/>
      <c r="TSM90" s="37"/>
      <c r="TSN90" s="46"/>
      <c r="TSO90" s="35"/>
      <c r="TSP90" s="59"/>
      <c r="TSQ90" s="37"/>
      <c r="TSR90" s="46"/>
      <c r="TSS90" s="35"/>
      <c r="TST90" s="59"/>
      <c r="TSU90" s="37"/>
      <c r="TSV90" s="46"/>
      <c r="TSW90" s="35"/>
      <c r="TSX90" s="59"/>
      <c r="TSY90" s="37"/>
      <c r="TSZ90" s="46"/>
      <c r="TTA90" s="35"/>
      <c r="TTB90" s="59"/>
      <c r="TTC90" s="37"/>
      <c r="TTD90" s="46"/>
      <c r="TTE90" s="35"/>
      <c r="TTF90" s="59"/>
      <c r="TTG90" s="37"/>
      <c r="TTH90" s="46"/>
      <c r="TTI90" s="35"/>
      <c r="TTJ90" s="59"/>
      <c r="TTK90" s="37"/>
      <c r="TTL90" s="46"/>
      <c r="TTM90" s="35"/>
      <c r="TTN90" s="59"/>
      <c r="TTO90" s="37"/>
      <c r="TTP90" s="46"/>
      <c r="TTQ90" s="35"/>
      <c r="TTR90" s="59"/>
      <c r="TTS90" s="37"/>
      <c r="TTT90" s="46"/>
      <c r="TTU90" s="35"/>
      <c r="TTV90" s="59"/>
      <c r="TTW90" s="37"/>
      <c r="TTX90" s="46"/>
      <c r="TTY90" s="35"/>
      <c r="TTZ90" s="59"/>
      <c r="TUA90" s="37"/>
      <c r="TUB90" s="46"/>
      <c r="TUC90" s="35"/>
      <c r="TUD90" s="59"/>
      <c r="TUE90" s="37"/>
      <c r="TUF90" s="46"/>
      <c r="TUG90" s="35"/>
      <c r="TUH90" s="59"/>
      <c r="TUI90" s="37"/>
      <c r="TUJ90" s="46"/>
      <c r="TUK90" s="35"/>
      <c r="TUL90" s="59"/>
      <c r="TUM90" s="37"/>
      <c r="TUN90" s="46"/>
      <c r="TUO90" s="35"/>
      <c r="TUP90" s="59"/>
      <c r="TUQ90" s="37"/>
      <c r="TUR90" s="46"/>
      <c r="TUS90" s="35"/>
      <c r="TUT90" s="59"/>
      <c r="TUU90" s="37"/>
      <c r="TUV90" s="46"/>
      <c r="TUW90" s="35"/>
      <c r="TUX90" s="59"/>
      <c r="TUY90" s="37"/>
      <c r="TUZ90" s="46"/>
      <c r="TVA90" s="35"/>
      <c r="TVB90" s="59"/>
      <c r="TVC90" s="37"/>
      <c r="TVD90" s="46"/>
      <c r="TVE90" s="35"/>
      <c r="TVF90" s="59"/>
      <c r="TVG90" s="37"/>
      <c r="TVH90" s="46"/>
      <c r="TVI90" s="35"/>
      <c r="TVJ90" s="59"/>
      <c r="TVK90" s="37"/>
      <c r="TVL90" s="46"/>
      <c r="TVM90" s="35"/>
      <c r="TVN90" s="59"/>
      <c r="TVO90" s="37"/>
      <c r="TVP90" s="46"/>
      <c r="TVQ90" s="35"/>
      <c r="TVR90" s="59"/>
      <c r="TVS90" s="37"/>
      <c r="TVT90" s="46"/>
      <c r="TVU90" s="35"/>
      <c r="TVV90" s="59"/>
      <c r="TVW90" s="37"/>
      <c r="TVX90" s="46"/>
      <c r="TVY90" s="35"/>
      <c r="TVZ90" s="59"/>
      <c r="TWA90" s="37"/>
      <c r="TWB90" s="46"/>
      <c r="TWC90" s="35"/>
      <c r="TWD90" s="59"/>
      <c r="TWE90" s="37"/>
      <c r="TWF90" s="46"/>
      <c r="TWG90" s="35"/>
      <c r="TWH90" s="59"/>
      <c r="TWI90" s="37"/>
      <c r="TWJ90" s="46"/>
      <c r="TWK90" s="35"/>
      <c r="TWL90" s="59"/>
      <c r="TWM90" s="37"/>
      <c r="TWN90" s="46"/>
      <c r="TWO90" s="35"/>
      <c r="TWP90" s="59"/>
      <c r="TWQ90" s="37"/>
      <c r="TWR90" s="46"/>
      <c r="TWS90" s="35"/>
      <c r="TWT90" s="59"/>
      <c r="TWU90" s="37"/>
      <c r="TWV90" s="46"/>
      <c r="TWW90" s="35"/>
      <c r="TWX90" s="59"/>
      <c r="TWY90" s="37"/>
      <c r="TWZ90" s="46"/>
      <c r="TXA90" s="35"/>
      <c r="TXB90" s="59"/>
      <c r="TXC90" s="37"/>
      <c r="TXD90" s="46"/>
      <c r="TXE90" s="35"/>
      <c r="TXF90" s="59"/>
      <c r="TXG90" s="37"/>
      <c r="TXH90" s="46"/>
      <c r="TXI90" s="35"/>
      <c r="TXJ90" s="59"/>
      <c r="TXK90" s="37"/>
      <c r="TXL90" s="46"/>
      <c r="TXM90" s="35"/>
      <c r="TXN90" s="59"/>
      <c r="TXO90" s="37"/>
      <c r="TXP90" s="46"/>
      <c r="TXQ90" s="35"/>
      <c r="TXR90" s="59"/>
      <c r="TXS90" s="37"/>
      <c r="TXT90" s="46"/>
      <c r="TXU90" s="35"/>
      <c r="TXV90" s="59"/>
      <c r="TXW90" s="37"/>
      <c r="TXX90" s="46"/>
      <c r="TXY90" s="35"/>
      <c r="TXZ90" s="59"/>
      <c r="TYA90" s="37"/>
      <c r="TYB90" s="46"/>
      <c r="TYC90" s="35"/>
      <c r="TYD90" s="59"/>
      <c r="TYE90" s="37"/>
      <c r="TYF90" s="46"/>
      <c r="TYG90" s="35"/>
      <c r="TYH90" s="59"/>
      <c r="TYI90" s="37"/>
      <c r="TYJ90" s="46"/>
      <c r="TYK90" s="35"/>
      <c r="TYL90" s="59"/>
      <c r="TYM90" s="37"/>
      <c r="TYN90" s="46"/>
      <c r="TYO90" s="35"/>
      <c r="TYP90" s="59"/>
      <c r="TYQ90" s="37"/>
      <c r="TYR90" s="46"/>
      <c r="TYS90" s="35"/>
      <c r="TYT90" s="59"/>
      <c r="TYU90" s="37"/>
      <c r="TYV90" s="46"/>
      <c r="TYW90" s="35"/>
      <c r="TYX90" s="59"/>
      <c r="TYY90" s="37"/>
      <c r="TYZ90" s="46"/>
      <c r="TZA90" s="35"/>
      <c r="TZB90" s="59"/>
      <c r="TZC90" s="37"/>
      <c r="TZD90" s="46"/>
      <c r="TZE90" s="35"/>
      <c r="TZF90" s="59"/>
      <c r="TZG90" s="37"/>
      <c r="TZH90" s="46"/>
      <c r="TZI90" s="35"/>
      <c r="TZJ90" s="59"/>
      <c r="TZK90" s="37"/>
      <c r="TZL90" s="46"/>
      <c r="TZM90" s="35"/>
      <c r="TZN90" s="59"/>
      <c r="TZO90" s="37"/>
      <c r="TZP90" s="46"/>
      <c r="TZQ90" s="35"/>
      <c r="TZR90" s="59"/>
      <c r="TZS90" s="37"/>
      <c r="TZT90" s="46"/>
      <c r="TZU90" s="35"/>
      <c r="TZV90" s="59"/>
      <c r="TZW90" s="37"/>
      <c r="TZX90" s="46"/>
      <c r="TZY90" s="35"/>
      <c r="TZZ90" s="59"/>
      <c r="UAA90" s="37"/>
      <c r="UAB90" s="46"/>
      <c r="UAC90" s="35"/>
      <c r="UAD90" s="59"/>
      <c r="UAE90" s="37"/>
      <c r="UAF90" s="46"/>
      <c r="UAG90" s="35"/>
      <c r="UAH90" s="59"/>
      <c r="UAI90" s="37"/>
      <c r="UAJ90" s="46"/>
      <c r="UAK90" s="35"/>
      <c r="UAL90" s="59"/>
      <c r="UAM90" s="37"/>
      <c r="UAN90" s="46"/>
      <c r="UAO90" s="35"/>
      <c r="UAP90" s="59"/>
      <c r="UAQ90" s="37"/>
      <c r="UAR90" s="46"/>
      <c r="UAS90" s="35"/>
      <c r="UAT90" s="59"/>
      <c r="UAU90" s="37"/>
      <c r="UAV90" s="46"/>
      <c r="UAW90" s="35"/>
      <c r="UAX90" s="59"/>
      <c r="UAY90" s="37"/>
      <c r="UAZ90" s="46"/>
      <c r="UBA90" s="35"/>
      <c r="UBB90" s="59"/>
      <c r="UBC90" s="37"/>
      <c r="UBD90" s="46"/>
      <c r="UBE90" s="35"/>
      <c r="UBF90" s="59"/>
      <c r="UBG90" s="37"/>
      <c r="UBH90" s="46"/>
      <c r="UBI90" s="35"/>
      <c r="UBJ90" s="59"/>
      <c r="UBK90" s="37"/>
      <c r="UBL90" s="46"/>
      <c r="UBM90" s="35"/>
      <c r="UBN90" s="59"/>
      <c r="UBO90" s="37"/>
      <c r="UBP90" s="46"/>
      <c r="UBQ90" s="35"/>
      <c r="UBR90" s="59"/>
      <c r="UBS90" s="37"/>
      <c r="UBT90" s="46"/>
      <c r="UBU90" s="35"/>
      <c r="UBV90" s="59"/>
      <c r="UBW90" s="37"/>
      <c r="UBX90" s="46"/>
      <c r="UBY90" s="35"/>
      <c r="UBZ90" s="59"/>
      <c r="UCA90" s="37"/>
      <c r="UCB90" s="46"/>
      <c r="UCC90" s="35"/>
      <c r="UCD90" s="59"/>
      <c r="UCE90" s="37"/>
      <c r="UCF90" s="46"/>
      <c r="UCG90" s="35"/>
      <c r="UCH90" s="59"/>
      <c r="UCI90" s="37"/>
      <c r="UCJ90" s="46"/>
      <c r="UCK90" s="35"/>
      <c r="UCL90" s="59"/>
      <c r="UCM90" s="37"/>
      <c r="UCN90" s="46"/>
      <c r="UCO90" s="35"/>
      <c r="UCP90" s="59"/>
      <c r="UCQ90" s="37"/>
      <c r="UCR90" s="46"/>
      <c r="UCS90" s="35"/>
      <c r="UCT90" s="59"/>
      <c r="UCU90" s="37"/>
      <c r="UCV90" s="46"/>
      <c r="UCW90" s="35"/>
      <c r="UCX90" s="59"/>
      <c r="UCY90" s="37"/>
      <c r="UCZ90" s="46"/>
      <c r="UDA90" s="35"/>
      <c r="UDB90" s="59"/>
      <c r="UDC90" s="37"/>
      <c r="UDD90" s="46"/>
      <c r="UDE90" s="35"/>
      <c r="UDF90" s="59"/>
      <c r="UDG90" s="37"/>
      <c r="UDH90" s="46"/>
      <c r="UDI90" s="35"/>
      <c r="UDJ90" s="59"/>
      <c r="UDK90" s="37"/>
      <c r="UDL90" s="46"/>
      <c r="UDM90" s="35"/>
      <c r="UDN90" s="59"/>
      <c r="UDO90" s="37"/>
      <c r="UDP90" s="46"/>
      <c r="UDQ90" s="35"/>
      <c r="UDR90" s="59"/>
      <c r="UDS90" s="37"/>
      <c r="UDT90" s="46"/>
      <c r="UDU90" s="35"/>
      <c r="UDV90" s="59"/>
      <c r="UDW90" s="37"/>
      <c r="UDX90" s="46"/>
      <c r="UDY90" s="35"/>
      <c r="UDZ90" s="59"/>
      <c r="UEA90" s="37"/>
      <c r="UEB90" s="46"/>
      <c r="UEC90" s="35"/>
      <c r="UED90" s="59"/>
      <c r="UEE90" s="37"/>
      <c r="UEF90" s="46"/>
      <c r="UEG90" s="35"/>
      <c r="UEH90" s="59"/>
      <c r="UEI90" s="37"/>
      <c r="UEJ90" s="46"/>
      <c r="UEK90" s="35"/>
      <c r="UEL90" s="59"/>
      <c r="UEM90" s="37"/>
      <c r="UEN90" s="46"/>
      <c r="UEO90" s="35"/>
      <c r="UEP90" s="59"/>
      <c r="UEQ90" s="37"/>
      <c r="UER90" s="46"/>
      <c r="UES90" s="35"/>
      <c r="UET90" s="59"/>
      <c r="UEU90" s="37"/>
      <c r="UEV90" s="46"/>
      <c r="UEW90" s="35"/>
      <c r="UEX90" s="59"/>
      <c r="UEY90" s="37"/>
      <c r="UEZ90" s="46"/>
      <c r="UFA90" s="35"/>
      <c r="UFB90" s="59"/>
      <c r="UFC90" s="37"/>
      <c r="UFD90" s="46"/>
      <c r="UFE90" s="35"/>
      <c r="UFF90" s="59"/>
      <c r="UFG90" s="37"/>
      <c r="UFH90" s="46"/>
      <c r="UFI90" s="35"/>
      <c r="UFJ90" s="59"/>
      <c r="UFK90" s="37"/>
      <c r="UFL90" s="46"/>
      <c r="UFM90" s="35"/>
      <c r="UFN90" s="59"/>
      <c r="UFO90" s="37"/>
      <c r="UFP90" s="46"/>
      <c r="UFQ90" s="35"/>
      <c r="UFR90" s="59"/>
      <c r="UFS90" s="37"/>
      <c r="UFT90" s="46"/>
      <c r="UFU90" s="35"/>
      <c r="UFV90" s="59"/>
      <c r="UFW90" s="37"/>
      <c r="UFX90" s="46"/>
      <c r="UFY90" s="35"/>
      <c r="UFZ90" s="59"/>
      <c r="UGA90" s="37"/>
      <c r="UGB90" s="46"/>
      <c r="UGC90" s="35"/>
      <c r="UGD90" s="59"/>
      <c r="UGE90" s="37"/>
      <c r="UGF90" s="46"/>
      <c r="UGG90" s="35"/>
      <c r="UGH90" s="59"/>
      <c r="UGI90" s="37"/>
      <c r="UGJ90" s="46"/>
      <c r="UGK90" s="35"/>
      <c r="UGL90" s="59"/>
      <c r="UGM90" s="37"/>
      <c r="UGN90" s="46"/>
      <c r="UGO90" s="35"/>
      <c r="UGP90" s="59"/>
      <c r="UGQ90" s="37"/>
      <c r="UGR90" s="46"/>
      <c r="UGS90" s="35"/>
      <c r="UGT90" s="59"/>
      <c r="UGU90" s="37"/>
      <c r="UGV90" s="46"/>
      <c r="UGW90" s="35"/>
      <c r="UGX90" s="59"/>
      <c r="UGY90" s="37"/>
      <c r="UGZ90" s="46"/>
      <c r="UHA90" s="35"/>
      <c r="UHB90" s="59"/>
      <c r="UHC90" s="37"/>
      <c r="UHD90" s="46"/>
      <c r="UHE90" s="35"/>
      <c r="UHF90" s="59"/>
      <c r="UHG90" s="37"/>
      <c r="UHH90" s="46"/>
      <c r="UHI90" s="35"/>
      <c r="UHJ90" s="59"/>
      <c r="UHK90" s="37"/>
      <c r="UHL90" s="46"/>
      <c r="UHM90" s="35"/>
      <c r="UHN90" s="59"/>
      <c r="UHO90" s="37"/>
      <c r="UHP90" s="46"/>
      <c r="UHQ90" s="35"/>
      <c r="UHR90" s="59"/>
      <c r="UHS90" s="37"/>
      <c r="UHT90" s="46"/>
      <c r="UHU90" s="35"/>
      <c r="UHV90" s="59"/>
      <c r="UHW90" s="37"/>
      <c r="UHX90" s="46"/>
      <c r="UHY90" s="35"/>
      <c r="UHZ90" s="59"/>
      <c r="UIA90" s="37"/>
      <c r="UIB90" s="46"/>
      <c r="UIC90" s="35"/>
      <c r="UID90" s="59"/>
      <c r="UIE90" s="37"/>
      <c r="UIF90" s="46"/>
      <c r="UIG90" s="35"/>
      <c r="UIH90" s="59"/>
      <c r="UII90" s="37"/>
      <c r="UIJ90" s="46"/>
      <c r="UIK90" s="35"/>
      <c r="UIL90" s="59"/>
      <c r="UIM90" s="37"/>
      <c r="UIN90" s="46"/>
      <c r="UIO90" s="35"/>
      <c r="UIP90" s="59"/>
      <c r="UIQ90" s="37"/>
      <c r="UIR90" s="46"/>
      <c r="UIS90" s="35"/>
      <c r="UIT90" s="59"/>
      <c r="UIU90" s="37"/>
      <c r="UIV90" s="46"/>
      <c r="UIW90" s="35"/>
      <c r="UIX90" s="59"/>
      <c r="UIY90" s="37"/>
      <c r="UIZ90" s="46"/>
      <c r="UJA90" s="35"/>
      <c r="UJB90" s="59"/>
      <c r="UJC90" s="37"/>
      <c r="UJD90" s="46"/>
      <c r="UJE90" s="35"/>
      <c r="UJF90" s="59"/>
      <c r="UJG90" s="37"/>
      <c r="UJH90" s="46"/>
      <c r="UJI90" s="35"/>
      <c r="UJJ90" s="59"/>
      <c r="UJK90" s="37"/>
      <c r="UJL90" s="46"/>
      <c r="UJM90" s="35"/>
      <c r="UJN90" s="59"/>
      <c r="UJO90" s="37"/>
      <c r="UJP90" s="46"/>
      <c r="UJQ90" s="35"/>
      <c r="UJR90" s="59"/>
      <c r="UJS90" s="37"/>
      <c r="UJT90" s="46"/>
      <c r="UJU90" s="35"/>
      <c r="UJV90" s="59"/>
      <c r="UJW90" s="37"/>
      <c r="UJX90" s="46"/>
      <c r="UJY90" s="35"/>
      <c r="UJZ90" s="59"/>
      <c r="UKA90" s="37"/>
      <c r="UKB90" s="46"/>
      <c r="UKC90" s="35"/>
      <c r="UKD90" s="59"/>
      <c r="UKE90" s="37"/>
      <c r="UKF90" s="46"/>
      <c r="UKG90" s="35"/>
      <c r="UKH90" s="59"/>
      <c r="UKI90" s="37"/>
      <c r="UKJ90" s="46"/>
      <c r="UKK90" s="35"/>
      <c r="UKL90" s="59"/>
      <c r="UKM90" s="37"/>
      <c r="UKN90" s="46"/>
      <c r="UKO90" s="35"/>
      <c r="UKP90" s="59"/>
      <c r="UKQ90" s="37"/>
      <c r="UKR90" s="46"/>
      <c r="UKS90" s="35"/>
      <c r="UKT90" s="59"/>
      <c r="UKU90" s="37"/>
      <c r="UKV90" s="46"/>
      <c r="UKW90" s="35"/>
      <c r="UKX90" s="59"/>
      <c r="UKY90" s="37"/>
      <c r="UKZ90" s="46"/>
      <c r="ULA90" s="35"/>
      <c r="ULB90" s="59"/>
      <c r="ULC90" s="37"/>
      <c r="ULD90" s="46"/>
      <c r="ULE90" s="35"/>
      <c r="ULF90" s="59"/>
      <c r="ULG90" s="37"/>
      <c r="ULH90" s="46"/>
      <c r="ULI90" s="35"/>
      <c r="ULJ90" s="59"/>
      <c r="ULK90" s="37"/>
      <c r="ULL90" s="46"/>
      <c r="ULM90" s="35"/>
      <c r="ULN90" s="59"/>
      <c r="ULO90" s="37"/>
      <c r="ULP90" s="46"/>
      <c r="ULQ90" s="35"/>
      <c r="ULR90" s="59"/>
      <c r="ULS90" s="37"/>
      <c r="ULT90" s="46"/>
      <c r="ULU90" s="35"/>
      <c r="ULV90" s="59"/>
      <c r="ULW90" s="37"/>
      <c r="ULX90" s="46"/>
      <c r="ULY90" s="35"/>
      <c r="ULZ90" s="59"/>
      <c r="UMA90" s="37"/>
      <c r="UMB90" s="46"/>
      <c r="UMC90" s="35"/>
      <c r="UMD90" s="59"/>
      <c r="UME90" s="37"/>
      <c r="UMF90" s="46"/>
      <c r="UMG90" s="35"/>
      <c r="UMH90" s="59"/>
      <c r="UMI90" s="37"/>
      <c r="UMJ90" s="46"/>
      <c r="UMK90" s="35"/>
      <c r="UML90" s="59"/>
      <c r="UMM90" s="37"/>
      <c r="UMN90" s="46"/>
      <c r="UMO90" s="35"/>
      <c r="UMP90" s="59"/>
      <c r="UMQ90" s="37"/>
      <c r="UMR90" s="46"/>
      <c r="UMS90" s="35"/>
      <c r="UMT90" s="59"/>
      <c r="UMU90" s="37"/>
      <c r="UMV90" s="46"/>
      <c r="UMW90" s="35"/>
      <c r="UMX90" s="59"/>
      <c r="UMY90" s="37"/>
      <c r="UMZ90" s="46"/>
      <c r="UNA90" s="35"/>
      <c r="UNB90" s="59"/>
      <c r="UNC90" s="37"/>
      <c r="UND90" s="46"/>
      <c r="UNE90" s="35"/>
      <c r="UNF90" s="59"/>
      <c r="UNG90" s="37"/>
      <c r="UNH90" s="46"/>
      <c r="UNI90" s="35"/>
      <c r="UNJ90" s="59"/>
      <c r="UNK90" s="37"/>
      <c r="UNL90" s="46"/>
      <c r="UNM90" s="35"/>
      <c r="UNN90" s="59"/>
      <c r="UNO90" s="37"/>
      <c r="UNP90" s="46"/>
      <c r="UNQ90" s="35"/>
      <c r="UNR90" s="59"/>
      <c r="UNS90" s="37"/>
      <c r="UNT90" s="46"/>
      <c r="UNU90" s="35"/>
      <c r="UNV90" s="59"/>
      <c r="UNW90" s="37"/>
      <c r="UNX90" s="46"/>
      <c r="UNY90" s="35"/>
      <c r="UNZ90" s="59"/>
      <c r="UOA90" s="37"/>
      <c r="UOB90" s="46"/>
      <c r="UOC90" s="35"/>
      <c r="UOD90" s="59"/>
      <c r="UOE90" s="37"/>
      <c r="UOF90" s="46"/>
      <c r="UOG90" s="35"/>
      <c r="UOH90" s="59"/>
      <c r="UOI90" s="37"/>
      <c r="UOJ90" s="46"/>
      <c r="UOK90" s="35"/>
      <c r="UOL90" s="59"/>
      <c r="UOM90" s="37"/>
      <c r="UON90" s="46"/>
      <c r="UOO90" s="35"/>
      <c r="UOP90" s="59"/>
      <c r="UOQ90" s="37"/>
      <c r="UOR90" s="46"/>
      <c r="UOS90" s="35"/>
      <c r="UOT90" s="59"/>
      <c r="UOU90" s="37"/>
      <c r="UOV90" s="46"/>
      <c r="UOW90" s="35"/>
      <c r="UOX90" s="59"/>
      <c r="UOY90" s="37"/>
      <c r="UOZ90" s="46"/>
      <c r="UPA90" s="35"/>
      <c r="UPB90" s="59"/>
      <c r="UPC90" s="37"/>
      <c r="UPD90" s="46"/>
      <c r="UPE90" s="35"/>
      <c r="UPF90" s="59"/>
      <c r="UPG90" s="37"/>
      <c r="UPH90" s="46"/>
      <c r="UPI90" s="35"/>
      <c r="UPJ90" s="59"/>
      <c r="UPK90" s="37"/>
      <c r="UPL90" s="46"/>
      <c r="UPM90" s="35"/>
      <c r="UPN90" s="59"/>
      <c r="UPO90" s="37"/>
      <c r="UPP90" s="46"/>
      <c r="UPQ90" s="35"/>
      <c r="UPR90" s="59"/>
      <c r="UPS90" s="37"/>
      <c r="UPT90" s="46"/>
      <c r="UPU90" s="35"/>
      <c r="UPV90" s="59"/>
      <c r="UPW90" s="37"/>
      <c r="UPX90" s="46"/>
      <c r="UPY90" s="35"/>
      <c r="UPZ90" s="59"/>
      <c r="UQA90" s="37"/>
      <c r="UQB90" s="46"/>
      <c r="UQC90" s="35"/>
      <c r="UQD90" s="59"/>
      <c r="UQE90" s="37"/>
      <c r="UQF90" s="46"/>
      <c r="UQG90" s="35"/>
      <c r="UQH90" s="59"/>
      <c r="UQI90" s="37"/>
      <c r="UQJ90" s="46"/>
      <c r="UQK90" s="35"/>
      <c r="UQL90" s="59"/>
      <c r="UQM90" s="37"/>
      <c r="UQN90" s="46"/>
      <c r="UQO90" s="35"/>
      <c r="UQP90" s="59"/>
      <c r="UQQ90" s="37"/>
      <c r="UQR90" s="46"/>
      <c r="UQS90" s="35"/>
      <c r="UQT90" s="59"/>
      <c r="UQU90" s="37"/>
      <c r="UQV90" s="46"/>
      <c r="UQW90" s="35"/>
      <c r="UQX90" s="59"/>
      <c r="UQY90" s="37"/>
      <c r="UQZ90" s="46"/>
      <c r="URA90" s="35"/>
      <c r="URB90" s="59"/>
      <c r="URC90" s="37"/>
      <c r="URD90" s="46"/>
      <c r="URE90" s="35"/>
      <c r="URF90" s="59"/>
      <c r="URG90" s="37"/>
      <c r="URH90" s="46"/>
      <c r="URI90" s="35"/>
      <c r="URJ90" s="59"/>
      <c r="URK90" s="37"/>
      <c r="URL90" s="46"/>
      <c r="URM90" s="35"/>
      <c r="URN90" s="59"/>
      <c r="URO90" s="37"/>
      <c r="URP90" s="46"/>
      <c r="URQ90" s="35"/>
      <c r="URR90" s="59"/>
      <c r="URS90" s="37"/>
      <c r="URT90" s="46"/>
      <c r="URU90" s="35"/>
      <c r="URV90" s="59"/>
      <c r="URW90" s="37"/>
      <c r="URX90" s="46"/>
      <c r="URY90" s="35"/>
      <c r="URZ90" s="59"/>
      <c r="USA90" s="37"/>
      <c r="USB90" s="46"/>
      <c r="USC90" s="35"/>
      <c r="USD90" s="59"/>
      <c r="USE90" s="37"/>
      <c r="USF90" s="46"/>
      <c r="USG90" s="35"/>
      <c r="USH90" s="59"/>
      <c r="USI90" s="37"/>
      <c r="USJ90" s="46"/>
      <c r="USK90" s="35"/>
      <c r="USL90" s="59"/>
      <c r="USM90" s="37"/>
      <c r="USN90" s="46"/>
      <c r="USO90" s="35"/>
      <c r="USP90" s="59"/>
      <c r="USQ90" s="37"/>
      <c r="USR90" s="46"/>
      <c r="USS90" s="35"/>
      <c r="UST90" s="59"/>
      <c r="USU90" s="37"/>
      <c r="USV90" s="46"/>
      <c r="USW90" s="35"/>
      <c r="USX90" s="59"/>
      <c r="USY90" s="37"/>
      <c r="USZ90" s="46"/>
      <c r="UTA90" s="35"/>
      <c r="UTB90" s="59"/>
      <c r="UTC90" s="37"/>
      <c r="UTD90" s="46"/>
      <c r="UTE90" s="35"/>
      <c r="UTF90" s="59"/>
      <c r="UTG90" s="37"/>
      <c r="UTH90" s="46"/>
      <c r="UTI90" s="35"/>
      <c r="UTJ90" s="59"/>
      <c r="UTK90" s="37"/>
      <c r="UTL90" s="46"/>
      <c r="UTM90" s="35"/>
      <c r="UTN90" s="59"/>
      <c r="UTO90" s="37"/>
      <c r="UTP90" s="46"/>
      <c r="UTQ90" s="35"/>
      <c r="UTR90" s="59"/>
      <c r="UTS90" s="37"/>
      <c r="UTT90" s="46"/>
      <c r="UTU90" s="35"/>
      <c r="UTV90" s="59"/>
      <c r="UTW90" s="37"/>
      <c r="UTX90" s="46"/>
      <c r="UTY90" s="35"/>
      <c r="UTZ90" s="59"/>
      <c r="UUA90" s="37"/>
      <c r="UUB90" s="46"/>
      <c r="UUC90" s="35"/>
      <c r="UUD90" s="59"/>
      <c r="UUE90" s="37"/>
      <c r="UUF90" s="46"/>
      <c r="UUG90" s="35"/>
      <c r="UUH90" s="59"/>
      <c r="UUI90" s="37"/>
      <c r="UUJ90" s="46"/>
      <c r="UUK90" s="35"/>
      <c r="UUL90" s="59"/>
      <c r="UUM90" s="37"/>
      <c r="UUN90" s="46"/>
      <c r="UUO90" s="35"/>
      <c r="UUP90" s="59"/>
      <c r="UUQ90" s="37"/>
      <c r="UUR90" s="46"/>
      <c r="UUS90" s="35"/>
      <c r="UUT90" s="59"/>
      <c r="UUU90" s="37"/>
      <c r="UUV90" s="46"/>
      <c r="UUW90" s="35"/>
      <c r="UUX90" s="59"/>
      <c r="UUY90" s="37"/>
      <c r="UUZ90" s="46"/>
      <c r="UVA90" s="35"/>
      <c r="UVB90" s="59"/>
      <c r="UVC90" s="37"/>
      <c r="UVD90" s="46"/>
      <c r="UVE90" s="35"/>
      <c r="UVF90" s="59"/>
      <c r="UVG90" s="37"/>
      <c r="UVH90" s="46"/>
      <c r="UVI90" s="35"/>
      <c r="UVJ90" s="59"/>
      <c r="UVK90" s="37"/>
      <c r="UVL90" s="46"/>
      <c r="UVM90" s="35"/>
      <c r="UVN90" s="59"/>
      <c r="UVO90" s="37"/>
      <c r="UVP90" s="46"/>
      <c r="UVQ90" s="35"/>
      <c r="UVR90" s="59"/>
      <c r="UVS90" s="37"/>
      <c r="UVT90" s="46"/>
      <c r="UVU90" s="35"/>
      <c r="UVV90" s="59"/>
      <c r="UVW90" s="37"/>
      <c r="UVX90" s="46"/>
      <c r="UVY90" s="35"/>
      <c r="UVZ90" s="59"/>
      <c r="UWA90" s="37"/>
      <c r="UWB90" s="46"/>
      <c r="UWC90" s="35"/>
      <c r="UWD90" s="59"/>
      <c r="UWE90" s="37"/>
      <c r="UWF90" s="46"/>
      <c r="UWG90" s="35"/>
      <c r="UWH90" s="59"/>
      <c r="UWI90" s="37"/>
      <c r="UWJ90" s="46"/>
      <c r="UWK90" s="35"/>
      <c r="UWL90" s="59"/>
      <c r="UWM90" s="37"/>
      <c r="UWN90" s="46"/>
      <c r="UWO90" s="35"/>
      <c r="UWP90" s="59"/>
      <c r="UWQ90" s="37"/>
      <c r="UWR90" s="46"/>
      <c r="UWS90" s="35"/>
      <c r="UWT90" s="59"/>
      <c r="UWU90" s="37"/>
      <c r="UWV90" s="46"/>
      <c r="UWW90" s="35"/>
      <c r="UWX90" s="59"/>
      <c r="UWY90" s="37"/>
      <c r="UWZ90" s="46"/>
      <c r="UXA90" s="35"/>
      <c r="UXB90" s="59"/>
      <c r="UXC90" s="37"/>
      <c r="UXD90" s="46"/>
      <c r="UXE90" s="35"/>
      <c r="UXF90" s="59"/>
      <c r="UXG90" s="37"/>
      <c r="UXH90" s="46"/>
      <c r="UXI90" s="35"/>
      <c r="UXJ90" s="59"/>
      <c r="UXK90" s="37"/>
      <c r="UXL90" s="46"/>
      <c r="UXM90" s="35"/>
      <c r="UXN90" s="59"/>
      <c r="UXO90" s="37"/>
      <c r="UXP90" s="46"/>
      <c r="UXQ90" s="35"/>
      <c r="UXR90" s="59"/>
      <c r="UXS90" s="37"/>
      <c r="UXT90" s="46"/>
      <c r="UXU90" s="35"/>
      <c r="UXV90" s="59"/>
      <c r="UXW90" s="37"/>
      <c r="UXX90" s="46"/>
      <c r="UXY90" s="35"/>
      <c r="UXZ90" s="59"/>
      <c r="UYA90" s="37"/>
      <c r="UYB90" s="46"/>
      <c r="UYC90" s="35"/>
      <c r="UYD90" s="59"/>
      <c r="UYE90" s="37"/>
      <c r="UYF90" s="46"/>
      <c r="UYG90" s="35"/>
      <c r="UYH90" s="59"/>
      <c r="UYI90" s="37"/>
      <c r="UYJ90" s="46"/>
      <c r="UYK90" s="35"/>
      <c r="UYL90" s="59"/>
      <c r="UYM90" s="37"/>
      <c r="UYN90" s="46"/>
      <c r="UYO90" s="35"/>
      <c r="UYP90" s="59"/>
      <c r="UYQ90" s="37"/>
      <c r="UYR90" s="46"/>
      <c r="UYS90" s="35"/>
      <c r="UYT90" s="59"/>
      <c r="UYU90" s="37"/>
      <c r="UYV90" s="46"/>
      <c r="UYW90" s="35"/>
      <c r="UYX90" s="59"/>
      <c r="UYY90" s="37"/>
      <c r="UYZ90" s="46"/>
      <c r="UZA90" s="35"/>
      <c r="UZB90" s="59"/>
      <c r="UZC90" s="37"/>
      <c r="UZD90" s="46"/>
      <c r="UZE90" s="35"/>
      <c r="UZF90" s="59"/>
      <c r="UZG90" s="37"/>
      <c r="UZH90" s="46"/>
      <c r="UZI90" s="35"/>
      <c r="UZJ90" s="59"/>
      <c r="UZK90" s="37"/>
      <c r="UZL90" s="46"/>
      <c r="UZM90" s="35"/>
      <c r="UZN90" s="59"/>
      <c r="UZO90" s="37"/>
      <c r="UZP90" s="46"/>
      <c r="UZQ90" s="35"/>
      <c r="UZR90" s="59"/>
      <c r="UZS90" s="37"/>
      <c r="UZT90" s="46"/>
      <c r="UZU90" s="35"/>
      <c r="UZV90" s="59"/>
      <c r="UZW90" s="37"/>
      <c r="UZX90" s="46"/>
      <c r="UZY90" s="35"/>
      <c r="UZZ90" s="59"/>
      <c r="VAA90" s="37"/>
      <c r="VAB90" s="46"/>
      <c r="VAC90" s="35"/>
      <c r="VAD90" s="59"/>
      <c r="VAE90" s="37"/>
      <c r="VAF90" s="46"/>
      <c r="VAG90" s="35"/>
      <c r="VAH90" s="59"/>
      <c r="VAI90" s="37"/>
      <c r="VAJ90" s="46"/>
      <c r="VAK90" s="35"/>
      <c r="VAL90" s="59"/>
      <c r="VAM90" s="37"/>
      <c r="VAN90" s="46"/>
      <c r="VAO90" s="35"/>
      <c r="VAP90" s="59"/>
      <c r="VAQ90" s="37"/>
      <c r="VAR90" s="46"/>
      <c r="VAS90" s="35"/>
      <c r="VAT90" s="59"/>
      <c r="VAU90" s="37"/>
      <c r="VAV90" s="46"/>
      <c r="VAW90" s="35"/>
      <c r="VAX90" s="59"/>
      <c r="VAY90" s="37"/>
      <c r="VAZ90" s="46"/>
      <c r="VBA90" s="35"/>
      <c r="VBB90" s="59"/>
      <c r="VBC90" s="37"/>
      <c r="VBD90" s="46"/>
      <c r="VBE90" s="35"/>
      <c r="VBF90" s="59"/>
      <c r="VBG90" s="37"/>
      <c r="VBH90" s="46"/>
      <c r="VBI90" s="35"/>
      <c r="VBJ90" s="59"/>
      <c r="VBK90" s="37"/>
      <c r="VBL90" s="46"/>
      <c r="VBM90" s="35"/>
      <c r="VBN90" s="59"/>
      <c r="VBO90" s="37"/>
      <c r="VBP90" s="46"/>
      <c r="VBQ90" s="35"/>
      <c r="VBR90" s="59"/>
      <c r="VBS90" s="37"/>
      <c r="VBT90" s="46"/>
      <c r="VBU90" s="35"/>
      <c r="VBV90" s="59"/>
      <c r="VBW90" s="37"/>
      <c r="VBX90" s="46"/>
      <c r="VBY90" s="35"/>
      <c r="VBZ90" s="59"/>
      <c r="VCA90" s="37"/>
      <c r="VCB90" s="46"/>
      <c r="VCC90" s="35"/>
      <c r="VCD90" s="59"/>
      <c r="VCE90" s="37"/>
      <c r="VCF90" s="46"/>
      <c r="VCG90" s="35"/>
      <c r="VCH90" s="59"/>
      <c r="VCI90" s="37"/>
      <c r="VCJ90" s="46"/>
      <c r="VCK90" s="35"/>
      <c r="VCL90" s="59"/>
      <c r="VCM90" s="37"/>
      <c r="VCN90" s="46"/>
      <c r="VCO90" s="35"/>
      <c r="VCP90" s="59"/>
      <c r="VCQ90" s="37"/>
      <c r="VCR90" s="46"/>
      <c r="VCS90" s="35"/>
      <c r="VCT90" s="59"/>
      <c r="VCU90" s="37"/>
      <c r="VCV90" s="46"/>
      <c r="VCW90" s="35"/>
      <c r="VCX90" s="59"/>
      <c r="VCY90" s="37"/>
      <c r="VCZ90" s="46"/>
      <c r="VDA90" s="35"/>
      <c r="VDB90" s="59"/>
      <c r="VDC90" s="37"/>
      <c r="VDD90" s="46"/>
      <c r="VDE90" s="35"/>
      <c r="VDF90" s="59"/>
      <c r="VDG90" s="37"/>
      <c r="VDH90" s="46"/>
      <c r="VDI90" s="35"/>
      <c r="VDJ90" s="59"/>
      <c r="VDK90" s="37"/>
      <c r="VDL90" s="46"/>
      <c r="VDM90" s="35"/>
      <c r="VDN90" s="59"/>
      <c r="VDO90" s="37"/>
      <c r="VDP90" s="46"/>
      <c r="VDQ90" s="35"/>
      <c r="VDR90" s="59"/>
      <c r="VDS90" s="37"/>
      <c r="VDT90" s="46"/>
      <c r="VDU90" s="35"/>
      <c r="VDV90" s="59"/>
      <c r="VDW90" s="37"/>
      <c r="VDX90" s="46"/>
      <c r="VDY90" s="35"/>
      <c r="VDZ90" s="59"/>
      <c r="VEA90" s="37"/>
      <c r="VEB90" s="46"/>
      <c r="VEC90" s="35"/>
      <c r="VED90" s="59"/>
      <c r="VEE90" s="37"/>
      <c r="VEF90" s="46"/>
      <c r="VEG90" s="35"/>
      <c r="VEH90" s="59"/>
      <c r="VEI90" s="37"/>
      <c r="VEJ90" s="46"/>
      <c r="VEK90" s="35"/>
      <c r="VEL90" s="59"/>
      <c r="VEM90" s="37"/>
      <c r="VEN90" s="46"/>
      <c r="VEO90" s="35"/>
      <c r="VEP90" s="59"/>
      <c r="VEQ90" s="37"/>
      <c r="VER90" s="46"/>
      <c r="VES90" s="35"/>
      <c r="VET90" s="59"/>
      <c r="VEU90" s="37"/>
      <c r="VEV90" s="46"/>
      <c r="VEW90" s="35"/>
      <c r="VEX90" s="59"/>
      <c r="VEY90" s="37"/>
      <c r="VEZ90" s="46"/>
      <c r="VFA90" s="35"/>
      <c r="VFB90" s="59"/>
      <c r="VFC90" s="37"/>
      <c r="VFD90" s="46"/>
      <c r="VFE90" s="35"/>
      <c r="VFF90" s="59"/>
      <c r="VFG90" s="37"/>
      <c r="VFH90" s="46"/>
      <c r="VFI90" s="35"/>
      <c r="VFJ90" s="59"/>
      <c r="VFK90" s="37"/>
      <c r="VFL90" s="46"/>
      <c r="VFM90" s="35"/>
      <c r="VFN90" s="59"/>
      <c r="VFO90" s="37"/>
      <c r="VFP90" s="46"/>
      <c r="VFQ90" s="35"/>
      <c r="VFR90" s="59"/>
      <c r="VFS90" s="37"/>
      <c r="VFT90" s="46"/>
      <c r="VFU90" s="35"/>
      <c r="VFV90" s="59"/>
      <c r="VFW90" s="37"/>
      <c r="VFX90" s="46"/>
      <c r="VFY90" s="35"/>
      <c r="VFZ90" s="59"/>
      <c r="VGA90" s="37"/>
      <c r="VGB90" s="46"/>
      <c r="VGC90" s="35"/>
      <c r="VGD90" s="59"/>
      <c r="VGE90" s="37"/>
      <c r="VGF90" s="46"/>
      <c r="VGG90" s="35"/>
      <c r="VGH90" s="59"/>
      <c r="VGI90" s="37"/>
      <c r="VGJ90" s="46"/>
      <c r="VGK90" s="35"/>
      <c r="VGL90" s="59"/>
      <c r="VGM90" s="37"/>
      <c r="VGN90" s="46"/>
      <c r="VGO90" s="35"/>
      <c r="VGP90" s="59"/>
      <c r="VGQ90" s="37"/>
      <c r="VGR90" s="46"/>
      <c r="VGS90" s="35"/>
      <c r="VGT90" s="59"/>
      <c r="VGU90" s="37"/>
      <c r="VGV90" s="46"/>
      <c r="VGW90" s="35"/>
      <c r="VGX90" s="59"/>
      <c r="VGY90" s="37"/>
      <c r="VGZ90" s="46"/>
      <c r="VHA90" s="35"/>
      <c r="VHB90" s="59"/>
      <c r="VHC90" s="37"/>
      <c r="VHD90" s="46"/>
      <c r="VHE90" s="35"/>
      <c r="VHF90" s="59"/>
      <c r="VHG90" s="37"/>
      <c r="VHH90" s="46"/>
      <c r="VHI90" s="35"/>
      <c r="VHJ90" s="59"/>
      <c r="VHK90" s="37"/>
      <c r="VHL90" s="46"/>
      <c r="VHM90" s="35"/>
      <c r="VHN90" s="59"/>
      <c r="VHO90" s="37"/>
      <c r="VHP90" s="46"/>
      <c r="VHQ90" s="35"/>
      <c r="VHR90" s="59"/>
      <c r="VHS90" s="37"/>
      <c r="VHT90" s="46"/>
      <c r="VHU90" s="35"/>
      <c r="VHV90" s="59"/>
      <c r="VHW90" s="37"/>
      <c r="VHX90" s="46"/>
      <c r="VHY90" s="35"/>
      <c r="VHZ90" s="59"/>
      <c r="VIA90" s="37"/>
      <c r="VIB90" s="46"/>
      <c r="VIC90" s="35"/>
      <c r="VID90" s="59"/>
      <c r="VIE90" s="37"/>
      <c r="VIF90" s="46"/>
      <c r="VIG90" s="35"/>
      <c r="VIH90" s="59"/>
      <c r="VII90" s="37"/>
      <c r="VIJ90" s="46"/>
      <c r="VIK90" s="35"/>
      <c r="VIL90" s="59"/>
      <c r="VIM90" s="37"/>
      <c r="VIN90" s="46"/>
      <c r="VIO90" s="35"/>
      <c r="VIP90" s="59"/>
      <c r="VIQ90" s="37"/>
      <c r="VIR90" s="46"/>
      <c r="VIS90" s="35"/>
      <c r="VIT90" s="59"/>
      <c r="VIU90" s="37"/>
      <c r="VIV90" s="46"/>
      <c r="VIW90" s="35"/>
      <c r="VIX90" s="59"/>
      <c r="VIY90" s="37"/>
      <c r="VIZ90" s="46"/>
      <c r="VJA90" s="35"/>
      <c r="VJB90" s="59"/>
      <c r="VJC90" s="37"/>
      <c r="VJD90" s="46"/>
      <c r="VJE90" s="35"/>
      <c r="VJF90" s="59"/>
      <c r="VJG90" s="37"/>
      <c r="VJH90" s="46"/>
      <c r="VJI90" s="35"/>
      <c r="VJJ90" s="59"/>
      <c r="VJK90" s="37"/>
      <c r="VJL90" s="46"/>
      <c r="VJM90" s="35"/>
      <c r="VJN90" s="59"/>
      <c r="VJO90" s="37"/>
      <c r="VJP90" s="46"/>
      <c r="VJQ90" s="35"/>
      <c r="VJR90" s="59"/>
      <c r="VJS90" s="37"/>
      <c r="VJT90" s="46"/>
      <c r="VJU90" s="35"/>
      <c r="VJV90" s="59"/>
      <c r="VJW90" s="37"/>
      <c r="VJX90" s="46"/>
      <c r="VJY90" s="35"/>
      <c r="VJZ90" s="59"/>
      <c r="VKA90" s="37"/>
      <c r="VKB90" s="46"/>
      <c r="VKC90" s="35"/>
      <c r="VKD90" s="59"/>
      <c r="VKE90" s="37"/>
      <c r="VKF90" s="46"/>
      <c r="VKG90" s="35"/>
      <c r="VKH90" s="59"/>
      <c r="VKI90" s="37"/>
      <c r="VKJ90" s="46"/>
      <c r="VKK90" s="35"/>
      <c r="VKL90" s="59"/>
      <c r="VKM90" s="37"/>
      <c r="VKN90" s="46"/>
      <c r="VKO90" s="35"/>
      <c r="VKP90" s="59"/>
      <c r="VKQ90" s="37"/>
      <c r="VKR90" s="46"/>
      <c r="VKS90" s="35"/>
      <c r="VKT90" s="59"/>
      <c r="VKU90" s="37"/>
      <c r="VKV90" s="46"/>
      <c r="VKW90" s="35"/>
      <c r="VKX90" s="59"/>
      <c r="VKY90" s="37"/>
      <c r="VKZ90" s="46"/>
      <c r="VLA90" s="35"/>
      <c r="VLB90" s="59"/>
      <c r="VLC90" s="37"/>
      <c r="VLD90" s="46"/>
      <c r="VLE90" s="35"/>
      <c r="VLF90" s="59"/>
      <c r="VLG90" s="37"/>
      <c r="VLH90" s="46"/>
      <c r="VLI90" s="35"/>
      <c r="VLJ90" s="59"/>
      <c r="VLK90" s="37"/>
      <c r="VLL90" s="46"/>
      <c r="VLM90" s="35"/>
      <c r="VLN90" s="59"/>
      <c r="VLO90" s="37"/>
      <c r="VLP90" s="46"/>
      <c r="VLQ90" s="35"/>
      <c r="VLR90" s="59"/>
      <c r="VLS90" s="37"/>
      <c r="VLT90" s="46"/>
      <c r="VLU90" s="35"/>
      <c r="VLV90" s="59"/>
      <c r="VLW90" s="37"/>
      <c r="VLX90" s="46"/>
      <c r="VLY90" s="35"/>
      <c r="VLZ90" s="59"/>
      <c r="VMA90" s="37"/>
      <c r="VMB90" s="46"/>
      <c r="VMC90" s="35"/>
      <c r="VMD90" s="59"/>
      <c r="VME90" s="37"/>
      <c r="VMF90" s="46"/>
      <c r="VMG90" s="35"/>
      <c r="VMH90" s="59"/>
      <c r="VMI90" s="37"/>
      <c r="VMJ90" s="46"/>
      <c r="VMK90" s="35"/>
      <c r="VML90" s="59"/>
      <c r="VMM90" s="37"/>
      <c r="VMN90" s="46"/>
      <c r="VMO90" s="35"/>
      <c r="VMP90" s="59"/>
      <c r="VMQ90" s="37"/>
      <c r="VMR90" s="46"/>
      <c r="VMS90" s="35"/>
      <c r="VMT90" s="59"/>
      <c r="VMU90" s="37"/>
      <c r="VMV90" s="46"/>
      <c r="VMW90" s="35"/>
      <c r="VMX90" s="59"/>
      <c r="VMY90" s="37"/>
      <c r="VMZ90" s="46"/>
      <c r="VNA90" s="35"/>
      <c r="VNB90" s="59"/>
      <c r="VNC90" s="37"/>
      <c r="VND90" s="46"/>
      <c r="VNE90" s="35"/>
      <c r="VNF90" s="59"/>
      <c r="VNG90" s="37"/>
      <c r="VNH90" s="46"/>
      <c r="VNI90" s="35"/>
      <c r="VNJ90" s="59"/>
      <c r="VNK90" s="37"/>
      <c r="VNL90" s="46"/>
      <c r="VNM90" s="35"/>
      <c r="VNN90" s="59"/>
      <c r="VNO90" s="37"/>
      <c r="VNP90" s="46"/>
      <c r="VNQ90" s="35"/>
      <c r="VNR90" s="59"/>
      <c r="VNS90" s="37"/>
      <c r="VNT90" s="46"/>
      <c r="VNU90" s="35"/>
      <c r="VNV90" s="59"/>
      <c r="VNW90" s="37"/>
      <c r="VNX90" s="46"/>
      <c r="VNY90" s="35"/>
      <c r="VNZ90" s="59"/>
      <c r="VOA90" s="37"/>
      <c r="VOB90" s="46"/>
      <c r="VOC90" s="35"/>
      <c r="VOD90" s="59"/>
      <c r="VOE90" s="37"/>
      <c r="VOF90" s="46"/>
      <c r="VOG90" s="35"/>
      <c r="VOH90" s="59"/>
      <c r="VOI90" s="37"/>
      <c r="VOJ90" s="46"/>
      <c r="VOK90" s="35"/>
      <c r="VOL90" s="59"/>
      <c r="VOM90" s="37"/>
      <c r="VON90" s="46"/>
      <c r="VOO90" s="35"/>
      <c r="VOP90" s="59"/>
      <c r="VOQ90" s="37"/>
      <c r="VOR90" s="46"/>
      <c r="VOS90" s="35"/>
      <c r="VOT90" s="59"/>
      <c r="VOU90" s="37"/>
      <c r="VOV90" s="46"/>
      <c r="VOW90" s="35"/>
      <c r="VOX90" s="59"/>
      <c r="VOY90" s="37"/>
      <c r="VOZ90" s="46"/>
      <c r="VPA90" s="35"/>
      <c r="VPB90" s="59"/>
      <c r="VPC90" s="37"/>
      <c r="VPD90" s="46"/>
      <c r="VPE90" s="35"/>
      <c r="VPF90" s="59"/>
      <c r="VPG90" s="37"/>
      <c r="VPH90" s="46"/>
      <c r="VPI90" s="35"/>
      <c r="VPJ90" s="59"/>
      <c r="VPK90" s="37"/>
      <c r="VPL90" s="46"/>
      <c r="VPM90" s="35"/>
      <c r="VPN90" s="59"/>
      <c r="VPO90" s="37"/>
      <c r="VPP90" s="46"/>
      <c r="VPQ90" s="35"/>
      <c r="VPR90" s="59"/>
      <c r="VPS90" s="37"/>
      <c r="VPT90" s="46"/>
      <c r="VPU90" s="35"/>
      <c r="VPV90" s="59"/>
      <c r="VPW90" s="37"/>
      <c r="VPX90" s="46"/>
      <c r="VPY90" s="35"/>
      <c r="VPZ90" s="59"/>
      <c r="VQA90" s="37"/>
      <c r="VQB90" s="46"/>
      <c r="VQC90" s="35"/>
      <c r="VQD90" s="59"/>
      <c r="VQE90" s="37"/>
      <c r="VQF90" s="46"/>
      <c r="VQG90" s="35"/>
      <c r="VQH90" s="59"/>
      <c r="VQI90" s="37"/>
      <c r="VQJ90" s="46"/>
      <c r="VQK90" s="35"/>
      <c r="VQL90" s="59"/>
      <c r="VQM90" s="37"/>
      <c r="VQN90" s="46"/>
      <c r="VQO90" s="35"/>
      <c r="VQP90" s="59"/>
      <c r="VQQ90" s="37"/>
      <c r="VQR90" s="46"/>
      <c r="VQS90" s="35"/>
      <c r="VQT90" s="59"/>
      <c r="VQU90" s="37"/>
      <c r="VQV90" s="46"/>
      <c r="VQW90" s="35"/>
      <c r="VQX90" s="59"/>
      <c r="VQY90" s="37"/>
      <c r="VQZ90" s="46"/>
      <c r="VRA90" s="35"/>
      <c r="VRB90" s="59"/>
      <c r="VRC90" s="37"/>
      <c r="VRD90" s="46"/>
      <c r="VRE90" s="35"/>
      <c r="VRF90" s="59"/>
      <c r="VRG90" s="37"/>
      <c r="VRH90" s="46"/>
      <c r="VRI90" s="35"/>
      <c r="VRJ90" s="59"/>
      <c r="VRK90" s="37"/>
      <c r="VRL90" s="46"/>
      <c r="VRM90" s="35"/>
      <c r="VRN90" s="59"/>
      <c r="VRO90" s="37"/>
      <c r="VRP90" s="46"/>
      <c r="VRQ90" s="35"/>
      <c r="VRR90" s="59"/>
      <c r="VRS90" s="37"/>
      <c r="VRT90" s="46"/>
      <c r="VRU90" s="35"/>
      <c r="VRV90" s="59"/>
      <c r="VRW90" s="37"/>
      <c r="VRX90" s="46"/>
      <c r="VRY90" s="35"/>
      <c r="VRZ90" s="59"/>
      <c r="VSA90" s="37"/>
      <c r="VSB90" s="46"/>
      <c r="VSC90" s="35"/>
      <c r="VSD90" s="59"/>
      <c r="VSE90" s="37"/>
      <c r="VSF90" s="46"/>
      <c r="VSG90" s="35"/>
      <c r="VSH90" s="59"/>
      <c r="VSI90" s="37"/>
      <c r="VSJ90" s="46"/>
      <c r="VSK90" s="35"/>
      <c r="VSL90" s="59"/>
      <c r="VSM90" s="37"/>
      <c r="VSN90" s="46"/>
      <c r="VSO90" s="35"/>
      <c r="VSP90" s="59"/>
      <c r="VSQ90" s="37"/>
      <c r="VSR90" s="46"/>
      <c r="VSS90" s="35"/>
      <c r="VST90" s="59"/>
      <c r="VSU90" s="37"/>
      <c r="VSV90" s="46"/>
      <c r="VSW90" s="35"/>
      <c r="VSX90" s="59"/>
      <c r="VSY90" s="37"/>
      <c r="VSZ90" s="46"/>
      <c r="VTA90" s="35"/>
      <c r="VTB90" s="59"/>
      <c r="VTC90" s="37"/>
      <c r="VTD90" s="46"/>
      <c r="VTE90" s="35"/>
      <c r="VTF90" s="59"/>
      <c r="VTG90" s="37"/>
      <c r="VTH90" s="46"/>
      <c r="VTI90" s="35"/>
      <c r="VTJ90" s="59"/>
      <c r="VTK90" s="37"/>
      <c r="VTL90" s="46"/>
      <c r="VTM90" s="35"/>
      <c r="VTN90" s="59"/>
      <c r="VTO90" s="37"/>
      <c r="VTP90" s="46"/>
      <c r="VTQ90" s="35"/>
      <c r="VTR90" s="59"/>
      <c r="VTS90" s="37"/>
      <c r="VTT90" s="46"/>
      <c r="VTU90" s="35"/>
      <c r="VTV90" s="59"/>
      <c r="VTW90" s="37"/>
      <c r="VTX90" s="46"/>
      <c r="VTY90" s="35"/>
      <c r="VTZ90" s="59"/>
      <c r="VUA90" s="37"/>
      <c r="VUB90" s="46"/>
      <c r="VUC90" s="35"/>
      <c r="VUD90" s="59"/>
      <c r="VUE90" s="37"/>
      <c r="VUF90" s="46"/>
      <c r="VUG90" s="35"/>
      <c r="VUH90" s="59"/>
      <c r="VUI90" s="37"/>
      <c r="VUJ90" s="46"/>
      <c r="VUK90" s="35"/>
      <c r="VUL90" s="59"/>
      <c r="VUM90" s="37"/>
      <c r="VUN90" s="46"/>
      <c r="VUO90" s="35"/>
      <c r="VUP90" s="59"/>
      <c r="VUQ90" s="37"/>
      <c r="VUR90" s="46"/>
      <c r="VUS90" s="35"/>
      <c r="VUT90" s="59"/>
      <c r="VUU90" s="37"/>
      <c r="VUV90" s="46"/>
      <c r="VUW90" s="35"/>
      <c r="VUX90" s="59"/>
      <c r="VUY90" s="37"/>
      <c r="VUZ90" s="46"/>
      <c r="VVA90" s="35"/>
      <c r="VVB90" s="59"/>
      <c r="VVC90" s="37"/>
      <c r="VVD90" s="46"/>
      <c r="VVE90" s="35"/>
      <c r="VVF90" s="59"/>
      <c r="VVG90" s="37"/>
      <c r="VVH90" s="46"/>
      <c r="VVI90" s="35"/>
      <c r="VVJ90" s="59"/>
      <c r="VVK90" s="37"/>
      <c r="VVL90" s="46"/>
      <c r="VVM90" s="35"/>
      <c r="VVN90" s="59"/>
      <c r="VVO90" s="37"/>
      <c r="VVP90" s="46"/>
      <c r="VVQ90" s="35"/>
      <c r="VVR90" s="59"/>
      <c r="VVS90" s="37"/>
      <c r="VVT90" s="46"/>
      <c r="VVU90" s="35"/>
      <c r="VVV90" s="59"/>
      <c r="VVW90" s="37"/>
      <c r="VVX90" s="46"/>
      <c r="VVY90" s="35"/>
      <c r="VVZ90" s="59"/>
      <c r="VWA90" s="37"/>
      <c r="VWB90" s="46"/>
      <c r="VWC90" s="35"/>
      <c r="VWD90" s="59"/>
      <c r="VWE90" s="37"/>
      <c r="VWF90" s="46"/>
      <c r="VWG90" s="35"/>
      <c r="VWH90" s="59"/>
      <c r="VWI90" s="37"/>
      <c r="VWJ90" s="46"/>
      <c r="VWK90" s="35"/>
      <c r="VWL90" s="59"/>
      <c r="VWM90" s="37"/>
      <c r="VWN90" s="46"/>
      <c r="VWO90" s="35"/>
      <c r="VWP90" s="59"/>
      <c r="VWQ90" s="37"/>
      <c r="VWR90" s="46"/>
      <c r="VWS90" s="35"/>
      <c r="VWT90" s="59"/>
      <c r="VWU90" s="37"/>
      <c r="VWV90" s="46"/>
      <c r="VWW90" s="35"/>
      <c r="VWX90" s="59"/>
      <c r="VWY90" s="37"/>
      <c r="VWZ90" s="46"/>
      <c r="VXA90" s="35"/>
      <c r="VXB90" s="59"/>
      <c r="VXC90" s="37"/>
      <c r="VXD90" s="46"/>
      <c r="VXE90" s="35"/>
      <c r="VXF90" s="59"/>
      <c r="VXG90" s="37"/>
      <c r="VXH90" s="46"/>
      <c r="VXI90" s="35"/>
      <c r="VXJ90" s="59"/>
      <c r="VXK90" s="37"/>
      <c r="VXL90" s="46"/>
      <c r="VXM90" s="35"/>
      <c r="VXN90" s="59"/>
      <c r="VXO90" s="37"/>
      <c r="VXP90" s="46"/>
      <c r="VXQ90" s="35"/>
      <c r="VXR90" s="59"/>
      <c r="VXS90" s="37"/>
      <c r="VXT90" s="46"/>
      <c r="VXU90" s="35"/>
      <c r="VXV90" s="59"/>
      <c r="VXW90" s="37"/>
      <c r="VXX90" s="46"/>
      <c r="VXY90" s="35"/>
      <c r="VXZ90" s="59"/>
      <c r="VYA90" s="37"/>
      <c r="VYB90" s="46"/>
      <c r="VYC90" s="35"/>
      <c r="VYD90" s="59"/>
      <c r="VYE90" s="37"/>
      <c r="VYF90" s="46"/>
      <c r="VYG90" s="35"/>
      <c r="VYH90" s="59"/>
      <c r="VYI90" s="37"/>
      <c r="VYJ90" s="46"/>
      <c r="VYK90" s="35"/>
      <c r="VYL90" s="59"/>
      <c r="VYM90" s="37"/>
      <c r="VYN90" s="46"/>
      <c r="VYO90" s="35"/>
      <c r="VYP90" s="59"/>
      <c r="VYQ90" s="37"/>
      <c r="VYR90" s="46"/>
      <c r="VYS90" s="35"/>
      <c r="VYT90" s="59"/>
      <c r="VYU90" s="37"/>
      <c r="VYV90" s="46"/>
      <c r="VYW90" s="35"/>
      <c r="VYX90" s="59"/>
      <c r="VYY90" s="37"/>
      <c r="VYZ90" s="46"/>
      <c r="VZA90" s="35"/>
      <c r="VZB90" s="59"/>
      <c r="VZC90" s="37"/>
      <c r="VZD90" s="46"/>
      <c r="VZE90" s="35"/>
      <c r="VZF90" s="59"/>
      <c r="VZG90" s="37"/>
      <c r="VZH90" s="46"/>
      <c r="VZI90" s="35"/>
      <c r="VZJ90" s="59"/>
      <c r="VZK90" s="37"/>
      <c r="VZL90" s="46"/>
      <c r="VZM90" s="35"/>
      <c r="VZN90" s="59"/>
      <c r="VZO90" s="37"/>
      <c r="VZP90" s="46"/>
      <c r="VZQ90" s="35"/>
      <c r="VZR90" s="59"/>
      <c r="VZS90" s="37"/>
      <c r="VZT90" s="46"/>
      <c r="VZU90" s="35"/>
      <c r="VZV90" s="59"/>
      <c r="VZW90" s="37"/>
      <c r="VZX90" s="46"/>
      <c r="VZY90" s="35"/>
      <c r="VZZ90" s="59"/>
      <c r="WAA90" s="37"/>
      <c r="WAB90" s="46"/>
      <c r="WAC90" s="35"/>
      <c r="WAD90" s="59"/>
      <c r="WAE90" s="37"/>
      <c r="WAF90" s="46"/>
      <c r="WAG90" s="35"/>
      <c r="WAH90" s="59"/>
      <c r="WAI90" s="37"/>
      <c r="WAJ90" s="46"/>
      <c r="WAK90" s="35"/>
      <c r="WAL90" s="59"/>
      <c r="WAM90" s="37"/>
      <c r="WAN90" s="46"/>
      <c r="WAO90" s="35"/>
      <c r="WAP90" s="59"/>
      <c r="WAQ90" s="37"/>
      <c r="WAR90" s="46"/>
      <c r="WAS90" s="35"/>
      <c r="WAT90" s="59"/>
      <c r="WAU90" s="37"/>
      <c r="WAV90" s="46"/>
      <c r="WAW90" s="35"/>
      <c r="WAX90" s="59"/>
      <c r="WAY90" s="37"/>
      <c r="WAZ90" s="46"/>
      <c r="WBA90" s="35"/>
      <c r="WBB90" s="59"/>
      <c r="WBC90" s="37"/>
      <c r="WBD90" s="46"/>
      <c r="WBE90" s="35"/>
      <c r="WBF90" s="59"/>
      <c r="WBG90" s="37"/>
      <c r="WBH90" s="46"/>
      <c r="WBI90" s="35"/>
      <c r="WBJ90" s="59"/>
      <c r="WBK90" s="37"/>
      <c r="WBL90" s="46"/>
      <c r="WBM90" s="35"/>
      <c r="WBN90" s="59"/>
      <c r="WBO90" s="37"/>
      <c r="WBP90" s="46"/>
      <c r="WBQ90" s="35"/>
      <c r="WBR90" s="59"/>
      <c r="WBS90" s="37"/>
      <c r="WBT90" s="46"/>
      <c r="WBU90" s="35"/>
      <c r="WBV90" s="59"/>
      <c r="WBW90" s="37"/>
      <c r="WBX90" s="46"/>
      <c r="WBY90" s="35"/>
      <c r="WBZ90" s="59"/>
      <c r="WCA90" s="37"/>
      <c r="WCB90" s="46"/>
      <c r="WCC90" s="35"/>
      <c r="WCD90" s="59"/>
      <c r="WCE90" s="37"/>
      <c r="WCF90" s="46"/>
      <c r="WCG90" s="35"/>
      <c r="WCH90" s="59"/>
      <c r="WCI90" s="37"/>
      <c r="WCJ90" s="46"/>
      <c r="WCK90" s="35"/>
      <c r="WCL90" s="59"/>
      <c r="WCM90" s="37"/>
      <c r="WCN90" s="46"/>
      <c r="WCO90" s="35"/>
      <c r="WCP90" s="59"/>
      <c r="WCQ90" s="37"/>
      <c r="WCR90" s="46"/>
      <c r="WCS90" s="35"/>
      <c r="WCT90" s="59"/>
      <c r="WCU90" s="37"/>
      <c r="WCV90" s="46"/>
      <c r="WCW90" s="35"/>
      <c r="WCX90" s="59"/>
      <c r="WCY90" s="37"/>
      <c r="WCZ90" s="46"/>
      <c r="WDA90" s="35"/>
      <c r="WDB90" s="59"/>
      <c r="WDC90" s="37"/>
      <c r="WDD90" s="46"/>
      <c r="WDE90" s="35"/>
      <c r="WDF90" s="59"/>
      <c r="WDG90" s="37"/>
      <c r="WDH90" s="46"/>
      <c r="WDI90" s="35"/>
      <c r="WDJ90" s="59"/>
      <c r="WDK90" s="37"/>
      <c r="WDL90" s="46"/>
      <c r="WDM90" s="35"/>
      <c r="WDN90" s="59"/>
      <c r="WDO90" s="37"/>
      <c r="WDP90" s="46"/>
      <c r="WDQ90" s="35"/>
      <c r="WDR90" s="59"/>
      <c r="WDS90" s="37"/>
      <c r="WDT90" s="46"/>
      <c r="WDU90" s="35"/>
      <c r="WDV90" s="59"/>
      <c r="WDW90" s="37"/>
      <c r="WDX90" s="46"/>
      <c r="WDY90" s="35"/>
      <c r="WDZ90" s="59"/>
      <c r="WEA90" s="37"/>
      <c r="WEB90" s="46"/>
      <c r="WEC90" s="35"/>
      <c r="WED90" s="59"/>
      <c r="WEE90" s="37"/>
      <c r="WEF90" s="46"/>
      <c r="WEG90" s="35"/>
      <c r="WEH90" s="59"/>
      <c r="WEI90" s="37"/>
      <c r="WEJ90" s="46"/>
      <c r="WEK90" s="35"/>
      <c r="WEL90" s="59"/>
      <c r="WEM90" s="37"/>
      <c r="WEN90" s="46"/>
      <c r="WEO90" s="35"/>
      <c r="WEP90" s="59"/>
      <c r="WEQ90" s="37"/>
      <c r="WER90" s="46"/>
      <c r="WES90" s="35"/>
      <c r="WET90" s="59"/>
      <c r="WEU90" s="37"/>
      <c r="WEV90" s="46"/>
      <c r="WEW90" s="35"/>
      <c r="WEX90" s="59"/>
      <c r="WEY90" s="37"/>
      <c r="WEZ90" s="46"/>
      <c r="WFA90" s="35"/>
      <c r="WFB90" s="59"/>
      <c r="WFC90" s="37"/>
      <c r="WFD90" s="46"/>
      <c r="WFE90" s="35"/>
      <c r="WFF90" s="59"/>
      <c r="WFG90" s="37"/>
      <c r="WFH90" s="46"/>
      <c r="WFI90" s="35"/>
      <c r="WFJ90" s="59"/>
      <c r="WFK90" s="37"/>
      <c r="WFL90" s="46"/>
      <c r="WFM90" s="35"/>
      <c r="WFN90" s="59"/>
      <c r="WFO90" s="37"/>
      <c r="WFP90" s="46"/>
      <c r="WFQ90" s="35"/>
      <c r="WFR90" s="59"/>
      <c r="WFS90" s="37"/>
      <c r="WFT90" s="46"/>
      <c r="WFU90" s="35"/>
      <c r="WFV90" s="59"/>
      <c r="WFW90" s="37"/>
      <c r="WFX90" s="46"/>
      <c r="WFY90" s="35"/>
      <c r="WFZ90" s="59"/>
      <c r="WGA90" s="37"/>
      <c r="WGB90" s="46"/>
      <c r="WGC90" s="35"/>
      <c r="WGD90" s="59"/>
      <c r="WGE90" s="37"/>
      <c r="WGF90" s="46"/>
      <c r="WGG90" s="35"/>
      <c r="WGH90" s="59"/>
      <c r="WGI90" s="37"/>
      <c r="WGJ90" s="46"/>
      <c r="WGK90" s="35"/>
      <c r="WGL90" s="59"/>
      <c r="WGM90" s="37"/>
      <c r="WGN90" s="46"/>
      <c r="WGO90" s="35"/>
      <c r="WGP90" s="59"/>
      <c r="WGQ90" s="37"/>
      <c r="WGR90" s="46"/>
      <c r="WGS90" s="35"/>
      <c r="WGT90" s="59"/>
      <c r="WGU90" s="37"/>
      <c r="WGV90" s="46"/>
      <c r="WGW90" s="35"/>
      <c r="WGX90" s="59"/>
      <c r="WGY90" s="37"/>
      <c r="WGZ90" s="46"/>
      <c r="WHA90" s="35"/>
      <c r="WHB90" s="59"/>
      <c r="WHC90" s="37"/>
      <c r="WHD90" s="46"/>
      <c r="WHE90" s="35"/>
      <c r="WHF90" s="59"/>
      <c r="WHG90" s="37"/>
      <c r="WHH90" s="46"/>
      <c r="WHI90" s="35"/>
      <c r="WHJ90" s="59"/>
      <c r="WHK90" s="37"/>
      <c r="WHL90" s="46"/>
      <c r="WHM90" s="35"/>
      <c r="WHN90" s="59"/>
      <c r="WHO90" s="37"/>
      <c r="WHP90" s="46"/>
      <c r="WHQ90" s="35"/>
      <c r="WHR90" s="59"/>
      <c r="WHS90" s="37"/>
      <c r="WHT90" s="46"/>
      <c r="WHU90" s="35"/>
      <c r="WHV90" s="59"/>
      <c r="WHW90" s="37"/>
      <c r="WHX90" s="46"/>
      <c r="WHY90" s="35"/>
      <c r="WHZ90" s="59"/>
      <c r="WIA90" s="37"/>
      <c r="WIB90" s="46"/>
      <c r="WIC90" s="35"/>
      <c r="WID90" s="59"/>
      <c r="WIE90" s="37"/>
      <c r="WIF90" s="46"/>
      <c r="WIG90" s="35"/>
      <c r="WIH90" s="59"/>
      <c r="WII90" s="37"/>
      <c r="WIJ90" s="46"/>
      <c r="WIK90" s="35"/>
      <c r="WIL90" s="59"/>
      <c r="WIM90" s="37"/>
      <c r="WIN90" s="46"/>
      <c r="WIO90" s="35"/>
      <c r="WIP90" s="59"/>
      <c r="WIQ90" s="37"/>
      <c r="WIR90" s="46"/>
      <c r="WIS90" s="35"/>
      <c r="WIT90" s="59"/>
      <c r="WIU90" s="37"/>
      <c r="WIV90" s="46"/>
      <c r="WIW90" s="35"/>
      <c r="WIX90" s="59"/>
      <c r="WIY90" s="37"/>
      <c r="WIZ90" s="46"/>
      <c r="WJA90" s="35"/>
      <c r="WJB90" s="59"/>
      <c r="WJC90" s="37"/>
      <c r="WJD90" s="46"/>
      <c r="WJE90" s="35"/>
      <c r="WJF90" s="59"/>
      <c r="WJG90" s="37"/>
      <c r="WJH90" s="46"/>
      <c r="WJI90" s="35"/>
      <c r="WJJ90" s="59"/>
      <c r="WJK90" s="37"/>
      <c r="WJL90" s="46"/>
      <c r="WJM90" s="35"/>
      <c r="WJN90" s="59"/>
      <c r="WJO90" s="37"/>
      <c r="WJP90" s="46"/>
      <c r="WJQ90" s="35"/>
      <c r="WJR90" s="59"/>
      <c r="WJS90" s="37"/>
      <c r="WJT90" s="46"/>
      <c r="WJU90" s="35"/>
      <c r="WJV90" s="59"/>
      <c r="WJW90" s="37"/>
      <c r="WJX90" s="46"/>
      <c r="WJY90" s="35"/>
      <c r="WJZ90" s="59"/>
      <c r="WKA90" s="37"/>
      <c r="WKB90" s="46"/>
      <c r="WKC90" s="35"/>
      <c r="WKD90" s="59"/>
      <c r="WKE90" s="37"/>
      <c r="WKF90" s="46"/>
      <c r="WKG90" s="35"/>
      <c r="WKH90" s="59"/>
      <c r="WKI90" s="37"/>
      <c r="WKJ90" s="46"/>
      <c r="WKK90" s="35"/>
      <c r="WKL90" s="59"/>
      <c r="WKM90" s="37"/>
      <c r="WKN90" s="46"/>
      <c r="WKO90" s="35"/>
      <c r="WKP90" s="59"/>
      <c r="WKQ90" s="37"/>
      <c r="WKR90" s="46"/>
      <c r="WKS90" s="35"/>
      <c r="WKT90" s="59"/>
      <c r="WKU90" s="37"/>
      <c r="WKV90" s="46"/>
      <c r="WKW90" s="35"/>
      <c r="WKX90" s="59"/>
      <c r="WKY90" s="37"/>
      <c r="WKZ90" s="46"/>
      <c r="WLA90" s="35"/>
      <c r="WLB90" s="59"/>
      <c r="WLC90" s="37"/>
      <c r="WLD90" s="46"/>
      <c r="WLE90" s="35"/>
      <c r="WLF90" s="59"/>
      <c r="WLG90" s="37"/>
      <c r="WLH90" s="46"/>
      <c r="WLI90" s="35"/>
      <c r="WLJ90" s="59"/>
      <c r="WLK90" s="37"/>
      <c r="WLL90" s="46"/>
      <c r="WLM90" s="35"/>
      <c r="WLN90" s="59"/>
      <c r="WLO90" s="37"/>
      <c r="WLP90" s="46"/>
      <c r="WLQ90" s="35"/>
      <c r="WLR90" s="59"/>
      <c r="WLS90" s="37"/>
      <c r="WLT90" s="46"/>
      <c r="WLU90" s="35"/>
      <c r="WLV90" s="59"/>
      <c r="WLW90" s="37"/>
      <c r="WLX90" s="46"/>
      <c r="WLY90" s="35"/>
      <c r="WLZ90" s="59"/>
      <c r="WMA90" s="37"/>
      <c r="WMB90" s="46"/>
      <c r="WMC90" s="35"/>
      <c r="WMD90" s="59"/>
      <c r="WME90" s="37"/>
      <c r="WMF90" s="46"/>
      <c r="WMG90" s="35"/>
      <c r="WMH90" s="59"/>
      <c r="WMI90" s="37"/>
      <c r="WMJ90" s="46"/>
      <c r="WMK90" s="35"/>
      <c r="WML90" s="59"/>
      <c r="WMM90" s="37"/>
      <c r="WMN90" s="46"/>
      <c r="WMO90" s="35"/>
      <c r="WMP90" s="59"/>
      <c r="WMQ90" s="37"/>
      <c r="WMR90" s="46"/>
      <c r="WMS90" s="35"/>
      <c r="WMT90" s="59"/>
      <c r="WMU90" s="37"/>
      <c r="WMV90" s="46"/>
      <c r="WMW90" s="35"/>
      <c r="WMX90" s="59"/>
      <c r="WMY90" s="37"/>
      <c r="WMZ90" s="46"/>
      <c r="WNA90" s="35"/>
      <c r="WNB90" s="59"/>
      <c r="WNC90" s="37"/>
      <c r="WND90" s="46"/>
      <c r="WNE90" s="35"/>
      <c r="WNF90" s="59"/>
      <c r="WNG90" s="37"/>
      <c r="WNH90" s="46"/>
      <c r="WNI90" s="35"/>
      <c r="WNJ90" s="59"/>
      <c r="WNK90" s="37"/>
      <c r="WNL90" s="46"/>
      <c r="WNM90" s="35"/>
      <c r="WNN90" s="59"/>
      <c r="WNO90" s="37"/>
      <c r="WNP90" s="46"/>
      <c r="WNQ90" s="35"/>
      <c r="WNR90" s="59"/>
      <c r="WNS90" s="37"/>
      <c r="WNT90" s="46"/>
      <c r="WNU90" s="35"/>
      <c r="WNV90" s="59"/>
      <c r="WNW90" s="37"/>
      <c r="WNX90" s="46"/>
      <c r="WNY90" s="35"/>
      <c r="WNZ90" s="59"/>
      <c r="WOA90" s="37"/>
      <c r="WOB90" s="46"/>
      <c r="WOC90" s="35"/>
      <c r="WOD90" s="59"/>
      <c r="WOE90" s="37"/>
      <c r="WOF90" s="46"/>
      <c r="WOG90" s="35"/>
      <c r="WOH90" s="59"/>
      <c r="WOI90" s="37"/>
      <c r="WOJ90" s="46"/>
      <c r="WOK90" s="35"/>
      <c r="WOL90" s="59"/>
      <c r="WOM90" s="37"/>
      <c r="WON90" s="46"/>
      <c r="WOO90" s="35"/>
      <c r="WOP90" s="59"/>
      <c r="WOQ90" s="37"/>
      <c r="WOR90" s="46"/>
      <c r="WOS90" s="35"/>
      <c r="WOT90" s="59"/>
      <c r="WOU90" s="37"/>
      <c r="WOV90" s="46"/>
      <c r="WOW90" s="35"/>
      <c r="WOX90" s="59"/>
      <c r="WOY90" s="37"/>
      <c r="WOZ90" s="46"/>
      <c r="WPA90" s="35"/>
      <c r="WPB90" s="59"/>
      <c r="WPC90" s="37"/>
      <c r="WPD90" s="46"/>
      <c r="WPE90" s="35"/>
      <c r="WPF90" s="59"/>
      <c r="WPG90" s="37"/>
      <c r="WPH90" s="46"/>
      <c r="WPI90" s="35"/>
      <c r="WPJ90" s="59"/>
      <c r="WPK90" s="37"/>
      <c r="WPL90" s="46"/>
      <c r="WPM90" s="35"/>
      <c r="WPN90" s="59"/>
      <c r="WPO90" s="37"/>
      <c r="WPP90" s="46"/>
      <c r="WPQ90" s="35"/>
      <c r="WPR90" s="59"/>
      <c r="WPS90" s="37"/>
      <c r="WPT90" s="46"/>
      <c r="WPU90" s="35"/>
      <c r="WPV90" s="59"/>
      <c r="WPW90" s="37"/>
      <c r="WPX90" s="46"/>
      <c r="WPY90" s="35"/>
      <c r="WPZ90" s="59"/>
      <c r="WQA90" s="37"/>
      <c r="WQB90" s="46"/>
      <c r="WQC90" s="35"/>
      <c r="WQD90" s="59"/>
      <c r="WQE90" s="37"/>
      <c r="WQF90" s="46"/>
      <c r="WQG90" s="35"/>
      <c r="WQH90" s="59"/>
      <c r="WQI90" s="37"/>
      <c r="WQJ90" s="46"/>
      <c r="WQK90" s="35"/>
      <c r="WQL90" s="59"/>
      <c r="WQM90" s="37"/>
      <c r="WQN90" s="46"/>
      <c r="WQO90" s="35"/>
      <c r="WQP90" s="59"/>
      <c r="WQQ90" s="37"/>
      <c r="WQR90" s="46"/>
      <c r="WQS90" s="35"/>
      <c r="WQT90" s="59"/>
      <c r="WQU90" s="37"/>
      <c r="WQV90" s="46"/>
      <c r="WQW90" s="35"/>
      <c r="WQX90" s="59"/>
      <c r="WQY90" s="37"/>
      <c r="WQZ90" s="46"/>
      <c r="WRA90" s="35"/>
      <c r="WRB90" s="59"/>
      <c r="WRC90" s="37"/>
      <c r="WRD90" s="46"/>
      <c r="WRE90" s="35"/>
      <c r="WRF90" s="59"/>
      <c r="WRG90" s="37"/>
      <c r="WRH90" s="46"/>
      <c r="WRI90" s="35"/>
      <c r="WRJ90" s="59"/>
      <c r="WRK90" s="37"/>
      <c r="WRL90" s="46"/>
      <c r="WRM90" s="35"/>
      <c r="WRN90" s="59"/>
      <c r="WRO90" s="37"/>
      <c r="WRP90" s="46"/>
      <c r="WRQ90" s="35"/>
      <c r="WRR90" s="59"/>
      <c r="WRS90" s="37"/>
      <c r="WRT90" s="46"/>
      <c r="WRU90" s="35"/>
      <c r="WRV90" s="59"/>
      <c r="WRW90" s="37"/>
      <c r="WRX90" s="46"/>
      <c r="WRY90" s="35"/>
      <c r="WRZ90" s="59"/>
      <c r="WSA90" s="37"/>
      <c r="WSB90" s="46"/>
      <c r="WSC90" s="35"/>
      <c r="WSD90" s="59"/>
      <c r="WSE90" s="37"/>
      <c r="WSF90" s="46"/>
      <c r="WSG90" s="35"/>
      <c r="WSH90" s="59"/>
      <c r="WSI90" s="37"/>
      <c r="WSJ90" s="46"/>
      <c r="WSK90" s="35"/>
      <c r="WSL90" s="59"/>
      <c r="WSM90" s="37"/>
      <c r="WSN90" s="46"/>
      <c r="WSO90" s="35"/>
      <c r="WSP90" s="59"/>
      <c r="WSQ90" s="37"/>
      <c r="WSR90" s="46"/>
      <c r="WSS90" s="35"/>
      <c r="WST90" s="59"/>
      <c r="WSU90" s="37"/>
      <c r="WSV90" s="46"/>
      <c r="WSW90" s="35"/>
      <c r="WSX90" s="59"/>
      <c r="WSY90" s="37"/>
      <c r="WSZ90" s="46"/>
      <c r="WTA90" s="35"/>
      <c r="WTB90" s="59"/>
      <c r="WTC90" s="37"/>
      <c r="WTD90" s="46"/>
      <c r="WTE90" s="35"/>
      <c r="WTF90" s="59"/>
      <c r="WTG90" s="37"/>
      <c r="WTH90" s="46"/>
      <c r="WTI90" s="35"/>
      <c r="WTJ90" s="59"/>
      <c r="WTK90" s="37"/>
      <c r="WTL90" s="46"/>
      <c r="WTM90" s="35"/>
      <c r="WTN90" s="59"/>
      <c r="WTO90" s="37"/>
      <c r="WTP90" s="46"/>
      <c r="WTQ90" s="35"/>
      <c r="WTR90" s="59"/>
      <c r="WTS90" s="37"/>
      <c r="WTT90" s="46"/>
      <c r="WTU90" s="35"/>
      <c r="WTV90" s="59"/>
      <c r="WTW90" s="37"/>
      <c r="WTX90" s="46"/>
      <c r="WTY90" s="35"/>
      <c r="WTZ90" s="59"/>
      <c r="WUA90" s="37"/>
      <c r="WUB90" s="46"/>
      <c r="WUC90" s="35"/>
      <c r="WUD90" s="59"/>
      <c r="WUE90" s="37"/>
      <c r="WUF90" s="46"/>
      <c r="WUG90" s="35"/>
      <c r="WUH90" s="59"/>
      <c r="WUI90" s="37"/>
      <c r="WUJ90" s="46"/>
      <c r="WUK90" s="35"/>
      <c r="WUL90" s="59"/>
      <c r="WUM90" s="37"/>
      <c r="WUN90" s="46"/>
      <c r="WUO90" s="35"/>
      <c r="WUP90" s="59"/>
      <c r="WUQ90" s="37"/>
      <c r="WUR90" s="46"/>
      <c r="WUS90" s="35"/>
      <c r="WUT90" s="59"/>
      <c r="WUU90" s="37"/>
      <c r="WUV90" s="46"/>
      <c r="WUW90" s="35"/>
      <c r="WUX90" s="59"/>
      <c r="WUY90" s="37"/>
      <c r="WUZ90" s="46"/>
      <c r="WVA90" s="35"/>
      <c r="WVB90" s="59"/>
      <c r="WVC90" s="37"/>
      <c r="WVD90" s="46"/>
      <c r="WVE90" s="35"/>
      <c r="WVF90" s="59"/>
      <c r="WVG90" s="37"/>
      <c r="WVH90" s="46"/>
      <c r="WVI90" s="35"/>
      <c r="WVJ90" s="59"/>
      <c r="WVK90" s="37"/>
      <c r="WVL90" s="46"/>
      <c r="WVM90" s="35"/>
      <c r="WVN90" s="59"/>
      <c r="WVO90" s="37"/>
      <c r="WVP90" s="46"/>
      <c r="WVQ90" s="35"/>
      <c r="WVR90" s="59"/>
      <c r="WVS90" s="37"/>
      <c r="WVT90" s="46"/>
      <c r="WVU90" s="35"/>
      <c r="WVV90" s="59"/>
      <c r="WVW90" s="37"/>
      <c r="WVX90" s="46"/>
      <c r="WVY90" s="35"/>
      <c r="WVZ90" s="59"/>
      <c r="WWA90" s="37"/>
      <c r="WWB90" s="46"/>
      <c r="WWC90" s="35"/>
      <c r="WWD90" s="59"/>
      <c r="WWE90" s="37"/>
      <c r="WWF90" s="46"/>
      <c r="WWG90" s="35"/>
      <c r="WWH90" s="59"/>
      <c r="WWI90" s="37"/>
      <c r="WWJ90" s="46"/>
      <c r="WWK90" s="35"/>
      <c r="WWL90" s="59"/>
      <c r="WWM90" s="37"/>
      <c r="WWN90" s="46"/>
      <c r="WWO90" s="35"/>
      <c r="WWP90" s="59"/>
      <c r="WWQ90" s="37"/>
      <c r="WWR90" s="46"/>
      <c r="WWS90" s="35"/>
      <c r="WWT90" s="59"/>
      <c r="WWU90" s="37"/>
      <c r="WWV90" s="46"/>
      <c r="WWW90" s="35"/>
      <c r="WWX90" s="59"/>
      <c r="WWY90" s="37"/>
      <c r="WWZ90" s="46"/>
      <c r="WXA90" s="35"/>
      <c r="WXB90" s="59"/>
      <c r="WXC90" s="37"/>
      <c r="WXD90" s="46"/>
      <c r="WXE90" s="35"/>
      <c r="WXF90" s="59"/>
      <c r="WXG90" s="37"/>
      <c r="WXH90" s="46"/>
      <c r="WXI90" s="35"/>
      <c r="WXJ90" s="59"/>
      <c r="WXK90" s="37"/>
      <c r="WXL90" s="46"/>
      <c r="WXM90" s="35"/>
      <c r="WXN90" s="59"/>
      <c r="WXO90" s="37"/>
      <c r="WXP90" s="46"/>
      <c r="WXQ90" s="35"/>
      <c r="WXR90" s="59"/>
      <c r="WXS90" s="37"/>
      <c r="WXT90" s="46"/>
      <c r="WXU90" s="35"/>
      <c r="WXV90" s="59"/>
      <c r="WXW90" s="37"/>
      <c r="WXX90" s="46"/>
      <c r="WXY90" s="35"/>
      <c r="WXZ90" s="59"/>
      <c r="WYA90" s="37"/>
      <c r="WYB90" s="46"/>
      <c r="WYC90" s="35"/>
      <c r="WYD90" s="59"/>
      <c r="WYE90" s="37"/>
      <c r="WYF90" s="46"/>
      <c r="WYG90" s="35"/>
      <c r="WYH90" s="59"/>
      <c r="WYI90" s="37"/>
      <c r="WYJ90" s="46"/>
      <c r="WYK90" s="35"/>
      <c r="WYL90" s="59"/>
      <c r="WYM90" s="37"/>
      <c r="WYN90" s="46"/>
      <c r="WYO90" s="35"/>
      <c r="WYP90" s="59"/>
      <c r="WYQ90" s="37"/>
      <c r="WYR90" s="46"/>
      <c r="WYS90" s="35"/>
      <c r="WYT90" s="59"/>
      <c r="WYU90" s="37"/>
      <c r="WYV90" s="46"/>
      <c r="WYW90" s="35"/>
      <c r="WYX90" s="59"/>
      <c r="WYY90" s="37"/>
      <c r="WYZ90" s="46"/>
      <c r="WZA90" s="35"/>
      <c r="WZB90" s="59"/>
      <c r="WZC90" s="37"/>
      <c r="WZD90" s="46"/>
      <c r="WZE90" s="35"/>
      <c r="WZF90" s="59"/>
      <c r="WZG90" s="37"/>
      <c r="WZH90" s="46"/>
      <c r="WZI90" s="35"/>
      <c r="WZJ90" s="59"/>
      <c r="WZK90" s="37"/>
      <c r="WZL90" s="46"/>
      <c r="WZM90" s="35"/>
      <c r="WZN90" s="59"/>
      <c r="WZO90" s="37"/>
      <c r="WZP90" s="46"/>
      <c r="WZQ90" s="35"/>
      <c r="WZR90" s="59"/>
      <c r="WZS90" s="37"/>
      <c r="WZT90" s="46"/>
      <c r="WZU90" s="35"/>
      <c r="WZV90" s="59"/>
      <c r="WZW90" s="37"/>
      <c r="WZX90" s="46"/>
      <c r="WZY90" s="35"/>
      <c r="WZZ90" s="59"/>
      <c r="XAA90" s="37"/>
      <c r="XAB90" s="46"/>
      <c r="XAC90" s="35"/>
      <c r="XAD90" s="59"/>
      <c r="XAE90" s="37"/>
      <c r="XAF90" s="46"/>
      <c r="XAG90" s="35"/>
      <c r="XAH90" s="59"/>
      <c r="XAI90" s="37"/>
      <c r="XAJ90" s="46"/>
      <c r="XAK90" s="35"/>
      <c r="XAL90" s="59"/>
      <c r="XAM90" s="37"/>
      <c r="XAN90" s="46"/>
      <c r="XAO90" s="35"/>
      <c r="XAP90" s="59"/>
      <c r="XAQ90" s="37"/>
      <c r="XAR90" s="46"/>
      <c r="XAS90" s="35"/>
      <c r="XAT90" s="59"/>
      <c r="XAU90" s="37"/>
      <c r="XAV90" s="46"/>
      <c r="XAW90" s="35"/>
      <c r="XAX90" s="59"/>
      <c r="XAY90" s="37"/>
      <c r="XAZ90" s="46"/>
      <c r="XBA90" s="35"/>
      <c r="XBB90" s="59"/>
      <c r="XBC90" s="37"/>
      <c r="XBD90" s="46"/>
      <c r="XBE90" s="35"/>
      <c r="XBF90" s="59"/>
      <c r="XBG90" s="37"/>
      <c r="XBH90" s="46"/>
      <c r="XBI90" s="35"/>
      <c r="XBJ90" s="59"/>
      <c r="XBK90" s="37"/>
      <c r="XBL90" s="46"/>
      <c r="XBM90" s="35"/>
      <c r="XBN90" s="59"/>
      <c r="XBO90" s="37"/>
      <c r="XBP90" s="46"/>
      <c r="XBQ90" s="35"/>
      <c r="XBR90" s="59"/>
      <c r="XBS90" s="37"/>
      <c r="XBT90" s="46"/>
      <c r="XBU90" s="35"/>
      <c r="XBV90" s="59"/>
      <c r="XBW90" s="37"/>
      <c r="XBX90" s="46"/>
      <c r="XBY90" s="35"/>
      <c r="XBZ90" s="59"/>
      <c r="XCA90" s="37"/>
      <c r="XCB90" s="46"/>
      <c r="XCC90" s="35"/>
      <c r="XCD90" s="59"/>
      <c r="XCE90" s="37"/>
      <c r="XCF90" s="46"/>
      <c r="XCG90" s="35"/>
      <c r="XCH90" s="59"/>
      <c r="XCI90" s="37"/>
      <c r="XCJ90" s="46"/>
      <c r="XCK90" s="35"/>
      <c r="XCL90" s="59"/>
      <c r="XCM90" s="37"/>
      <c r="XCN90" s="46"/>
      <c r="XCO90" s="35"/>
      <c r="XCP90" s="59"/>
      <c r="XCQ90" s="37"/>
      <c r="XCR90" s="46"/>
      <c r="XCS90" s="35"/>
      <c r="XCT90" s="59"/>
      <c r="XCU90" s="37"/>
      <c r="XCV90" s="46"/>
      <c r="XCW90" s="35"/>
      <c r="XCX90" s="59"/>
      <c r="XCY90" s="37"/>
      <c r="XCZ90" s="46"/>
      <c r="XDA90" s="35"/>
      <c r="XDB90" s="59"/>
      <c r="XDC90" s="37"/>
      <c r="XDD90" s="46"/>
      <c r="XDE90" s="35"/>
      <c r="XDF90" s="59"/>
      <c r="XDG90" s="37"/>
      <c r="XDH90" s="46"/>
      <c r="XDI90" s="35"/>
      <c r="XDJ90" s="59"/>
      <c r="XDK90" s="37"/>
      <c r="XDL90" s="46"/>
      <c r="XDM90" s="35"/>
      <c r="XDN90" s="59"/>
      <c r="XDO90" s="37"/>
      <c r="XDP90" s="46"/>
      <c r="XDQ90" s="35"/>
      <c r="XDR90" s="59"/>
      <c r="XDS90" s="37"/>
      <c r="XDT90" s="46"/>
      <c r="XDU90" s="35"/>
      <c r="XDV90" s="59"/>
      <c r="XDW90" s="37"/>
      <c r="XDX90" s="46"/>
      <c r="XDY90" s="35"/>
      <c r="XDZ90" s="59"/>
      <c r="XEA90" s="37"/>
      <c r="XEB90" s="46"/>
      <c r="XEC90" s="35"/>
      <c r="XED90" s="59"/>
      <c r="XEE90" s="37"/>
      <c r="XEF90" s="46"/>
      <c r="XEG90" s="35"/>
      <c r="XEH90" s="59"/>
      <c r="XEI90" s="37"/>
      <c r="XEJ90" s="46"/>
      <c r="XEK90" s="35"/>
      <c r="XEL90" s="59"/>
      <c r="XEM90" s="37"/>
      <c r="XEN90" s="46"/>
      <c r="XEO90" s="35"/>
      <c r="XEP90" s="59"/>
      <c r="XEQ90" s="37"/>
      <c r="XER90" s="46"/>
      <c r="XES90" s="35"/>
      <c r="XET90" s="59"/>
      <c r="XEU90" s="37"/>
      <c r="XEV90" s="46"/>
      <c r="XEW90" s="35"/>
      <c r="XEX90" s="59"/>
      <c r="XEY90" s="37"/>
      <c r="XEZ90" s="46"/>
      <c r="XFA90" s="35"/>
      <c r="XFB90" s="59"/>
      <c r="XFC90" s="37"/>
      <c r="XFD90" s="46"/>
    </row>
    <row r="91" spans="1:16384" s="70" customFormat="1">
      <c r="A91" s="35">
        <v>97</v>
      </c>
      <c r="B91" s="157" t="s">
        <v>221</v>
      </c>
      <c r="C91" s="37">
        <v>0.24299999999999999</v>
      </c>
      <c r="D91" s="46" t="s">
        <v>118</v>
      </c>
      <c r="E91" s="162" t="s">
        <v>1307</v>
      </c>
      <c r="F91" s="59"/>
      <c r="G91" s="37"/>
      <c r="H91" s="46"/>
      <c r="I91" s="35"/>
      <c r="J91" s="59"/>
      <c r="K91" s="37"/>
      <c r="L91" s="46"/>
      <c r="M91" s="35"/>
      <c r="N91" s="59"/>
      <c r="O91" s="37"/>
      <c r="P91" s="46"/>
      <c r="Q91" s="35"/>
      <c r="R91" s="59"/>
      <c r="S91" s="37"/>
      <c r="T91" s="46"/>
      <c r="U91" s="35"/>
      <c r="V91" s="59"/>
      <c r="W91" s="37"/>
      <c r="X91" s="46"/>
      <c r="Y91" s="35"/>
      <c r="Z91" s="59"/>
      <c r="AA91" s="37"/>
      <c r="AB91" s="46"/>
      <c r="AC91" s="35"/>
      <c r="AD91" s="59"/>
      <c r="AE91" s="37"/>
      <c r="AF91" s="46"/>
      <c r="AG91" s="35"/>
      <c r="AH91" s="59"/>
      <c r="AI91" s="37"/>
      <c r="AJ91" s="46"/>
      <c r="AK91" s="35"/>
      <c r="AL91" s="59"/>
      <c r="AM91" s="37"/>
      <c r="AN91" s="46"/>
      <c r="AO91" s="35"/>
      <c r="AP91" s="59"/>
      <c r="AQ91" s="37"/>
      <c r="AR91" s="46"/>
      <c r="AS91" s="35"/>
      <c r="AT91" s="59"/>
      <c r="AU91" s="37"/>
      <c r="AV91" s="46"/>
      <c r="AW91" s="35"/>
      <c r="AX91" s="59"/>
      <c r="AY91" s="37"/>
      <c r="AZ91" s="46"/>
      <c r="BA91" s="35"/>
      <c r="BB91" s="59"/>
      <c r="BC91" s="37"/>
      <c r="BD91" s="46"/>
      <c r="BE91" s="35"/>
      <c r="BF91" s="59"/>
      <c r="BG91" s="37"/>
      <c r="BH91" s="46"/>
      <c r="BI91" s="35"/>
      <c r="BJ91" s="59"/>
      <c r="BK91" s="37"/>
      <c r="BL91" s="46"/>
      <c r="BM91" s="35"/>
      <c r="BN91" s="59"/>
      <c r="BO91" s="37"/>
      <c r="BP91" s="46"/>
      <c r="BQ91" s="35"/>
      <c r="BR91" s="59"/>
      <c r="BS91" s="37"/>
      <c r="BT91" s="46"/>
      <c r="BU91" s="35"/>
      <c r="BV91" s="59"/>
      <c r="BW91" s="37"/>
      <c r="BX91" s="46"/>
      <c r="BY91" s="35"/>
      <c r="BZ91" s="59"/>
      <c r="CA91" s="37"/>
      <c r="CB91" s="46"/>
      <c r="CC91" s="35"/>
      <c r="CD91" s="59"/>
      <c r="CE91" s="37"/>
      <c r="CF91" s="46"/>
      <c r="CG91" s="35"/>
      <c r="CH91" s="59"/>
      <c r="CI91" s="37"/>
      <c r="CJ91" s="46"/>
      <c r="CK91" s="35"/>
      <c r="CL91" s="59"/>
      <c r="CM91" s="37"/>
      <c r="CN91" s="46"/>
      <c r="CO91" s="35"/>
      <c r="CP91" s="59"/>
      <c r="CQ91" s="37"/>
      <c r="CR91" s="46"/>
      <c r="CS91" s="35"/>
      <c r="CT91" s="59"/>
      <c r="CU91" s="37"/>
      <c r="CV91" s="46"/>
      <c r="CW91" s="35"/>
      <c r="CX91" s="59"/>
      <c r="CY91" s="37"/>
      <c r="CZ91" s="46"/>
      <c r="DA91" s="35"/>
      <c r="DB91" s="59"/>
      <c r="DC91" s="37"/>
      <c r="DD91" s="46"/>
      <c r="DE91" s="35"/>
      <c r="DF91" s="59"/>
      <c r="DG91" s="37"/>
      <c r="DH91" s="46"/>
      <c r="DI91" s="35"/>
      <c r="DJ91" s="59"/>
      <c r="DK91" s="37"/>
      <c r="DL91" s="46"/>
      <c r="DM91" s="35"/>
      <c r="DN91" s="59"/>
      <c r="DO91" s="37"/>
      <c r="DP91" s="46"/>
      <c r="DQ91" s="35"/>
      <c r="DR91" s="59"/>
      <c r="DS91" s="37"/>
      <c r="DT91" s="46"/>
      <c r="DU91" s="35"/>
      <c r="DV91" s="59"/>
      <c r="DW91" s="37"/>
      <c r="DX91" s="46"/>
      <c r="DY91" s="35"/>
      <c r="DZ91" s="59"/>
      <c r="EA91" s="37"/>
      <c r="EB91" s="46"/>
      <c r="EC91" s="35"/>
      <c r="ED91" s="59"/>
      <c r="EE91" s="37"/>
      <c r="EF91" s="46"/>
      <c r="EG91" s="35"/>
      <c r="EH91" s="59"/>
      <c r="EI91" s="37"/>
      <c r="EJ91" s="46"/>
      <c r="EK91" s="35"/>
      <c r="EL91" s="59"/>
      <c r="EM91" s="37"/>
      <c r="EN91" s="46"/>
      <c r="EO91" s="35"/>
      <c r="EP91" s="59"/>
      <c r="EQ91" s="37"/>
      <c r="ER91" s="46"/>
      <c r="ES91" s="35"/>
      <c r="ET91" s="59"/>
      <c r="EU91" s="37"/>
      <c r="EV91" s="46"/>
      <c r="EW91" s="35"/>
      <c r="EX91" s="59"/>
      <c r="EY91" s="37"/>
      <c r="EZ91" s="46"/>
      <c r="FA91" s="35"/>
      <c r="FB91" s="59"/>
      <c r="FC91" s="37"/>
      <c r="FD91" s="46"/>
      <c r="FE91" s="35"/>
      <c r="FF91" s="59"/>
      <c r="FG91" s="37"/>
      <c r="FH91" s="46"/>
      <c r="FI91" s="35"/>
      <c r="FJ91" s="59"/>
      <c r="FK91" s="37"/>
      <c r="FL91" s="46"/>
      <c r="FM91" s="35"/>
      <c r="FN91" s="59"/>
      <c r="FO91" s="37"/>
      <c r="FP91" s="46"/>
      <c r="FQ91" s="35"/>
      <c r="FR91" s="59"/>
      <c r="FS91" s="37"/>
      <c r="FT91" s="46"/>
      <c r="FU91" s="35"/>
      <c r="FV91" s="59"/>
      <c r="FW91" s="37"/>
      <c r="FX91" s="46"/>
      <c r="FY91" s="35"/>
      <c r="FZ91" s="59"/>
      <c r="GA91" s="37"/>
      <c r="GB91" s="46"/>
      <c r="GC91" s="35"/>
      <c r="GD91" s="59"/>
      <c r="GE91" s="37"/>
      <c r="GF91" s="46"/>
      <c r="GG91" s="35"/>
      <c r="GH91" s="59"/>
      <c r="GI91" s="37"/>
      <c r="GJ91" s="46"/>
      <c r="GK91" s="35"/>
      <c r="GL91" s="59"/>
      <c r="GM91" s="37"/>
      <c r="GN91" s="46"/>
      <c r="GO91" s="35"/>
      <c r="GP91" s="59"/>
      <c r="GQ91" s="37"/>
      <c r="GR91" s="46"/>
      <c r="GS91" s="35"/>
      <c r="GT91" s="59"/>
      <c r="GU91" s="37"/>
      <c r="GV91" s="46"/>
      <c r="GW91" s="35"/>
      <c r="GX91" s="59"/>
      <c r="GY91" s="37"/>
      <c r="GZ91" s="46"/>
      <c r="HA91" s="35"/>
      <c r="HB91" s="59"/>
      <c r="HC91" s="37"/>
      <c r="HD91" s="46"/>
      <c r="HE91" s="35"/>
      <c r="HF91" s="59"/>
      <c r="HG91" s="37"/>
      <c r="HH91" s="46"/>
      <c r="HI91" s="35"/>
      <c r="HJ91" s="59"/>
      <c r="HK91" s="37"/>
      <c r="HL91" s="46"/>
      <c r="HM91" s="35"/>
      <c r="HN91" s="59"/>
      <c r="HO91" s="37"/>
      <c r="HP91" s="46"/>
      <c r="HQ91" s="35"/>
      <c r="HR91" s="59"/>
      <c r="HS91" s="37"/>
      <c r="HT91" s="46"/>
      <c r="HU91" s="35"/>
      <c r="HV91" s="59"/>
      <c r="HW91" s="37"/>
      <c r="HX91" s="46"/>
      <c r="HY91" s="35"/>
      <c r="HZ91" s="59"/>
      <c r="IA91" s="37"/>
      <c r="IB91" s="46"/>
      <c r="IC91" s="35"/>
      <c r="ID91" s="59"/>
      <c r="IE91" s="37"/>
      <c r="IF91" s="46"/>
      <c r="IG91" s="35"/>
      <c r="IH91" s="59"/>
      <c r="II91" s="37"/>
      <c r="IJ91" s="46"/>
      <c r="IK91" s="35"/>
      <c r="IL91" s="59"/>
      <c r="IM91" s="37"/>
      <c r="IN91" s="46"/>
      <c r="IO91" s="35"/>
      <c r="IP91" s="59"/>
      <c r="IQ91" s="37"/>
      <c r="IR91" s="46"/>
      <c r="IS91" s="35"/>
      <c r="IT91" s="59"/>
      <c r="IU91" s="37"/>
      <c r="IV91" s="46"/>
      <c r="IW91" s="35"/>
      <c r="IX91" s="59"/>
      <c r="IY91" s="37"/>
      <c r="IZ91" s="46"/>
      <c r="JA91" s="35"/>
      <c r="JB91" s="59"/>
      <c r="JC91" s="37"/>
      <c r="JD91" s="46"/>
      <c r="JE91" s="35"/>
      <c r="JF91" s="59"/>
      <c r="JG91" s="37"/>
      <c r="JH91" s="46"/>
      <c r="JI91" s="35"/>
      <c r="JJ91" s="59"/>
      <c r="JK91" s="37"/>
      <c r="JL91" s="46"/>
      <c r="JM91" s="35"/>
      <c r="JN91" s="59"/>
      <c r="JO91" s="37"/>
      <c r="JP91" s="46"/>
      <c r="JQ91" s="35"/>
      <c r="JR91" s="59"/>
      <c r="JS91" s="37"/>
      <c r="JT91" s="46"/>
      <c r="JU91" s="35"/>
      <c r="JV91" s="59"/>
      <c r="JW91" s="37"/>
      <c r="JX91" s="46"/>
      <c r="JY91" s="35"/>
      <c r="JZ91" s="59"/>
      <c r="KA91" s="37"/>
      <c r="KB91" s="46"/>
      <c r="KC91" s="35"/>
      <c r="KD91" s="59"/>
      <c r="KE91" s="37"/>
      <c r="KF91" s="46"/>
      <c r="KG91" s="35"/>
      <c r="KH91" s="59"/>
      <c r="KI91" s="37"/>
      <c r="KJ91" s="46"/>
      <c r="KK91" s="35"/>
      <c r="KL91" s="59"/>
      <c r="KM91" s="37"/>
      <c r="KN91" s="46"/>
      <c r="KO91" s="35"/>
      <c r="KP91" s="59"/>
      <c r="KQ91" s="37"/>
      <c r="KR91" s="46"/>
      <c r="KS91" s="35"/>
      <c r="KT91" s="59"/>
      <c r="KU91" s="37"/>
      <c r="KV91" s="46"/>
      <c r="KW91" s="35"/>
      <c r="KX91" s="59"/>
      <c r="KY91" s="37"/>
      <c r="KZ91" s="46"/>
      <c r="LA91" s="35"/>
      <c r="LB91" s="59"/>
      <c r="LC91" s="37"/>
      <c r="LD91" s="46"/>
      <c r="LE91" s="35"/>
      <c r="LF91" s="59"/>
      <c r="LG91" s="37"/>
      <c r="LH91" s="46"/>
      <c r="LI91" s="35"/>
      <c r="LJ91" s="59"/>
      <c r="LK91" s="37"/>
      <c r="LL91" s="46"/>
      <c r="LM91" s="35"/>
      <c r="LN91" s="59"/>
      <c r="LO91" s="37"/>
      <c r="LP91" s="46"/>
      <c r="LQ91" s="35"/>
      <c r="LR91" s="59"/>
      <c r="LS91" s="37"/>
      <c r="LT91" s="46"/>
      <c r="LU91" s="35"/>
      <c r="LV91" s="59"/>
      <c r="LW91" s="37"/>
      <c r="LX91" s="46"/>
      <c r="LY91" s="35"/>
      <c r="LZ91" s="59"/>
      <c r="MA91" s="37"/>
      <c r="MB91" s="46"/>
      <c r="MC91" s="35"/>
      <c r="MD91" s="59"/>
      <c r="ME91" s="37"/>
      <c r="MF91" s="46"/>
      <c r="MG91" s="35"/>
      <c r="MH91" s="59"/>
      <c r="MI91" s="37"/>
      <c r="MJ91" s="46"/>
      <c r="MK91" s="35"/>
      <c r="ML91" s="59"/>
      <c r="MM91" s="37"/>
      <c r="MN91" s="46"/>
      <c r="MO91" s="35"/>
      <c r="MP91" s="59"/>
      <c r="MQ91" s="37"/>
      <c r="MR91" s="46"/>
      <c r="MS91" s="35"/>
      <c r="MT91" s="59"/>
      <c r="MU91" s="37"/>
      <c r="MV91" s="46"/>
      <c r="MW91" s="35"/>
      <c r="MX91" s="59"/>
      <c r="MY91" s="37"/>
      <c r="MZ91" s="46"/>
      <c r="NA91" s="35"/>
      <c r="NB91" s="59"/>
      <c r="NC91" s="37"/>
      <c r="ND91" s="46"/>
      <c r="NE91" s="35"/>
      <c r="NF91" s="59"/>
      <c r="NG91" s="37"/>
      <c r="NH91" s="46"/>
      <c r="NI91" s="35"/>
      <c r="NJ91" s="59"/>
      <c r="NK91" s="37"/>
      <c r="NL91" s="46"/>
      <c r="NM91" s="35"/>
      <c r="NN91" s="59"/>
      <c r="NO91" s="37"/>
      <c r="NP91" s="46"/>
      <c r="NQ91" s="35"/>
      <c r="NR91" s="59"/>
      <c r="NS91" s="37"/>
      <c r="NT91" s="46"/>
      <c r="NU91" s="35"/>
      <c r="NV91" s="59"/>
      <c r="NW91" s="37"/>
      <c r="NX91" s="46"/>
      <c r="NY91" s="35"/>
      <c r="NZ91" s="59"/>
      <c r="OA91" s="37"/>
      <c r="OB91" s="46"/>
      <c r="OC91" s="35"/>
      <c r="OD91" s="59"/>
      <c r="OE91" s="37"/>
      <c r="OF91" s="46"/>
      <c r="OG91" s="35"/>
      <c r="OH91" s="59"/>
      <c r="OI91" s="37"/>
      <c r="OJ91" s="46"/>
      <c r="OK91" s="35"/>
      <c r="OL91" s="59"/>
      <c r="OM91" s="37"/>
      <c r="ON91" s="46"/>
      <c r="OO91" s="35"/>
      <c r="OP91" s="59"/>
      <c r="OQ91" s="37"/>
      <c r="OR91" s="46"/>
      <c r="OS91" s="35"/>
      <c r="OT91" s="59"/>
      <c r="OU91" s="37"/>
      <c r="OV91" s="46"/>
      <c r="OW91" s="35"/>
      <c r="OX91" s="59"/>
      <c r="OY91" s="37"/>
      <c r="OZ91" s="46"/>
      <c r="PA91" s="35"/>
      <c r="PB91" s="59"/>
      <c r="PC91" s="37"/>
      <c r="PD91" s="46"/>
      <c r="PE91" s="35"/>
      <c r="PF91" s="59"/>
      <c r="PG91" s="37"/>
      <c r="PH91" s="46"/>
      <c r="PI91" s="35"/>
      <c r="PJ91" s="59"/>
      <c r="PK91" s="37"/>
      <c r="PL91" s="46"/>
      <c r="PM91" s="35"/>
      <c r="PN91" s="59"/>
      <c r="PO91" s="37"/>
      <c r="PP91" s="46"/>
      <c r="PQ91" s="35"/>
      <c r="PR91" s="59"/>
      <c r="PS91" s="37"/>
      <c r="PT91" s="46"/>
      <c r="PU91" s="35"/>
      <c r="PV91" s="59"/>
      <c r="PW91" s="37"/>
      <c r="PX91" s="46"/>
      <c r="PY91" s="35"/>
      <c r="PZ91" s="59"/>
      <c r="QA91" s="37"/>
      <c r="QB91" s="46"/>
      <c r="QC91" s="35"/>
      <c r="QD91" s="59"/>
      <c r="QE91" s="37"/>
      <c r="QF91" s="46"/>
      <c r="QG91" s="35"/>
      <c r="QH91" s="59"/>
      <c r="QI91" s="37"/>
      <c r="QJ91" s="46"/>
      <c r="QK91" s="35"/>
      <c r="QL91" s="59"/>
      <c r="QM91" s="37"/>
      <c r="QN91" s="46"/>
      <c r="QO91" s="35"/>
      <c r="QP91" s="59"/>
      <c r="QQ91" s="37"/>
      <c r="QR91" s="46"/>
      <c r="QS91" s="35"/>
      <c r="QT91" s="59"/>
      <c r="QU91" s="37"/>
      <c r="QV91" s="46"/>
      <c r="QW91" s="35"/>
      <c r="QX91" s="59"/>
      <c r="QY91" s="37"/>
      <c r="QZ91" s="46"/>
      <c r="RA91" s="35"/>
      <c r="RB91" s="59"/>
      <c r="RC91" s="37"/>
      <c r="RD91" s="46"/>
      <c r="RE91" s="35"/>
      <c r="RF91" s="59"/>
      <c r="RG91" s="37"/>
      <c r="RH91" s="46"/>
      <c r="RI91" s="35"/>
      <c r="RJ91" s="59"/>
      <c r="RK91" s="37"/>
      <c r="RL91" s="46"/>
      <c r="RM91" s="35"/>
      <c r="RN91" s="59"/>
      <c r="RO91" s="37"/>
      <c r="RP91" s="46"/>
      <c r="RQ91" s="35"/>
      <c r="RR91" s="59"/>
      <c r="RS91" s="37"/>
      <c r="RT91" s="46"/>
      <c r="RU91" s="35"/>
      <c r="RV91" s="59"/>
      <c r="RW91" s="37"/>
      <c r="RX91" s="46"/>
      <c r="RY91" s="35"/>
      <c r="RZ91" s="59"/>
      <c r="SA91" s="37"/>
      <c r="SB91" s="46"/>
      <c r="SC91" s="35"/>
      <c r="SD91" s="59"/>
      <c r="SE91" s="37"/>
      <c r="SF91" s="46"/>
      <c r="SG91" s="35"/>
      <c r="SH91" s="59"/>
      <c r="SI91" s="37"/>
      <c r="SJ91" s="46"/>
      <c r="SK91" s="35"/>
      <c r="SL91" s="59"/>
      <c r="SM91" s="37"/>
      <c r="SN91" s="46"/>
      <c r="SO91" s="35"/>
      <c r="SP91" s="59"/>
      <c r="SQ91" s="37"/>
      <c r="SR91" s="46"/>
      <c r="SS91" s="35"/>
      <c r="ST91" s="59"/>
      <c r="SU91" s="37"/>
      <c r="SV91" s="46"/>
      <c r="SW91" s="35"/>
      <c r="SX91" s="59"/>
      <c r="SY91" s="37"/>
      <c r="SZ91" s="46"/>
      <c r="TA91" s="35"/>
      <c r="TB91" s="59"/>
      <c r="TC91" s="37"/>
      <c r="TD91" s="46"/>
      <c r="TE91" s="35"/>
      <c r="TF91" s="59"/>
      <c r="TG91" s="37"/>
      <c r="TH91" s="46"/>
      <c r="TI91" s="35"/>
      <c r="TJ91" s="59"/>
      <c r="TK91" s="37"/>
      <c r="TL91" s="46"/>
      <c r="TM91" s="35"/>
      <c r="TN91" s="59"/>
      <c r="TO91" s="37"/>
      <c r="TP91" s="46"/>
      <c r="TQ91" s="35"/>
      <c r="TR91" s="59"/>
      <c r="TS91" s="37"/>
      <c r="TT91" s="46"/>
      <c r="TU91" s="35"/>
      <c r="TV91" s="59"/>
      <c r="TW91" s="37"/>
      <c r="TX91" s="46"/>
      <c r="TY91" s="35"/>
      <c r="TZ91" s="59"/>
      <c r="UA91" s="37"/>
      <c r="UB91" s="46"/>
      <c r="UC91" s="35"/>
      <c r="UD91" s="59"/>
      <c r="UE91" s="37"/>
      <c r="UF91" s="46"/>
      <c r="UG91" s="35"/>
      <c r="UH91" s="59"/>
      <c r="UI91" s="37"/>
      <c r="UJ91" s="46"/>
      <c r="UK91" s="35"/>
      <c r="UL91" s="59"/>
      <c r="UM91" s="37"/>
      <c r="UN91" s="46"/>
      <c r="UO91" s="35"/>
      <c r="UP91" s="59"/>
      <c r="UQ91" s="37"/>
      <c r="UR91" s="46"/>
      <c r="US91" s="35"/>
      <c r="UT91" s="59"/>
      <c r="UU91" s="37"/>
      <c r="UV91" s="46"/>
      <c r="UW91" s="35"/>
      <c r="UX91" s="59"/>
      <c r="UY91" s="37"/>
      <c r="UZ91" s="46"/>
      <c r="VA91" s="35"/>
      <c r="VB91" s="59"/>
      <c r="VC91" s="37"/>
      <c r="VD91" s="46"/>
      <c r="VE91" s="35"/>
      <c r="VF91" s="59"/>
      <c r="VG91" s="37"/>
      <c r="VH91" s="46"/>
      <c r="VI91" s="35"/>
      <c r="VJ91" s="59"/>
      <c r="VK91" s="37"/>
      <c r="VL91" s="46"/>
      <c r="VM91" s="35"/>
      <c r="VN91" s="59"/>
      <c r="VO91" s="37"/>
      <c r="VP91" s="46"/>
      <c r="VQ91" s="35"/>
      <c r="VR91" s="59"/>
      <c r="VS91" s="37"/>
      <c r="VT91" s="46"/>
      <c r="VU91" s="35"/>
      <c r="VV91" s="59"/>
      <c r="VW91" s="37"/>
      <c r="VX91" s="46"/>
      <c r="VY91" s="35"/>
      <c r="VZ91" s="59"/>
      <c r="WA91" s="37"/>
      <c r="WB91" s="46"/>
      <c r="WC91" s="35"/>
      <c r="WD91" s="59"/>
      <c r="WE91" s="37"/>
      <c r="WF91" s="46"/>
      <c r="WG91" s="35"/>
      <c r="WH91" s="59"/>
      <c r="WI91" s="37"/>
      <c r="WJ91" s="46"/>
      <c r="WK91" s="35"/>
      <c r="WL91" s="59"/>
      <c r="WM91" s="37"/>
      <c r="WN91" s="46"/>
      <c r="WO91" s="35"/>
      <c r="WP91" s="59"/>
      <c r="WQ91" s="37"/>
      <c r="WR91" s="46"/>
      <c r="WS91" s="35"/>
      <c r="WT91" s="59"/>
      <c r="WU91" s="37"/>
      <c r="WV91" s="46"/>
      <c r="WW91" s="35"/>
      <c r="WX91" s="59"/>
      <c r="WY91" s="37"/>
      <c r="WZ91" s="46"/>
      <c r="XA91" s="35"/>
      <c r="XB91" s="59"/>
      <c r="XC91" s="37"/>
      <c r="XD91" s="46"/>
      <c r="XE91" s="35"/>
      <c r="XF91" s="59"/>
      <c r="XG91" s="37"/>
      <c r="XH91" s="46"/>
      <c r="XI91" s="35"/>
      <c r="XJ91" s="59"/>
      <c r="XK91" s="37"/>
      <c r="XL91" s="46"/>
      <c r="XM91" s="35"/>
      <c r="XN91" s="59"/>
      <c r="XO91" s="37"/>
      <c r="XP91" s="46"/>
      <c r="XQ91" s="35"/>
      <c r="XR91" s="59"/>
      <c r="XS91" s="37"/>
      <c r="XT91" s="46"/>
      <c r="XU91" s="35"/>
      <c r="XV91" s="59"/>
      <c r="XW91" s="37"/>
      <c r="XX91" s="46"/>
      <c r="XY91" s="35"/>
      <c r="XZ91" s="59"/>
      <c r="YA91" s="37"/>
      <c r="YB91" s="46"/>
      <c r="YC91" s="35"/>
      <c r="YD91" s="59"/>
      <c r="YE91" s="37"/>
      <c r="YF91" s="46"/>
      <c r="YG91" s="35"/>
      <c r="YH91" s="59"/>
      <c r="YI91" s="37"/>
      <c r="YJ91" s="46"/>
      <c r="YK91" s="35"/>
      <c r="YL91" s="59"/>
      <c r="YM91" s="37"/>
      <c r="YN91" s="46"/>
      <c r="YO91" s="35"/>
      <c r="YP91" s="59"/>
      <c r="YQ91" s="37"/>
      <c r="YR91" s="46"/>
      <c r="YS91" s="35"/>
      <c r="YT91" s="59"/>
      <c r="YU91" s="37"/>
      <c r="YV91" s="46"/>
      <c r="YW91" s="35"/>
      <c r="YX91" s="59"/>
      <c r="YY91" s="37"/>
      <c r="YZ91" s="46"/>
      <c r="ZA91" s="35"/>
      <c r="ZB91" s="59"/>
      <c r="ZC91" s="37"/>
      <c r="ZD91" s="46"/>
      <c r="ZE91" s="35"/>
      <c r="ZF91" s="59"/>
      <c r="ZG91" s="37"/>
      <c r="ZH91" s="46"/>
      <c r="ZI91" s="35"/>
      <c r="ZJ91" s="59"/>
      <c r="ZK91" s="37"/>
      <c r="ZL91" s="46"/>
      <c r="ZM91" s="35"/>
      <c r="ZN91" s="59"/>
      <c r="ZO91" s="37"/>
      <c r="ZP91" s="46"/>
      <c r="ZQ91" s="35"/>
      <c r="ZR91" s="59"/>
      <c r="ZS91" s="37"/>
      <c r="ZT91" s="46"/>
      <c r="ZU91" s="35"/>
      <c r="ZV91" s="59"/>
      <c r="ZW91" s="37"/>
      <c r="ZX91" s="46"/>
      <c r="ZY91" s="35"/>
      <c r="ZZ91" s="59"/>
      <c r="AAA91" s="37"/>
      <c r="AAB91" s="46"/>
      <c r="AAC91" s="35"/>
      <c r="AAD91" s="59"/>
      <c r="AAE91" s="37"/>
      <c r="AAF91" s="46"/>
      <c r="AAG91" s="35"/>
      <c r="AAH91" s="59"/>
      <c r="AAI91" s="37"/>
      <c r="AAJ91" s="46"/>
      <c r="AAK91" s="35"/>
      <c r="AAL91" s="59"/>
      <c r="AAM91" s="37"/>
      <c r="AAN91" s="46"/>
      <c r="AAO91" s="35"/>
      <c r="AAP91" s="59"/>
      <c r="AAQ91" s="37"/>
      <c r="AAR91" s="46"/>
      <c r="AAS91" s="35"/>
      <c r="AAT91" s="59"/>
      <c r="AAU91" s="37"/>
      <c r="AAV91" s="46"/>
      <c r="AAW91" s="35"/>
      <c r="AAX91" s="59"/>
      <c r="AAY91" s="37"/>
      <c r="AAZ91" s="46"/>
      <c r="ABA91" s="35"/>
      <c r="ABB91" s="59"/>
      <c r="ABC91" s="37"/>
      <c r="ABD91" s="46"/>
      <c r="ABE91" s="35"/>
      <c r="ABF91" s="59"/>
      <c r="ABG91" s="37"/>
      <c r="ABH91" s="46"/>
      <c r="ABI91" s="35"/>
      <c r="ABJ91" s="59"/>
      <c r="ABK91" s="37"/>
      <c r="ABL91" s="46"/>
      <c r="ABM91" s="35"/>
      <c r="ABN91" s="59"/>
      <c r="ABO91" s="37"/>
      <c r="ABP91" s="46"/>
      <c r="ABQ91" s="35"/>
      <c r="ABR91" s="59"/>
      <c r="ABS91" s="37"/>
      <c r="ABT91" s="46"/>
      <c r="ABU91" s="35"/>
      <c r="ABV91" s="59"/>
      <c r="ABW91" s="37"/>
      <c r="ABX91" s="46"/>
      <c r="ABY91" s="35"/>
      <c r="ABZ91" s="59"/>
      <c r="ACA91" s="37"/>
      <c r="ACB91" s="46"/>
      <c r="ACC91" s="35"/>
      <c r="ACD91" s="59"/>
      <c r="ACE91" s="37"/>
      <c r="ACF91" s="46"/>
      <c r="ACG91" s="35"/>
      <c r="ACH91" s="59"/>
      <c r="ACI91" s="37"/>
      <c r="ACJ91" s="46"/>
      <c r="ACK91" s="35"/>
      <c r="ACL91" s="59"/>
      <c r="ACM91" s="37"/>
      <c r="ACN91" s="46"/>
      <c r="ACO91" s="35"/>
      <c r="ACP91" s="59"/>
      <c r="ACQ91" s="37"/>
      <c r="ACR91" s="46"/>
      <c r="ACS91" s="35"/>
      <c r="ACT91" s="59"/>
      <c r="ACU91" s="37"/>
      <c r="ACV91" s="46"/>
      <c r="ACW91" s="35"/>
      <c r="ACX91" s="59"/>
      <c r="ACY91" s="37"/>
      <c r="ACZ91" s="46"/>
      <c r="ADA91" s="35"/>
      <c r="ADB91" s="59"/>
      <c r="ADC91" s="37"/>
      <c r="ADD91" s="46"/>
      <c r="ADE91" s="35"/>
      <c r="ADF91" s="59"/>
      <c r="ADG91" s="37"/>
      <c r="ADH91" s="46"/>
      <c r="ADI91" s="35"/>
      <c r="ADJ91" s="59"/>
      <c r="ADK91" s="37"/>
      <c r="ADL91" s="46"/>
      <c r="ADM91" s="35"/>
      <c r="ADN91" s="59"/>
      <c r="ADO91" s="37"/>
      <c r="ADP91" s="46"/>
      <c r="ADQ91" s="35"/>
      <c r="ADR91" s="59"/>
      <c r="ADS91" s="37"/>
      <c r="ADT91" s="46"/>
      <c r="ADU91" s="35"/>
      <c r="ADV91" s="59"/>
      <c r="ADW91" s="37"/>
      <c r="ADX91" s="46"/>
      <c r="ADY91" s="35"/>
      <c r="ADZ91" s="59"/>
      <c r="AEA91" s="37"/>
      <c r="AEB91" s="46"/>
      <c r="AEC91" s="35"/>
      <c r="AED91" s="59"/>
      <c r="AEE91" s="37"/>
      <c r="AEF91" s="46"/>
      <c r="AEG91" s="35"/>
      <c r="AEH91" s="59"/>
      <c r="AEI91" s="37"/>
      <c r="AEJ91" s="46"/>
      <c r="AEK91" s="35"/>
      <c r="AEL91" s="59"/>
      <c r="AEM91" s="37"/>
      <c r="AEN91" s="46"/>
      <c r="AEO91" s="35"/>
      <c r="AEP91" s="59"/>
      <c r="AEQ91" s="37"/>
      <c r="AER91" s="46"/>
      <c r="AES91" s="35"/>
      <c r="AET91" s="59"/>
      <c r="AEU91" s="37"/>
      <c r="AEV91" s="46"/>
      <c r="AEW91" s="35"/>
      <c r="AEX91" s="59"/>
      <c r="AEY91" s="37"/>
      <c r="AEZ91" s="46"/>
      <c r="AFA91" s="35"/>
      <c r="AFB91" s="59"/>
      <c r="AFC91" s="37"/>
      <c r="AFD91" s="46"/>
      <c r="AFE91" s="35"/>
      <c r="AFF91" s="59"/>
      <c r="AFG91" s="37"/>
      <c r="AFH91" s="46"/>
      <c r="AFI91" s="35"/>
      <c r="AFJ91" s="59"/>
      <c r="AFK91" s="37"/>
      <c r="AFL91" s="46"/>
      <c r="AFM91" s="35"/>
      <c r="AFN91" s="59"/>
      <c r="AFO91" s="37"/>
      <c r="AFP91" s="46"/>
      <c r="AFQ91" s="35"/>
      <c r="AFR91" s="59"/>
      <c r="AFS91" s="37"/>
      <c r="AFT91" s="46"/>
      <c r="AFU91" s="35"/>
      <c r="AFV91" s="59"/>
      <c r="AFW91" s="37"/>
      <c r="AFX91" s="46"/>
      <c r="AFY91" s="35"/>
      <c r="AFZ91" s="59"/>
      <c r="AGA91" s="37"/>
      <c r="AGB91" s="46"/>
      <c r="AGC91" s="35"/>
      <c r="AGD91" s="59"/>
      <c r="AGE91" s="37"/>
      <c r="AGF91" s="46"/>
      <c r="AGG91" s="35"/>
      <c r="AGH91" s="59"/>
      <c r="AGI91" s="37"/>
      <c r="AGJ91" s="46"/>
      <c r="AGK91" s="35"/>
      <c r="AGL91" s="59"/>
      <c r="AGM91" s="37"/>
      <c r="AGN91" s="46"/>
      <c r="AGO91" s="35"/>
      <c r="AGP91" s="59"/>
      <c r="AGQ91" s="37"/>
      <c r="AGR91" s="46"/>
      <c r="AGS91" s="35"/>
      <c r="AGT91" s="59"/>
      <c r="AGU91" s="37"/>
      <c r="AGV91" s="46"/>
      <c r="AGW91" s="35"/>
      <c r="AGX91" s="59"/>
      <c r="AGY91" s="37"/>
      <c r="AGZ91" s="46"/>
      <c r="AHA91" s="35"/>
      <c r="AHB91" s="59"/>
      <c r="AHC91" s="37"/>
      <c r="AHD91" s="46"/>
      <c r="AHE91" s="35"/>
      <c r="AHF91" s="59"/>
      <c r="AHG91" s="37"/>
      <c r="AHH91" s="46"/>
      <c r="AHI91" s="35"/>
      <c r="AHJ91" s="59"/>
      <c r="AHK91" s="37"/>
      <c r="AHL91" s="46"/>
      <c r="AHM91" s="35"/>
      <c r="AHN91" s="59"/>
      <c r="AHO91" s="37"/>
      <c r="AHP91" s="46"/>
      <c r="AHQ91" s="35"/>
      <c r="AHR91" s="59"/>
      <c r="AHS91" s="37"/>
      <c r="AHT91" s="46"/>
      <c r="AHU91" s="35"/>
      <c r="AHV91" s="59"/>
      <c r="AHW91" s="37"/>
      <c r="AHX91" s="46"/>
      <c r="AHY91" s="35"/>
      <c r="AHZ91" s="59"/>
      <c r="AIA91" s="37"/>
      <c r="AIB91" s="46"/>
      <c r="AIC91" s="35"/>
      <c r="AID91" s="59"/>
      <c r="AIE91" s="37"/>
      <c r="AIF91" s="46"/>
      <c r="AIG91" s="35"/>
      <c r="AIH91" s="59"/>
      <c r="AII91" s="37"/>
      <c r="AIJ91" s="46"/>
      <c r="AIK91" s="35"/>
      <c r="AIL91" s="59"/>
      <c r="AIM91" s="37"/>
      <c r="AIN91" s="46"/>
      <c r="AIO91" s="35"/>
      <c r="AIP91" s="59"/>
      <c r="AIQ91" s="37"/>
      <c r="AIR91" s="46"/>
      <c r="AIS91" s="35"/>
      <c r="AIT91" s="59"/>
      <c r="AIU91" s="37"/>
      <c r="AIV91" s="46"/>
      <c r="AIW91" s="35"/>
      <c r="AIX91" s="59"/>
      <c r="AIY91" s="37"/>
      <c r="AIZ91" s="46"/>
      <c r="AJA91" s="35"/>
      <c r="AJB91" s="59"/>
      <c r="AJC91" s="37"/>
      <c r="AJD91" s="46"/>
      <c r="AJE91" s="35"/>
      <c r="AJF91" s="59"/>
      <c r="AJG91" s="37"/>
      <c r="AJH91" s="46"/>
      <c r="AJI91" s="35"/>
      <c r="AJJ91" s="59"/>
      <c r="AJK91" s="37"/>
      <c r="AJL91" s="46"/>
      <c r="AJM91" s="35"/>
      <c r="AJN91" s="59"/>
      <c r="AJO91" s="37"/>
      <c r="AJP91" s="46"/>
      <c r="AJQ91" s="35"/>
      <c r="AJR91" s="59"/>
      <c r="AJS91" s="37"/>
      <c r="AJT91" s="46"/>
      <c r="AJU91" s="35"/>
      <c r="AJV91" s="59"/>
      <c r="AJW91" s="37"/>
      <c r="AJX91" s="46"/>
      <c r="AJY91" s="35"/>
      <c r="AJZ91" s="59"/>
      <c r="AKA91" s="37"/>
      <c r="AKB91" s="46"/>
      <c r="AKC91" s="35"/>
      <c r="AKD91" s="59"/>
      <c r="AKE91" s="37"/>
      <c r="AKF91" s="46"/>
      <c r="AKG91" s="35"/>
      <c r="AKH91" s="59"/>
      <c r="AKI91" s="37"/>
      <c r="AKJ91" s="46"/>
      <c r="AKK91" s="35"/>
      <c r="AKL91" s="59"/>
      <c r="AKM91" s="37"/>
      <c r="AKN91" s="46"/>
      <c r="AKO91" s="35"/>
      <c r="AKP91" s="59"/>
      <c r="AKQ91" s="37"/>
      <c r="AKR91" s="46"/>
      <c r="AKS91" s="35"/>
      <c r="AKT91" s="59"/>
      <c r="AKU91" s="37"/>
      <c r="AKV91" s="46"/>
      <c r="AKW91" s="35"/>
      <c r="AKX91" s="59"/>
      <c r="AKY91" s="37"/>
      <c r="AKZ91" s="46"/>
      <c r="ALA91" s="35"/>
      <c r="ALB91" s="59"/>
      <c r="ALC91" s="37"/>
      <c r="ALD91" s="46"/>
      <c r="ALE91" s="35"/>
      <c r="ALF91" s="59"/>
      <c r="ALG91" s="37"/>
      <c r="ALH91" s="46"/>
      <c r="ALI91" s="35"/>
      <c r="ALJ91" s="59"/>
      <c r="ALK91" s="37"/>
      <c r="ALL91" s="46"/>
      <c r="ALM91" s="35"/>
      <c r="ALN91" s="59"/>
      <c r="ALO91" s="37"/>
      <c r="ALP91" s="46"/>
      <c r="ALQ91" s="35"/>
      <c r="ALR91" s="59"/>
      <c r="ALS91" s="37"/>
      <c r="ALT91" s="46"/>
      <c r="ALU91" s="35"/>
      <c r="ALV91" s="59"/>
      <c r="ALW91" s="37"/>
      <c r="ALX91" s="46"/>
      <c r="ALY91" s="35"/>
      <c r="ALZ91" s="59"/>
      <c r="AMA91" s="37"/>
      <c r="AMB91" s="46"/>
      <c r="AMC91" s="35"/>
      <c r="AMD91" s="59"/>
      <c r="AME91" s="37"/>
      <c r="AMF91" s="46"/>
      <c r="AMG91" s="35"/>
      <c r="AMH91" s="59"/>
      <c r="AMI91" s="37"/>
      <c r="AMJ91" s="46"/>
      <c r="AMK91" s="35"/>
      <c r="AML91" s="59"/>
      <c r="AMM91" s="37"/>
      <c r="AMN91" s="46"/>
      <c r="AMO91" s="35"/>
      <c r="AMP91" s="59"/>
      <c r="AMQ91" s="37"/>
      <c r="AMR91" s="46"/>
      <c r="AMS91" s="35"/>
      <c r="AMT91" s="59"/>
      <c r="AMU91" s="37"/>
      <c r="AMV91" s="46"/>
      <c r="AMW91" s="35"/>
      <c r="AMX91" s="59"/>
      <c r="AMY91" s="37"/>
      <c r="AMZ91" s="46"/>
      <c r="ANA91" s="35"/>
      <c r="ANB91" s="59"/>
      <c r="ANC91" s="37"/>
      <c r="AND91" s="46"/>
      <c r="ANE91" s="35"/>
      <c r="ANF91" s="59"/>
      <c r="ANG91" s="37"/>
      <c r="ANH91" s="46"/>
      <c r="ANI91" s="35"/>
      <c r="ANJ91" s="59"/>
      <c r="ANK91" s="37"/>
      <c r="ANL91" s="46"/>
      <c r="ANM91" s="35"/>
      <c r="ANN91" s="59"/>
      <c r="ANO91" s="37"/>
      <c r="ANP91" s="46"/>
      <c r="ANQ91" s="35"/>
      <c r="ANR91" s="59"/>
      <c r="ANS91" s="37"/>
      <c r="ANT91" s="46"/>
      <c r="ANU91" s="35"/>
      <c r="ANV91" s="59"/>
      <c r="ANW91" s="37"/>
      <c r="ANX91" s="46"/>
      <c r="ANY91" s="35"/>
      <c r="ANZ91" s="59"/>
      <c r="AOA91" s="37"/>
      <c r="AOB91" s="46"/>
      <c r="AOC91" s="35"/>
      <c r="AOD91" s="59"/>
      <c r="AOE91" s="37"/>
      <c r="AOF91" s="46"/>
      <c r="AOG91" s="35"/>
      <c r="AOH91" s="59"/>
      <c r="AOI91" s="37"/>
      <c r="AOJ91" s="46"/>
      <c r="AOK91" s="35"/>
      <c r="AOL91" s="59"/>
      <c r="AOM91" s="37"/>
      <c r="AON91" s="46"/>
      <c r="AOO91" s="35"/>
      <c r="AOP91" s="59"/>
      <c r="AOQ91" s="37"/>
      <c r="AOR91" s="46"/>
      <c r="AOS91" s="35"/>
      <c r="AOT91" s="59"/>
      <c r="AOU91" s="37"/>
      <c r="AOV91" s="46"/>
      <c r="AOW91" s="35"/>
      <c r="AOX91" s="59"/>
      <c r="AOY91" s="37"/>
      <c r="AOZ91" s="46"/>
      <c r="APA91" s="35"/>
      <c r="APB91" s="59"/>
      <c r="APC91" s="37"/>
      <c r="APD91" s="46"/>
      <c r="APE91" s="35"/>
      <c r="APF91" s="59"/>
      <c r="APG91" s="37"/>
      <c r="APH91" s="46"/>
      <c r="API91" s="35"/>
      <c r="APJ91" s="59"/>
      <c r="APK91" s="37"/>
      <c r="APL91" s="46"/>
      <c r="APM91" s="35"/>
      <c r="APN91" s="59"/>
      <c r="APO91" s="37"/>
      <c r="APP91" s="46"/>
      <c r="APQ91" s="35"/>
      <c r="APR91" s="59"/>
      <c r="APS91" s="37"/>
      <c r="APT91" s="46"/>
      <c r="APU91" s="35"/>
      <c r="APV91" s="59"/>
      <c r="APW91" s="37"/>
      <c r="APX91" s="46"/>
      <c r="APY91" s="35"/>
      <c r="APZ91" s="59"/>
      <c r="AQA91" s="37"/>
      <c r="AQB91" s="46"/>
      <c r="AQC91" s="35"/>
      <c r="AQD91" s="59"/>
      <c r="AQE91" s="37"/>
      <c r="AQF91" s="46"/>
      <c r="AQG91" s="35"/>
      <c r="AQH91" s="59"/>
      <c r="AQI91" s="37"/>
      <c r="AQJ91" s="46"/>
      <c r="AQK91" s="35"/>
      <c r="AQL91" s="59"/>
      <c r="AQM91" s="37"/>
      <c r="AQN91" s="46"/>
      <c r="AQO91" s="35"/>
      <c r="AQP91" s="59"/>
      <c r="AQQ91" s="37"/>
      <c r="AQR91" s="46"/>
      <c r="AQS91" s="35"/>
      <c r="AQT91" s="59"/>
      <c r="AQU91" s="37"/>
      <c r="AQV91" s="46"/>
      <c r="AQW91" s="35"/>
      <c r="AQX91" s="59"/>
      <c r="AQY91" s="37"/>
      <c r="AQZ91" s="46"/>
      <c r="ARA91" s="35"/>
      <c r="ARB91" s="59"/>
      <c r="ARC91" s="37"/>
      <c r="ARD91" s="46"/>
      <c r="ARE91" s="35"/>
      <c r="ARF91" s="59"/>
      <c r="ARG91" s="37"/>
      <c r="ARH91" s="46"/>
      <c r="ARI91" s="35"/>
      <c r="ARJ91" s="59"/>
      <c r="ARK91" s="37"/>
      <c r="ARL91" s="46"/>
      <c r="ARM91" s="35"/>
      <c r="ARN91" s="59"/>
      <c r="ARO91" s="37"/>
      <c r="ARP91" s="46"/>
      <c r="ARQ91" s="35"/>
      <c r="ARR91" s="59"/>
      <c r="ARS91" s="37"/>
      <c r="ART91" s="46"/>
      <c r="ARU91" s="35"/>
      <c r="ARV91" s="59"/>
      <c r="ARW91" s="37"/>
      <c r="ARX91" s="46"/>
      <c r="ARY91" s="35"/>
      <c r="ARZ91" s="59"/>
      <c r="ASA91" s="37"/>
      <c r="ASB91" s="46"/>
      <c r="ASC91" s="35"/>
      <c r="ASD91" s="59"/>
      <c r="ASE91" s="37"/>
      <c r="ASF91" s="46"/>
      <c r="ASG91" s="35"/>
      <c r="ASH91" s="59"/>
      <c r="ASI91" s="37"/>
      <c r="ASJ91" s="46"/>
      <c r="ASK91" s="35"/>
      <c r="ASL91" s="59"/>
      <c r="ASM91" s="37"/>
      <c r="ASN91" s="46"/>
      <c r="ASO91" s="35"/>
      <c r="ASP91" s="59"/>
      <c r="ASQ91" s="37"/>
      <c r="ASR91" s="46"/>
      <c r="ASS91" s="35"/>
      <c r="AST91" s="59"/>
      <c r="ASU91" s="37"/>
      <c r="ASV91" s="46"/>
      <c r="ASW91" s="35"/>
      <c r="ASX91" s="59"/>
      <c r="ASY91" s="37"/>
      <c r="ASZ91" s="46"/>
      <c r="ATA91" s="35"/>
      <c r="ATB91" s="59"/>
      <c r="ATC91" s="37"/>
      <c r="ATD91" s="46"/>
      <c r="ATE91" s="35"/>
      <c r="ATF91" s="59"/>
      <c r="ATG91" s="37"/>
      <c r="ATH91" s="46"/>
      <c r="ATI91" s="35"/>
      <c r="ATJ91" s="59"/>
      <c r="ATK91" s="37"/>
      <c r="ATL91" s="46"/>
      <c r="ATM91" s="35"/>
      <c r="ATN91" s="59"/>
      <c r="ATO91" s="37"/>
      <c r="ATP91" s="46"/>
      <c r="ATQ91" s="35"/>
      <c r="ATR91" s="59"/>
      <c r="ATS91" s="37"/>
      <c r="ATT91" s="46"/>
      <c r="ATU91" s="35"/>
      <c r="ATV91" s="59"/>
      <c r="ATW91" s="37"/>
      <c r="ATX91" s="46"/>
      <c r="ATY91" s="35"/>
      <c r="ATZ91" s="59"/>
      <c r="AUA91" s="37"/>
      <c r="AUB91" s="46"/>
      <c r="AUC91" s="35"/>
      <c r="AUD91" s="59"/>
      <c r="AUE91" s="37"/>
      <c r="AUF91" s="46"/>
      <c r="AUG91" s="35"/>
      <c r="AUH91" s="59"/>
      <c r="AUI91" s="37"/>
      <c r="AUJ91" s="46"/>
      <c r="AUK91" s="35"/>
      <c r="AUL91" s="59"/>
      <c r="AUM91" s="37"/>
      <c r="AUN91" s="46"/>
      <c r="AUO91" s="35"/>
      <c r="AUP91" s="59"/>
      <c r="AUQ91" s="37"/>
      <c r="AUR91" s="46"/>
      <c r="AUS91" s="35"/>
      <c r="AUT91" s="59"/>
      <c r="AUU91" s="37"/>
      <c r="AUV91" s="46"/>
      <c r="AUW91" s="35"/>
      <c r="AUX91" s="59"/>
      <c r="AUY91" s="37"/>
      <c r="AUZ91" s="46"/>
      <c r="AVA91" s="35"/>
      <c r="AVB91" s="59"/>
      <c r="AVC91" s="37"/>
      <c r="AVD91" s="46"/>
      <c r="AVE91" s="35"/>
      <c r="AVF91" s="59"/>
      <c r="AVG91" s="37"/>
      <c r="AVH91" s="46"/>
      <c r="AVI91" s="35"/>
      <c r="AVJ91" s="59"/>
      <c r="AVK91" s="37"/>
      <c r="AVL91" s="46"/>
      <c r="AVM91" s="35"/>
      <c r="AVN91" s="59"/>
      <c r="AVO91" s="37"/>
      <c r="AVP91" s="46"/>
      <c r="AVQ91" s="35"/>
      <c r="AVR91" s="59"/>
      <c r="AVS91" s="37"/>
      <c r="AVT91" s="46"/>
      <c r="AVU91" s="35"/>
      <c r="AVV91" s="59"/>
      <c r="AVW91" s="37"/>
      <c r="AVX91" s="46"/>
      <c r="AVY91" s="35"/>
      <c r="AVZ91" s="59"/>
      <c r="AWA91" s="37"/>
      <c r="AWB91" s="46"/>
      <c r="AWC91" s="35"/>
      <c r="AWD91" s="59"/>
      <c r="AWE91" s="37"/>
      <c r="AWF91" s="46"/>
      <c r="AWG91" s="35"/>
      <c r="AWH91" s="59"/>
      <c r="AWI91" s="37"/>
      <c r="AWJ91" s="46"/>
      <c r="AWK91" s="35"/>
      <c r="AWL91" s="59"/>
      <c r="AWM91" s="37"/>
      <c r="AWN91" s="46"/>
      <c r="AWO91" s="35"/>
      <c r="AWP91" s="59"/>
      <c r="AWQ91" s="37"/>
      <c r="AWR91" s="46"/>
      <c r="AWS91" s="35"/>
      <c r="AWT91" s="59"/>
      <c r="AWU91" s="37"/>
      <c r="AWV91" s="46"/>
      <c r="AWW91" s="35"/>
      <c r="AWX91" s="59"/>
      <c r="AWY91" s="37"/>
      <c r="AWZ91" s="46"/>
      <c r="AXA91" s="35"/>
      <c r="AXB91" s="59"/>
      <c r="AXC91" s="37"/>
      <c r="AXD91" s="46"/>
      <c r="AXE91" s="35"/>
      <c r="AXF91" s="59"/>
      <c r="AXG91" s="37"/>
      <c r="AXH91" s="46"/>
      <c r="AXI91" s="35"/>
      <c r="AXJ91" s="59"/>
      <c r="AXK91" s="37"/>
      <c r="AXL91" s="46"/>
      <c r="AXM91" s="35"/>
      <c r="AXN91" s="59"/>
      <c r="AXO91" s="37"/>
      <c r="AXP91" s="46"/>
      <c r="AXQ91" s="35"/>
      <c r="AXR91" s="59"/>
      <c r="AXS91" s="37"/>
      <c r="AXT91" s="46"/>
      <c r="AXU91" s="35"/>
      <c r="AXV91" s="59"/>
      <c r="AXW91" s="37"/>
      <c r="AXX91" s="46"/>
      <c r="AXY91" s="35"/>
      <c r="AXZ91" s="59"/>
      <c r="AYA91" s="37"/>
      <c r="AYB91" s="46"/>
      <c r="AYC91" s="35"/>
      <c r="AYD91" s="59"/>
      <c r="AYE91" s="37"/>
      <c r="AYF91" s="46"/>
      <c r="AYG91" s="35"/>
      <c r="AYH91" s="59"/>
      <c r="AYI91" s="37"/>
      <c r="AYJ91" s="46"/>
      <c r="AYK91" s="35"/>
      <c r="AYL91" s="59"/>
      <c r="AYM91" s="37"/>
      <c r="AYN91" s="46"/>
      <c r="AYO91" s="35"/>
      <c r="AYP91" s="59"/>
      <c r="AYQ91" s="37"/>
      <c r="AYR91" s="46"/>
      <c r="AYS91" s="35"/>
      <c r="AYT91" s="59"/>
      <c r="AYU91" s="37"/>
      <c r="AYV91" s="46"/>
      <c r="AYW91" s="35"/>
      <c r="AYX91" s="59"/>
      <c r="AYY91" s="37"/>
      <c r="AYZ91" s="46"/>
      <c r="AZA91" s="35"/>
      <c r="AZB91" s="59"/>
      <c r="AZC91" s="37"/>
      <c r="AZD91" s="46"/>
      <c r="AZE91" s="35"/>
      <c r="AZF91" s="59"/>
      <c r="AZG91" s="37"/>
      <c r="AZH91" s="46"/>
      <c r="AZI91" s="35"/>
      <c r="AZJ91" s="59"/>
      <c r="AZK91" s="37"/>
      <c r="AZL91" s="46"/>
      <c r="AZM91" s="35"/>
      <c r="AZN91" s="59"/>
      <c r="AZO91" s="37"/>
      <c r="AZP91" s="46"/>
      <c r="AZQ91" s="35"/>
      <c r="AZR91" s="59"/>
      <c r="AZS91" s="37"/>
      <c r="AZT91" s="46"/>
      <c r="AZU91" s="35"/>
      <c r="AZV91" s="59"/>
      <c r="AZW91" s="37"/>
      <c r="AZX91" s="46"/>
      <c r="AZY91" s="35"/>
      <c r="AZZ91" s="59"/>
      <c r="BAA91" s="37"/>
      <c r="BAB91" s="46"/>
      <c r="BAC91" s="35"/>
      <c r="BAD91" s="59"/>
      <c r="BAE91" s="37"/>
      <c r="BAF91" s="46"/>
      <c r="BAG91" s="35"/>
      <c r="BAH91" s="59"/>
      <c r="BAI91" s="37"/>
      <c r="BAJ91" s="46"/>
      <c r="BAK91" s="35"/>
      <c r="BAL91" s="59"/>
      <c r="BAM91" s="37"/>
      <c r="BAN91" s="46"/>
      <c r="BAO91" s="35"/>
      <c r="BAP91" s="59"/>
      <c r="BAQ91" s="37"/>
      <c r="BAR91" s="46"/>
      <c r="BAS91" s="35"/>
      <c r="BAT91" s="59"/>
      <c r="BAU91" s="37"/>
      <c r="BAV91" s="46"/>
      <c r="BAW91" s="35"/>
      <c r="BAX91" s="59"/>
      <c r="BAY91" s="37"/>
      <c r="BAZ91" s="46"/>
      <c r="BBA91" s="35"/>
      <c r="BBB91" s="59"/>
      <c r="BBC91" s="37"/>
      <c r="BBD91" s="46"/>
      <c r="BBE91" s="35"/>
      <c r="BBF91" s="59"/>
      <c r="BBG91" s="37"/>
      <c r="BBH91" s="46"/>
      <c r="BBI91" s="35"/>
      <c r="BBJ91" s="59"/>
      <c r="BBK91" s="37"/>
      <c r="BBL91" s="46"/>
      <c r="BBM91" s="35"/>
      <c r="BBN91" s="59"/>
      <c r="BBO91" s="37"/>
      <c r="BBP91" s="46"/>
      <c r="BBQ91" s="35"/>
      <c r="BBR91" s="59"/>
      <c r="BBS91" s="37"/>
      <c r="BBT91" s="46"/>
      <c r="BBU91" s="35"/>
      <c r="BBV91" s="59"/>
      <c r="BBW91" s="37"/>
      <c r="BBX91" s="46"/>
      <c r="BBY91" s="35"/>
      <c r="BBZ91" s="59"/>
      <c r="BCA91" s="37"/>
      <c r="BCB91" s="46"/>
      <c r="BCC91" s="35"/>
      <c r="BCD91" s="59"/>
      <c r="BCE91" s="37"/>
      <c r="BCF91" s="46"/>
      <c r="BCG91" s="35"/>
      <c r="BCH91" s="59"/>
      <c r="BCI91" s="37"/>
      <c r="BCJ91" s="46"/>
      <c r="BCK91" s="35"/>
      <c r="BCL91" s="59"/>
      <c r="BCM91" s="37"/>
      <c r="BCN91" s="46"/>
      <c r="BCO91" s="35"/>
      <c r="BCP91" s="59"/>
      <c r="BCQ91" s="37"/>
      <c r="BCR91" s="46"/>
      <c r="BCS91" s="35"/>
      <c r="BCT91" s="59"/>
      <c r="BCU91" s="37"/>
      <c r="BCV91" s="46"/>
      <c r="BCW91" s="35"/>
      <c r="BCX91" s="59"/>
      <c r="BCY91" s="37"/>
      <c r="BCZ91" s="46"/>
      <c r="BDA91" s="35"/>
      <c r="BDB91" s="59"/>
      <c r="BDC91" s="37"/>
      <c r="BDD91" s="46"/>
      <c r="BDE91" s="35"/>
      <c r="BDF91" s="59"/>
      <c r="BDG91" s="37"/>
      <c r="BDH91" s="46"/>
      <c r="BDI91" s="35"/>
      <c r="BDJ91" s="59"/>
      <c r="BDK91" s="37"/>
      <c r="BDL91" s="46"/>
      <c r="BDM91" s="35"/>
      <c r="BDN91" s="59"/>
      <c r="BDO91" s="37"/>
      <c r="BDP91" s="46"/>
      <c r="BDQ91" s="35"/>
      <c r="BDR91" s="59"/>
      <c r="BDS91" s="37"/>
      <c r="BDT91" s="46"/>
      <c r="BDU91" s="35"/>
      <c r="BDV91" s="59"/>
      <c r="BDW91" s="37"/>
      <c r="BDX91" s="46"/>
      <c r="BDY91" s="35"/>
      <c r="BDZ91" s="59"/>
      <c r="BEA91" s="37"/>
      <c r="BEB91" s="46"/>
      <c r="BEC91" s="35"/>
      <c r="BED91" s="59"/>
      <c r="BEE91" s="37"/>
      <c r="BEF91" s="46"/>
      <c r="BEG91" s="35"/>
      <c r="BEH91" s="59"/>
      <c r="BEI91" s="37"/>
      <c r="BEJ91" s="46"/>
      <c r="BEK91" s="35"/>
      <c r="BEL91" s="59"/>
      <c r="BEM91" s="37"/>
      <c r="BEN91" s="46"/>
      <c r="BEO91" s="35"/>
      <c r="BEP91" s="59"/>
      <c r="BEQ91" s="37"/>
      <c r="BER91" s="46"/>
      <c r="BES91" s="35"/>
      <c r="BET91" s="59"/>
      <c r="BEU91" s="37"/>
      <c r="BEV91" s="46"/>
      <c r="BEW91" s="35"/>
      <c r="BEX91" s="59"/>
      <c r="BEY91" s="37"/>
      <c r="BEZ91" s="46"/>
      <c r="BFA91" s="35"/>
      <c r="BFB91" s="59"/>
      <c r="BFC91" s="37"/>
      <c r="BFD91" s="46"/>
      <c r="BFE91" s="35"/>
      <c r="BFF91" s="59"/>
      <c r="BFG91" s="37"/>
      <c r="BFH91" s="46"/>
      <c r="BFI91" s="35"/>
      <c r="BFJ91" s="59"/>
      <c r="BFK91" s="37"/>
      <c r="BFL91" s="46"/>
      <c r="BFM91" s="35"/>
      <c r="BFN91" s="59"/>
      <c r="BFO91" s="37"/>
      <c r="BFP91" s="46"/>
      <c r="BFQ91" s="35"/>
      <c r="BFR91" s="59"/>
      <c r="BFS91" s="37"/>
      <c r="BFT91" s="46"/>
      <c r="BFU91" s="35"/>
      <c r="BFV91" s="59"/>
      <c r="BFW91" s="37"/>
      <c r="BFX91" s="46"/>
      <c r="BFY91" s="35"/>
      <c r="BFZ91" s="59"/>
      <c r="BGA91" s="37"/>
      <c r="BGB91" s="46"/>
      <c r="BGC91" s="35"/>
      <c r="BGD91" s="59"/>
      <c r="BGE91" s="37"/>
      <c r="BGF91" s="46"/>
      <c r="BGG91" s="35"/>
      <c r="BGH91" s="59"/>
      <c r="BGI91" s="37"/>
      <c r="BGJ91" s="46"/>
      <c r="BGK91" s="35"/>
      <c r="BGL91" s="59"/>
      <c r="BGM91" s="37"/>
      <c r="BGN91" s="46"/>
      <c r="BGO91" s="35"/>
      <c r="BGP91" s="59"/>
      <c r="BGQ91" s="37"/>
      <c r="BGR91" s="46"/>
      <c r="BGS91" s="35"/>
      <c r="BGT91" s="59"/>
      <c r="BGU91" s="37"/>
      <c r="BGV91" s="46"/>
      <c r="BGW91" s="35"/>
      <c r="BGX91" s="59"/>
      <c r="BGY91" s="37"/>
      <c r="BGZ91" s="46"/>
      <c r="BHA91" s="35"/>
      <c r="BHB91" s="59"/>
      <c r="BHC91" s="37"/>
      <c r="BHD91" s="46"/>
      <c r="BHE91" s="35"/>
      <c r="BHF91" s="59"/>
      <c r="BHG91" s="37"/>
      <c r="BHH91" s="46"/>
      <c r="BHI91" s="35"/>
      <c r="BHJ91" s="59"/>
      <c r="BHK91" s="37"/>
      <c r="BHL91" s="46"/>
      <c r="BHM91" s="35"/>
      <c r="BHN91" s="59"/>
      <c r="BHO91" s="37"/>
      <c r="BHP91" s="46"/>
      <c r="BHQ91" s="35"/>
      <c r="BHR91" s="59"/>
      <c r="BHS91" s="37"/>
      <c r="BHT91" s="46"/>
      <c r="BHU91" s="35"/>
      <c r="BHV91" s="59"/>
      <c r="BHW91" s="37"/>
      <c r="BHX91" s="46"/>
      <c r="BHY91" s="35"/>
      <c r="BHZ91" s="59"/>
      <c r="BIA91" s="37"/>
      <c r="BIB91" s="46"/>
      <c r="BIC91" s="35"/>
      <c r="BID91" s="59"/>
      <c r="BIE91" s="37"/>
      <c r="BIF91" s="46"/>
      <c r="BIG91" s="35"/>
      <c r="BIH91" s="59"/>
      <c r="BII91" s="37"/>
      <c r="BIJ91" s="46"/>
      <c r="BIK91" s="35"/>
      <c r="BIL91" s="59"/>
      <c r="BIM91" s="37"/>
      <c r="BIN91" s="46"/>
      <c r="BIO91" s="35"/>
      <c r="BIP91" s="59"/>
      <c r="BIQ91" s="37"/>
      <c r="BIR91" s="46"/>
      <c r="BIS91" s="35"/>
      <c r="BIT91" s="59"/>
      <c r="BIU91" s="37"/>
      <c r="BIV91" s="46"/>
      <c r="BIW91" s="35"/>
      <c r="BIX91" s="59"/>
      <c r="BIY91" s="37"/>
      <c r="BIZ91" s="46"/>
      <c r="BJA91" s="35"/>
      <c r="BJB91" s="59"/>
      <c r="BJC91" s="37"/>
      <c r="BJD91" s="46"/>
      <c r="BJE91" s="35"/>
      <c r="BJF91" s="59"/>
      <c r="BJG91" s="37"/>
      <c r="BJH91" s="46"/>
      <c r="BJI91" s="35"/>
      <c r="BJJ91" s="59"/>
      <c r="BJK91" s="37"/>
      <c r="BJL91" s="46"/>
      <c r="BJM91" s="35"/>
      <c r="BJN91" s="59"/>
      <c r="BJO91" s="37"/>
      <c r="BJP91" s="46"/>
      <c r="BJQ91" s="35"/>
      <c r="BJR91" s="59"/>
      <c r="BJS91" s="37"/>
      <c r="BJT91" s="46"/>
      <c r="BJU91" s="35"/>
      <c r="BJV91" s="59"/>
      <c r="BJW91" s="37"/>
      <c r="BJX91" s="46"/>
      <c r="BJY91" s="35"/>
      <c r="BJZ91" s="59"/>
      <c r="BKA91" s="37"/>
      <c r="BKB91" s="46"/>
      <c r="BKC91" s="35"/>
      <c r="BKD91" s="59"/>
      <c r="BKE91" s="37"/>
      <c r="BKF91" s="46"/>
      <c r="BKG91" s="35"/>
      <c r="BKH91" s="59"/>
      <c r="BKI91" s="37"/>
      <c r="BKJ91" s="46"/>
      <c r="BKK91" s="35"/>
      <c r="BKL91" s="59"/>
      <c r="BKM91" s="37"/>
      <c r="BKN91" s="46"/>
      <c r="BKO91" s="35"/>
      <c r="BKP91" s="59"/>
      <c r="BKQ91" s="37"/>
      <c r="BKR91" s="46"/>
      <c r="BKS91" s="35"/>
      <c r="BKT91" s="59"/>
      <c r="BKU91" s="37"/>
      <c r="BKV91" s="46"/>
      <c r="BKW91" s="35"/>
      <c r="BKX91" s="59"/>
      <c r="BKY91" s="37"/>
      <c r="BKZ91" s="46"/>
      <c r="BLA91" s="35"/>
      <c r="BLB91" s="59"/>
      <c r="BLC91" s="37"/>
      <c r="BLD91" s="46"/>
      <c r="BLE91" s="35"/>
      <c r="BLF91" s="59"/>
      <c r="BLG91" s="37"/>
      <c r="BLH91" s="46"/>
      <c r="BLI91" s="35"/>
      <c r="BLJ91" s="59"/>
      <c r="BLK91" s="37"/>
      <c r="BLL91" s="46"/>
      <c r="BLM91" s="35"/>
      <c r="BLN91" s="59"/>
      <c r="BLO91" s="37"/>
      <c r="BLP91" s="46"/>
      <c r="BLQ91" s="35"/>
      <c r="BLR91" s="59"/>
      <c r="BLS91" s="37"/>
      <c r="BLT91" s="46"/>
      <c r="BLU91" s="35"/>
      <c r="BLV91" s="59"/>
      <c r="BLW91" s="37"/>
      <c r="BLX91" s="46"/>
      <c r="BLY91" s="35"/>
      <c r="BLZ91" s="59"/>
      <c r="BMA91" s="37"/>
      <c r="BMB91" s="46"/>
      <c r="BMC91" s="35"/>
      <c r="BMD91" s="59"/>
      <c r="BME91" s="37"/>
      <c r="BMF91" s="46"/>
      <c r="BMG91" s="35"/>
      <c r="BMH91" s="59"/>
      <c r="BMI91" s="37"/>
      <c r="BMJ91" s="46"/>
      <c r="BMK91" s="35"/>
      <c r="BML91" s="59"/>
      <c r="BMM91" s="37"/>
      <c r="BMN91" s="46"/>
      <c r="BMO91" s="35"/>
      <c r="BMP91" s="59"/>
      <c r="BMQ91" s="37"/>
      <c r="BMR91" s="46"/>
      <c r="BMS91" s="35"/>
      <c r="BMT91" s="59"/>
      <c r="BMU91" s="37"/>
      <c r="BMV91" s="46"/>
      <c r="BMW91" s="35"/>
      <c r="BMX91" s="59"/>
      <c r="BMY91" s="37"/>
      <c r="BMZ91" s="46"/>
      <c r="BNA91" s="35"/>
      <c r="BNB91" s="59"/>
      <c r="BNC91" s="37"/>
      <c r="BND91" s="46"/>
      <c r="BNE91" s="35"/>
      <c r="BNF91" s="59"/>
      <c r="BNG91" s="37"/>
      <c r="BNH91" s="46"/>
      <c r="BNI91" s="35"/>
      <c r="BNJ91" s="59"/>
      <c r="BNK91" s="37"/>
      <c r="BNL91" s="46"/>
      <c r="BNM91" s="35"/>
      <c r="BNN91" s="59"/>
      <c r="BNO91" s="37"/>
      <c r="BNP91" s="46"/>
      <c r="BNQ91" s="35"/>
      <c r="BNR91" s="59"/>
      <c r="BNS91" s="37"/>
      <c r="BNT91" s="46"/>
      <c r="BNU91" s="35"/>
      <c r="BNV91" s="59"/>
      <c r="BNW91" s="37"/>
      <c r="BNX91" s="46"/>
      <c r="BNY91" s="35"/>
      <c r="BNZ91" s="59"/>
      <c r="BOA91" s="37"/>
      <c r="BOB91" s="46"/>
      <c r="BOC91" s="35"/>
      <c r="BOD91" s="59"/>
      <c r="BOE91" s="37"/>
      <c r="BOF91" s="46"/>
      <c r="BOG91" s="35"/>
      <c r="BOH91" s="59"/>
      <c r="BOI91" s="37"/>
      <c r="BOJ91" s="46"/>
      <c r="BOK91" s="35"/>
      <c r="BOL91" s="59"/>
      <c r="BOM91" s="37"/>
      <c r="BON91" s="46"/>
      <c r="BOO91" s="35"/>
      <c r="BOP91" s="59"/>
      <c r="BOQ91" s="37"/>
      <c r="BOR91" s="46"/>
      <c r="BOS91" s="35"/>
      <c r="BOT91" s="59"/>
      <c r="BOU91" s="37"/>
      <c r="BOV91" s="46"/>
      <c r="BOW91" s="35"/>
      <c r="BOX91" s="59"/>
      <c r="BOY91" s="37"/>
      <c r="BOZ91" s="46"/>
      <c r="BPA91" s="35"/>
      <c r="BPB91" s="59"/>
      <c r="BPC91" s="37"/>
      <c r="BPD91" s="46"/>
      <c r="BPE91" s="35"/>
      <c r="BPF91" s="59"/>
      <c r="BPG91" s="37"/>
      <c r="BPH91" s="46"/>
      <c r="BPI91" s="35"/>
      <c r="BPJ91" s="59"/>
      <c r="BPK91" s="37"/>
      <c r="BPL91" s="46"/>
      <c r="BPM91" s="35"/>
      <c r="BPN91" s="59"/>
      <c r="BPO91" s="37"/>
      <c r="BPP91" s="46"/>
      <c r="BPQ91" s="35"/>
      <c r="BPR91" s="59"/>
      <c r="BPS91" s="37"/>
      <c r="BPT91" s="46"/>
      <c r="BPU91" s="35"/>
      <c r="BPV91" s="59"/>
      <c r="BPW91" s="37"/>
      <c r="BPX91" s="46"/>
      <c r="BPY91" s="35"/>
      <c r="BPZ91" s="59"/>
      <c r="BQA91" s="37"/>
      <c r="BQB91" s="46"/>
      <c r="BQC91" s="35"/>
      <c r="BQD91" s="59"/>
      <c r="BQE91" s="37"/>
      <c r="BQF91" s="46"/>
      <c r="BQG91" s="35"/>
      <c r="BQH91" s="59"/>
      <c r="BQI91" s="37"/>
      <c r="BQJ91" s="46"/>
      <c r="BQK91" s="35"/>
      <c r="BQL91" s="59"/>
      <c r="BQM91" s="37"/>
      <c r="BQN91" s="46"/>
      <c r="BQO91" s="35"/>
      <c r="BQP91" s="59"/>
      <c r="BQQ91" s="37"/>
      <c r="BQR91" s="46"/>
      <c r="BQS91" s="35"/>
      <c r="BQT91" s="59"/>
      <c r="BQU91" s="37"/>
      <c r="BQV91" s="46"/>
      <c r="BQW91" s="35"/>
      <c r="BQX91" s="59"/>
      <c r="BQY91" s="37"/>
      <c r="BQZ91" s="46"/>
      <c r="BRA91" s="35"/>
      <c r="BRB91" s="59"/>
      <c r="BRC91" s="37"/>
      <c r="BRD91" s="46"/>
      <c r="BRE91" s="35"/>
      <c r="BRF91" s="59"/>
      <c r="BRG91" s="37"/>
      <c r="BRH91" s="46"/>
      <c r="BRI91" s="35"/>
      <c r="BRJ91" s="59"/>
      <c r="BRK91" s="37"/>
      <c r="BRL91" s="46"/>
      <c r="BRM91" s="35"/>
      <c r="BRN91" s="59"/>
      <c r="BRO91" s="37"/>
      <c r="BRP91" s="46"/>
      <c r="BRQ91" s="35"/>
      <c r="BRR91" s="59"/>
      <c r="BRS91" s="37"/>
      <c r="BRT91" s="46"/>
      <c r="BRU91" s="35"/>
      <c r="BRV91" s="59"/>
      <c r="BRW91" s="37"/>
      <c r="BRX91" s="46"/>
      <c r="BRY91" s="35"/>
      <c r="BRZ91" s="59"/>
      <c r="BSA91" s="37"/>
      <c r="BSB91" s="46"/>
      <c r="BSC91" s="35"/>
      <c r="BSD91" s="59"/>
      <c r="BSE91" s="37"/>
      <c r="BSF91" s="46"/>
      <c r="BSG91" s="35"/>
      <c r="BSH91" s="59"/>
      <c r="BSI91" s="37"/>
      <c r="BSJ91" s="46"/>
      <c r="BSK91" s="35"/>
      <c r="BSL91" s="59"/>
      <c r="BSM91" s="37"/>
      <c r="BSN91" s="46"/>
      <c r="BSO91" s="35"/>
      <c r="BSP91" s="59"/>
      <c r="BSQ91" s="37"/>
      <c r="BSR91" s="46"/>
      <c r="BSS91" s="35"/>
      <c r="BST91" s="59"/>
      <c r="BSU91" s="37"/>
      <c r="BSV91" s="46"/>
      <c r="BSW91" s="35"/>
      <c r="BSX91" s="59"/>
      <c r="BSY91" s="37"/>
      <c r="BSZ91" s="46"/>
      <c r="BTA91" s="35"/>
      <c r="BTB91" s="59"/>
      <c r="BTC91" s="37"/>
      <c r="BTD91" s="46"/>
      <c r="BTE91" s="35"/>
      <c r="BTF91" s="59"/>
      <c r="BTG91" s="37"/>
      <c r="BTH91" s="46"/>
      <c r="BTI91" s="35"/>
      <c r="BTJ91" s="59"/>
      <c r="BTK91" s="37"/>
      <c r="BTL91" s="46"/>
      <c r="BTM91" s="35"/>
      <c r="BTN91" s="59"/>
      <c r="BTO91" s="37"/>
      <c r="BTP91" s="46"/>
      <c r="BTQ91" s="35"/>
      <c r="BTR91" s="59"/>
      <c r="BTS91" s="37"/>
      <c r="BTT91" s="46"/>
      <c r="BTU91" s="35"/>
      <c r="BTV91" s="59"/>
      <c r="BTW91" s="37"/>
      <c r="BTX91" s="46"/>
      <c r="BTY91" s="35"/>
      <c r="BTZ91" s="59"/>
      <c r="BUA91" s="37"/>
      <c r="BUB91" s="46"/>
      <c r="BUC91" s="35"/>
      <c r="BUD91" s="59"/>
      <c r="BUE91" s="37"/>
      <c r="BUF91" s="46"/>
      <c r="BUG91" s="35"/>
      <c r="BUH91" s="59"/>
      <c r="BUI91" s="37"/>
      <c r="BUJ91" s="46"/>
      <c r="BUK91" s="35"/>
      <c r="BUL91" s="59"/>
      <c r="BUM91" s="37"/>
      <c r="BUN91" s="46"/>
      <c r="BUO91" s="35"/>
      <c r="BUP91" s="59"/>
      <c r="BUQ91" s="37"/>
      <c r="BUR91" s="46"/>
      <c r="BUS91" s="35"/>
      <c r="BUT91" s="59"/>
      <c r="BUU91" s="37"/>
      <c r="BUV91" s="46"/>
      <c r="BUW91" s="35"/>
      <c r="BUX91" s="59"/>
      <c r="BUY91" s="37"/>
      <c r="BUZ91" s="46"/>
      <c r="BVA91" s="35"/>
      <c r="BVB91" s="59"/>
      <c r="BVC91" s="37"/>
      <c r="BVD91" s="46"/>
      <c r="BVE91" s="35"/>
      <c r="BVF91" s="59"/>
      <c r="BVG91" s="37"/>
      <c r="BVH91" s="46"/>
      <c r="BVI91" s="35"/>
      <c r="BVJ91" s="59"/>
      <c r="BVK91" s="37"/>
      <c r="BVL91" s="46"/>
      <c r="BVM91" s="35"/>
      <c r="BVN91" s="59"/>
      <c r="BVO91" s="37"/>
      <c r="BVP91" s="46"/>
      <c r="BVQ91" s="35"/>
      <c r="BVR91" s="59"/>
      <c r="BVS91" s="37"/>
      <c r="BVT91" s="46"/>
      <c r="BVU91" s="35"/>
      <c r="BVV91" s="59"/>
      <c r="BVW91" s="37"/>
      <c r="BVX91" s="46"/>
      <c r="BVY91" s="35"/>
      <c r="BVZ91" s="59"/>
      <c r="BWA91" s="37"/>
      <c r="BWB91" s="46"/>
      <c r="BWC91" s="35"/>
      <c r="BWD91" s="59"/>
      <c r="BWE91" s="37"/>
      <c r="BWF91" s="46"/>
      <c r="BWG91" s="35"/>
      <c r="BWH91" s="59"/>
      <c r="BWI91" s="37"/>
      <c r="BWJ91" s="46"/>
      <c r="BWK91" s="35"/>
      <c r="BWL91" s="59"/>
      <c r="BWM91" s="37"/>
      <c r="BWN91" s="46"/>
      <c r="BWO91" s="35"/>
      <c r="BWP91" s="59"/>
      <c r="BWQ91" s="37"/>
      <c r="BWR91" s="46"/>
      <c r="BWS91" s="35"/>
      <c r="BWT91" s="59"/>
      <c r="BWU91" s="37"/>
      <c r="BWV91" s="46"/>
      <c r="BWW91" s="35"/>
      <c r="BWX91" s="59"/>
      <c r="BWY91" s="37"/>
      <c r="BWZ91" s="46"/>
      <c r="BXA91" s="35"/>
      <c r="BXB91" s="59"/>
      <c r="BXC91" s="37"/>
      <c r="BXD91" s="46"/>
      <c r="BXE91" s="35"/>
      <c r="BXF91" s="59"/>
      <c r="BXG91" s="37"/>
      <c r="BXH91" s="46"/>
      <c r="BXI91" s="35"/>
      <c r="BXJ91" s="59"/>
      <c r="BXK91" s="37"/>
      <c r="BXL91" s="46"/>
      <c r="BXM91" s="35"/>
      <c r="BXN91" s="59"/>
      <c r="BXO91" s="37"/>
      <c r="BXP91" s="46"/>
      <c r="BXQ91" s="35"/>
      <c r="BXR91" s="59"/>
      <c r="BXS91" s="37"/>
      <c r="BXT91" s="46"/>
      <c r="BXU91" s="35"/>
      <c r="BXV91" s="59"/>
      <c r="BXW91" s="37"/>
      <c r="BXX91" s="46"/>
      <c r="BXY91" s="35"/>
      <c r="BXZ91" s="59"/>
      <c r="BYA91" s="37"/>
      <c r="BYB91" s="46"/>
      <c r="BYC91" s="35"/>
      <c r="BYD91" s="59"/>
      <c r="BYE91" s="37"/>
      <c r="BYF91" s="46"/>
      <c r="BYG91" s="35"/>
      <c r="BYH91" s="59"/>
      <c r="BYI91" s="37"/>
      <c r="BYJ91" s="46"/>
      <c r="BYK91" s="35"/>
      <c r="BYL91" s="59"/>
      <c r="BYM91" s="37"/>
      <c r="BYN91" s="46"/>
      <c r="BYO91" s="35"/>
      <c r="BYP91" s="59"/>
      <c r="BYQ91" s="37"/>
      <c r="BYR91" s="46"/>
      <c r="BYS91" s="35"/>
      <c r="BYT91" s="59"/>
      <c r="BYU91" s="37"/>
      <c r="BYV91" s="46"/>
      <c r="BYW91" s="35"/>
      <c r="BYX91" s="59"/>
      <c r="BYY91" s="37"/>
      <c r="BYZ91" s="46"/>
      <c r="BZA91" s="35"/>
      <c r="BZB91" s="59"/>
      <c r="BZC91" s="37"/>
      <c r="BZD91" s="46"/>
      <c r="BZE91" s="35"/>
      <c r="BZF91" s="59"/>
      <c r="BZG91" s="37"/>
      <c r="BZH91" s="46"/>
      <c r="BZI91" s="35"/>
      <c r="BZJ91" s="59"/>
      <c r="BZK91" s="37"/>
      <c r="BZL91" s="46"/>
      <c r="BZM91" s="35"/>
      <c r="BZN91" s="59"/>
      <c r="BZO91" s="37"/>
      <c r="BZP91" s="46"/>
      <c r="BZQ91" s="35"/>
      <c r="BZR91" s="59"/>
      <c r="BZS91" s="37"/>
      <c r="BZT91" s="46"/>
      <c r="BZU91" s="35"/>
      <c r="BZV91" s="59"/>
      <c r="BZW91" s="37"/>
      <c r="BZX91" s="46"/>
      <c r="BZY91" s="35"/>
      <c r="BZZ91" s="59"/>
      <c r="CAA91" s="37"/>
      <c r="CAB91" s="46"/>
      <c r="CAC91" s="35"/>
      <c r="CAD91" s="59"/>
      <c r="CAE91" s="37"/>
      <c r="CAF91" s="46"/>
      <c r="CAG91" s="35"/>
      <c r="CAH91" s="59"/>
      <c r="CAI91" s="37"/>
      <c r="CAJ91" s="46"/>
      <c r="CAK91" s="35"/>
      <c r="CAL91" s="59"/>
      <c r="CAM91" s="37"/>
      <c r="CAN91" s="46"/>
      <c r="CAO91" s="35"/>
      <c r="CAP91" s="59"/>
      <c r="CAQ91" s="37"/>
      <c r="CAR91" s="46"/>
      <c r="CAS91" s="35"/>
      <c r="CAT91" s="59"/>
      <c r="CAU91" s="37"/>
      <c r="CAV91" s="46"/>
      <c r="CAW91" s="35"/>
      <c r="CAX91" s="59"/>
      <c r="CAY91" s="37"/>
      <c r="CAZ91" s="46"/>
      <c r="CBA91" s="35"/>
      <c r="CBB91" s="59"/>
      <c r="CBC91" s="37"/>
      <c r="CBD91" s="46"/>
      <c r="CBE91" s="35"/>
      <c r="CBF91" s="59"/>
      <c r="CBG91" s="37"/>
      <c r="CBH91" s="46"/>
      <c r="CBI91" s="35"/>
      <c r="CBJ91" s="59"/>
      <c r="CBK91" s="37"/>
      <c r="CBL91" s="46"/>
      <c r="CBM91" s="35"/>
      <c r="CBN91" s="59"/>
      <c r="CBO91" s="37"/>
      <c r="CBP91" s="46"/>
      <c r="CBQ91" s="35"/>
      <c r="CBR91" s="59"/>
      <c r="CBS91" s="37"/>
      <c r="CBT91" s="46"/>
      <c r="CBU91" s="35"/>
      <c r="CBV91" s="59"/>
      <c r="CBW91" s="37"/>
      <c r="CBX91" s="46"/>
      <c r="CBY91" s="35"/>
      <c r="CBZ91" s="59"/>
      <c r="CCA91" s="37"/>
      <c r="CCB91" s="46"/>
      <c r="CCC91" s="35"/>
      <c r="CCD91" s="59"/>
      <c r="CCE91" s="37"/>
      <c r="CCF91" s="46"/>
      <c r="CCG91" s="35"/>
      <c r="CCH91" s="59"/>
      <c r="CCI91" s="37"/>
      <c r="CCJ91" s="46"/>
      <c r="CCK91" s="35"/>
      <c r="CCL91" s="59"/>
      <c r="CCM91" s="37"/>
      <c r="CCN91" s="46"/>
      <c r="CCO91" s="35"/>
      <c r="CCP91" s="59"/>
      <c r="CCQ91" s="37"/>
      <c r="CCR91" s="46"/>
      <c r="CCS91" s="35"/>
      <c r="CCT91" s="59"/>
      <c r="CCU91" s="37"/>
      <c r="CCV91" s="46"/>
      <c r="CCW91" s="35"/>
      <c r="CCX91" s="59"/>
      <c r="CCY91" s="37"/>
      <c r="CCZ91" s="46"/>
      <c r="CDA91" s="35"/>
      <c r="CDB91" s="59"/>
      <c r="CDC91" s="37"/>
      <c r="CDD91" s="46"/>
      <c r="CDE91" s="35"/>
      <c r="CDF91" s="59"/>
      <c r="CDG91" s="37"/>
      <c r="CDH91" s="46"/>
      <c r="CDI91" s="35"/>
      <c r="CDJ91" s="59"/>
      <c r="CDK91" s="37"/>
      <c r="CDL91" s="46"/>
      <c r="CDM91" s="35"/>
      <c r="CDN91" s="59"/>
      <c r="CDO91" s="37"/>
      <c r="CDP91" s="46"/>
      <c r="CDQ91" s="35"/>
      <c r="CDR91" s="59"/>
      <c r="CDS91" s="37"/>
      <c r="CDT91" s="46"/>
      <c r="CDU91" s="35"/>
      <c r="CDV91" s="59"/>
      <c r="CDW91" s="37"/>
      <c r="CDX91" s="46"/>
      <c r="CDY91" s="35"/>
      <c r="CDZ91" s="59"/>
      <c r="CEA91" s="37"/>
      <c r="CEB91" s="46"/>
      <c r="CEC91" s="35"/>
      <c r="CED91" s="59"/>
      <c r="CEE91" s="37"/>
      <c r="CEF91" s="46"/>
      <c r="CEG91" s="35"/>
      <c r="CEH91" s="59"/>
      <c r="CEI91" s="37"/>
      <c r="CEJ91" s="46"/>
      <c r="CEK91" s="35"/>
      <c r="CEL91" s="59"/>
      <c r="CEM91" s="37"/>
      <c r="CEN91" s="46"/>
      <c r="CEO91" s="35"/>
      <c r="CEP91" s="59"/>
      <c r="CEQ91" s="37"/>
      <c r="CER91" s="46"/>
      <c r="CES91" s="35"/>
      <c r="CET91" s="59"/>
      <c r="CEU91" s="37"/>
      <c r="CEV91" s="46"/>
      <c r="CEW91" s="35"/>
      <c r="CEX91" s="59"/>
      <c r="CEY91" s="37"/>
      <c r="CEZ91" s="46"/>
      <c r="CFA91" s="35"/>
      <c r="CFB91" s="59"/>
      <c r="CFC91" s="37"/>
      <c r="CFD91" s="46"/>
      <c r="CFE91" s="35"/>
      <c r="CFF91" s="59"/>
      <c r="CFG91" s="37"/>
      <c r="CFH91" s="46"/>
      <c r="CFI91" s="35"/>
      <c r="CFJ91" s="59"/>
      <c r="CFK91" s="37"/>
      <c r="CFL91" s="46"/>
      <c r="CFM91" s="35"/>
      <c r="CFN91" s="59"/>
      <c r="CFO91" s="37"/>
      <c r="CFP91" s="46"/>
      <c r="CFQ91" s="35"/>
      <c r="CFR91" s="59"/>
      <c r="CFS91" s="37"/>
      <c r="CFT91" s="46"/>
      <c r="CFU91" s="35"/>
      <c r="CFV91" s="59"/>
      <c r="CFW91" s="37"/>
      <c r="CFX91" s="46"/>
      <c r="CFY91" s="35"/>
      <c r="CFZ91" s="59"/>
      <c r="CGA91" s="37"/>
      <c r="CGB91" s="46"/>
      <c r="CGC91" s="35"/>
      <c r="CGD91" s="59"/>
      <c r="CGE91" s="37"/>
      <c r="CGF91" s="46"/>
      <c r="CGG91" s="35"/>
      <c r="CGH91" s="59"/>
      <c r="CGI91" s="37"/>
      <c r="CGJ91" s="46"/>
      <c r="CGK91" s="35"/>
      <c r="CGL91" s="59"/>
      <c r="CGM91" s="37"/>
      <c r="CGN91" s="46"/>
      <c r="CGO91" s="35"/>
      <c r="CGP91" s="59"/>
      <c r="CGQ91" s="37"/>
      <c r="CGR91" s="46"/>
      <c r="CGS91" s="35"/>
      <c r="CGT91" s="59"/>
      <c r="CGU91" s="37"/>
      <c r="CGV91" s="46"/>
      <c r="CGW91" s="35"/>
      <c r="CGX91" s="59"/>
      <c r="CGY91" s="37"/>
      <c r="CGZ91" s="46"/>
      <c r="CHA91" s="35"/>
      <c r="CHB91" s="59"/>
      <c r="CHC91" s="37"/>
      <c r="CHD91" s="46"/>
      <c r="CHE91" s="35"/>
      <c r="CHF91" s="59"/>
      <c r="CHG91" s="37"/>
      <c r="CHH91" s="46"/>
      <c r="CHI91" s="35"/>
      <c r="CHJ91" s="59"/>
      <c r="CHK91" s="37"/>
      <c r="CHL91" s="46"/>
      <c r="CHM91" s="35"/>
      <c r="CHN91" s="59"/>
      <c r="CHO91" s="37"/>
      <c r="CHP91" s="46"/>
      <c r="CHQ91" s="35"/>
      <c r="CHR91" s="59"/>
      <c r="CHS91" s="37"/>
      <c r="CHT91" s="46"/>
      <c r="CHU91" s="35"/>
      <c r="CHV91" s="59"/>
      <c r="CHW91" s="37"/>
      <c r="CHX91" s="46"/>
      <c r="CHY91" s="35"/>
      <c r="CHZ91" s="59"/>
      <c r="CIA91" s="37"/>
      <c r="CIB91" s="46"/>
      <c r="CIC91" s="35"/>
      <c r="CID91" s="59"/>
      <c r="CIE91" s="37"/>
      <c r="CIF91" s="46"/>
      <c r="CIG91" s="35"/>
      <c r="CIH91" s="59"/>
      <c r="CII91" s="37"/>
      <c r="CIJ91" s="46"/>
      <c r="CIK91" s="35"/>
      <c r="CIL91" s="59"/>
      <c r="CIM91" s="37"/>
      <c r="CIN91" s="46"/>
      <c r="CIO91" s="35"/>
      <c r="CIP91" s="59"/>
      <c r="CIQ91" s="37"/>
      <c r="CIR91" s="46"/>
      <c r="CIS91" s="35"/>
      <c r="CIT91" s="59"/>
      <c r="CIU91" s="37"/>
      <c r="CIV91" s="46"/>
      <c r="CIW91" s="35"/>
      <c r="CIX91" s="59"/>
      <c r="CIY91" s="37"/>
      <c r="CIZ91" s="46"/>
      <c r="CJA91" s="35"/>
      <c r="CJB91" s="59"/>
      <c r="CJC91" s="37"/>
      <c r="CJD91" s="46"/>
      <c r="CJE91" s="35"/>
      <c r="CJF91" s="59"/>
      <c r="CJG91" s="37"/>
      <c r="CJH91" s="46"/>
      <c r="CJI91" s="35"/>
      <c r="CJJ91" s="59"/>
      <c r="CJK91" s="37"/>
      <c r="CJL91" s="46"/>
      <c r="CJM91" s="35"/>
      <c r="CJN91" s="59"/>
      <c r="CJO91" s="37"/>
      <c r="CJP91" s="46"/>
      <c r="CJQ91" s="35"/>
      <c r="CJR91" s="59"/>
      <c r="CJS91" s="37"/>
      <c r="CJT91" s="46"/>
      <c r="CJU91" s="35"/>
      <c r="CJV91" s="59"/>
      <c r="CJW91" s="37"/>
      <c r="CJX91" s="46"/>
      <c r="CJY91" s="35"/>
      <c r="CJZ91" s="59"/>
      <c r="CKA91" s="37"/>
      <c r="CKB91" s="46"/>
      <c r="CKC91" s="35"/>
      <c r="CKD91" s="59"/>
      <c r="CKE91" s="37"/>
      <c r="CKF91" s="46"/>
      <c r="CKG91" s="35"/>
      <c r="CKH91" s="59"/>
      <c r="CKI91" s="37"/>
      <c r="CKJ91" s="46"/>
      <c r="CKK91" s="35"/>
      <c r="CKL91" s="59"/>
      <c r="CKM91" s="37"/>
      <c r="CKN91" s="46"/>
      <c r="CKO91" s="35"/>
      <c r="CKP91" s="59"/>
      <c r="CKQ91" s="37"/>
      <c r="CKR91" s="46"/>
      <c r="CKS91" s="35"/>
      <c r="CKT91" s="59"/>
      <c r="CKU91" s="37"/>
      <c r="CKV91" s="46"/>
      <c r="CKW91" s="35"/>
      <c r="CKX91" s="59"/>
      <c r="CKY91" s="37"/>
      <c r="CKZ91" s="46"/>
      <c r="CLA91" s="35"/>
      <c r="CLB91" s="59"/>
      <c r="CLC91" s="37"/>
      <c r="CLD91" s="46"/>
      <c r="CLE91" s="35"/>
      <c r="CLF91" s="59"/>
      <c r="CLG91" s="37"/>
      <c r="CLH91" s="46"/>
      <c r="CLI91" s="35"/>
      <c r="CLJ91" s="59"/>
      <c r="CLK91" s="37"/>
      <c r="CLL91" s="46"/>
      <c r="CLM91" s="35"/>
      <c r="CLN91" s="59"/>
      <c r="CLO91" s="37"/>
      <c r="CLP91" s="46"/>
      <c r="CLQ91" s="35"/>
      <c r="CLR91" s="59"/>
      <c r="CLS91" s="37"/>
      <c r="CLT91" s="46"/>
      <c r="CLU91" s="35"/>
      <c r="CLV91" s="59"/>
      <c r="CLW91" s="37"/>
      <c r="CLX91" s="46"/>
      <c r="CLY91" s="35"/>
      <c r="CLZ91" s="59"/>
      <c r="CMA91" s="37"/>
      <c r="CMB91" s="46"/>
      <c r="CMC91" s="35"/>
      <c r="CMD91" s="59"/>
      <c r="CME91" s="37"/>
      <c r="CMF91" s="46"/>
      <c r="CMG91" s="35"/>
      <c r="CMH91" s="59"/>
      <c r="CMI91" s="37"/>
      <c r="CMJ91" s="46"/>
      <c r="CMK91" s="35"/>
      <c r="CML91" s="59"/>
      <c r="CMM91" s="37"/>
      <c r="CMN91" s="46"/>
      <c r="CMO91" s="35"/>
      <c r="CMP91" s="59"/>
      <c r="CMQ91" s="37"/>
      <c r="CMR91" s="46"/>
      <c r="CMS91" s="35"/>
      <c r="CMT91" s="59"/>
      <c r="CMU91" s="37"/>
      <c r="CMV91" s="46"/>
      <c r="CMW91" s="35"/>
      <c r="CMX91" s="59"/>
      <c r="CMY91" s="37"/>
      <c r="CMZ91" s="46"/>
      <c r="CNA91" s="35"/>
      <c r="CNB91" s="59"/>
      <c r="CNC91" s="37"/>
      <c r="CND91" s="46"/>
      <c r="CNE91" s="35"/>
      <c r="CNF91" s="59"/>
      <c r="CNG91" s="37"/>
      <c r="CNH91" s="46"/>
      <c r="CNI91" s="35"/>
      <c r="CNJ91" s="59"/>
      <c r="CNK91" s="37"/>
      <c r="CNL91" s="46"/>
      <c r="CNM91" s="35"/>
      <c r="CNN91" s="59"/>
      <c r="CNO91" s="37"/>
      <c r="CNP91" s="46"/>
      <c r="CNQ91" s="35"/>
      <c r="CNR91" s="59"/>
      <c r="CNS91" s="37"/>
      <c r="CNT91" s="46"/>
      <c r="CNU91" s="35"/>
      <c r="CNV91" s="59"/>
      <c r="CNW91" s="37"/>
      <c r="CNX91" s="46"/>
      <c r="CNY91" s="35"/>
      <c r="CNZ91" s="59"/>
      <c r="COA91" s="37"/>
      <c r="COB91" s="46"/>
      <c r="COC91" s="35"/>
      <c r="COD91" s="59"/>
      <c r="COE91" s="37"/>
      <c r="COF91" s="46"/>
      <c r="COG91" s="35"/>
      <c r="COH91" s="59"/>
      <c r="COI91" s="37"/>
      <c r="COJ91" s="46"/>
      <c r="COK91" s="35"/>
      <c r="COL91" s="59"/>
      <c r="COM91" s="37"/>
      <c r="CON91" s="46"/>
      <c r="COO91" s="35"/>
      <c r="COP91" s="59"/>
      <c r="COQ91" s="37"/>
      <c r="COR91" s="46"/>
      <c r="COS91" s="35"/>
      <c r="COT91" s="59"/>
      <c r="COU91" s="37"/>
      <c r="COV91" s="46"/>
      <c r="COW91" s="35"/>
      <c r="COX91" s="59"/>
      <c r="COY91" s="37"/>
      <c r="COZ91" s="46"/>
      <c r="CPA91" s="35"/>
      <c r="CPB91" s="59"/>
      <c r="CPC91" s="37"/>
      <c r="CPD91" s="46"/>
      <c r="CPE91" s="35"/>
      <c r="CPF91" s="59"/>
      <c r="CPG91" s="37"/>
      <c r="CPH91" s="46"/>
      <c r="CPI91" s="35"/>
      <c r="CPJ91" s="59"/>
      <c r="CPK91" s="37"/>
      <c r="CPL91" s="46"/>
      <c r="CPM91" s="35"/>
      <c r="CPN91" s="59"/>
      <c r="CPO91" s="37"/>
      <c r="CPP91" s="46"/>
      <c r="CPQ91" s="35"/>
      <c r="CPR91" s="59"/>
      <c r="CPS91" s="37"/>
      <c r="CPT91" s="46"/>
      <c r="CPU91" s="35"/>
      <c r="CPV91" s="59"/>
      <c r="CPW91" s="37"/>
      <c r="CPX91" s="46"/>
      <c r="CPY91" s="35"/>
      <c r="CPZ91" s="59"/>
      <c r="CQA91" s="37"/>
      <c r="CQB91" s="46"/>
      <c r="CQC91" s="35"/>
      <c r="CQD91" s="59"/>
      <c r="CQE91" s="37"/>
      <c r="CQF91" s="46"/>
      <c r="CQG91" s="35"/>
      <c r="CQH91" s="59"/>
      <c r="CQI91" s="37"/>
      <c r="CQJ91" s="46"/>
      <c r="CQK91" s="35"/>
      <c r="CQL91" s="59"/>
      <c r="CQM91" s="37"/>
      <c r="CQN91" s="46"/>
      <c r="CQO91" s="35"/>
      <c r="CQP91" s="59"/>
      <c r="CQQ91" s="37"/>
      <c r="CQR91" s="46"/>
      <c r="CQS91" s="35"/>
      <c r="CQT91" s="59"/>
      <c r="CQU91" s="37"/>
      <c r="CQV91" s="46"/>
      <c r="CQW91" s="35"/>
      <c r="CQX91" s="59"/>
      <c r="CQY91" s="37"/>
      <c r="CQZ91" s="46"/>
      <c r="CRA91" s="35"/>
      <c r="CRB91" s="59"/>
      <c r="CRC91" s="37"/>
      <c r="CRD91" s="46"/>
      <c r="CRE91" s="35"/>
      <c r="CRF91" s="59"/>
      <c r="CRG91" s="37"/>
      <c r="CRH91" s="46"/>
      <c r="CRI91" s="35"/>
      <c r="CRJ91" s="59"/>
      <c r="CRK91" s="37"/>
      <c r="CRL91" s="46"/>
      <c r="CRM91" s="35"/>
      <c r="CRN91" s="59"/>
      <c r="CRO91" s="37"/>
      <c r="CRP91" s="46"/>
      <c r="CRQ91" s="35"/>
      <c r="CRR91" s="59"/>
      <c r="CRS91" s="37"/>
      <c r="CRT91" s="46"/>
      <c r="CRU91" s="35"/>
      <c r="CRV91" s="59"/>
      <c r="CRW91" s="37"/>
      <c r="CRX91" s="46"/>
      <c r="CRY91" s="35"/>
      <c r="CRZ91" s="59"/>
      <c r="CSA91" s="37"/>
      <c r="CSB91" s="46"/>
      <c r="CSC91" s="35"/>
      <c r="CSD91" s="59"/>
      <c r="CSE91" s="37"/>
      <c r="CSF91" s="46"/>
      <c r="CSG91" s="35"/>
      <c r="CSH91" s="59"/>
      <c r="CSI91" s="37"/>
      <c r="CSJ91" s="46"/>
      <c r="CSK91" s="35"/>
      <c r="CSL91" s="59"/>
      <c r="CSM91" s="37"/>
      <c r="CSN91" s="46"/>
      <c r="CSO91" s="35"/>
      <c r="CSP91" s="59"/>
      <c r="CSQ91" s="37"/>
      <c r="CSR91" s="46"/>
      <c r="CSS91" s="35"/>
      <c r="CST91" s="59"/>
      <c r="CSU91" s="37"/>
      <c r="CSV91" s="46"/>
      <c r="CSW91" s="35"/>
      <c r="CSX91" s="59"/>
      <c r="CSY91" s="37"/>
      <c r="CSZ91" s="46"/>
      <c r="CTA91" s="35"/>
      <c r="CTB91" s="59"/>
      <c r="CTC91" s="37"/>
      <c r="CTD91" s="46"/>
      <c r="CTE91" s="35"/>
      <c r="CTF91" s="59"/>
      <c r="CTG91" s="37"/>
      <c r="CTH91" s="46"/>
      <c r="CTI91" s="35"/>
      <c r="CTJ91" s="59"/>
      <c r="CTK91" s="37"/>
      <c r="CTL91" s="46"/>
      <c r="CTM91" s="35"/>
      <c r="CTN91" s="59"/>
      <c r="CTO91" s="37"/>
      <c r="CTP91" s="46"/>
      <c r="CTQ91" s="35"/>
      <c r="CTR91" s="59"/>
      <c r="CTS91" s="37"/>
      <c r="CTT91" s="46"/>
      <c r="CTU91" s="35"/>
      <c r="CTV91" s="59"/>
      <c r="CTW91" s="37"/>
      <c r="CTX91" s="46"/>
      <c r="CTY91" s="35"/>
      <c r="CTZ91" s="59"/>
      <c r="CUA91" s="37"/>
      <c r="CUB91" s="46"/>
      <c r="CUC91" s="35"/>
      <c r="CUD91" s="59"/>
      <c r="CUE91" s="37"/>
      <c r="CUF91" s="46"/>
      <c r="CUG91" s="35"/>
      <c r="CUH91" s="59"/>
      <c r="CUI91" s="37"/>
      <c r="CUJ91" s="46"/>
      <c r="CUK91" s="35"/>
      <c r="CUL91" s="59"/>
      <c r="CUM91" s="37"/>
      <c r="CUN91" s="46"/>
      <c r="CUO91" s="35"/>
      <c r="CUP91" s="59"/>
      <c r="CUQ91" s="37"/>
      <c r="CUR91" s="46"/>
      <c r="CUS91" s="35"/>
      <c r="CUT91" s="59"/>
      <c r="CUU91" s="37"/>
      <c r="CUV91" s="46"/>
      <c r="CUW91" s="35"/>
      <c r="CUX91" s="59"/>
      <c r="CUY91" s="37"/>
      <c r="CUZ91" s="46"/>
      <c r="CVA91" s="35"/>
      <c r="CVB91" s="59"/>
      <c r="CVC91" s="37"/>
      <c r="CVD91" s="46"/>
      <c r="CVE91" s="35"/>
      <c r="CVF91" s="59"/>
      <c r="CVG91" s="37"/>
      <c r="CVH91" s="46"/>
      <c r="CVI91" s="35"/>
      <c r="CVJ91" s="59"/>
      <c r="CVK91" s="37"/>
      <c r="CVL91" s="46"/>
      <c r="CVM91" s="35"/>
      <c r="CVN91" s="59"/>
      <c r="CVO91" s="37"/>
      <c r="CVP91" s="46"/>
      <c r="CVQ91" s="35"/>
      <c r="CVR91" s="59"/>
      <c r="CVS91" s="37"/>
      <c r="CVT91" s="46"/>
      <c r="CVU91" s="35"/>
      <c r="CVV91" s="59"/>
      <c r="CVW91" s="37"/>
      <c r="CVX91" s="46"/>
      <c r="CVY91" s="35"/>
      <c r="CVZ91" s="59"/>
      <c r="CWA91" s="37"/>
      <c r="CWB91" s="46"/>
      <c r="CWC91" s="35"/>
      <c r="CWD91" s="59"/>
      <c r="CWE91" s="37"/>
      <c r="CWF91" s="46"/>
      <c r="CWG91" s="35"/>
      <c r="CWH91" s="59"/>
      <c r="CWI91" s="37"/>
      <c r="CWJ91" s="46"/>
      <c r="CWK91" s="35"/>
      <c r="CWL91" s="59"/>
      <c r="CWM91" s="37"/>
      <c r="CWN91" s="46"/>
      <c r="CWO91" s="35"/>
      <c r="CWP91" s="59"/>
      <c r="CWQ91" s="37"/>
      <c r="CWR91" s="46"/>
      <c r="CWS91" s="35"/>
      <c r="CWT91" s="59"/>
      <c r="CWU91" s="37"/>
      <c r="CWV91" s="46"/>
      <c r="CWW91" s="35"/>
      <c r="CWX91" s="59"/>
      <c r="CWY91" s="37"/>
      <c r="CWZ91" s="46"/>
      <c r="CXA91" s="35"/>
      <c r="CXB91" s="59"/>
      <c r="CXC91" s="37"/>
      <c r="CXD91" s="46"/>
      <c r="CXE91" s="35"/>
      <c r="CXF91" s="59"/>
      <c r="CXG91" s="37"/>
      <c r="CXH91" s="46"/>
      <c r="CXI91" s="35"/>
      <c r="CXJ91" s="59"/>
      <c r="CXK91" s="37"/>
      <c r="CXL91" s="46"/>
      <c r="CXM91" s="35"/>
      <c r="CXN91" s="59"/>
      <c r="CXO91" s="37"/>
      <c r="CXP91" s="46"/>
      <c r="CXQ91" s="35"/>
      <c r="CXR91" s="59"/>
      <c r="CXS91" s="37"/>
      <c r="CXT91" s="46"/>
      <c r="CXU91" s="35"/>
      <c r="CXV91" s="59"/>
      <c r="CXW91" s="37"/>
      <c r="CXX91" s="46"/>
      <c r="CXY91" s="35"/>
      <c r="CXZ91" s="59"/>
      <c r="CYA91" s="37"/>
      <c r="CYB91" s="46"/>
      <c r="CYC91" s="35"/>
      <c r="CYD91" s="59"/>
      <c r="CYE91" s="37"/>
      <c r="CYF91" s="46"/>
      <c r="CYG91" s="35"/>
      <c r="CYH91" s="59"/>
      <c r="CYI91" s="37"/>
      <c r="CYJ91" s="46"/>
      <c r="CYK91" s="35"/>
      <c r="CYL91" s="59"/>
      <c r="CYM91" s="37"/>
      <c r="CYN91" s="46"/>
      <c r="CYO91" s="35"/>
      <c r="CYP91" s="59"/>
      <c r="CYQ91" s="37"/>
      <c r="CYR91" s="46"/>
      <c r="CYS91" s="35"/>
      <c r="CYT91" s="59"/>
      <c r="CYU91" s="37"/>
      <c r="CYV91" s="46"/>
      <c r="CYW91" s="35"/>
      <c r="CYX91" s="59"/>
      <c r="CYY91" s="37"/>
      <c r="CYZ91" s="46"/>
      <c r="CZA91" s="35"/>
      <c r="CZB91" s="59"/>
      <c r="CZC91" s="37"/>
      <c r="CZD91" s="46"/>
      <c r="CZE91" s="35"/>
      <c r="CZF91" s="59"/>
      <c r="CZG91" s="37"/>
      <c r="CZH91" s="46"/>
      <c r="CZI91" s="35"/>
      <c r="CZJ91" s="59"/>
      <c r="CZK91" s="37"/>
      <c r="CZL91" s="46"/>
      <c r="CZM91" s="35"/>
      <c r="CZN91" s="59"/>
      <c r="CZO91" s="37"/>
      <c r="CZP91" s="46"/>
      <c r="CZQ91" s="35"/>
      <c r="CZR91" s="59"/>
      <c r="CZS91" s="37"/>
      <c r="CZT91" s="46"/>
      <c r="CZU91" s="35"/>
      <c r="CZV91" s="59"/>
      <c r="CZW91" s="37"/>
      <c r="CZX91" s="46"/>
      <c r="CZY91" s="35"/>
      <c r="CZZ91" s="59"/>
      <c r="DAA91" s="37"/>
      <c r="DAB91" s="46"/>
      <c r="DAC91" s="35"/>
      <c r="DAD91" s="59"/>
      <c r="DAE91" s="37"/>
      <c r="DAF91" s="46"/>
      <c r="DAG91" s="35"/>
      <c r="DAH91" s="59"/>
      <c r="DAI91" s="37"/>
      <c r="DAJ91" s="46"/>
      <c r="DAK91" s="35"/>
      <c r="DAL91" s="59"/>
      <c r="DAM91" s="37"/>
      <c r="DAN91" s="46"/>
      <c r="DAO91" s="35"/>
      <c r="DAP91" s="59"/>
      <c r="DAQ91" s="37"/>
      <c r="DAR91" s="46"/>
      <c r="DAS91" s="35"/>
      <c r="DAT91" s="59"/>
      <c r="DAU91" s="37"/>
      <c r="DAV91" s="46"/>
      <c r="DAW91" s="35"/>
      <c r="DAX91" s="59"/>
      <c r="DAY91" s="37"/>
      <c r="DAZ91" s="46"/>
      <c r="DBA91" s="35"/>
      <c r="DBB91" s="59"/>
      <c r="DBC91" s="37"/>
      <c r="DBD91" s="46"/>
      <c r="DBE91" s="35"/>
      <c r="DBF91" s="59"/>
      <c r="DBG91" s="37"/>
      <c r="DBH91" s="46"/>
      <c r="DBI91" s="35"/>
      <c r="DBJ91" s="59"/>
      <c r="DBK91" s="37"/>
      <c r="DBL91" s="46"/>
      <c r="DBM91" s="35"/>
      <c r="DBN91" s="59"/>
      <c r="DBO91" s="37"/>
      <c r="DBP91" s="46"/>
      <c r="DBQ91" s="35"/>
      <c r="DBR91" s="59"/>
      <c r="DBS91" s="37"/>
      <c r="DBT91" s="46"/>
      <c r="DBU91" s="35"/>
      <c r="DBV91" s="59"/>
      <c r="DBW91" s="37"/>
      <c r="DBX91" s="46"/>
      <c r="DBY91" s="35"/>
      <c r="DBZ91" s="59"/>
      <c r="DCA91" s="37"/>
      <c r="DCB91" s="46"/>
      <c r="DCC91" s="35"/>
      <c r="DCD91" s="59"/>
      <c r="DCE91" s="37"/>
      <c r="DCF91" s="46"/>
      <c r="DCG91" s="35"/>
      <c r="DCH91" s="59"/>
      <c r="DCI91" s="37"/>
      <c r="DCJ91" s="46"/>
      <c r="DCK91" s="35"/>
      <c r="DCL91" s="59"/>
      <c r="DCM91" s="37"/>
      <c r="DCN91" s="46"/>
      <c r="DCO91" s="35"/>
      <c r="DCP91" s="59"/>
      <c r="DCQ91" s="37"/>
      <c r="DCR91" s="46"/>
      <c r="DCS91" s="35"/>
      <c r="DCT91" s="59"/>
      <c r="DCU91" s="37"/>
      <c r="DCV91" s="46"/>
      <c r="DCW91" s="35"/>
      <c r="DCX91" s="59"/>
      <c r="DCY91" s="37"/>
      <c r="DCZ91" s="46"/>
      <c r="DDA91" s="35"/>
      <c r="DDB91" s="59"/>
      <c r="DDC91" s="37"/>
      <c r="DDD91" s="46"/>
      <c r="DDE91" s="35"/>
      <c r="DDF91" s="59"/>
      <c r="DDG91" s="37"/>
      <c r="DDH91" s="46"/>
      <c r="DDI91" s="35"/>
      <c r="DDJ91" s="59"/>
      <c r="DDK91" s="37"/>
      <c r="DDL91" s="46"/>
      <c r="DDM91" s="35"/>
      <c r="DDN91" s="59"/>
      <c r="DDO91" s="37"/>
      <c r="DDP91" s="46"/>
      <c r="DDQ91" s="35"/>
      <c r="DDR91" s="59"/>
      <c r="DDS91" s="37"/>
      <c r="DDT91" s="46"/>
      <c r="DDU91" s="35"/>
      <c r="DDV91" s="59"/>
      <c r="DDW91" s="37"/>
      <c r="DDX91" s="46"/>
      <c r="DDY91" s="35"/>
      <c r="DDZ91" s="59"/>
      <c r="DEA91" s="37"/>
      <c r="DEB91" s="46"/>
      <c r="DEC91" s="35"/>
      <c r="DED91" s="59"/>
      <c r="DEE91" s="37"/>
      <c r="DEF91" s="46"/>
      <c r="DEG91" s="35"/>
      <c r="DEH91" s="59"/>
      <c r="DEI91" s="37"/>
      <c r="DEJ91" s="46"/>
      <c r="DEK91" s="35"/>
      <c r="DEL91" s="59"/>
      <c r="DEM91" s="37"/>
      <c r="DEN91" s="46"/>
      <c r="DEO91" s="35"/>
      <c r="DEP91" s="59"/>
      <c r="DEQ91" s="37"/>
      <c r="DER91" s="46"/>
      <c r="DES91" s="35"/>
      <c r="DET91" s="59"/>
      <c r="DEU91" s="37"/>
      <c r="DEV91" s="46"/>
      <c r="DEW91" s="35"/>
      <c r="DEX91" s="59"/>
      <c r="DEY91" s="37"/>
      <c r="DEZ91" s="46"/>
      <c r="DFA91" s="35"/>
      <c r="DFB91" s="59"/>
      <c r="DFC91" s="37"/>
      <c r="DFD91" s="46"/>
      <c r="DFE91" s="35"/>
      <c r="DFF91" s="59"/>
      <c r="DFG91" s="37"/>
      <c r="DFH91" s="46"/>
      <c r="DFI91" s="35"/>
      <c r="DFJ91" s="59"/>
      <c r="DFK91" s="37"/>
      <c r="DFL91" s="46"/>
      <c r="DFM91" s="35"/>
      <c r="DFN91" s="59"/>
      <c r="DFO91" s="37"/>
      <c r="DFP91" s="46"/>
      <c r="DFQ91" s="35"/>
      <c r="DFR91" s="59"/>
      <c r="DFS91" s="37"/>
      <c r="DFT91" s="46"/>
      <c r="DFU91" s="35"/>
      <c r="DFV91" s="59"/>
      <c r="DFW91" s="37"/>
      <c r="DFX91" s="46"/>
      <c r="DFY91" s="35"/>
      <c r="DFZ91" s="59"/>
      <c r="DGA91" s="37"/>
      <c r="DGB91" s="46"/>
      <c r="DGC91" s="35"/>
      <c r="DGD91" s="59"/>
      <c r="DGE91" s="37"/>
      <c r="DGF91" s="46"/>
      <c r="DGG91" s="35"/>
      <c r="DGH91" s="59"/>
      <c r="DGI91" s="37"/>
      <c r="DGJ91" s="46"/>
      <c r="DGK91" s="35"/>
      <c r="DGL91" s="59"/>
      <c r="DGM91" s="37"/>
      <c r="DGN91" s="46"/>
      <c r="DGO91" s="35"/>
      <c r="DGP91" s="59"/>
      <c r="DGQ91" s="37"/>
      <c r="DGR91" s="46"/>
      <c r="DGS91" s="35"/>
      <c r="DGT91" s="59"/>
      <c r="DGU91" s="37"/>
      <c r="DGV91" s="46"/>
      <c r="DGW91" s="35"/>
      <c r="DGX91" s="59"/>
      <c r="DGY91" s="37"/>
      <c r="DGZ91" s="46"/>
      <c r="DHA91" s="35"/>
      <c r="DHB91" s="59"/>
      <c r="DHC91" s="37"/>
      <c r="DHD91" s="46"/>
      <c r="DHE91" s="35"/>
      <c r="DHF91" s="59"/>
      <c r="DHG91" s="37"/>
      <c r="DHH91" s="46"/>
      <c r="DHI91" s="35"/>
      <c r="DHJ91" s="59"/>
      <c r="DHK91" s="37"/>
      <c r="DHL91" s="46"/>
      <c r="DHM91" s="35"/>
      <c r="DHN91" s="59"/>
      <c r="DHO91" s="37"/>
      <c r="DHP91" s="46"/>
      <c r="DHQ91" s="35"/>
      <c r="DHR91" s="59"/>
      <c r="DHS91" s="37"/>
      <c r="DHT91" s="46"/>
      <c r="DHU91" s="35"/>
      <c r="DHV91" s="59"/>
      <c r="DHW91" s="37"/>
      <c r="DHX91" s="46"/>
      <c r="DHY91" s="35"/>
      <c r="DHZ91" s="59"/>
      <c r="DIA91" s="37"/>
      <c r="DIB91" s="46"/>
      <c r="DIC91" s="35"/>
      <c r="DID91" s="59"/>
      <c r="DIE91" s="37"/>
      <c r="DIF91" s="46"/>
      <c r="DIG91" s="35"/>
      <c r="DIH91" s="59"/>
      <c r="DII91" s="37"/>
      <c r="DIJ91" s="46"/>
      <c r="DIK91" s="35"/>
      <c r="DIL91" s="59"/>
      <c r="DIM91" s="37"/>
      <c r="DIN91" s="46"/>
      <c r="DIO91" s="35"/>
      <c r="DIP91" s="59"/>
      <c r="DIQ91" s="37"/>
      <c r="DIR91" s="46"/>
      <c r="DIS91" s="35"/>
      <c r="DIT91" s="59"/>
      <c r="DIU91" s="37"/>
      <c r="DIV91" s="46"/>
      <c r="DIW91" s="35"/>
      <c r="DIX91" s="59"/>
      <c r="DIY91" s="37"/>
      <c r="DIZ91" s="46"/>
      <c r="DJA91" s="35"/>
      <c r="DJB91" s="59"/>
      <c r="DJC91" s="37"/>
      <c r="DJD91" s="46"/>
      <c r="DJE91" s="35"/>
      <c r="DJF91" s="59"/>
      <c r="DJG91" s="37"/>
      <c r="DJH91" s="46"/>
      <c r="DJI91" s="35"/>
      <c r="DJJ91" s="59"/>
      <c r="DJK91" s="37"/>
      <c r="DJL91" s="46"/>
      <c r="DJM91" s="35"/>
      <c r="DJN91" s="59"/>
      <c r="DJO91" s="37"/>
      <c r="DJP91" s="46"/>
      <c r="DJQ91" s="35"/>
      <c r="DJR91" s="59"/>
      <c r="DJS91" s="37"/>
      <c r="DJT91" s="46"/>
      <c r="DJU91" s="35"/>
      <c r="DJV91" s="59"/>
      <c r="DJW91" s="37"/>
      <c r="DJX91" s="46"/>
      <c r="DJY91" s="35"/>
      <c r="DJZ91" s="59"/>
      <c r="DKA91" s="37"/>
      <c r="DKB91" s="46"/>
      <c r="DKC91" s="35"/>
      <c r="DKD91" s="59"/>
      <c r="DKE91" s="37"/>
      <c r="DKF91" s="46"/>
      <c r="DKG91" s="35"/>
      <c r="DKH91" s="59"/>
      <c r="DKI91" s="37"/>
      <c r="DKJ91" s="46"/>
      <c r="DKK91" s="35"/>
      <c r="DKL91" s="59"/>
      <c r="DKM91" s="37"/>
      <c r="DKN91" s="46"/>
      <c r="DKO91" s="35"/>
      <c r="DKP91" s="59"/>
      <c r="DKQ91" s="37"/>
      <c r="DKR91" s="46"/>
      <c r="DKS91" s="35"/>
      <c r="DKT91" s="59"/>
      <c r="DKU91" s="37"/>
      <c r="DKV91" s="46"/>
      <c r="DKW91" s="35"/>
      <c r="DKX91" s="59"/>
      <c r="DKY91" s="37"/>
      <c r="DKZ91" s="46"/>
      <c r="DLA91" s="35"/>
      <c r="DLB91" s="59"/>
      <c r="DLC91" s="37"/>
      <c r="DLD91" s="46"/>
      <c r="DLE91" s="35"/>
      <c r="DLF91" s="59"/>
      <c r="DLG91" s="37"/>
      <c r="DLH91" s="46"/>
      <c r="DLI91" s="35"/>
      <c r="DLJ91" s="59"/>
      <c r="DLK91" s="37"/>
      <c r="DLL91" s="46"/>
      <c r="DLM91" s="35"/>
      <c r="DLN91" s="59"/>
      <c r="DLO91" s="37"/>
      <c r="DLP91" s="46"/>
      <c r="DLQ91" s="35"/>
      <c r="DLR91" s="59"/>
      <c r="DLS91" s="37"/>
      <c r="DLT91" s="46"/>
      <c r="DLU91" s="35"/>
      <c r="DLV91" s="59"/>
      <c r="DLW91" s="37"/>
      <c r="DLX91" s="46"/>
      <c r="DLY91" s="35"/>
      <c r="DLZ91" s="59"/>
      <c r="DMA91" s="37"/>
      <c r="DMB91" s="46"/>
      <c r="DMC91" s="35"/>
      <c r="DMD91" s="59"/>
      <c r="DME91" s="37"/>
      <c r="DMF91" s="46"/>
      <c r="DMG91" s="35"/>
      <c r="DMH91" s="59"/>
      <c r="DMI91" s="37"/>
      <c r="DMJ91" s="46"/>
      <c r="DMK91" s="35"/>
      <c r="DML91" s="59"/>
      <c r="DMM91" s="37"/>
      <c r="DMN91" s="46"/>
      <c r="DMO91" s="35"/>
      <c r="DMP91" s="59"/>
      <c r="DMQ91" s="37"/>
      <c r="DMR91" s="46"/>
      <c r="DMS91" s="35"/>
      <c r="DMT91" s="59"/>
      <c r="DMU91" s="37"/>
      <c r="DMV91" s="46"/>
      <c r="DMW91" s="35"/>
      <c r="DMX91" s="59"/>
      <c r="DMY91" s="37"/>
      <c r="DMZ91" s="46"/>
      <c r="DNA91" s="35"/>
      <c r="DNB91" s="59"/>
      <c r="DNC91" s="37"/>
      <c r="DND91" s="46"/>
      <c r="DNE91" s="35"/>
      <c r="DNF91" s="59"/>
      <c r="DNG91" s="37"/>
      <c r="DNH91" s="46"/>
      <c r="DNI91" s="35"/>
      <c r="DNJ91" s="59"/>
      <c r="DNK91" s="37"/>
      <c r="DNL91" s="46"/>
      <c r="DNM91" s="35"/>
      <c r="DNN91" s="59"/>
      <c r="DNO91" s="37"/>
      <c r="DNP91" s="46"/>
      <c r="DNQ91" s="35"/>
      <c r="DNR91" s="59"/>
      <c r="DNS91" s="37"/>
      <c r="DNT91" s="46"/>
      <c r="DNU91" s="35"/>
      <c r="DNV91" s="59"/>
      <c r="DNW91" s="37"/>
      <c r="DNX91" s="46"/>
      <c r="DNY91" s="35"/>
      <c r="DNZ91" s="59"/>
      <c r="DOA91" s="37"/>
      <c r="DOB91" s="46"/>
      <c r="DOC91" s="35"/>
      <c r="DOD91" s="59"/>
      <c r="DOE91" s="37"/>
      <c r="DOF91" s="46"/>
      <c r="DOG91" s="35"/>
      <c r="DOH91" s="59"/>
      <c r="DOI91" s="37"/>
      <c r="DOJ91" s="46"/>
      <c r="DOK91" s="35"/>
      <c r="DOL91" s="59"/>
      <c r="DOM91" s="37"/>
      <c r="DON91" s="46"/>
      <c r="DOO91" s="35"/>
      <c r="DOP91" s="59"/>
      <c r="DOQ91" s="37"/>
      <c r="DOR91" s="46"/>
      <c r="DOS91" s="35"/>
      <c r="DOT91" s="59"/>
      <c r="DOU91" s="37"/>
      <c r="DOV91" s="46"/>
      <c r="DOW91" s="35"/>
      <c r="DOX91" s="59"/>
      <c r="DOY91" s="37"/>
      <c r="DOZ91" s="46"/>
      <c r="DPA91" s="35"/>
      <c r="DPB91" s="59"/>
      <c r="DPC91" s="37"/>
      <c r="DPD91" s="46"/>
      <c r="DPE91" s="35"/>
      <c r="DPF91" s="59"/>
      <c r="DPG91" s="37"/>
      <c r="DPH91" s="46"/>
      <c r="DPI91" s="35"/>
      <c r="DPJ91" s="59"/>
      <c r="DPK91" s="37"/>
      <c r="DPL91" s="46"/>
      <c r="DPM91" s="35"/>
      <c r="DPN91" s="59"/>
      <c r="DPO91" s="37"/>
      <c r="DPP91" s="46"/>
      <c r="DPQ91" s="35"/>
      <c r="DPR91" s="59"/>
      <c r="DPS91" s="37"/>
      <c r="DPT91" s="46"/>
      <c r="DPU91" s="35"/>
      <c r="DPV91" s="59"/>
      <c r="DPW91" s="37"/>
      <c r="DPX91" s="46"/>
      <c r="DPY91" s="35"/>
      <c r="DPZ91" s="59"/>
      <c r="DQA91" s="37"/>
      <c r="DQB91" s="46"/>
      <c r="DQC91" s="35"/>
      <c r="DQD91" s="59"/>
      <c r="DQE91" s="37"/>
      <c r="DQF91" s="46"/>
      <c r="DQG91" s="35"/>
      <c r="DQH91" s="59"/>
      <c r="DQI91" s="37"/>
      <c r="DQJ91" s="46"/>
      <c r="DQK91" s="35"/>
      <c r="DQL91" s="59"/>
      <c r="DQM91" s="37"/>
      <c r="DQN91" s="46"/>
      <c r="DQO91" s="35"/>
      <c r="DQP91" s="59"/>
      <c r="DQQ91" s="37"/>
      <c r="DQR91" s="46"/>
      <c r="DQS91" s="35"/>
      <c r="DQT91" s="59"/>
      <c r="DQU91" s="37"/>
      <c r="DQV91" s="46"/>
      <c r="DQW91" s="35"/>
      <c r="DQX91" s="59"/>
      <c r="DQY91" s="37"/>
      <c r="DQZ91" s="46"/>
      <c r="DRA91" s="35"/>
      <c r="DRB91" s="59"/>
      <c r="DRC91" s="37"/>
      <c r="DRD91" s="46"/>
      <c r="DRE91" s="35"/>
      <c r="DRF91" s="59"/>
      <c r="DRG91" s="37"/>
      <c r="DRH91" s="46"/>
      <c r="DRI91" s="35"/>
      <c r="DRJ91" s="59"/>
      <c r="DRK91" s="37"/>
      <c r="DRL91" s="46"/>
      <c r="DRM91" s="35"/>
      <c r="DRN91" s="59"/>
      <c r="DRO91" s="37"/>
      <c r="DRP91" s="46"/>
      <c r="DRQ91" s="35"/>
      <c r="DRR91" s="59"/>
      <c r="DRS91" s="37"/>
      <c r="DRT91" s="46"/>
      <c r="DRU91" s="35"/>
      <c r="DRV91" s="59"/>
      <c r="DRW91" s="37"/>
      <c r="DRX91" s="46"/>
      <c r="DRY91" s="35"/>
      <c r="DRZ91" s="59"/>
      <c r="DSA91" s="37"/>
      <c r="DSB91" s="46"/>
      <c r="DSC91" s="35"/>
      <c r="DSD91" s="59"/>
      <c r="DSE91" s="37"/>
      <c r="DSF91" s="46"/>
      <c r="DSG91" s="35"/>
      <c r="DSH91" s="59"/>
      <c r="DSI91" s="37"/>
      <c r="DSJ91" s="46"/>
      <c r="DSK91" s="35"/>
      <c r="DSL91" s="59"/>
      <c r="DSM91" s="37"/>
      <c r="DSN91" s="46"/>
      <c r="DSO91" s="35"/>
      <c r="DSP91" s="59"/>
      <c r="DSQ91" s="37"/>
      <c r="DSR91" s="46"/>
      <c r="DSS91" s="35"/>
      <c r="DST91" s="59"/>
      <c r="DSU91" s="37"/>
      <c r="DSV91" s="46"/>
      <c r="DSW91" s="35"/>
      <c r="DSX91" s="59"/>
      <c r="DSY91" s="37"/>
      <c r="DSZ91" s="46"/>
      <c r="DTA91" s="35"/>
      <c r="DTB91" s="59"/>
      <c r="DTC91" s="37"/>
      <c r="DTD91" s="46"/>
      <c r="DTE91" s="35"/>
      <c r="DTF91" s="59"/>
      <c r="DTG91" s="37"/>
      <c r="DTH91" s="46"/>
      <c r="DTI91" s="35"/>
      <c r="DTJ91" s="59"/>
      <c r="DTK91" s="37"/>
      <c r="DTL91" s="46"/>
      <c r="DTM91" s="35"/>
      <c r="DTN91" s="59"/>
      <c r="DTO91" s="37"/>
      <c r="DTP91" s="46"/>
      <c r="DTQ91" s="35"/>
      <c r="DTR91" s="59"/>
      <c r="DTS91" s="37"/>
      <c r="DTT91" s="46"/>
      <c r="DTU91" s="35"/>
      <c r="DTV91" s="59"/>
      <c r="DTW91" s="37"/>
      <c r="DTX91" s="46"/>
      <c r="DTY91" s="35"/>
      <c r="DTZ91" s="59"/>
      <c r="DUA91" s="37"/>
      <c r="DUB91" s="46"/>
      <c r="DUC91" s="35"/>
      <c r="DUD91" s="59"/>
      <c r="DUE91" s="37"/>
      <c r="DUF91" s="46"/>
      <c r="DUG91" s="35"/>
      <c r="DUH91" s="59"/>
      <c r="DUI91" s="37"/>
      <c r="DUJ91" s="46"/>
      <c r="DUK91" s="35"/>
      <c r="DUL91" s="59"/>
      <c r="DUM91" s="37"/>
      <c r="DUN91" s="46"/>
      <c r="DUO91" s="35"/>
      <c r="DUP91" s="59"/>
      <c r="DUQ91" s="37"/>
      <c r="DUR91" s="46"/>
      <c r="DUS91" s="35"/>
      <c r="DUT91" s="59"/>
      <c r="DUU91" s="37"/>
      <c r="DUV91" s="46"/>
      <c r="DUW91" s="35"/>
      <c r="DUX91" s="59"/>
      <c r="DUY91" s="37"/>
      <c r="DUZ91" s="46"/>
      <c r="DVA91" s="35"/>
      <c r="DVB91" s="59"/>
      <c r="DVC91" s="37"/>
      <c r="DVD91" s="46"/>
      <c r="DVE91" s="35"/>
      <c r="DVF91" s="59"/>
      <c r="DVG91" s="37"/>
      <c r="DVH91" s="46"/>
      <c r="DVI91" s="35"/>
      <c r="DVJ91" s="59"/>
      <c r="DVK91" s="37"/>
      <c r="DVL91" s="46"/>
      <c r="DVM91" s="35"/>
      <c r="DVN91" s="59"/>
      <c r="DVO91" s="37"/>
      <c r="DVP91" s="46"/>
      <c r="DVQ91" s="35"/>
      <c r="DVR91" s="59"/>
      <c r="DVS91" s="37"/>
      <c r="DVT91" s="46"/>
      <c r="DVU91" s="35"/>
      <c r="DVV91" s="59"/>
      <c r="DVW91" s="37"/>
      <c r="DVX91" s="46"/>
      <c r="DVY91" s="35"/>
      <c r="DVZ91" s="59"/>
      <c r="DWA91" s="37"/>
      <c r="DWB91" s="46"/>
      <c r="DWC91" s="35"/>
      <c r="DWD91" s="59"/>
      <c r="DWE91" s="37"/>
      <c r="DWF91" s="46"/>
      <c r="DWG91" s="35"/>
      <c r="DWH91" s="59"/>
      <c r="DWI91" s="37"/>
      <c r="DWJ91" s="46"/>
      <c r="DWK91" s="35"/>
      <c r="DWL91" s="59"/>
      <c r="DWM91" s="37"/>
      <c r="DWN91" s="46"/>
      <c r="DWO91" s="35"/>
      <c r="DWP91" s="59"/>
      <c r="DWQ91" s="37"/>
      <c r="DWR91" s="46"/>
      <c r="DWS91" s="35"/>
      <c r="DWT91" s="59"/>
      <c r="DWU91" s="37"/>
      <c r="DWV91" s="46"/>
      <c r="DWW91" s="35"/>
      <c r="DWX91" s="59"/>
      <c r="DWY91" s="37"/>
      <c r="DWZ91" s="46"/>
      <c r="DXA91" s="35"/>
      <c r="DXB91" s="59"/>
      <c r="DXC91" s="37"/>
      <c r="DXD91" s="46"/>
      <c r="DXE91" s="35"/>
      <c r="DXF91" s="59"/>
      <c r="DXG91" s="37"/>
      <c r="DXH91" s="46"/>
      <c r="DXI91" s="35"/>
      <c r="DXJ91" s="59"/>
      <c r="DXK91" s="37"/>
      <c r="DXL91" s="46"/>
      <c r="DXM91" s="35"/>
      <c r="DXN91" s="59"/>
      <c r="DXO91" s="37"/>
      <c r="DXP91" s="46"/>
      <c r="DXQ91" s="35"/>
      <c r="DXR91" s="59"/>
      <c r="DXS91" s="37"/>
      <c r="DXT91" s="46"/>
      <c r="DXU91" s="35"/>
      <c r="DXV91" s="59"/>
      <c r="DXW91" s="37"/>
      <c r="DXX91" s="46"/>
      <c r="DXY91" s="35"/>
      <c r="DXZ91" s="59"/>
      <c r="DYA91" s="37"/>
      <c r="DYB91" s="46"/>
      <c r="DYC91" s="35"/>
      <c r="DYD91" s="59"/>
      <c r="DYE91" s="37"/>
      <c r="DYF91" s="46"/>
      <c r="DYG91" s="35"/>
      <c r="DYH91" s="59"/>
      <c r="DYI91" s="37"/>
      <c r="DYJ91" s="46"/>
      <c r="DYK91" s="35"/>
      <c r="DYL91" s="59"/>
      <c r="DYM91" s="37"/>
      <c r="DYN91" s="46"/>
      <c r="DYO91" s="35"/>
      <c r="DYP91" s="59"/>
      <c r="DYQ91" s="37"/>
      <c r="DYR91" s="46"/>
      <c r="DYS91" s="35"/>
      <c r="DYT91" s="59"/>
      <c r="DYU91" s="37"/>
      <c r="DYV91" s="46"/>
      <c r="DYW91" s="35"/>
      <c r="DYX91" s="59"/>
      <c r="DYY91" s="37"/>
      <c r="DYZ91" s="46"/>
      <c r="DZA91" s="35"/>
      <c r="DZB91" s="59"/>
      <c r="DZC91" s="37"/>
      <c r="DZD91" s="46"/>
      <c r="DZE91" s="35"/>
      <c r="DZF91" s="59"/>
      <c r="DZG91" s="37"/>
      <c r="DZH91" s="46"/>
      <c r="DZI91" s="35"/>
      <c r="DZJ91" s="59"/>
      <c r="DZK91" s="37"/>
      <c r="DZL91" s="46"/>
      <c r="DZM91" s="35"/>
      <c r="DZN91" s="59"/>
      <c r="DZO91" s="37"/>
      <c r="DZP91" s="46"/>
      <c r="DZQ91" s="35"/>
      <c r="DZR91" s="59"/>
      <c r="DZS91" s="37"/>
      <c r="DZT91" s="46"/>
      <c r="DZU91" s="35"/>
      <c r="DZV91" s="59"/>
      <c r="DZW91" s="37"/>
      <c r="DZX91" s="46"/>
      <c r="DZY91" s="35"/>
      <c r="DZZ91" s="59"/>
      <c r="EAA91" s="37"/>
      <c r="EAB91" s="46"/>
      <c r="EAC91" s="35"/>
      <c r="EAD91" s="59"/>
      <c r="EAE91" s="37"/>
      <c r="EAF91" s="46"/>
      <c r="EAG91" s="35"/>
      <c r="EAH91" s="59"/>
      <c r="EAI91" s="37"/>
      <c r="EAJ91" s="46"/>
      <c r="EAK91" s="35"/>
      <c r="EAL91" s="59"/>
      <c r="EAM91" s="37"/>
      <c r="EAN91" s="46"/>
      <c r="EAO91" s="35"/>
      <c r="EAP91" s="59"/>
      <c r="EAQ91" s="37"/>
      <c r="EAR91" s="46"/>
      <c r="EAS91" s="35"/>
      <c r="EAT91" s="59"/>
      <c r="EAU91" s="37"/>
      <c r="EAV91" s="46"/>
      <c r="EAW91" s="35"/>
      <c r="EAX91" s="59"/>
      <c r="EAY91" s="37"/>
      <c r="EAZ91" s="46"/>
      <c r="EBA91" s="35"/>
      <c r="EBB91" s="59"/>
      <c r="EBC91" s="37"/>
      <c r="EBD91" s="46"/>
      <c r="EBE91" s="35"/>
      <c r="EBF91" s="59"/>
      <c r="EBG91" s="37"/>
      <c r="EBH91" s="46"/>
      <c r="EBI91" s="35"/>
      <c r="EBJ91" s="59"/>
      <c r="EBK91" s="37"/>
      <c r="EBL91" s="46"/>
      <c r="EBM91" s="35"/>
      <c r="EBN91" s="59"/>
      <c r="EBO91" s="37"/>
      <c r="EBP91" s="46"/>
      <c r="EBQ91" s="35"/>
      <c r="EBR91" s="59"/>
      <c r="EBS91" s="37"/>
      <c r="EBT91" s="46"/>
      <c r="EBU91" s="35"/>
      <c r="EBV91" s="59"/>
      <c r="EBW91" s="37"/>
      <c r="EBX91" s="46"/>
      <c r="EBY91" s="35"/>
      <c r="EBZ91" s="59"/>
      <c r="ECA91" s="37"/>
      <c r="ECB91" s="46"/>
      <c r="ECC91" s="35"/>
      <c r="ECD91" s="59"/>
      <c r="ECE91" s="37"/>
      <c r="ECF91" s="46"/>
      <c r="ECG91" s="35"/>
      <c r="ECH91" s="59"/>
      <c r="ECI91" s="37"/>
      <c r="ECJ91" s="46"/>
      <c r="ECK91" s="35"/>
      <c r="ECL91" s="59"/>
      <c r="ECM91" s="37"/>
      <c r="ECN91" s="46"/>
      <c r="ECO91" s="35"/>
      <c r="ECP91" s="59"/>
      <c r="ECQ91" s="37"/>
      <c r="ECR91" s="46"/>
      <c r="ECS91" s="35"/>
      <c r="ECT91" s="59"/>
      <c r="ECU91" s="37"/>
      <c r="ECV91" s="46"/>
      <c r="ECW91" s="35"/>
      <c r="ECX91" s="59"/>
      <c r="ECY91" s="37"/>
      <c r="ECZ91" s="46"/>
      <c r="EDA91" s="35"/>
      <c r="EDB91" s="59"/>
      <c r="EDC91" s="37"/>
      <c r="EDD91" s="46"/>
      <c r="EDE91" s="35"/>
      <c r="EDF91" s="59"/>
      <c r="EDG91" s="37"/>
      <c r="EDH91" s="46"/>
      <c r="EDI91" s="35"/>
      <c r="EDJ91" s="59"/>
      <c r="EDK91" s="37"/>
      <c r="EDL91" s="46"/>
      <c r="EDM91" s="35"/>
      <c r="EDN91" s="59"/>
      <c r="EDO91" s="37"/>
      <c r="EDP91" s="46"/>
      <c r="EDQ91" s="35"/>
      <c r="EDR91" s="59"/>
      <c r="EDS91" s="37"/>
      <c r="EDT91" s="46"/>
      <c r="EDU91" s="35"/>
      <c r="EDV91" s="59"/>
      <c r="EDW91" s="37"/>
      <c r="EDX91" s="46"/>
      <c r="EDY91" s="35"/>
      <c r="EDZ91" s="59"/>
      <c r="EEA91" s="37"/>
      <c r="EEB91" s="46"/>
      <c r="EEC91" s="35"/>
      <c r="EED91" s="59"/>
      <c r="EEE91" s="37"/>
      <c r="EEF91" s="46"/>
      <c r="EEG91" s="35"/>
      <c r="EEH91" s="59"/>
      <c r="EEI91" s="37"/>
      <c r="EEJ91" s="46"/>
      <c r="EEK91" s="35"/>
      <c r="EEL91" s="59"/>
      <c r="EEM91" s="37"/>
      <c r="EEN91" s="46"/>
      <c r="EEO91" s="35"/>
      <c r="EEP91" s="59"/>
      <c r="EEQ91" s="37"/>
      <c r="EER91" s="46"/>
      <c r="EES91" s="35"/>
      <c r="EET91" s="59"/>
      <c r="EEU91" s="37"/>
      <c r="EEV91" s="46"/>
      <c r="EEW91" s="35"/>
      <c r="EEX91" s="59"/>
      <c r="EEY91" s="37"/>
      <c r="EEZ91" s="46"/>
      <c r="EFA91" s="35"/>
      <c r="EFB91" s="59"/>
      <c r="EFC91" s="37"/>
      <c r="EFD91" s="46"/>
      <c r="EFE91" s="35"/>
      <c r="EFF91" s="59"/>
      <c r="EFG91" s="37"/>
      <c r="EFH91" s="46"/>
      <c r="EFI91" s="35"/>
      <c r="EFJ91" s="59"/>
      <c r="EFK91" s="37"/>
      <c r="EFL91" s="46"/>
      <c r="EFM91" s="35"/>
      <c r="EFN91" s="59"/>
      <c r="EFO91" s="37"/>
      <c r="EFP91" s="46"/>
      <c r="EFQ91" s="35"/>
      <c r="EFR91" s="59"/>
      <c r="EFS91" s="37"/>
      <c r="EFT91" s="46"/>
      <c r="EFU91" s="35"/>
      <c r="EFV91" s="59"/>
      <c r="EFW91" s="37"/>
      <c r="EFX91" s="46"/>
      <c r="EFY91" s="35"/>
      <c r="EFZ91" s="59"/>
      <c r="EGA91" s="37"/>
      <c r="EGB91" s="46"/>
      <c r="EGC91" s="35"/>
      <c r="EGD91" s="59"/>
      <c r="EGE91" s="37"/>
      <c r="EGF91" s="46"/>
      <c r="EGG91" s="35"/>
      <c r="EGH91" s="59"/>
      <c r="EGI91" s="37"/>
      <c r="EGJ91" s="46"/>
      <c r="EGK91" s="35"/>
      <c r="EGL91" s="59"/>
      <c r="EGM91" s="37"/>
      <c r="EGN91" s="46"/>
      <c r="EGO91" s="35"/>
      <c r="EGP91" s="59"/>
      <c r="EGQ91" s="37"/>
      <c r="EGR91" s="46"/>
      <c r="EGS91" s="35"/>
      <c r="EGT91" s="59"/>
      <c r="EGU91" s="37"/>
      <c r="EGV91" s="46"/>
      <c r="EGW91" s="35"/>
      <c r="EGX91" s="59"/>
      <c r="EGY91" s="37"/>
      <c r="EGZ91" s="46"/>
      <c r="EHA91" s="35"/>
      <c r="EHB91" s="59"/>
      <c r="EHC91" s="37"/>
      <c r="EHD91" s="46"/>
      <c r="EHE91" s="35"/>
      <c r="EHF91" s="59"/>
      <c r="EHG91" s="37"/>
      <c r="EHH91" s="46"/>
      <c r="EHI91" s="35"/>
      <c r="EHJ91" s="59"/>
      <c r="EHK91" s="37"/>
      <c r="EHL91" s="46"/>
      <c r="EHM91" s="35"/>
      <c r="EHN91" s="59"/>
      <c r="EHO91" s="37"/>
      <c r="EHP91" s="46"/>
      <c r="EHQ91" s="35"/>
      <c r="EHR91" s="59"/>
      <c r="EHS91" s="37"/>
      <c r="EHT91" s="46"/>
      <c r="EHU91" s="35"/>
      <c r="EHV91" s="59"/>
      <c r="EHW91" s="37"/>
      <c r="EHX91" s="46"/>
      <c r="EHY91" s="35"/>
      <c r="EHZ91" s="59"/>
      <c r="EIA91" s="37"/>
      <c r="EIB91" s="46"/>
      <c r="EIC91" s="35"/>
      <c r="EID91" s="59"/>
      <c r="EIE91" s="37"/>
      <c r="EIF91" s="46"/>
      <c r="EIG91" s="35"/>
      <c r="EIH91" s="59"/>
      <c r="EII91" s="37"/>
      <c r="EIJ91" s="46"/>
      <c r="EIK91" s="35"/>
      <c r="EIL91" s="59"/>
      <c r="EIM91" s="37"/>
      <c r="EIN91" s="46"/>
      <c r="EIO91" s="35"/>
      <c r="EIP91" s="59"/>
      <c r="EIQ91" s="37"/>
      <c r="EIR91" s="46"/>
      <c r="EIS91" s="35"/>
      <c r="EIT91" s="59"/>
      <c r="EIU91" s="37"/>
      <c r="EIV91" s="46"/>
      <c r="EIW91" s="35"/>
      <c r="EIX91" s="59"/>
      <c r="EIY91" s="37"/>
      <c r="EIZ91" s="46"/>
      <c r="EJA91" s="35"/>
      <c r="EJB91" s="59"/>
      <c r="EJC91" s="37"/>
      <c r="EJD91" s="46"/>
      <c r="EJE91" s="35"/>
      <c r="EJF91" s="59"/>
      <c r="EJG91" s="37"/>
      <c r="EJH91" s="46"/>
      <c r="EJI91" s="35"/>
      <c r="EJJ91" s="59"/>
      <c r="EJK91" s="37"/>
      <c r="EJL91" s="46"/>
      <c r="EJM91" s="35"/>
      <c r="EJN91" s="59"/>
      <c r="EJO91" s="37"/>
      <c r="EJP91" s="46"/>
      <c r="EJQ91" s="35"/>
      <c r="EJR91" s="59"/>
      <c r="EJS91" s="37"/>
      <c r="EJT91" s="46"/>
      <c r="EJU91" s="35"/>
      <c r="EJV91" s="59"/>
      <c r="EJW91" s="37"/>
      <c r="EJX91" s="46"/>
      <c r="EJY91" s="35"/>
      <c r="EJZ91" s="59"/>
      <c r="EKA91" s="37"/>
      <c r="EKB91" s="46"/>
      <c r="EKC91" s="35"/>
      <c r="EKD91" s="59"/>
      <c r="EKE91" s="37"/>
      <c r="EKF91" s="46"/>
      <c r="EKG91" s="35"/>
      <c r="EKH91" s="59"/>
      <c r="EKI91" s="37"/>
      <c r="EKJ91" s="46"/>
      <c r="EKK91" s="35"/>
      <c r="EKL91" s="59"/>
      <c r="EKM91" s="37"/>
      <c r="EKN91" s="46"/>
      <c r="EKO91" s="35"/>
      <c r="EKP91" s="59"/>
      <c r="EKQ91" s="37"/>
      <c r="EKR91" s="46"/>
      <c r="EKS91" s="35"/>
      <c r="EKT91" s="59"/>
      <c r="EKU91" s="37"/>
      <c r="EKV91" s="46"/>
      <c r="EKW91" s="35"/>
      <c r="EKX91" s="59"/>
      <c r="EKY91" s="37"/>
      <c r="EKZ91" s="46"/>
      <c r="ELA91" s="35"/>
      <c r="ELB91" s="59"/>
      <c r="ELC91" s="37"/>
      <c r="ELD91" s="46"/>
      <c r="ELE91" s="35"/>
      <c r="ELF91" s="59"/>
      <c r="ELG91" s="37"/>
      <c r="ELH91" s="46"/>
      <c r="ELI91" s="35"/>
      <c r="ELJ91" s="59"/>
      <c r="ELK91" s="37"/>
      <c r="ELL91" s="46"/>
      <c r="ELM91" s="35"/>
      <c r="ELN91" s="59"/>
      <c r="ELO91" s="37"/>
      <c r="ELP91" s="46"/>
      <c r="ELQ91" s="35"/>
      <c r="ELR91" s="59"/>
      <c r="ELS91" s="37"/>
      <c r="ELT91" s="46"/>
      <c r="ELU91" s="35"/>
      <c r="ELV91" s="59"/>
      <c r="ELW91" s="37"/>
      <c r="ELX91" s="46"/>
      <c r="ELY91" s="35"/>
      <c r="ELZ91" s="59"/>
      <c r="EMA91" s="37"/>
      <c r="EMB91" s="46"/>
      <c r="EMC91" s="35"/>
      <c r="EMD91" s="59"/>
      <c r="EME91" s="37"/>
      <c r="EMF91" s="46"/>
      <c r="EMG91" s="35"/>
      <c r="EMH91" s="59"/>
      <c r="EMI91" s="37"/>
      <c r="EMJ91" s="46"/>
      <c r="EMK91" s="35"/>
      <c r="EML91" s="59"/>
      <c r="EMM91" s="37"/>
      <c r="EMN91" s="46"/>
      <c r="EMO91" s="35"/>
      <c r="EMP91" s="59"/>
      <c r="EMQ91" s="37"/>
      <c r="EMR91" s="46"/>
      <c r="EMS91" s="35"/>
      <c r="EMT91" s="59"/>
      <c r="EMU91" s="37"/>
      <c r="EMV91" s="46"/>
      <c r="EMW91" s="35"/>
      <c r="EMX91" s="59"/>
      <c r="EMY91" s="37"/>
      <c r="EMZ91" s="46"/>
      <c r="ENA91" s="35"/>
      <c r="ENB91" s="59"/>
      <c r="ENC91" s="37"/>
      <c r="END91" s="46"/>
      <c r="ENE91" s="35"/>
      <c r="ENF91" s="59"/>
      <c r="ENG91" s="37"/>
      <c r="ENH91" s="46"/>
      <c r="ENI91" s="35"/>
      <c r="ENJ91" s="59"/>
      <c r="ENK91" s="37"/>
      <c r="ENL91" s="46"/>
      <c r="ENM91" s="35"/>
      <c r="ENN91" s="59"/>
      <c r="ENO91" s="37"/>
      <c r="ENP91" s="46"/>
      <c r="ENQ91" s="35"/>
      <c r="ENR91" s="59"/>
      <c r="ENS91" s="37"/>
      <c r="ENT91" s="46"/>
      <c r="ENU91" s="35"/>
      <c r="ENV91" s="59"/>
      <c r="ENW91" s="37"/>
      <c r="ENX91" s="46"/>
      <c r="ENY91" s="35"/>
      <c r="ENZ91" s="59"/>
      <c r="EOA91" s="37"/>
      <c r="EOB91" s="46"/>
      <c r="EOC91" s="35"/>
      <c r="EOD91" s="59"/>
      <c r="EOE91" s="37"/>
      <c r="EOF91" s="46"/>
      <c r="EOG91" s="35"/>
      <c r="EOH91" s="59"/>
      <c r="EOI91" s="37"/>
      <c r="EOJ91" s="46"/>
      <c r="EOK91" s="35"/>
      <c r="EOL91" s="59"/>
      <c r="EOM91" s="37"/>
      <c r="EON91" s="46"/>
      <c r="EOO91" s="35"/>
      <c r="EOP91" s="59"/>
      <c r="EOQ91" s="37"/>
      <c r="EOR91" s="46"/>
      <c r="EOS91" s="35"/>
      <c r="EOT91" s="59"/>
      <c r="EOU91" s="37"/>
      <c r="EOV91" s="46"/>
      <c r="EOW91" s="35"/>
      <c r="EOX91" s="59"/>
      <c r="EOY91" s="37"/>
      <c r="EOZ91" s="46"/>
      <c r="EPA91" s="35"/>
      <c r="EPB91" s="59"/>
      <c r="EPC91" s="37"/>
      <c r="EPD91" s="46"/>
      <c r="EPE91" s="35"/>
      <c r="EPF91" s="59"/>
      <c r="EPG91" s="37"/>
      <c r="EPH91" s="46"/>
      <c r="EPI91" s="35"/>
      <c r="EPJ91" s="59"/>
      <c r="EPK91" s="37"/>
      <c r="EPL91" s="46"/>
      <c r="EPM91" s="35"/>
      <c r="EPN91" s="59"/>
      <c r="EPO91" s="37"/>
      <c r="EPP91" s="46"/>
      <c r="EPQ91" s="35"/>
      <c r="EPR91" s="59"/>
      <c r="EPS91" s="37"/>
      <c r="EPT91" s="46"/>
      <c r="EPU91" s="35"/>
      <c r="EPV91" s="59"/>
      <c r="EPW91" s="37"/>
      <c r="EPX91" s="46"/>
      <c r="EPY91" s="35"/>
      <c r="EPZ91" s="59"/>
      <c r="EQA91" s="37"/>
      <c r="EQB91" s="46"/>
      <c r="EQC91" s="35"/>
      <c r="EQD91" s="59"/>
      <c r="EQE91" s="37"/>
      <c r="EQF91" s="46"/>
      <c r="EQG91" s="35"/>
      <c r="EQH91" s="59"/>
      <c r="EQI91" s="37"/>
      <c r="EQJ91" s="46"/>
      <c r="EQK91" s="35"/>
      <c r="EQL91" s="59"/>
      <c r="EQM91" s="37"/>
      <c r="EQN91" s="46"/>
      <c r="EQO91" s="35"/>
      <c r="EQP91" s="59"/>
      <c r="EQQ91" s="37"/>
      <c r="EQR91" s="46"/>
      <c r="EQS91" s="35"/>
      <c r="EQT91" s="59"/>
      <c r="EQU91" s="37"/>
      <c r="EQV91" s="46"/>
      <c r="EQW91" s="35"/>
      <c r="EQX91" s="59"/>
      <c r="EQY91" s="37"/>
      <c r="EQZ91" s="46"/>
      <c r="ERA91" s="35"/>
      <c r="ERB91" s="59"/>
      <c r="ERC91" s="37"/>
      <c r="ERD91" s="46"/>
      <c r="ERE91" s="35"/>
      <c r="ERF91" s="59"/>
      <c r="ERG91" s="37"/>
      <c r="ERH91" s="46"/>
      <c r="ERI91" s="35"/>
      <c r="ERJ91" s="59"/>
      <c r="ERK91" s="37"/>
      <c r="ERL91" s="46"/>
      <c r="ERM91" s="35"/>
      <c r="ERN91" s="59"/>
      <c r="ERO91" s="37"/>
      <c r="ERP91" s="46"/>
      <c r="ERQ91" s="35"/>
      <c r="ERR91" s="59"/>
      <c r="ERS91" s="37"/>
      <c r="ERT91" s="46"/>
      <c r="ERU91" s="35"/>
      <c r="ERV91" s="59"/>
      <c r="ERW91" s="37"/>
      <c r="ERX91" s="46"/>
      <c r="ERY91" s="35"/>
      <c r="ERZ91" s="59"/>
      <c r="ESA91" s="37"/>
      <c r="ESB91" s="46"/>
      <c r="ESC91" s="35"/>
      <c r="ESD91" s="59"/>
      <c r="ESE91" s="37"/>
      <c r="ESF91" s="46"/>
      <c r="ESG91" s="35"/>
      <c r="ESH91" s="59"/>
      <c r="ESI91" s="37"/>
      <c r="ESJ91" s="46"/>
      <c r="ESK91" s="35"/>
      <c r="ESL91" s="59"/>
      <c r="ESM91" s="37"/>
      <c r="ESN91" s="46"/>
      <c r="ESO91" s="35"/>
      <c r="ESP91" s="59"/>
      <c r="ESQ91" s="37"/>
      <c r="ESR91" s="46"/>
      <c r="ESS91" s="35"/>
      <c r="EST91" s="59"/>
      <c r="ESU91" s="37"/>
      <c r="ESV91" s="46"/>
      <c r="ESW91" s="35"/>
      <c r="ESX91" s="59"/>
      <c r="ESY91" s="37"/>
      <c r="ESZ91" s="46"/>
      <c r="ETA91" s="35"/>
      <c r="ETB91" s="59"/>
      <c r="ETC91" s="37"/>
      <c r="ETD91" s="46"/>
      <c r="ETE91" s="35"/>
      <c r="ETF91" s="59"/>
      <c r="ETG91" s="37"/>
      <c r="ETH91" s="46"/>
      <c r="ETI91" s="35"/>
      <c r="ETJ91" s="59"/>
      <c r="ETK91" s="37"/>
      <c r="ETL91" s="46"/>
      <c r="ETM91" s="35"/>
      <c r="ETN91" s="59"/>
      <c r="ETO91" s="37"/>
      <c r="ETP91" s="46"/>
      <c r="ETQ91" s="35"/>
      <c r="ETR91" s="59"/>
      <c r="ETS91" s="37"/>
      <c r="ETT91" s="46"/>
      <c r="ETU91" s="35"/>
      <c r="ETV91" s="59"/>
      <c r="ETW91" s="37"/>
      <c r="ETX91" s="46"/>
      <c r="ETY91" s="35"/>
      <c r="ETZ91" s="59"/>
      <c r="EUA91" s="37"/>
      <c r="EUB91" s="46"/>
      <c r="EUC91" s="35"/>
      <c r="EUD91" s="59"/>
      <c r="EUE91" s="37"/>
      <c r="EUF91" s="46"/>
      <c r="EUG91" s="35"/>
      <c r="EUH91" s="59"/>
      <c r="EUI91" s="37"/>
      <c r="EUJ91" s="46"/>
      <c r="EUK91" s="35"/>
      <c r="EUL91" s="59"/>
      <c r="EUM91" s="37"/>
      <c r="EUN91" s="46"/>
      <c r="EUO91" s="35"/>
      <c r="EUP91" s="59"/>
      <c r="EUQ91" s="37"/>
      <c r="EUR91" s="46"/>
      <c r="EUS91" s="35"/>
      <c r="EUT91" s="59"/>
      <c r="EUU91" s="37"/>
      <c r="EUV91" s="46"/>
      <c r="EUW91" s="35"/>
      <c r="EUX91" s="59"/>
      <c r="EUY91" s="37"/>
      <c r="EUZ91" s="46"/>
      <c r="EVA91" s="35"/>
      <c r="EVB91" s="59"/>
      <c r="EVC91" s="37"/>
      <c r="EVD91" s="46"/>
      <c r="EVE91" s="35"/>
      <c r="EVF91" s="59"/>
      <c r="EVG91" s="37"/>
      <c r="EVH91" s="46"/>
      <c r="EVI91" s="35"/>
      <c r="EVJ91" s="59"/>
      <c r="EVK91" s="37"/>
      <c r="EVL91" s="46"/>
      <c r="EVM91" s="35"/>
      <c r="EVN91" s="59"/>
      <c r="EVO91" s="37"/>
      <c r="EVP91" s="46"/>
      <c r="EVQ91" s="35"/>
      <c r="EVR91" s="59"/>
      <c r="EVS91" s="37"/>
      <c r="EVT91" s="46"/>
      <c r="EVU91" s="35"/>
      <c r="EVV91" s="59"/>
      <c r="EVW91" s="37"/>
      <c r="EVX91" s="46"/>
      <c r="EVY91" s="35"/>
      <c r="EVZ91" s="59"/>
      <c r="EWA91" s="37"/>
      <c r="EWB91" s="46"/>
      <c r="EWC91" s="35"/>
      <c r="EWD91" s="59"/>
      <c r="EWE91" s="37"/>
      <c r="EWF91" s="46"/>
      <c r="EWG91" s="35"/>
      <c r="EWH91" s="59"/>
      <c r="EWI91" s="37"/>
      <c r="EWJ91" s="46"/>
      <c r="EWK91" s="35"/>
      <c r="EWL91" s="59"/>
      <c r="EWM91" s="37"/>
      <c r="EWN91" s="46"/>
      <c r="EWO91" s="35"/>
      <c r="EWP91" s="59"/>
      <c r="EWQ91" s="37"/>
      <c r="EWR91" s="46"/>
      <c r="EWS91" s="35"/>
      <c r="EWT91" s="59"/>
      <c r="EWU91" s="37"/>
      <c r="EWV91" s="46"/>
      <c r="EWW91" s="35"/>
      <c r="EWX91" s="59"/>
      <c r="EWY91" s="37"/>
      <c r="EWZ91" s="46"/>
      <c r="EXA91" s="35"/>
      <c r="EXB91" s="59"/>
      <c r="EXC91" s="37"/>
      <c r="EXD91" s="46"/>
      <c r="EXE91" s="35"/>
      <c r="EXF91" s="59"/>
      <c r="EXG91" s="37"/>
      <c r="EXH91" s="46"/>
      <c r="EXI91" s="35"/>
      <c r="EXJ91" s="59"/>
      <c r="EXK91" s="37"/>
      <c r="EXL91" s="46"/>
      <c r="EXM91" s="35"/>
      <c r="EXN91" s="59"/>
      <c r="EXO91" s="37"/>
      <c r="EXP91" s="46"/>
      <c r="EXQ91" s="35"/>
      <c r="EXR91" s="59"/>
      <c r="EXS91" s="37"/>
      <c r="EXT91" s="46"/>
      <c r="EXU91" s="35"/>
      <c r="EXV91" s="59"/>
      <c r="EXW91" s="37"/>
      <c r="EXX91" s="46"/>
      <c r="EXY91" s="35"/>
      <c r="EXZ91" s="59"/>
      <c r="EYA91" s="37"/>
      <c r="EYB91" s="46"/>
      <c r="EYC91" s="35"/>
      <c r="EYD91" s="59"/>
      <c r="EYE91" s="37"/>
      <c r="EYF91" s="46"/>
      <c r="EYG91" s="35"/>
      <c r="EYH91" s="59"/>
      <c r="EYI91" s="37"/>
      <c r="EYJ91" s="46"/>
      <c r="EYK91" s="35"/>
      <c r="EYL91" s="59"/>
      <c r="EYM91" s="37"/>
      <c r="EYN91" s="46"/>
      <c r="EYO91" s="35"/>
      <c r="EYP91" s="59"/>
      <c r="EYQ91" s="37"/>
      <c r="EYR91" s="46"/>
      <c r="EYS91" s="35"/>
      <c r="EYT91" s="59"/>
      <c r="EYU91" s="37"/>
      <c r="EYV91" s="46"/>
      <c r="EYW91" s="35"/>
      <c r="EYX91" s="59"/>
      <c r="EYY91" s="37"/>
      <c r="EYZ91" s="46"/>
      <c r="EZA91" s="35"/>
      <c r="EZB91" s="59"/>
      <c r="EZC91" s="37"/>
      <c r="EZD91" s="46"/>
      <c r="EZE91" s="35"/>
      <c r="EZF91" s="59"/>
      <c r="EZG91" s="37"/>
      <c r="EZH91" s="46"/>
      <c r="EZI91" s="35"/>
      <c r="EZJ91" s="59"/>
      <c r="EZK91" s="37"/>
      <c r="EZL91" s="46"/>
      <c r="EZM91" s="35"/>
      <c r="EZN91" s="59"/>
      <c r="EZO91" s="37"/>
      <c r="EZP91" s="46"/>
      <c r="EZQ91" s="35"/>
      <c r="EZR91" s="59"/>
      <c r="EZS91" s="37"/>
      <c r="EZT91" s="46"/>
      <c r="EZU91" s="35"/>
      <c r="EZV91" s="59"/>
      <c r="EZW91" s="37"/>
      <c r="EZX91" s="46"/>
      <c r="EZY91" s="35"/>
      <c r="EZZ91" s="59"/>
      <c r="FAA91" s="37"/>
      <c r="FAB91" s="46"/>
      <c r="FAC91" s="35"/>
      <c r="FAD91" s="59"/>
      <c r="FAE91" s="37"/>
      <c r="FAF91" s="46"/>
      <c r="FAG91" s="35"/>
      <c r="FAH91" s="59"/>
      <c r="FAI91" s="37"/>
      <c r="FAJ91" s="46"/>
      <c r="FAK91" s="35"/>
      <c r="FAL91" s="59"/>
      <c r="FAM91" s="37"/>
      <c r="FAN91" s="46"/>
      <c r="FAO91" s="35"/>
      <c r="FAP91" s="59"/>
      <c r="FAQ91" s="37"/>
      <c r="FAR91" s="46"/>
      <c r="FAS91" s="35"/>
      <c r="FAT91" s="59"/>
      <c r="FAU91" s="37"/>
      <c r="FAV91" s="46"/>
      <c r="FAW91" s="35"/>
      <c r="FAX91" s="59"/>
      <c r="FAY91" s="37"/>
      <c r="FAZ91" s="46"/>
      <c r="FBA91" s="35"/>
      <c r="FBB91" s="59"/>
      <c r="FBC91" s="37"/>
      <c r="FBD91" s="46"/>
      <c r="FBE91" s="35"/>
      <c r="FBF91" s="59"/>
      <c r="FBG91" s="37"/>
      <c r="FBH91" s="46"/>
      <c r="FBI91" s="35"/>
      <c r="FBJ91" s="59"/>
      <c r="FBK91" s="37"/>
      <c r="FBL91" s="46"/>
      <c r="FBM91" s="35"/>
      <c r="FBN91" s="59"/>
      <c r="FBO91" s="37"/>
      <c r="FBP91" s="46"/>
      <c r="FBQ91" s="35"/>
      <c r="FBR91" s="59"/>
      <c r="FBS91" s="37"/>
      <c r="FBT91" s="46"/>
      <c r="FBU91" s="35"/>
      <c r="FBV91" s="59"/>
      <c r="FBW91" s="37"/>
      <c r="FBX91" s="46"/>
      <c r="FBY91" s="35"/>
      <c r="FBZ91" s="59"/>
      <c r="FCA91" s="37"/>
      <c r="FCB91" s="46"/>
      <c r="FCC91" s="35"/>
      <c r="FCD91" s="59"/>
      <c r="FCE91" s="37"/>
      <c r="FCF91" s="46"/>
      <c r="FCG91" s="35"/>
      <c r="FCH91" s="59"/>
      <c r="FCI91" s="37"/>
      <c r="FCJ91" s="46"/>
      <c r="FCK91" s="35"/>
      <c r="FCL91" s="59"/>
      <c r="FCM91" s="37"/>
      <c r="FCN91" s="46"/>
      <c r="FCO91" s="35"/>
      <c r="FCP91" s="59"/>
      <c r="FCQ91" s="37"/>
      <c r="FCR91" s="46"/>
      <c r="FCS91" s="35"/>
      <c r="FCT91" s="59"/>
      <c r="FCU91" s="37"/>
      <c r="FCV91" s="46"/>
      <c r="FCW91" s="35"/>
      <c r="FCX91" s="59"/>
      <c r="FCY91" s="37"/>
      <c r="FCZ91" s="46"/>
      <c r="FDA91" s="35"/>
      <c r="FDB91" s="59"/>
      <c r="FDC91" s="37"/>
      <c r="FDD91" s="46"/>
      <c r="FDE91" s="35"/>
      <c r="FDF91" s="59"/>
      <c r="FDG91" s="37"/>
      <c r="FDH91" s="46"/>
      <c r="FDI91" s="35"/>
      <c r="FDJ91" s="59"/>
      <c r="FDK91" s="37"/>
      <c r="FDL91" s="46"/>
      <c r="FDM91" s="35"/>
      <c r="FDN91" s="59"/>
      <c r="FDO91" s="37"/>
      <c r="FDP91" s="46"/>
      <c r="FDQ91" s="35"/>
      <c r="FDR91" s="59"/>
      <c r="FDS91" s="37"/>
      <c r="FDT91" s="46"/>
      <c r="FDU91" s="35"/>
      <c r="FDV91" s="59"/>
      <c r="FDW91" s="37"/>
      <c r="FDX91" s="46"/>
      <c r="FDY91" s="35"/>
      <c r="FDZ91" s="59"/>
      <c r="FEA91" s="37"/>
      <c r="FEB91" s="46"/>
      <c r="FEC91" s="35"/>
      <c r="FED91" s="59"/>
      <c r="FEE91" s="37"/>
      <c r="FEF91" s="46"/>
      <c r="FEG91" s="35"/>
      <c r="FEH91" s="59"/>
      <c r="FEI91" s="37"/>
      <c r="FEJ91" s="46"/>
      <c r="FEK91" s="35"/>
      <c r="FEL91" s="59"/>
      <c r="FEM91" s="37"/>
      <c r="FEN91" s="46"/>
      <c r="FEO91" s="35"/>
      <c r="FEP91" s="59"/>
      <c r="FEQ91" s="37"/>
      <c r="FER91" s="46"/>
      <c r="FES91" s="35"/>
      <c r="FET91" s="59"/>
      <c r="FEU91" s="37"/>
      <c r="FEV91" s="46"/>
      <c r="FEW91" s="35"/>
      <c r="FEX91" s="59"/>
      <c r="FEY91" s="37"/>
      <c r="FEZ91" s="46"/>
      <c r="FFA91" s="35"/>
      <c r="FFB91" s="59"/>
      <c r="FFC91" s="37"/>
      <c r="FFD91" s="46"/>
      <c r="FFE91" s="35"/>
      <c r="FFF91" s="59"/>
      <c r="FFG91" s="37"/>
      <c r="FFH91" s="46"/>
      <c r="FFI91" s="35"/>
      <c r="FFJ91" s="59"/>
      <c r="FFK91" s="37"/>
      <c r="FFL91" s="46"/>
      <c r="FFM91" s="35"/>
      <c r="FFN91" s="59"/>
      <c r="FFO91" s="37"/>
      <c r="FFP91" s="46"/>
      <c r="FFQ91" s="35"/>
      <c r="FFR91" s="59"/>
      <c r="FFS91" s="37"/>
      <c r="FFT91" s="46"/>
      <c r="FFU91" s="35"/>
      <c r="FFV91" s="59"/>
      <c r="FFW91" s="37"/>
      <c r="FFX91" s="46"/>
      <c r="FFY91" s="35"/>
      <c r="FFZ91" s="59"/>
      <c r="FGA91" s="37"/>
      <c r="FGB91" s="46"/>
      <c r="FGC91" s="35"/>
      <c r="FGD91" s="59"/>
      <c r="FGE91" s="37"/>
      <c r="FGF91" s="46"/>
      <c r="FGG91" s="35"/>
      <c r="FGH91" s="59"/>
      <c r="FGI91" s="37"/>
      <c r="FGJ91" s="46"/>
      <c r="FGK91" s="35"/>
      <c r="FGL91" s="59"/>
      <c r="FGM91" s="37"/>
      <c r="FGN91" s="46"/>
      <c r="FGO91" s="35"/>
      <c r="FGP91" s="59"/>
      <c r="FGQ91" s="37"/>
      <c r="FGR91" s="46"/>
      <c r="FGS91" s="35"/>
      <c r="FGT91" s="59"/>
      <c r="FGU91" s="37"/>
      <c r="FGV91" s="46"/>
      <c r="FGW91" s="35"/>
      <c r="FGX91" s="59"/>
      <c r="FGY91" s="37"/>
      <c r="FGZ91" s="46"/>
      <c r="FHA91" s="35"/>
      <c r="FHB91" s="59"/>
      <c r="FHC91" s="37"/>
      <c r="FHD91" s="46"/>
      <c r="FHE91" s="35"/>
      <c r="FHF91" s="59"/>
      <c r="FHG91" s="37"/>
      <c r="FHH91" s="46"/>
      <c r="FHI91" s="35"/>
      <c r="FHJ91" s="59"/>
      <c r="FHK91" s="37"/>
      <c r="FHL91" s="46"/>
      <c r="FHM91" s="35"/>
      <c r="FHN91" s="59"/>
      <c r="FHO91" s="37"/>
      <c r="FHP91" s="46"/>
      <c r="FHQ91" s="35"/>
      <c r="FHR91" s="59"/>
      <c r="FHS91" s="37"/>
      <c r="FHT91" s="46"/>
      <c r="FHU91" s="35"/>
      <c r="FHV91" s="59"/>
      <c r="FHW91" s="37"/>
      <c r="FHX91" s="46"/>
      <c r="FHY91" s="35"/>
      <c r="FHZ91" s="59"/>
      <c r="FIA91" s="37"/>
      <c r="FIB91" s="46"/>
      <c r="FIC91" s="35"/>
      <c r="FID91" s="59"/>
      <c r="FIE91" s="37"/>
      <c r="FIF91" s="46"/>
      <c r="FIG91" s="35"/>
      <c r="FIH91" s="59"/>
      <c r="FII91" s="37"/>
      <c r="FIJ91" s="46"/>
      <c r="FIK91" s="35"/>
      <c r="FIL91" s="59"/>
      <c r="FIM91" s="37"/>
      <c r="FIN91" s="46"/>
      <c r="FIO91" s="35"/>
      <c r="FIP91" s="59"/>
      <c r="FIQ91" s="37"/>
      <c r="FIR91" s="46"/>
      <c r="FIS91" s="35"/>
      <c r="FIT91" s="59"/>
      <c r="FIU91" s="37"/>
      <c r="FIV91" s="46"/>
      <c r="FIW91" s="35"/>
      <c r="FIX91" s="59"/>
      <c r="FIY91" s="37"/>
      <c r="FIZ91" s="46"/>
      <c r="FJA91" s="35"/>
      <c r="FJB91" s="59"/>
      <c r="FJC91" s="37"/>
      <c r="FJD91" s="46"/>
      <c r="FJE91" s="35"/>
      <c r="FJF91" s="59"/>
      <c r="FJG91" s="37"/>
      <c r="FJH91" s="46"/>
      <c r="FJI91" s="35"/>
      <c r="FJJ91" s="59"/>
      <c r="FJK91" s="37"/>
      <c r="FJL91" s="46"/>
      <c r="FJM91" s="35"/>
      <c r="FJN91" s="59"/>
      <c r="FJO91" s="37"/>
      <c r="FJP91" s="46"/>
      <c r="FJQ91" s="35"/>
      <c r="FJR91" s="59"/>
      <c r="FJS91" s="37"/>
      <c r="FJT91" s="46"/>
      <c r="FJU91" s="35"/>
      <c r="FJV91" s="59"/>
      <c r="FJW91" s="37"/>
      <c r="FJX91" s="46"/>
      <c r="FJY91" s="35"/>
      <c r="FJZ91" s="59"/>
      <c r="FKA91" s="37"/>
      <c r="FKB91" s="46"/>
      <c r="FKC91" s="35"/>
      <c r="FKD91" s="59"/>
      <c r="FKE91" s="37"/>
      <c r="FKF91" s="46"/>
      <c r="FKG91" s="35"/>
      <c r="FKH91" s="59"/>
      <c r="FKI91" s="37"/>
      <c r="FKJ91" s="46"/>
      <c r="FKK91" s="35"/>
      <c r="FKL91" s="59"/>
      <c r="FKM91" s="37"/>
      <c r="FKN91" s="46"/>
      <c r="FKO91" s="35"/>
      <c r="FKP91" s="59"/>
      <c r="FKQ91" s="37"/>
      <c r="FKR91" s="46"/>
      <c r="FKS91" s="35"/>
      <c r="FKT91" s="59"/>
      <c r="FKU91" s="37"/>
      <c r="FKV91" s="46"/>
      <c r="FKW91" s="35"/>
      <c r="FKX91" s="59"/>
      <c r="FKY91" s="37"/>
      <c r="FKZ91" s="46"/>
      <c r="FLA91" s="35"/>
      <c r="FLB91" s="59"/>
      <c r="FLC91" s="37"/>
      <c r="FLD91" s="46"/>
      <c r="FLE91" s="35"/>
      <c r="FLF91" s="59"/>
      <c r="FLG91" s="37"/>
      <c r="FLH91" s="46"/>
      <c r="FLI91" s="35"/>
      <c r="FLJ91" s="59"/>
      <c r="FLK91" s="37"/>
      <c r="FLL91" s="46"/>
      <c r="FLM91" s="35"/>
      <c r="FLN91" s="59"/>
      <c r="FLO91" s="37"/>
      <c r="FLP91" s="46"/>
      <c r="FLQ91" s="35"/>
      <c r="FLR91" s="59"/>
      <c r="FLS91" s="37"/>
      <c r="FLT91" s="46"/>
      <c r="FLU91" s="35"/>
      <c r="FLV91" s="59"/>
      <c r="FLW91" s="37"/>
      <c r="FLX91" s="46"/>
      <c r="FLY91" s="35"/>
      <c r="FLZ91" s="59"/>
      <c r="FMA91" s="37"/>
      <c r="FMB91" s="46"/>
      <c r="FMC91" s="35"/>
      <c r="FMD91" s="59"/>
      <c r="FME91" s="37"/>
      <c r="FMF91" s="46"/>
      <c r="FMG91" s="35"/>
      <c r="FMH91" s="59"/>
      <c r="FMI91" s="37"/>
      <c r="FMJ91" s="46"/>
      <c r="FMK91" s="35"/>
      <c r="FML91" s="59"/>
      <c r="FMM91" s="37"/>
      <c r="FMN91" s="46"/>
      <c r="FMO91" s="35"/>
      <c r="FMP91" s="59"/>
      <c r="FMQ91" s="37"/>
      <c r="FMR91" s="46"/>
      <c r="FMS91" s="35"/>
      <c r="FMT91" s="59"/>
      <c r="FMU91" s="37"/>
      <c r="FMV91" s="46"/>
      <c r="FMW91" s="35"/>
      <c r="FMX91" s="59"/>
      <c r="FMY91" s="37"/>
      <c r="FMZ91" s="46"/>
      <c r="FNA91" s="35"/>
      <c r="FNB91" s="59"/>
      <c r="FNC91" s="37"/>
      <c r="FND91" s="46"/>
      <c r="FNE91" s="35"/>
      <c r="FNF91" s="59"/>
      <c r="FNG91" s="37"/>
      <c r="FNH91" s="46"/>
      <c r="FNI91" s="35"/>
      <c r="FNJ91" s="59"/>
      <c r="FNK91" s="37"/>
      <c r="FNL91" s="46"/>
      <c r="FNM91" s="35"/>
      <c r="FNN91" s="59"/>
      <c r="FNO91" s="37"/>
      <c r="FNP91" s="46"/>
      <c r="FNQ91" s="35"/>
      <c r="FNR91" s="59"/>
      <c r="FNS91" s="37"/>
      <c r="FNT91" s="46"/>
      <c r="FNU91" s="35"/>
      <c r="FNV91" s="59"/>
      <c r="FNW91" s="37"/>
      <c r="FNX91" s="46"/>
      <c r="FNY91" s="35"/>
      <c r="FNZ91" s="59"/>
      <c r="FOA91" s="37"/>
      <c r="FOB91" s="46"/>
      <c r="FOC91" s="35"/>
      <c r="FOD91" s="59"/>
      <c r="FOE91" s="37"/>
      <c r="FOF91" s="46"/>
      <c r="FOG91" s="35"/>
      <c r="FOH91" s="59"/>
      <c r="FOI91" s="37"/>
      <c r="FOJ91" s="46"/>
      <c r="FOK91" s="35"/>
      <c r="FOL91" s="59"/>
      <c r="FOM91" s="37"/>
      <c r="FON91" s="46"/>
      <c r="FOO91" s="35"/>
      <c r="FOP91" s="59"/>
      <c r="FOQ91" s="37"/>
      <c r="FOR91" s="46"/>
      <c r="FOS91" s="35"/>
      <c r="FOT91" s="59"/>
      <c r="FOU91" s="37"/>
      <c r="FOV91" s="46"/>
      <c r="FOW91" s="35"/>
      <c r="FOX91" s="59"/>
      <c r="FOY91" s="37"/>
      <c r="FOZ91" s="46"/>
      <c r="FPA91" s="35"/>
      <c r="FPB91" s="59"/>
      <c r="FPC91" s="37"/>
      <c r="FPD91" s="46"/>
      <c r="FPE91" s="35"/>
      <c r="FPF91" s="59"/>
      <c r="FPG91" s="37"/>
      <c r="FPH91" s="46"/>
      <c r="FPI91" s="35"/>
      <c r="FPJ91" s="59"/>
      <c r="FPK91" s="37"/>
      <c r="FPL91" s="46"/>
      <c r="FPM91" s="35"/>
      <c r="FPN91" s="59"/>
      <c r="FPO91" s="37"/>
      <c r="FPP91" s="46"/>
      <c r="FPQ91" s="35"/>
      <c r="FPR91" s="59"/>
      <c r="FPS91" s="37"/>
      <c r="FPT91" s="46"/>
      <c r="FPU91" s="35"/>
      <c r="FPV91" s="59"/>
      <c r="FPW91" s="37"/>
      <c r="FPX91" s="46"/>
      <c r="FPY91" s="35"/>
      <c r="FPZ91" s="59"/>
      <c r="FQA91" s="37"/>
      <c r="FQB91" s="46"/>
      <c r="FQC91" s="35"/>
      <c r="FQD91" s="59"/>
      <c r="FQE91" s="37"/>
      <c r="FQF91" s="46"/>
      <c r="FQG91" s="35"/>
      <c r="FQH91" s="59"/>
      <c r="FQI91" s="37"/>
      <c r="FQJ91" s="46"/>
      <c r="FQK91" s="35"/>
      <c r="FQL91" s="59"/>
      <c r="FQM91" s="37"/>
      <c r="FQN91" s="46"/>
      <c r="FQO91" s="35"/>
      <c r="FQP91" s="59"/>
      <c r="FQQ91" s="37"/>
      <c r="FQR91" s="46"/>
      <c r="FQS91" s="35"/>
      <c r="FQT91" s="59"/>
      <c r="FQU91" s="37"/>
      <c r="FQV91" s="46"/>
      <c r="FQW91" s="35"/>
      <c r="FQX91" s="59"/>
      <c r="FQY91" s="37"/>
      <c r="FQZ91" s="46"/>
      <c r="FRA91" s="35"/>
      <c r="FRB91" s="59"/>
      <c r="FRC91" s="37"/>
      <c r="FRD91" s="46"/>
      <c r="FRE91" s="35"/>
      <c r="FRF91" s="59"/>
      <c r="FRG91" s="37"/>
      <c r="FRH91" s="46"/>
      <c r="FRI91" s="35"/>
      <c r="FRJ91" s="59"/>
      <c r="FRK91" s="37"/>
      <c r="FRL91" s="46"/>
      <c r="FRM91" s="35"/>
      <c r="FRN91" s="59"/>
      <c r="FRO91" s="37"/>
      <c r="FRP91" s="46"/>
      <c r="FRQ91" s="35"/>
      <c r="FRR91" s="59"/>
      <c r="FRS91" s="37"/>
      <c r="FRT91" s="46"/>
      <c r="FRU91" s="35"/>
      <c r="FRV91" s="59"/>
      <c r="FRW91" s="37"/>
      <c r="FRX91" s="46"/>
      <c r="FRY91" s="35"/>
      <c r="FRZ91" s="59"/>
      <c r="FSA91" s="37"/>
      <c r="FSB91" s="46"/>
      <c r="FSC91" s="35"/>
      <c r="FSD91" s="59"/>
      <c r="FSE91" s="37"/>
      <c r="FSF91" s="46"/>
      <c r="FSG91" s="35"/>
      <c r="FSH91" s="59"/>
      <c r="FSI91" s="37"/>
      <c r="FSJ91" s="46"/>
      <c r="FSK91" s="35"/>
      <c r="FSL91" s="59"/>
      <c r="FSM91" s="37"/>
      <c r="FSN91" s="46"/>
      <c r="FSO91" s="35"/>
      <c r="FSP91" s="59"/>
      <c r="FSQ91" s="37"/>
      <c r="FSR91" s="46"/>
      <c r="FSS91" s="35"/>
      <c r="FST91" s="59"/>
      <c r="FSU91" s="37"/>
      <c r="FSV91" s="46"/>
      <c r="FSW91" s="35"/>
      <c r="FSX91" s="59"/>
      <c r="FSY91" s="37"/>
      <c r="FSZ91" s="46"/>
      <c r="FTA91" s="35"/>
      <c r="FTB91" s="59"/>
      <c r="FTC91" s="37"/>
      <c r="FTD91" s="46"/>
      <c r="FTE91" s="35"/>
      <c r="FTF91" s="59"/>
      <c r="FTG91" s="37"/>
      <c r="FTH91" s="46"/>
      <c r="FTI91" s="35"/>
      <c r="FTJ91" s="59"/>
      <c r="FTK91" s="37"/>
      <c r="FTL91" s="46"/>
      <c r="FTM91" s="35"/>
      <c r="FTN91" s="59"/>
      <c r="FTO91" s="37"/>
      <c r="FTP91" s="46"/>
      <c r="FTQ91" s="35"/>
      <c r="FTR91" s="59"/>
      <c r="FTS91" s="37"/>
      <c r="FTT91" s="46"/>
      <c r="FTU91" s="35"/>
      <c r="FTV91" s="59"/>
      <c r="FTW91" s="37"/>
      <c r="FTX91" s="46"/>
      <c r="FTY91" s="35"/>
      <c r="FTZ91" s="59"/>
      <c r="FUA91" s="37"/>
      <c r="FUB91" s="46"/>
      <c r="FUC91" s="35"/>
      <c r="FUD91" s="59"/>
      <c r="FUE91" s="37"/>
      <c r="FUF91" s="46"/>
      <c r="FUG91" s="35"/>
      <c r="FUH91" s="59"/>
      <c r="FUI91" s="37"/>
      <c r="FUJ91" s="46"/>
      <c r="FUK91" s="35"/>
      <c r="FUL91" s="59"/>
      <c r="FUM91" s="37"/>
      <c r="FUN91" s="46"/>
      <c r="FUO91" s="35"/>
      <c r="FUP91" s="59"/>
      <c r="FUQ91" s="37"/>
      <c r="FUR91" s="46"/>
      <c r="FUS91" s="35"/>
      <c r="FUT91" s="59"/>
      <c r="FUU91" s="37"/>
      <c r="FUV91" s="46"/>
      <c r="FUW91" s="35"/>
      <c r="FUX91" s="59"/>
      <c r="FUY91" s="37"/>
      <c r="FUZ91" s="46"/>
      <c r="FVA91" s="35"/>
      <c r="FVB91" s="59"/>
      <c r="FVC91" s="37"/>
      <c r="FVD91" s="46"/>
      <c r="FVE91" s="35"/>
      <c r="FVF91" s="59"/>
      <c r="FVG91" s="37"/>
      <c r="FVH91" s="46"/>
      <c r="FVI91" s="35"/>
      <c r="FVJ91" s="59"/>
      <c r="FVK91" s="37"/>
      <c r="FVL91" s="46"/>
      <c r="FVM91" s="35"/>
      <c r="FVN91" s="59"/>
      <c r="FVO91" s="37"/>
      <c r="FVP91" s="46"/>
      <c r="FVQ91" s="35"/>
      <c r="FVR91" s="59"/>
      <c r="FVS91" s="37"/>
      <c r="FVT91" s="46"/>
      <c r="FVU91" s="35"/>
      <c r="FVV91" s="59"/>
      <c r="FVW91" s="37"/>
      <c r="FVX91" s="46"/>
      <c r="FVY91" s="35"/>
      <c r="FVZ91" s="59"/>
      <c r="FWA91" s="37"/>
      <c r="FWB91" s="46"/>
      <c r="FWC91" s="35"/>
      <c r="FWD91" s="59"/>
      <c r="FWE91" s="37"/>
      <c r="FWF91" s="46"/>
      <c r="FWG91" s="35"/>
      <c r="FWH91" s="59"/>
      <c r="FWI91" s="37"/>
      <c r="FWJ91" s="46"/>
      <c r="FWK91" s="35"/>
      <c r="FWL91" s="59"/>
      <c r="FWM91" s="37"/>
      <c r="FWN91" s="46"/>
      <c r="FWO91" s="35"/>
      <c r="FWP91" s="59"/>
      <c r="FWQ91" s="37"/>
      <c r="FWR91" s="46"/>
      <c r="FWS91" s="35"/>
      <c r="FWT91" s="59"/>
      <c r="FWU91" s="37"/>
      <c r="FWV91" s="46"/>
      <c r="FWW91" s="35"/>
      <c r="FWX91" s="59"/>
      <c r="FWY91" s="37"/>
      <c r="FWZ91" s="46"/>
      <c r="FXA91" s="35"/>
      <c r="FXB91" s="59"/>
      <c r="FXC91" s="37"/>
      <c r="FXD91" s="46"/>
      <c r="FXE91" s="35"/>
      <c r="FXF91" s="59"/>
      <c r="FXG91" s="37"/>
      <c r="FXH91" s="46"/>
      <c r="FXI91" s="35"/>
      <c r="FXJ91" s="59"/>
      <c r="FXK91" s="37"/>
      <c r="FXL91" s="46"/>
      <c r="FXM91" s="35"/>
      <c r="FXN91" s="59"/>
      <c r="FXO91" s="37"/>
      <c r="FXP91" s="46"/>
      <c r="FXQ91" s="35"/>
      <c r="FXR91" s="59"/>
      <c r="FXS91" s="37"/>
      <c r="FXT91" s="46"/>
      <c r="FXU91" s="35"/>
      <c r="FXV91" s="59"/>
      <c r="FXW91" s="37"/>
      <c r="FXX91" s="46"/>
      <c r="FXY91" s="35"/>
      <c r="FXZ91" s="59"/>
      <c r="FYA91" s="37"/>
      <c r="FYB91" s="46"/>
      <c r="FYC91" s="35"/>
      <c r="FYD91" s="59"/>
      <c r="FYE91" s="37"/>
      <c r="FYF91" s="46"/>
      <c r="FYG91" s="35"/>
      <c r="FYH91" s="59"/>
      <c r="FYI91" s="37"/>
      <c r="FYJ91" s="46"/>
      <c r="FYK91" s="35"/>
      <c r="FYL91" s="59"/>
      <c r="FYM91" s="37"/>
      <c r="FYN91" s="46"/>
      <c r="FYO91" s="35"/>
      <c r="FYP91" s="59"/>
      <c r="FYQ91" s="37"/>
      <c r="FYR91" s="46"/>
      <c r="FYS91" s="35"/>
      <c r="FYT91" s="59"/>
      <c r="FYU91" s="37"/>
      <c r="FYV91" s="46"/>
      <c r="FYW91" s="35"/>
      <c r="FYX91" s="59"/>
      <c r="FYY91" s="37"/>
      <c r="FYZ91" s="46"/>
      <c r="FZA91" s="35"/>
      <c r="FZB91" s="59"/>
      <c r="FZC91" s="37"/>
      <c r="FZD91" s="46"/>
      <c r="FZE91" s="35"/>
      <c r="FZF91" s="59"/>
      <c r="FZG91" s="37"/>
      <c r="FZH91" s="46"/>
      <c r="FZI91" s="35"/>
      <c r="FZJ91" s="59"/>
      <c r="FZK91" s="37"/>
      <c r="FZL91" s="46"/>
      <c r="FZM91" s="35"/>
      <c r="FZN91" s="59"/>
      <c r="FZO91" s="37"/>
      <c r="FZP91" s="46"/>
      <c r="FZQ91" s="35"/>
      <c r="FZR91" s="59"/>
      <c r="FZS91" s="37"/>
      <c r="FZT91" s="46"/>
      <c r="FZU91" s="35"/>
      <c r="FZV91" s="59"/>
      <c r="FZW91" s="37"/>
      <c r="FZX91" s="46"/>
      <c r="FZY91" s="35"/>
      <c r="FZZ91" s="59"/>
      <c r="GAA91" s="37"/>
      <c r="GAB91" s="46"/>
      <c r="GAC91" s="35"/>
      <c r="GAD91" s="59"/>
      <c r="GAE91" s="37"/>
      <c r="GAF91" s="46"/>
      <c r="GAG91" s="35"/>
      <c r="GAH91" s="59"/>
      <c r="GAI91" s="37"/>
      <c r="GAJ91" s="46"/>
      <c r="GAK91" s="35"/>
      <c r="GAL91" s="59"/>
      <c r="GAM91" s="37"/>
      <c r="GAN91" s="46"/>
      <c r="GAO91" s="35"/>
      <c r="GAP91" s="59"/>
      <c r="GAQ91" s="37"/>
      <c r="GAR91" s="46"/>
      <c r="GAS91" s="35"/>
      <c r="GAT91" s="59"/>
      <c r="GAU91" s="37"/>
      <c r="GAV91" s="46"/>
      <c r="GAW91" s="35"/>
      <c r="GAX91" s="59"/>
      <c r="GAY91" s="37"/>
      <c r="GAZ91" s="46"/>
      <c r="GBA91" s="35"/>
      <c r="GBB91" s="59"/>
      <c r="GBC91" s="37"/>
      <c r="GBD91" s="46"/>
      <c r="GBE91" s="35"/>
      <c r="GBF91" s="59"/>
      <c r="GBG91" s="37"/>
      <c r="GBH91" s="46"/>
      <c r="GBI91" s="35"/>
      <c r="GBJ91" s="59"/>
      <c r="GBK91" s="37"/>
      <c r="GBL91" s="46"/>
      <c r="GBM91" s="35"/>
      <c r="GBN91" s="59"/>
      <c r="GBO91" s="37"/>
      <c r="GBP91" s="46"/>
      <c r="GBQ91" s="35"/>
      <c r="GBR91" s="59"/>
      <c r="GBS91" s="37"/>
      <c r="GBT91" s="46"/>
      <c r="GBU91" s="35"/>
      <c r="GBV91" s="59"/>
      <c r="GBW91" s="37"/>
      <c r="GBX91" s="46"/>
      <c r="GBY91" s="35"/>
      <c r="GBZ91" s="59"/>
      <c r="GCA91" s="37"/>
      <c r="GCB91" s="46"/>
      <c r="GCC91" s="35"/>
      <c r="GCD91" s="59"/>
      <c r="GCE91" s="37"/>
      <c r="GCF91" s="46"/>
      <c r="GCG91" s="35"/>
      <c r="GCH91" s="59"/>
      <c r="GCI91" s="37"/>
      <c r="GCJ91" s="46"/>
      <c r="GCK91" s="35"/>
      <c r="GCL91" s="59"/>
      <c r="GCM91" s="37"/>
      <c r="GCN91" s="46"/>
      <c r="GCO91" s="35"/>
      <c r="GCP91" s="59"/>
      <c r="GCQ91" s="37"/>
      <c r="GCR91" s="46"/>
      <c r="GCS91" s="35"/>
      <c r="GCT91" s="59"/>
      <c r="GCU91" s="37"/>
      <c r="GCV91" s="46"/>
      <c r="GCW91" s="35"/>
      <c r="GCX91" s="59"/>
      <c r="GCY91" s="37"/>
      <c r="GCZ91" s="46"/>
      <c r="GDA91" s="35"/>
      <c r="GDB91" s="59"/>
      <c r="GDC91" s="37"/>
      <c r="GDD91" s="46"/>
      <c r="GDE91" s="35"/>
      <c r="GDF91" s="59"/>
      <c r="GDG91" s="37"/>
      <c r="GDH91" s="46"/>
      <c r="GDI91" s="35"/>
      <c r="GDJ91" s="59"/>
      <c r="GDK91" s="37"/>
      <c r="GDL91" s="46"/>
      <c r="GDM91" s="35"/>
      <c r="GDN91" s="59"/>
      <c r="GDO91" s="37"/>
      <c r="GDP91" s="46"/>
      <c r="GDQ91" s="35"/>
      <c r="GDR91" s="59"/>
      <c r="GDS91" s="37"/>
      <c r="GDT91" s="46"/>
      <c r="GDU91" s="35"/>
      <c r="GDV91" s="59"/>
      <c r="GDW91" s="37"/>
      <c r="GDX91" s="46"/>
      <c r="GDY91" s="35"/>
      <c r="GDZ91" s="59"/>
      <c r="GEA91" s="37"/>
      <c r="GEB91" s="46"/>
      <c r="GEC91" s="35"/>
      <c r="GED91" s="59"/>
      <c r="GEE91" s="37"/>
      <c r="GEF91" s="46"/>
      <c r="GEG91" s="35"/>
      <c r="GEH91" s="59"/>
      <c r="GEI91" s="37"/>
      <c r="GEJ91" s="46"/>
      <c r="GEK91" s="35"/>
      <c r="GEL91" s="59"/>
      <c r="GEM91" s="37"/>
      <c r="GEN91" s="46"/>
      <c r="GEO91" s="35"/>
      <c r="GEP91" s="59"/>
      <c r="GEQ91" s="37"/>
      <c r="GER91" s="46"/>
      <c r="GES91" s="35"/>
      <c r="GET91" s="59"/>
      <c r="GEU91" s="37"/>
      <c r="GEV91" s="46"/>
      <c r="GEW91" s="35"/>
      <c r="GEX91" s="59"/>
      <c r="GEY91" s="37"/>
      <c r="GEZ91" s="46"/>
      <c r="GFA91" s="35"/>
      <c r="GFB91" s="59"/>
      <c r="GFC91" s="37"/>
      <c r="GFD91" s="46"/>
      <c r="GFE91" s="35"/>
      <c r="GFF91" s="59"/>
      <c r="GFG91" s="37"/>
      <c r="GFH91" s="46"/>
      <c r="GFI91" s="35"/>
      <c r="GFJ91" s="59"/>
      <c r="GFK91" s="37"/>
      <c r="GFL91" s="46"/>
      <c r="GFM91" s="35"/>
      <c r="GFN91" s="59"/>
      <c r="GFO91" s="37"/>
      <c r="GFP91" s="46"/>
      <c r="GFQ91" s="35"/>
      <c r="GFR91" s="59"/>
      <c r="GFS91" s="37"/>
      <c r="GFT91" s="46"/>
      <c r="GFU91" s="35"/>
      <c r="GFV91" s="59"/>
      <c r="GFW91" s="37"/>
      <c r="GFX91" s="46"/>
      <c r="GFY91" s="35"/>
      <c r="GFZ91" s="59"/>
      <c r="GGA91" s="37"/>
      <c r="GGB91" s="46"/>
      <c r="GGC91" s="35"/>
      <c r="GGD91" s="59"/>
      <c r="GGE91" s="37"/>
      <c r="GGF91" s="46"/>
      <c r="GGG91" s="35"/>
      <c r="GGH91" s="59"/>
      <c r="GGI91" s="37"/>
      <c r="GGJ91" s="46"/>
      <c r="GGK91" s="35"/>
      <c r="GGL91" s="59"/>
      <c r="GGM91" s="37"/>
      <c r="GGN91" s="46"/>
      <c r="GGO91" s="35"/>
      <c r="GGP91" s="59"/>
      <c r="GGQ91" s="37"/>
      <c r="GGR91" s="46"/>
      <c r="GGS91" s="35"/>
      <c r="GGT91" s="59"/>
      <c r="GGU91" s="37"/>
      <c r="GGV91" s="46"/>
      <c r="GGW91" s="35"/>
      <c r="GGX91" s="59"/>
      <c r="GGY91" s="37"/>
      <c r="GGZ91" s="46"/>
      <c r="GHA91" s="35"/>
      <c r="GHB91" s="59"/>
      <c r="GHC91" s="37"/>
      <c r="GHD91" s="46"/>
      <c r="GHE91" s="35"/>
      <c r="GHF91" s="59"/>
      <c r="GHG91" s="37"/>
      <c r="GHH91" s="46"/>
      <c r="GHI91" s="35"/>
      <c r="GHJ91" s="59"/>
      <c r="GHK91" s="37"/>
      <c r="GHL91" s="46"/>
      <c r="GHM91" s="35"/>
      <c r="GHN91" s="59"/>
      <c r="GHO91" s="37"/>
      <c r="GHP91" s="46"/>
      <c r="GHQ91" s="35"/>
      <c r="GHR91" s="59"/>
      <c r="GHS91" s="37"/>
      <c r="GHT91" s="46"/>
      <c r="GHU91" s="35"/>
      <c r="GHV91" s="59"/>
      <c r="GHW91" s="37"/>
      <c r="GHX91" s="46"/>
      <c r="GHY91" s="35"/>
      <c r="GHZ91" s="59"/>
      <c r="GIA91" s="37"/>
      <c r="GIB91" s="46"/>
      <c r="GIC91" s="35"/>
      <c r="GID91" s="59"/>
      <c r="GIE91" s="37"/>
      <c r="GIF91" s="46"/>
      <c r="GIG91" s="35"/>
      <c r="GIH91" s="59"/>
      <c r="GII91" s="37"/>
      <c r="GIJ91" s="46"/>
      <c r="GIK91" s="35"/>
      <c r="GIL91" s="59"/>
      <c r="GIM91" s="37"/>
      <c r="GIN91" s="46"/>
      <c r="GIO91" s="35"/>
      <c r="GIP91" s="59"/>
      <c r="GIQ91" s="37"/>
      <c r="GIR91" s="46"/>
      <c r="GIS91" s="35"/>
      <c r="GIT91" s="59"/>
      <c r="GIU91" s="37"/>
      <c r="GIV91" s="46"/>
      <c r="GIW91" s="35"/>
      <c r="GIX91" s="59"/>
      <c r="GIY91" s="37"/>
      <c r="GIZ91" s="46"/>
      <c r="GJA91" s="35"/>
      <c r="GJB91" s="59"/>
      <c r="GJC91" s="37"/>
      <c r="GJD91" s="46"/>
      <c r="GJE91" s="35"/>
      <c r="GJF91" s="59"/>
      <c r="GJG91" s="37"/>
      <c r="GJH91" s="46"/>
      <c r="GJI91" s="35"/>
      <c r="GJJ91" s="59"/>
      <c r="GJK91" s="37"/>
      <c r="GJL91" s="46"/>
      <c r="GJM91" s="35"/>
      <c r="GJN91" s="59"/>
      <c r="GJO91" s="37"/>
      <c r="GJP91" s="46"/>
      <c r="GJQ91" s="35"/>
      <c r="GJR91" s="59"/>
      <c r="GJS91" s="37"/>
      <c r="GJT91" s="46"/>
      <c r="GJU91" s="35"/>
      <c r="GJV91" s="59"/>
      <c r="GJW91" s="37"/>
      <c r="GJX91" s="46"/>
      <c r="GJY91" s="35"/>
      <c r="GJZ91" s="59"/>
      <c r="GKA91" s="37"/>
      <c r="GKB91" s="46"/>
      <c r="GKC91" s="35"/>
      <c r="GKD91" s="59"/>
      <c r="GKE91" s="37"/>
      <c r="GKF91" s="46"/>
      <c r="GKG91" s="35"/>
      <c r="GKH91" s="59"/>
      <c r="GKI91" s="37"/>
      <c r="GKJ91" s="46"/>
      <c r="GKK91" s="35"/>
      <c r="GKL91" s="59"/>
      <c r="GKM91" s="37"/>
      <c r="GKN91" s="46"/>
      <c r="GKO91" s="35"/>
      <c r="GKP91" s="59"/>
      <c r="GKQ91" s="37"/>
      <c r="GKR91" s="46"/>
      <c r="GKS91" s="35"/>
      <c r="GKT91" s="59"/>
      <c r="GKU91" s="37"/>
      <c r="GKV91" s="46"/>
      <c r="GKW91" s="35"/>
      <c r="GKX91" s="59"/>
      <c r="GKY91" s="37"/>
      <c r="GKZ91" s="46"/>
      <c r="GLA91" s="35"/>
      <c r="GLB91" s="59"/>
      <c r="GLC91" s="37"/>
      <c r="GLD91" s="46"/>
      <c r="GLE91" s="35"/>
      <c r="GLF91" s="59"/>
      <c r="GLG91" s="37"/>
      <c r="GLH91" s="46"/>
      <c r="GLI91" s="35"/>
      <c r="GLJ91" s="59"/>
      <c r="GLK91" s="37"/>
      <c r="GLL91" s="46"/>
      <c r="GLM91" s="35"/>
      <c r="GLN91" s="59"/>
      <c r="GLO91" s="37"/>
      <c r="GLP91" s="46"/>
      <c r="GLQ91" s="35"/>
      <c r="GLR91" s="59"/>
      <c r="GLS91" s="37"/>
      <c r="GLT91" s="46"/>
      <c r="GLU91" s="35"/>
      <c r="GLV91" s="59"/>
      <c r="GLW91" s="37"/>
      <c r="GLX91" s="46"/>
      <c r="GLY91" s="35"/>
      <c r="GLZ91" s="59"/>
      <c r="GMA91" s="37"/>
      <c r="GMB91" s="46"/>
      <c r="GMC91" s="35"/>
      <c r="GMD91" s="59"/>
      <c r="GME91" s="37"/>
      <c r="GMF91" s="46"/>
      <c r="GMG91" s="35"/>
      <c r="GMH91" s="59"/>
      <c r="GMI91" s="37"/>
      <c r="GMJ91" s="46"/>
      <c r="GMK91" s="35"/>
      <c r="GML91" s="59"/>
      <c r="GMM91" s="37"/>
      <c r="GMN91" s="46"/>
      <c r="GMO91" s="35"/>
      <c r="GMP91" s="59"/>
      <c r="GMQ91" s="37"/>
      <c r="GMR91" s="46"/>
      <c r="GMS91" s="35"/>
      <c r="GMT91" s="59"/>
      <c r="GMU91" s="37"/>
      <c r="GMV91" s="46"/>
      <c r="GMW91" s="35"/>
      <c r="GMX91" s="59"/>
      <c r="GMY91" s="37"/>
      <c r="GMZ91" s="46"/>
      <c r="GNA91" s="35"/>
      <c r="GNB91" s="59"/>
      <c r="GNC91" s="37"/>
      <c r="GND91" s="46"/>
      <c r="GNE91" s="35"/>
      <c r="GNF91" s="59"/>
      <c r="GNG91" s="37"/>
      <c r="GNH91" s="46"/>
      <c r="GNI91" s="35"/>
      <c r="GNJ91" s="59"/>
      <c r="GNK91" s="37"/>
      <c r="GNL91" s="46"/>
      <c r="GNM91" s="35"/>
      <c r="GNN91" s="59"/>
      <c r="GNO91" s="37"/>
      <c r="GNP91" s="46"/>
      <c r="GNQ91" s="35"/>
      <c r="GNR91" s="59"/>
      <c r="GNS91" s="37"/>
      <c r="GNT91" s="46"/>
      <c r="GNU91" s="35"/>
      <c r="GNV91" s="59"/>
      <c r="GNW91" s="37"/>
      <c r="GNX91" s="46"/>
      <c r="GNY91" s="35"/>
      <c r="GNZ91" s="59"/>
      <c r="GOA91" s="37"/>
      <c r="GOB91" s="46"/>
      <c r="GOC91" s="35"/>
      <c r="GOD91" s="59"/>
      <c r="GOE91" s="37"/>
      <c r="GOF91" s="46"/>
      <c r="GOG91" s="35"/>
      <c r="GOH91" s="59"/>
      <c r="GOI91" s="37"/>
      <c r="GOJ91" s="46"/>
      <c r="GOK91" s="35"/>
      <c r="GOL91" s="59"/>
      <c r="GOM91" s="37"/>
      <c r="GON91" s="46"/>
      <c r="GOO91" s="35"/>
      <c r="GOP91" s="59"/>
      <c r="GOQ91" s="37"/>
      <c r="GOR91" s="46"/>
      <c r="GOS91" s="35"/>
      <c r="GOT91" s="59"/>
      <c r="GOU91" s="37"/>
      <c r="GOV91" s="46"/>
      <c r="GOW91" s="35"/>
      <c r="GOX91" s="59"/>
      <c r="GOY91" s="37"/>
      <c r="GOZ91" s="46"/>
      <c r="GPA91" s="35"/>
      <c r="GPB91" s="59"/>
      <c r="GPC91" s="37"/>
      <c r="GPD91" s="46"/>
      <c r="GPE91" s="35"/>
      <c r="GPF91" s="59"/>
      <c r="GPG91" s="37"/>
      <c r="GPH91" s="46"/>
      <c r="GPI91" s="35"/>
      <c r="GPJ91" s="59"/>
      <c r="GPK91" s="37"/>
      <c r="GPL91" s="46"/>
      <c r="GPM91" s="35"/>
      <c r="GPN91" s="59"/>
      <c r="GPO91" s="37"/>
      <c r="GPP91" s="46"/>
      <c r="GPQ91" s="35"/>
      <c r="GPR91" s="59"/>
      <c r="GPS91" s="37"/>
      <c r="GPT91" s="46"/>
      <c r="GPU91" s="35"/>
      <c r="GPV91" s="59"/>
      <c r="GPW91" s="37"/>
      <c r="GPX91" s="46"/>
      <c r="GPY91" s="35"/>
      <c r="GPZ91" s="59"/>
      <c r="GQA91" s="37"/>
      <c r="GQB91" s="46"/>
      <c r="GQC91" s="35"/>
      <c r="GQD91" s="59"/>
      <c r="GQE91" s="37"/>
      <c r="GQF91" s="46"/>
      <c r="GQG91" s="35"/>
      <c r="GQH91" s="59"/>
      <c r="GQI91" s="37"/>
      <c r="GQJ91" s="46"/>
      <c r="GQK91" s="35"/>
      <c r="GQL91" s="59"/>
      <c r="GQM91" s="37"/>
      <c r="GQN91" s="46"/>
      <c r="GQO91" s="35"/>
      <c r="GQP91" s="59"/>
      <c r="GQQ91" s="37"/>
      <c r="GQR91" s="46"/>
      <c r="GQS91" s="35"/>
      <c r="GQT91" s="59"/>
      <c r="GQU91" s="37"/>
      <c r="GQV91" s="46"/>
      <c r="GQW91" s="35"/>
      <c r="GQX91" s="59"/>
      <c r="GQY91" s="37"/>
      <c r="GQZ91" s="46"/>
      <c r="GRA91" s="35"/>
      <c r="GRB91" s="59"/>
      <c r="GRC91" s="37"/>
      <c r="GRD91" s="46"/>
      <c r="GRE91" s="35"/>
      <c r="GRF91" s="59"/>
      <c r="GRG91" s="37"/>
      <c r="GRH91" s="46"/>
      <c r="GRI91" s="35"/>
      <c r="GRJ91" s="59"/>
      <c r="GRK91" s="37"/>
      <c r="GRL91" s="46"/>
      <c r="GRM91" s="35"/>
      <c r="GRN91" s="59"/>
      <c r="GRO91" s="37"/>
      <c r="GRP91" s="46"/>
      <c r="GRQ91" s="35"/>
      <c r="GRR91" s="59"/>
      <c r="GRS91" s="37"/>
      <c r="GRT91" s="46"/>
      <c r="GRU91" s="35"/>
      <c r="GRV91" s="59"/>
      <c r="GRW91" s="37"/>
      <c r="GRX91" s="46"/>
      <c r="GRY91" s="35"/>
      <c r="GRZ91" s="59"/>
      <c r="GSA91" s="37"/>
      <c r="GSB91" s="46"/>
      <c r="GSC91" s="35"/>
      <c r="GSD91" s="59"/>
      <c r="GSE91" s="37"/>
      <c r="GSF91" s="46"/>
      <c r="GSG91" s="35"/>
      <c r="GSH91" s="59"/>
      <c r="GSI91" s="37"/>
      <c r="GSJ91" s="46"/>
      <c r="GSK91" s="35"/>
      <c r="GSL91" s="59"/>
      <c r="GSM91" s="37"/>
      <c r="GSN91" s="46"/>
      <c r="GSO91" s="35"/>
      <c r="GSP91" s="59"/>
      <c r="GSQ91" s="37"/>
      <c r="GSR91" s="46"/>
      <c r="GSS91" s="35"/>
      <c r="GST91" s="59"/>
      <c r="GSU91" s="37"/>
      <c r="GSV91" s="46"/>
      <c r="GSW91" s="35"/>
      <c r="GSX91" s="59"/>
      <c r="GSY91" s="37"/>
      <c r="GSZ91" s="46"/>
      <c r="GTA91" s="35"/>
      <c r="GTB91" s="59"/>
      <c r="GTC91" s="37"/>
      <c r="GTD91" s="46"/>
      <c r="GTE91" s="35"/>
      <c r="GTF91" s="59"/>
      <c r="GTG91" s="37"/>
      <c r="GTH91" s="46"/>
      <c r="GTI91" s="35"/>
      <c r="GTJ91" s="59"/>
      <c r="GTK91" s="37"/>
      <c r="GTL91" s="46"/>
      <c r="GTM91" s="35"/>
      <c r="GTN91" s="59"/>
      <c r="GTO91" s="37"/>
      <c r="GTP91" s="46"/>
      <c r="GTQ91" s="35"/>
      <c r="GTR91" s="59"/>
      <c r="GTS91" s="37"/>
      <c r="GTT91" s="46"/>
      <c r="GTU91" s="35"/>
      <c r="GTV91" s="59"/>
      <c r="GTW91" s="37"/>
      <c r="GTX91" s="46"/>
      <c r="GTY91" s="35"/>
      <c r="GTZ91" s="59"/>
      <c r="GUA91" s="37"/>
      <c r="GUB91" s="46"/>
      <c r="GUC91" s="35"/>
      <c r="GUD91" s="59"/>
      <c r="GUE91" s="37"/>
      <c r="GUF91" s="46"/>
      <c r="GUG91" s="35"/>
      <c r="GUH91" s="59"/>
      <c r="GUI91" s="37"/>
      <c r="GUJ91" s="46"/>
      <c r="GUK91" s="35"/>
      <c r="GUL91" s="59"/>
      <c r="GUM91" s="37"/>
      <c r="GUN91" s="46"/>
      <c r="GUO91" s="35"/>
      <c r="GUP91" s="59"/>
      <c r="GUQ91" s="37"/>
      <c r="GUR91" s="46"/>
      <c r="GUS91" s="35"/>
      <c r="GUT91" s="59"/>
      <c r="GUU91" s="37"/>
      <c r="GUV91" s="46"/>
      <c r="GUW91" s="35"/>
      <c r="GUX91" s="59"/>
      <c r="GUY91" s="37"/>
      <c r="GUZ91" s="46"/>
      <c r="GVA91" s="35"/>
      <c r="GVB91" s="59"/>
      <c r="GVC91" s="37"/>
      <c r="GVD91" s="46"/>
      <c r="GVE91" s="35"/>
      <c r="GVF91" s="59"/>
      <c r="GVG91" s="37"/>
      <c r="GVH91" s="46"/>
      <c r="GVI91" s="35"/>
      <c r="GVJ91" s="59"/>
      <c r="GVK91" s="37"/>
      <c r="GVL91" s="46"/>
      <c r="GVM91" s="35"/>
      <c r="GVN91" s="59"/>
      <c r="GVO91" s="37"/>
      <c r="GVP91" s="46"/>
      <c r="GVQ91" s="35"/>
      <c r="GVR91" s="59"/>
      <c r="GVS91" s="37"/>
      <c r="GVT91" s="46"/>
      <c r="GVU91" s="35"/>
      <c r="GVV91" s="59"/>
      <c r="GVW91" s="37"/>
      <c r="GVX91" s="46"/>
      <c r="GVY91" s="35"/>
      <c r="GVZ91" s="59"/>
      <c r="GWA91" s="37"/>
      <c r="GWB91" s="46"/>
      <c r="GWC91" s="35"/>
      <c r="GWD91" s="59"/>
      <c r="GWE91" s="37"/>
      <c r="GWF91" s="46"/>
      <c r="GWG91" s="35"/>
      <c r="GWH91" s="59"/>
      <c r="GWI91" s="37"/>
      <c r="GWJ91" s="46"/>
      <c r="GWK91" s="35"/>
      <c r="GWL91" s="59"/>
      <c r="GWM91" s="37"/>
      <c r="GWN91" s="46"/>
      <c r="GWO91" s="35"/>
      <c r="GWP91" s="59"/>
      <c r="GWQ91" s="37"/>
      <c r="GWR91" s="46"/>
      <c r="GWS91" s="35"/>
      <c r="GWT91" s="59"/>
      <c r="GWU91" s="37"/>
      <c r="GWV91" s="46"/>
      <c r="GWW91" s="35"/>
      <c r="GWX91" s="59"/>
      <c r="GWY91" s="37"/>
      <c r="GWZ91" s="46"/>
      <c r="GXA91" s="35"/>
      <c r="GXB91" s="59"/>
      <c r="GXC91" s="37"/>
      <c r="GXD91" s="46"/>
      <c r="GXE91" s="35"/>
      <c r="GXF91" s="59"/>
      <c r="GXG91" s="37"/>
      <c r="GXH91" s="46"/>
      <c r="GXI91" s="35"/>
      <c r="GXJ91" s="59"/>
      <c r="GXK91" s="37"/>
      <c r="GXL91" s="46"/>
      <c r="GXM91" s="35"/>
      <c r="GXN91" s="59"/>
      <c r="GXO91" s="37"/>
      <c r="GXP91" s="46"/>
      <c r="GXQ91" s="35"/>
      <c r="GXR91" s="59"/>
      <c r="GXS91" s="37"/>
      <c r="GXT91" s="46"/>
      <c r="GXU91" s="35"/>
      <c r="GXV91" s="59"/>
      <c r="GXW91" s="37"/>
      <c r="GXX91" s="46"/>
      <c r="GXY91" s="35"/>
      <c r="GXZ91" s="59"/>
      <c r="GYA91" s="37"/>
      <c r="GYB91" s="46"/>
      <c r="GYC91" s="35"/>
      <c r="GYD91" s="59"/>
      <c r="GYE91" s="37"/>
      <c r="GYF91" s="46"/>
      <c r="GYG91" s="35"/>
      <c r="GYH91" s="59"/>
      <c r="GYI91" s="37"/>
      <c r="GYJ91" s="46"/>
      <c r="GYK91" s="35"/>
      <c r="GYL91" s="59"/>
      <c r="GYM91" s="37"/>
      <c r="GYN91" s="46"/>
      <c r="GYO91" s="35"/>
      <c r="GYP91" s="59"/>
      <c r="GYQ91" s="37"/>
      <c r="GYR91" s="46"/>
      <c r="GYS91" s="35"/>
      <c r="GYT91" s="59"/>
      <c r="GYU91" s="37"/>
      <c r="GYV91" s="46"/>
      <c r="GYW91" s="35"/>
      <c r="GYX91" s="59"/>
      <c r="GYY91" s="37"/>
      <c r="GYZ91" s="46"/>
      <c r="GZA91" s="35"/>
      <c r="GZB91" s="59"/>
      <c r="GZC91" s="37"/>
      <c r="GZD91" s="46"/>
      <c r="GZE91" s="35"/>
      <c r="GZF91" s="59"/>
      <c r="GZG91" s="37"/>
      <c r="GZH91" s="46"/>
      <c r="GZI91" s="35"/>
      <c r="GZJ91" s="59"/>
      <c r="GZK91" s="37"/>
      <c r="GZL91" s="46"/>
      <c r="GZM91" s="35"/>
      <c r="GZN91" s="59"/>
      <c r="GZO91" s="37"/>
      <c r="GZP91" s="46"/>
      <c r="GZQ91" s="35"/>
      <c r="GZR91" s="59"/>
      <c r="GZS91" s="37"/>
      <c r="GZT91" s="46"/>
      <c r="GZU91" s="35"/>
      <c r="GZV91" s="59"/>
      <c r="GZW91" s="37"/>
      <c r="GZX91" s="46"/>
      <c r="GZY91" s="35"/>
      <c r="GZZ91" s="59"/>
      <c r="HAA91" s="37"/>
      <c r="HAB91" s="46"/>
      <c r="HAC91" s="35"/>
      <c r="HAD91" s="59"/>
      <c r="HAE91" s="37"/>
      <c r="HAF91" s="46"/>
      <c r="HAG91" s="35"/>
      <c r="HAH91" s="59"/>
      <c r="HAI91" s="37"/>
      <c r="HAJ91" s="46"/>
      <c r="HAK91" s="35"/>
      <c r="HAL91" s="59"/>
      <c r="HAM91" s="37"/>
      <c r="HAN91" s="46"/>
      <c r="HAO91" s="35"/>
      <c r="HAP91" s="59"/>
      <c r="HAQ91" s="37"/>
      <c r="HAR91" s="46"/>
      <c r="HAS91" s="35"/>
      <c r="HAT91" s="59"/>
      <c r="HAU91" s="37"/>
      <c r="HAV91" s="46"/>
      <c r="HAW91" s="35"/>
      <c r="HAX91" s="59"/>
      <c r="HAY91" s="37"/>
      <c r="HAZ91" s="46"/>
      <c r="HBA91" s="35"/>
      <c r="HBB91" s="59"/>
      <c r="HBC91" s="37"/>
      <c r="HBD91" s="46"/>
      <c r="HBE91" s="35"/>
      <c r="HBF91" s="59"/>
      <c r="HBG91" s="37"/>
      <c r="HBH91" s="46"/>
      <c r="HBI91" s="35"/>
      <c r="HBJ91" s="59"/>
      <c r="HBK91" s="37"/>
      <c r="HBL91" s="46"/>
      <c r="HBM91" s="35"/>
      <c r="HBN91" s="59"/>
      <c r="HBO91" s="37"/>
      <c r="HBP91" s="46"/>
      <c r="HBQ91" s="35"/>
      <c r="HBR91" s="59"/>
      <c r="HBS91" s="37"/>
      <c r="HBT91" s="46"/>
      <c r="HBU91" s="35"/>
      <c r="HBV91" s="59"/>
      <c r="HBW91" s="37"/>
      <c r="HBX91" s="46"/>
      <c r="HBY91" s="35"/>
      <c r="HBZ91" s="59"/>
      <c r="HCA91" s="37"/>
      <c r="HCB91" s="46"/>
      <c r="HCC91" s="35"/>
      <c r="HCD91" s="59"/>
      <c r="HCE91" s="37"/>
      <c r="HCF91" s="46"/>
      <c r="HCG91" s="35"/>
      <c r="HCH91" s="59"/>
      <c r="HCI91" s="37"/>
      <c r="HCJ91" s="46"/>
      <c r="HCK91" s="35"/>
      <c r="HCL91" s="59"/>
      <c r="HCM91" s="37"/>
      <c r="HCN91" s="46"/>
      <c r="HCO91" s="35"/>
      <c r="HCP91" s="59"/>
      <c r="HCQ91" s="37"/>
      <c r="HCR91" s="46"/>
      <c r="HCS91" s="35"/>
      <c r="HCT91" s="59"/>
      <c r="HCU91" s="37"/>
      <c r="HCV91" s="46"/>
      <c r="HCW91" s="35"/>
      <c r="HCX91" s="59"/>
      <c r="HCY91" s="37"/>
      <c r="HCZ91" s="46"/>
      <c r="HDA91" s="35"/>
      <c r="HDB91" s="59"/>
      <c r="HDC91" s="37"/>
      <c r="HDD91" s="46"/>
      <c r="HDE91" s="35"/>
      <c r="HDF91" s="59"/>
      <c r="HDG91" s="37"/>
      <c r="HDH91" s="46"/>
      <c r="HDI91" s="35"/>
      <c r="HDJ91" s="59"/>
      <c r="HDK91" s="37"/>
      <c r="HDL91" s="46"/>
      <c r="HDM91" s="35"/>
      <c r="HDN91" s="59"/>
      <c r="HDO91" s="37"/>
      <c r="HDP91" s="46"/>
      <c r="HDQ91" s="35"/>
      <c r="HDR91" s="59"/>
      <c r="HDS91" s="37"/>
      <c r="HDT91" s="46"/>
      <c r="HDU91" s="35"/>
      <c r="HDV91" s="59"/>
      <c r="HDW91" s="37"/>
      <c r="HDX91" s="46"/>
      <c r="HDY91" s="35"/>
      <c r="HDZ91" s="59"/>
      <c r="HEA91" s="37"/>
      <c r="HEB91" s="46"/>
      <c r="HEC91" s="35"/>
      <c r="HED91" s="59"/>
      <c r="HEE91" s="37"/>
      <c r="HEF91" s="46"/>
      <c r="HEG91" s="35"/>
      <c r="HEH91" s="59"/>
      <c r="HEI91" s="37"/>
      <c r="HEJ91" s="46"/>
      <c r="HEK91" s="35"/>
      <c r="HEL91" s="59"/>
      <c r="HEM91" s="37"/>
      <c r="HEN91" s="46"/>
      <c r="HEO91" s="35"/>
      <c r="HEP91" s="59"/>
      <c r="HEQ91" s="37"/>
      <c r="HER91" s="46"/>
      <c r="HES91" s="35"/>
      <c r="HET91" s="59"/>
      <c r="HEU91" s="37"/>
      <c r="HEV91" s="46"/>
      <c r="HEW91" s="35"/>
      <c r="HEX91" s="59"/>
      <c r="HEY91" s="37"/>
      <c r="HEZ91" s="46"/>
      <c r="HFA91" s="35"/>
      <c r="HFB91" s="59"/>
      <c r="HFC91" s="37"/>
      <c r="HFD91" s="46"/>
      <c r="HFE91" s="35"/>
      <c r="HFF91" s="59"/>
      <c r="HFG91" s="37"/>
      <c r="HFH91" s="46"/>
      <c r="HFI91" s="35"/>
      <c r="HFJ91" s="59"/>
      <c r="HFK91" s="37"/>
      <c r="HFL91" s="46"/>
      <c r="HFM91" s="35"/>
      <c r="HFN91" s="59"/>
      <c r="HFO91" s="37"/>
      <c r="HFP91" s="46"/>
      <c r="HFQ91" s="35"/>
      <c r="HFR91" s="59"/>
      <c r="HFS91" s="37"/>
      <c r="HFT91" s="46"/>
      <c r="HFU91" s="35"/>
      <c r="HFV91" s="59"/>
      <c r="HFW91" s="37"/>
      <c r="HFX91" s="46"/>
      <c r="HFY91" s="35"/>
      <c r="HFZ91" s="59"/>
      <c r="HGA91" s="37"/>
      <c r="HGB91" s="46"/>
      <c r="HGC91" s="35"/>
      <c r="HGD91" s="59"/>
      <c r="HGE91" s="37"/>
      <c r="HGF91" s="46"/>
      <c r="HGG91" s="35"/>
      <c r="HGH91" s="59"/>
      <c r="HGI91" s="37"/>
      <c r="HGJ91" s="46"/>
      <c r="HGK91" s="35"/>
      <c r="HGL91" s="59"/>
      <c r="HGM91" s="37"/>
      <c r="HGN91" s="46"/>
      <c r="HGO91" s="35"/>
      <c r="HGP91" s="59"/>
      <c r="HGQ91" s="37"/>
      <c r="HGR91" s="46"/>
      <c r="HGS91" s="35"/>
      <c r="HGT91" s="59"/>
      <c r="HGU91" s="37"/>
      <c r="HGV91" s="46"/>
      <c r="HGW91" s="35"/>
      <c r="HGX91" s="59"/>
      <c r="HGY91" s="37"/>
      <c r="HGZ91" s="46"/>
      <c r="HHA91" s="35"/>
      <c r="HHB91" s="59"/>
      <c r="HHC91" s="37"/>
      <c r="HHD91" s="46"/>
      <c r="HHE91" s="35"/>
      <c r="HHF91" s="59"/>
      <c r="HHG91" s="37"/>
      <c r="HHH91" s="46"/>
      <c r="HHI91" s="35"/>
      <c r="HHJ91" s="59"/>
      <c r="HHK91" s="37"/>
      <c r="HHL91" s="46"/>
      <c r="HHM91" s="35"/>
      <c r="HHN91" s="59"/>
      <c r="HHO91" s="37"/>
      <c r="HHP91" s="46"/>
      <c r="HHQ91" s="35"/>
      <c r="HHR91" s="59"/>
      <c r="HHS91" s="37"/>
      <c r="HHT91" s="46"/>
      <c r="HHU91" s="35"/>
      <c r="HHV91" s="59"/>
      <c r="HHW91" s="37"/>
      <c r="HHX91" s="46"/>
      <c r="HHY91" s="35"/>
      <c r="HHZ91" s="59"/>
      <c r="HIA91" s="37"/>
      <c r="HIB91" s="46"/>
      <c r="HIC91" s="35"/>
      <c r="HID91" s="59"/>
      <c r="HIE91" s="37"/>
      <c r="HIF91" s="46"/>
      <c r="HIG91" s="35"/>
      <c r="HIH91" s="59"/>
      <c r="HII91" s="37"/>
      <c r="HIJ91" s="46"/>
      <c r="HIK91" s="35"/>
      <c r="HIL91" s="59"/>
      <c r="HIM91" s="37"/>
      <c r="HIN91" s="46"/>
      <c r="HIO91" s="35"/>
      <c r="HIP91" s="59"/>
      <c r="HIQ91" s="37"/>
      <c r="HIR91" s="46"/>
      <c r="HIS91" s="35"/>
      <c r="HIT91" s="59"/>
      <c r="HIU91" s="37"/>
      <c r="HIV91" s="46"/>
      <c r="HIW91" s="35"/>
      <c r="HIX91" s="59"/>
      <c r="HIY91" s="37"/>
      <c r="HIZ91" s="46"/>
      <c r="HJA91" s="35"/>
      <c r="HJB91" s="59"/>
      <c r="HJC91" s="37"/>
      <c r="HJD91" s="46"/>
      <c r="HJE91" s="35"/>
      <c r="HJF91" s="59"/>
      <c r="HJG91" s="37"/>
      <c r="HJH91" s="46"/>
      <c r="HJI91" s="35"/>
      <c r="HJJ91" s="59"/>
      <c r="HJK91" s="37"/>
      <c r="HJL91" s="46"/>
      <c r="HJM91" s="35"/>
      <c r="HJN91" s="59"/>
      <c r="HJO91" s="37"/>
      <c r="HJP91" s="46"/>
      <c r="HJQ91" s="35"/>
      <c r="HJR91" s="59"/>
      <c r="HJS91" s="37"/>
      <c r="HJT91" s="46"/>
      <c r="HJU91" s="35"/>
      <c r="HJV91" s="59"/>
      <c r="HJW91" s="37"/>
      <c r="HJX91" s="46"/>
      <c r="HJY91" s="35"/>
      <c r="HJZ91" s="59"/>
      <c r="HKA91" s="37"/>
      <c r="HKB91" s="46"/>
      <c r="HKC91" s="35"/>
      <c r="HKD91" s="59"/>
      <c r="HKE91" s="37"/>
      <c r="HKF91" s="46"/>
      <c r="HKG91" s="35"/>
      <c r="HKH91" s="59"/>
      <c r="HKI91" s="37"/>
      <c r="HKJ91" s="46"/>
      <c r="HKK91" s="35"/>
      <c r="HKL91" s="59"/>
      <c r="HKM91" s="37"/>
      <c r="HKN91" s="46"/>
      <c r="HKO91" s="35"/>
      <c r="HKP91" s="59"/>
      <c r="HKQ91" s="37"/>
      <c r="HKR91" s="46"/>
      <c r="HKS91" s="35"/>
      <c r="HKT91" s="59"/>
      <c r="HKU91" s="37"/>
      <c r="HKV91" s="46"/>
      <c r="HKW91" s="35"/>
      <c r="HKX91" s="59"/>
      <c r="HKY91" s="37"/>
      <c r="HKZ91" s="46"/>
      <c r="HLA91" s="35"/>
      <c r="HLB91" s="59"/>
      <c r="HLC91" s="37"/>
      <c r="HLD91" s="46"/>
      <c r="HLE91" s="35"/>
      <c r="HLF91" s="59"/>
      <c r="HLG91" s="37"/>
      <c r="HLH91" s="46"/>
      <c r="HLI91" s="35"/>
      <c r="HLJ91" s="59"/>
      <c r="HLK91" s="37"/>
      <c r="HLL91" s="46"/>
      <c r="HLM91" s="35"/>
      <c r="HLN91" s="59"/>
      <c r="HLO91" s="37"/>
      <c r="HLP91" s="46"/>
      <c r="HLQ91" s="35"/>
      <c r="HLR91" s="59"/>
      <c r="HLS91" s="37"/>
      <c r="HLT91" s="46"/>
      <c r="HLU91" s="35"/>
      <c r="HLV91" s="59"/>
      <c r="HLW91" s="37"/>
      <c r="HLX91" s="46"/>
      <c r="HLY91" s="35"/>
      <c r="HLZ91" s="59"/>
      <c r="HMA91" s="37"/>
      <c r="HMB91" s="46"/>
      <c r="HMC91" s="35"/>
      <c r="HMD91" s="59"/>
      <c r="HME91" s="37"/>
      <c r="HMF91" s="46"/>
      <c r="HMG91" s="35"/>
      <c r="HMH91" s="59"/>
      <c r="HMI91" s="37"/>
      <c r="HMJ91" s="46"/>
      <c r="HMK91" s="35"/>
      <c r="HML91" s="59"/>
      <c r="HMM91" s="37"/>
      <c r="HMN91" s="46"/>
      <c r="HMO91" s="35"/>
      <c r="HMP91" s="59"/>
      <c r="HMQ91" s="37"/>
      <c r="HMR91" s="46"/>
      <c r="HMS91" s="35"/>
      <c r="HMT91" s="59"/>
      <c r="HMU91" s="37"/>
      <c r="HMV91" s="46"/>
      <c r="HMW91" s="35"/>
      <c r="HMX91" s="59"/>
      <c r="HMY91" s="37"/>
      <c r="HMZ91" s="46"/>
      <c r="HNA91" s="35"/>
      <c r="HNB91" s="59"/>
      <c r="HNC91" s="37"/>
      <c r="HND91" s="46"/>
      <c r="HNE91" s="35"/>
      <c r="HNF91" s="59"/>
      <c r="HNG91" s="37"/>
      <c r="HNH91" s="46"/>
      <c r="HNI91" s="35"/>
      <c r="HNJ91" s="59"/>
      <c r="HNK91" s="37"/>
      <c r="HNL91" s="46"/>
      <c r="HNM91" s="35"/>
      <c r="HNN91" s="59"/>
      <c r="HNO91" s="37"/>
      <c r="HNP91" s="46"/>
      <c r="HNQ91" s="35"/>
      <c r="HNR91" s="59"/>
      <c r="HNS91" s="37"/>
      <c r="HNT91" s="46"/>
      <c r="HNU91" s="35"/>
      <c r="HNV91" s="59"/>
      <c r="HNW91" s="37"/>
      <c r="HNX91" s="46"/>
      <c r="HNY91" s="35"/>
      <c r="HNZ91" s="59"/>
      <c r="HOA91" s="37"/>
      <c r="HOB91" s="46"/>
      <c r="HOC91" s="35"/>
      <c r="HOD91" s="59"/>
      <c r="HOE91" s="37"/>
      <c r="HOF91" s="46"/>
      <c r="HOG91" s="35"/>
      <c r="HOH91" s="59"/>
      <c r="HOI91" s="37"/>
      <c r="HOJ91" s="46"/>
      <c r="HOK91" s="35"/>
      <c r="HOL91" s="59"/>
      <c r="HOM91" s="37"/>
      <c r="HON91" s="46"/>
      <c r="HOO91" s="35"/>
      <c r="HOP91" s="59"/>
      <c r="HOQ91" s="37"/>
      <c r="HOR91" s="46"/>
      <c r="HOS91" s="35"/>
      <c r="HOT91" s="59"/>
      <c r="HOU91" s="37"/>
      <c r="HOV91" s="46"/>
      <c r="HOW91" s="35"/>
      <c r="HOX91" s="59"/>
      <c r="HOY91" s="37"/>
      <c r="HOZ91" s="46"/>
      <c r="HPA91" s="35"/>
      <c r="HPB91" s="59"/>
      <c r="HPC91" s="37"/>
      <c r="HPD91" s="46"/>
      <c r="HPE91" s="35"/>
      <c r="HPF91" s="59"/>
      <c r="HPG91" s="37"/>
      <c r="HPH91" s="46"/>
      <c r="HPI91" s="35"/>
      <c r="HPJ91" s="59"/>
      <c r="HPK91" s="37"/>
      <c r="HPL91" s="46"/>
      <c r="HPM91" s="35"/>
      <c r="HPN91" s="59"/>
      <c r="HPO91" s="37"/>
      <c r="HPP91" s="46"/>
      <c r="HPQ91" s="35"/>
      <c r="HPR91" s="59"/>
      <c r="HPS91" s="37"/>
      <c r="HPT91" s="46"/>
      <c r="HPU91" s="35"/>
      <c r="HPV91" s="59"/>
      <c r="HPW91" s="37"/>
      <c r="HPX91" s="46"/>
      <c r="HPY91" s="35"/>
      <c r="HPZ91" s="59"/>
      <c r="HQA91" s="37"/>
      <c r="HQB91" s="46"/>
      <c r="HQC91" s="35"/>
      <c r="HQD91" s="59"/>
      <c r="HQE91" s="37"/>
      <c r="HQF91" s="46"/>
      <c r="HQG91" s="35"/>
      <c r="HQH91" s="59"/>
      <c r="HQI91" s="37"/>
      <c r="HQJ91" s="46"/>
      <c r="HQK91" s="35"/>
      <c r="HQL91" s="59"/>
      <c r="HQM91" s="37"/>
      <c r="HQN91" s="46"/>
      <c r="HQO91" s="35"/>
      <c r="HQP91" s="59"/>
      <c r="HQQ91" s="37"/>
      <c r="HQR91" s="46"/>
      <c r="HQS91" s="35"/>
      <c r="HQT91" s="59"/>
      <c r="HQU91" s="37"/>
      <c r="HQV91" s="46"/>
      <c r="HQW91" s="35"/>
      <c r="HQX91" s="59"/>
      <c r="HQY91" s="37"/>
      <c r="HQZ91" s="46"/>
      <c r="HRA91" s="35"/>
      <c r="HRB91" s="59"/>
      <c r="HRC91" s="37"/>
      <c r="HRD91" s="46"/>
      <c r="HRE91" s="35"/>
      <c r="HRF91" s="59"/>
      <c r="HRG91" s="37"/>
      <c r="HRH91" s="46"/>
      <c r="HRI91" s="35"/>
      <c r="HRJ91" s="59"/>
      <c r="HRK91" s="37"/>
      <c r="HRL91" s="46"/>
      <c r="HRM91" s="35"/>
      <c r="HRN91" s="59"/>
      <c r="HRO91" s="37"/>
      <c r="HRP91" s="46"/>
      <c r="HRQ91" s="35"/>
      <c r="HRR91" s="59"/>
      <c r="HRS91" s="37"/>
      <c r="HRT91" s="46"/>
      <c r="HRU91" s="35"/>
      <c r="HRV91" s="59"/>
      <c r="HRW91" s="37"/>
      <c r="HRX91" s="46"/>
      <c r="HRY91" s="35"/>
      <c r="HRZ91" s="59"/>
      <c r="HSA91" s="37"/>
      <c r="HSB91" s="46"/>
      <c r="HSC91" s="35"/>
      <c r="HSD91" s="59"/>
      <c r="HSE91" s="37"/>
      <c r="HSF91" s="46"/>
      <c r="HSG91" s="35"/>
      <c r="HSH91" s="59"/>
      <c r="HSI91" s="37"/>
      <c r="HSJ91" s="46"/>
      <c r="HSK91" s="35"/>
      <c r="HSL91" s="59"/>
      <c r="HSM91" s="37"/>
      <c r="HSN91" s="46"/>
      <c r="HSO91" s="35"/>
      <c r="HSP91" s="59"/>
      <c r="HSQ91" s="37"/>
      <c r="HSR91" s="46"/>
      <c r="HSS91" s="35"/>
      <c r="HST91" s="59"/>
      <c r="HSU91" s="37"/>
      <c r="HSV91" s="46"/>
      <c r="HSW91" s="35"/>
      <c r="HSX91" s="59"/>
      <c r="HSY91" s="37"/>
      <c r="HSZ91" s="46"/>
      <c r="HTA91" s="35"/>
      <c r="HTB91" s="59"/>
      <c r="HTC91" s="37"/>
      <c r="HTD91" s="46"/>
      <c r="HTE91" s="35"/>
      <c r="HTF91" s="59"/>
      <c r="HTG91" s="37"/>
      <c r="HTH91" s="46"/>
      <c r="HTI91" s="35"/>
      <c r="HTJ91" s="59"/>
      <c r="HTK91" s="37"/>
      <c r="HTL91" s="46"/>
      <c r="HTM91" s="35"/>
      <c r="HTN91" s="59"/>
      <c r="HTO91" s="37"/>
      <c r="HTP91" s="46"/>
      <c r="HTQ91" s="35"/>
      <c r="HTR91" s="59"/>
      <c r="HTS91" s="37"/>
      <c r="HTT91" s="46"/>
      <c r="HTU91" s="35"/>
      <c r="HTV91" s="59"/>
      <c r="HTW91" s="37"/>
      <c r="HTX91" s="46"/>
      <c r="HTY91" s="35"/>
      <c r="HTZ91" s="59"/>
      <c r="HUA91" s="37"/>
      <c r="HUB91" s="46"/>
      <c r="HUC91" s="35"/>
      <c r="HUD91" s="59"/>
      <c r="HUE91" s="37"/>
      <c r="HUF91" s="46"/>
      <c r="HUG91" s="35"/>
      <c r="HUH91" s="59"/>
      <c r="HUI91" s="37"/>
      <c r="HUJ91" s="46"/>
      <c r="HUK91" s="35"/>
      <c r="HUL91" s="59"/>
      <c r="HUM91" s="37"/>
      <c r="HUN91" s="46"/>
      <c r="HUO91" s="35"/>
      <c r="HUP91" s="59"/>
      <c r="HUQ91" s="37"/>
      <c r="HUR91" s="46"/>
      <c r="HUS91" s="35"/>
      <c r="HUT91" s="59"/>
      <c r="HUU91" s="37"/>
      <c r="HUV91" s="46"/>
      <c r="HUW91" s="35"/>
      <c r="HUX91" s="59"/>
      <c r="HUY91" s="37"/>
      <c r="HUZ91" s="46"/>
      <c r="HVA91" s="35"/>
      <c r="HVB91" s="59"/>
      <c r="HVC91" s="37"/>
      <c r="HVD91" s="46"/>
      <c r="HVE91" s="35"/>
      <c r="HVF91" s="59"/>
      <c r="HVG91" s="37"/>
      <c r="HVH91" s="46"/>
      <c r="HVI91" s="35"/>
      <c r="HVJ91" s="59"/>
      <c r="HVK91" s="37"/>
      <c r="HVL91" s="46"/>
      <c r="HVM91" s="35"/>
      <c r="HVN91" s="59"/>
      <c r="HVO91" s="37"/>
      <c r="HVP91" s="46"/>
      <c r="HVQ91" s="35"/>
      <c r="HVR91" s="59"/>
      <c r="HVS91" s="37"/>
      <c r="HVT91" s="46"/>
      <c r="HVU91" s="35"/>
      <c r="HVV91" s="59"/>
      <c r="HVW91" s="37"/>
      <c r="HVX91" s="46"/>
      <c r="HVY91" s="35"/>
      <c r="HVZ91" s="59"/>
      <c r="HWA91" s="37"/>
      <c r="HWB91" s="46"/>
      <c r="HWC91" s="35"/>
      <c r="HWD91" s="59"/>
      <c r="HWE91" s="37"/>
      <c r="HWF91" s="46"/>
      <c r="HWG91" s="35"/>
      <c r="HWH91" s="59"/>
      <c r="HWI91" s="37"/>
      <c r="HWJ91" s="46"/>
      <c r="HWK91" s="35"/>
      <c r="HWL91" s="59"/>
      <c r="HWM91" s="37"/>
      <c r="HWN91" s="46"/>
      <c r="HWO91" s="35"/>
      <c r="HWP91" s="59"/>
      <c r="HWQ91" s="37"/>
      <c r="HWR91" s="46"/>
      <c r="HWS91" s="35"/>
      <c r="HWT91" s="59"/>
      <c r="HWU91" s="37"/>
      <c r="HWV91" s="46"/>
      <c r="HWW91" s="35"/>
      <c r="HWX91" s="59"/>
      <c r="HWY91" s="37"/>
      <c r="HWZ91" s="46"/>
      <c r="HXA91" s="35"/>
      <c r="HXB91" s="59"/>
      <c r="HXC91" s="37"/>
      <c r="HXD91" s="46"/>
      <c r="HXE91" s="35"/>
      <c r="HXF91" s="59"/>
      <c r="HXG91" s="37"/>
      <c r="HXH91" s="46"/>
      <c r="HXI91" s="35"/>
      <c r="HXJ91" s="59"/>
      <c r="HXK91" s="37"/>
      <c r="HXL91" s="46"/>
      <c r="HXM91" s="35"/>
      <c r="HXN91" s="59"/>
      <c r="HXO91" s="37"/>
      <c r="HXP91" s="46"/>
      <c r="HXQ91" s="35"/>
      <c r="HXR91" s="59"/>
      <c r="HXS91" s="37"/>
      <c r="HXT91" s="46"/>
      <c r="HXU91" s="35"/>
      <c r="HXV91" s="59"/>
      <c r="HXW91" s="37"/>
      <c r="HXX91" s="46"/>
      <c r="HXY91" s="35"/>
      <c r="HXZ91" s="59"/>
      <c r="HYA91" s="37"/>
      <c r="HYB91" s="46"/>
      <c r="HYC91" s="35"/>
      <c r="HYD91" s="59"/>
      <c r="HYE91" s="37"/>
      <c r="HYF91" s="46"/>
      <c r="HYG91" s="35"/>
      <c r="HYH91" s="59"/>
      <c r="HYI91" s="37"/>
      <c r="HYJ91" s="46"/>
      <c r="HYK91" s="35"/>
      <c r="HYL91" s="59"/>
      <c r="HYM91" s="37"/>
      <c r="HYN91" s="46"/>
      <c r="HYO91" s="35"/>
      <c r="HYP91" s="59"/>
      <c r="HYQ91" s="37"/>
      <c r="HYR91" s="46"/>
      <c r="HYS91" s="35"/>
      <c r="HYT91" s="59"/>
      <c r="HYU91" s="37"/>
      <c r="HYV91" s="46"/>
      <c r="HYW91" s="35"/>
      <c r="HYX91" s="59"/>
      <c r="HYY91" s="37"/>
      <c r="HYZ91" s="46"/>
      <c r="HZA91" s="35"/>
      <c r="HZB91" s="59"/>
      <c r="HZC91" s="37"/>
      <c r="HZD91" s="46"/>
      <c r="HZE91" s="35"/>
      <c r="HZF91" s="59"/>
      <c r="HZG91" s="37"/>
      <c r="HZH91" s="46"/>
      <c r="HZI91" s="35"/>
      <c r="HZJ91" s="59"/>
      <c r="HZK91" s="37"/>
      <c r="HZL91" s="46"/>
      <c r="HZM91" s="35"/>
      <c r="HZN91" s="59"/>
      <c r="HZO91" s="37"/>
      <c r="HZP91" s="46"/>
      <c r="HZQ91" s="35"/>
      <c r="HZR91" s="59"/>
      <c r="HZS91" s="37"/>
      <c r="HZT91" s="46"/>
      <c r="HZU91" s="35"/>
      <c r="HZV91" s="59"/>
      <c r="HZW91" s="37"/>
      <c r="HZX91" s="46"/>
      <c r="HZY91" s="35"/>
      <c r="HZZ91" s="59"/>
      <c r="IAA91" s="37"/>
      <c r="IAB91" s="46"/>
      <c r="IAC91" s="35"/>
      <c r="IAD91" s="59"/>
      <c r="IAE91" s="37"/>
      <c r="IAF91" s="46"/>
      <c r="IAG91" s="35"/>
      <c r="IAH91" s="59"/>
      <c r="IAI91" s="37"/>
      <c r="IAJ91" s="46"/>
      <c r="IAK91" s="35"/>
      <c r="IAL91" s="59"/>
      <c r="IAM91" s="37"/>
      <c r="IAN91" s="46"/>
      <c r="IAO91" s="35"/>
      <c r="IAP91" s="59"/>
      <c r="IAQ91" s="37"/>
      <c r="IAR91" s="46"/>
      <c r="IAS91" s="35"/>
      <c r="IAT91" s="59"/>
      <c r="IAU91" s="37"/>
      <c r="IAV91" s="46"/>
      <c r="IAW91" s="35"/>
      <c r="IAX91" s="59"/>
      <c r="IAY91" s="37"/>
      <c r="IAZ91" s="46"/>
      <c r="IBA91" s="35"/>
      <c r="IBB91" s="59"/>
      <c r="IBC91" s="37"/>
      <c r="IBD91" s="46"/>
      <c r="IBE91" s="35"/>
      <c r="IBF91" s="59"/>
      <c r="IBG91" s="37"/>
      <c r="IBH91" s="46"/>
      <c r="IBI91" s="35"/>
      <c r="IBJ91" s="59"/>
      <c r="IBK91" s="37"/>
      <c r="IBL91" s="46"/>
      <c r="IBM91" s="35"/>
      <c r="IBN91" s="59"/>
      <c r="IBO91" s="37"/>
      <c r="IBP91" s="46"/>
      <c r="IBQ91" s="35"/>
      <c r="IBR91" s="59"/>
      <c r="IBS91" s="37"/>
      <c r="IBT91" s="46"/>
      <c r="IBU91" s="35"/>
      <c r="IBV91" s="59"/>
      <c r="IBW91" s="37"/>
      <c r="IBX91" s="46"/>
      <c r="IBY91" s="35"/>
      <c r="IBZ91" s="59"/>
      <c r="ICA91" s="37"/>
      <c r="ICB91" s="46"/>
      <c r="ICC91" s="35"/>
      <c r="ICD91" s="59"/>
      <c r="ICE91" s="37"/>
      <c r="ICF91" s="46"/>
      <c r="ICG91" s="35"/>
      <c r="ICH91" s="59"/>
      <c r="ICI91" s="37"/>
      <c r="ICJ91" s="46"/>
      <c r="ICK91" s="35"/>
      <c r="ICL91" s="59"/>
      <c r="ICM91" s="37"/>
      <c r="ICN91" s="46"/>
      <c r="ICO91" s="35"/>
      <c r="ICP91" s="59"/>
      <c r="ICQ91" s="37"/>
      <c r="ICR91" s="46"/>
      <c r="ICS91" s="35"/>
      <c r="ICT91" s="59"/>
      <c r="ICU91" s="37"/>
      <c r="ICV91" s="46"/>
      <c r="ICW91" s="35"/>
      <c r="ICX91" s="59"/>
      <c r="ICY91" s="37"/>
      <c r="ICZ91" s="46"/>
      <c r="IDA91" s="35"/>
      <c r="IDB91" s="59"/>
      <c r="IDC91" s="37"/>
      <c r="IDD91" s="46"/>
      <c r="IDE91" s="35"/>
      <c r="IDF91" s="59"/>
      <c r="IDG91" s="37"/>
      <c r="IDH91" s="46"/>
      <c r="IDI91" s="35"/>
      <c r="IDJ91" s="59"/>
      <c r="IDK91" s="37"/>
      <c r="IDL91" s="46"/>
      <c r="IDM91" s="35"/>
      <c r="IDN91" s="59"/>
      <c r="IDO91" s="37"/>
      <c r="IDP91" s="46"/>
      <c r="IDQ91" s="35"/>
      <c r="IDR91" s="59"/>
      <c r="IDS91" s="37"/>
      <c r="IDT91" s="46"/>
      <c r="IDU91" s="35"/>
      <c r="IDV91" s="59"/>
      <c r="IDW91" s="37"/>
      <c r="IDX91" s="46"/>
      <c r="IDY91" s="35"/>
      <c r="IDZ91" s="59"/>
      <c r="IEA91" s="37"/>
      <c r="IEB91" s="46"/>
      <c r="IEC91" s="35"/>
      <c r="IED91" s="59"/>
      <c r="IEE91" s="37"/>
      <c r="IEF91" s="46"/>
      <c r="IEG91" s="35"/>
      <c r="IEH91" s="59"/>
      <c r="IEI91" s="37"/>
      <c r="IEJ91" s="46"/>
      <c r="IEK91" s="35"/>
      <c r="IEL91" s="59"/>
      <c r="IEM91" s="37"/>
      <c r="IEN91" s="46"/>
      <c r="IEO91" s="35"/>
      <c r="IEP91" s="59"/>
      <c r="IEQ91" s="37"/>
      <c r="IER91" s="46"/>
      <c r="IES91" s="35"/>
      <c r="IET91" s="59"/>
      <c r="IEU91" s="37"/>
      <c r="IEV91" s="46"/>
      <c r="IEW91" s="35"/>
      <c r="IEX91" s="59"/>
      <c r="IEY91" s="37"/>
      <c r="IEZ91" s="46"/>
      <c r="IFA91" s="35"/>
      <c r="IFB91" s="59"/>
      <c r="IFC91" s="37"/>
      <c r="IFD91" s="46"/>
      <c r="IFE91" s="35"/>
      <c r="IFF91" s="59"/>
      <c r="IFG91" s="37"/>
      <c r="IFH91" s="46"/>
      <c r="IFI91" s="35"/>
      <c r="IFJ91" s="59"/>
      <c r="IFK91" s="37"/>
      <c r="IFL91" s="46"/>
      <c r="IFM91" s="35"/>
      <c r="IFN91" s="59"/>
      <c r="IFO91" s="37"/>
      <c r="IFP91" s="46"/>
      <c r="IFQ91" s="35"/>
      <c r="IFR91" s="59"/>
      <c r="IFS91" s="37"/>
      <c r="IFT91" s="46"/>
      <c r="IFU91" s="35"/>
      <c r="IFV91" s="59"/>
      <c r="IFW91" s="37"/>
      <c r="IFX91" s="46"/>
      <c r="IFY91" s="35"/>
      <c r="IFZ91" s="59"/>
      <c r="IGA91" s="37"/>
      <c r="IGB91" s="46"/>
      <c r="IGC91" s="35"/>
      <c r="IGD91" s="59"/>
      <c r="IGE91" s="37"/>
      <c r="IGF91" s="46"/>
      <c r="IGG91" s="35"/>
      <c r="IGH91" s="59"/>
      <c r="IGI91" s="37"/>
      <c r="IGJ91" s="46"/>
      <c r="IGK91" s="35"/>
      <c r="IGL91" s="59"/>
      <c r="IGM91" s="37"/>
      <c r="IGN91" s="46"/>
      <c r="IGO91" s="35"/>
      <c r="IGP91" s="59"/>
      <c r="IGQ91" s="37"/>
      <c r="IGR91" s="46"/>
      <c r="IGS91" s="35"/>
      <c r="IGT91" s="59"/>
      <c r="IGU91" s="37"/>
      <c r="IGV91" s="46"/>
      <c r="IGW91" s="35"/>
      <c r="IGX91" s="59"/>
      <c r="IGY91" s="37"/>
      <c r="IGZ91" s="46"/>
      <c r="IHA91" s="35"/>
      <c r="IHB91" s="59"/>
      <c r="IHC91" s="37"/>
      <c r="IHD91" s="46"/>
      <c r="IHE91" s="35"/>
      <c r="IHF91" s="59"/>
      <c r="IHG91" s="37"/>
      <c r="IHH91" s="46"/>
      <c r="IHI91" s="35"/>
      <c r="IHJ91" s="59"/>
      <c r="IHK91" s="37"/>
      <c r="IHL91" s="46"/>
      <c r="IHM91" s="35"/>
      <c r="IHN91" s="59"/>
      <c r="IHO91" s="37"/>
      <c r="IHP91" s="46"/>
      <c r="IHQ91" s="35"/>
      <c r="IHR91" s="59"/>
      <c r="IHS91" s="37"/>
      <c r="IHT91" s="46"/>
      <c r="IHU91" s="35"/>
      <c r="IHV91" s="59"/>
      <c r="IHW91" s="37"/>
      <c r="IHX91" s="46"/>
      <c r="IHY91" s="35"/>
      <c r="IHZ91" s="59"/>
      <c r="IIA91" s="37"/>
      <c r="IIB91" s="46"/>
      <c r="IIC91" s="35"/>
      <c r="IID91" s="59"/>
      <c r="IIE91" s="37"/>
      <c r="IIF91" s="46"/>
      <c r="IIG91" s="35"/>
      <c r="IIH91" s="59"/>
      <c r="III91" s="37"/>
      <c r="IIJ91" s="46"/>
      <c r="IIK91" s="35"/>
      <c r="IIL91" s="59"/>
      <c r="IIM91" s="37"/>
      <c r="IIN91" s="46"/>
      <c r="IIO91" s="35"/>
      <c r="IIP91" s="59"/>
      <c r="IIQ91" s="37"/>
      <c r="IIR91" s="46"/>
      <c r="IIS91" s="35"/>
      <c r="IIT91" s="59"/>
      <c r="IIU91" s="37"/>
      <c r="IIV91" s="46"/>
      <c r="IIW91" s="35"/>
      <c r="IIX91" s="59"/>
      <c r="IIY91" s="37"/>
      <c r="IIZ91" s="46"/>
      <c r="IJA91" s="35"/>
      <c r="IJB91" s="59"/>
      <c r="IJC91" s="37"/>
      <c r="IJD91" s="46"/>
      <c r="IJE91" s="35"/>
      <c r="IJF91" s="59"/>
      <c r="IJG91" s="37"/>
      <c r="IJH91" s="46"/>
      <c r="IJI91" s="35"/>
      <c r="IJJ91" s="59"/>
      <c r="IJK91" s="37"/>
      <c r="IJL91" s="46"/>
      <c r="IJM91" s="35"/>
      <c r="IJN91" s="59"/>
      <c r="IJO91" s="37"/>
      <c r="IJP91" s="46"/>
      <c r="IJQ91" s="35"/>
      <c r="IJR91" s="59"/>
      <c r="IJS91" s="37"/>
      <c r="IJT91" s="46"/>
      <c r="IJU91" s="35"/>
      <c r="IJV91" s="59"/>
      <c r="IJW91" s="37"/>
      <c r="IJX91" s="46"/>
      <c r="IJY91" s="35"/>
      <c r="IJZ91" s="59"/>
      <c r="IKA91" s="37"/>
      <c r="IKB91" s="46"/>
      <c r="IKC91" s="35"/>
      <c r="IKD91" s="59"/>
      <c r="IKE91" s="37"/>
      <c r="IKF91" s="46"/>
      <c r="IKG91" s="35"/>
      <c r="IKH91" s="59"/>
      <c r="IKI91" s="37"/>
      <c r="IKJ91" s="46"/>
      <c r="IKK91" s="35"/>
      <c r="IKL91" s="59"/>
      <c r="IKM91" s="37"/>
      <c r="IKN91" s="46"/>
      <c r="IKO91" s="35"/>
      <c r="IKP91" s="59"/>
      <c r="IKQ91" s="37"/>
      <c r="IKR91" s="46"/>
      <c r="IKS91" s="35"/>
      <c r="IKT91" s="59"/>
      <c r="IKU91" s="37"/>
      <c r="IKV91" s="46"/>
      <c r="IKW91" s="35"/>
      <c r="IKX91" s="59"/>
      <c r="IKY91" s="37"/>
      <c r="IKZ91" s="46"/>
      <c r="ILA91" s="35"/>
      <c r="ILB91" s="59"/>
      <c r="ILC91" s="37"/>
      <c r="ILD91" s="46"/>
      <c r="ILE91" s="35"/>
      <c r="ILF91" s="59"/>
      <c r="ILG91" s="37"/>
      <c r="ILH91" s="46"/>
      <c r="ILI91" s="35"/>
      <c r="ILJ91" s="59"/>
      <c r="ILK91" s="37"/>
      <c r="ILL91" s="46"/>
      <c r="ILM91" s="35"/>
      <c r="ILN91" s="59"/>
      <c r="ILO91" s="37"/>
      <c r="ILP91" s="46"/>
      <c r="ILQ91" s="35"/>
      <c r="ILR91" s="59"/>
      <c r="ILS91" s="37"/>
      <c r="ILT91" s="46"/>
      <c r="ILU91" s="35"/>
      <c r="ILV91" s="59"/>
      <c r="ILW91" s="37"/>
      <c r="ILX91" s="46"/>
      <c r="ILY91" s="35"/>
      <c r="ILZ91" s="59"/>
      <c r="IMA91" s="37"/>
      <c r="IMB91" s="46"/>
      <c r="IMC91" s="35"/>
      <c r="IMD91" s="59"/>
      <c r="IME91" s="37"/>
      <c r="IMF91" s="46"/>
      <c r="IMG91" s="35"/>
      <c r="IMH91" s="59"/>
      <c r="IMI91" s="37"/>
      <c r="IMJ91" s="46"/>
      <c r="IMK91" s="35"/>
      <c r="IML91" s="59"/>
      <c r="IMM91" s="37"/>
      <c r="IMN91" s="46"/>
      <c r="IMO91" s="35"/>
      <c r="IMP91" s="59"/>
      <c r="IMQ91" s="37"/>
      <c r="IMR91" s="46"/>
      <c r="IMS91" s="35"/>
      <c r="IMT91" s="59"/>
      <c r="IMU91" s="37"/>
      <c r="IMV91" s="46"/>
      <c r="IMW91" s="35"/>
      <c r="IMX91" s="59"/>
      <c r="IMY91" s="37"/>
      <c r="IMZ91" s="46"/>
      <c r="INA91" s="35"/>
      <c r="INB91" s="59"/>
      <c r="INC91" s="37"/>
      <c r="IND91" s="46"/>
      <c r="INE91" s="35"/>
      <c r="INF91" s="59"/>
      <c r="ING91" s="37"/>
      <c r="INH91" s="46"/>
      <c r="INI91" s="35"/>
      <c r="INJ91" s="59"/>
      <c r="INK91" s="37"/>
      <c r="INL91" s="46"/>
      <c r="INM91" s="35"/>
      <c r="INN91" s="59"/>
      <c r="INO91" s="37"/>
      <c r="INP91" s="46"/>
      <c r="INQ91" s="35"/>
      <c r="INR91" s="59"/>
      <c r="INS91" s="37"/>
      <c r="INT91" s="46"/>
      <c r="INU91" s="35"/>
      <c r="INV91" s="59"/>
      <c r="INW91" s="37"/>
      <c r="INX91" s="46"/>
      <c r="INY91" s="35"/>
      <c r="INZ91" s="59"/>
      <c r="IOA91" s="37"/>
      <c r="IOB91" s="46"/>
      <c r="IOC91" s="35"/>
      <c r="IOD91" s="59"/>
      <c r="IOE91" s="37"/>
      <c r="IOF91" s="46"/>
      <c r="IOG91" s="35"/>
      <c r="IOH91" s="59"/>
      <c r="IOI91" s="37"/>
      <c r="IOJ91" s="46"/>
      <c r="IOK91" s="35"/>
      <c r="IOL91" s="59"/>
      <c r="IOM91" s="37"/>
      <c r="ION91" s="46"/>
      <c r="IOO91" s="35"/>
      <c r="IOP91" s="59"/>
      <c r="IOQ91" s="37"/>
      <c r="IOR91" s="46"/>
      <c r="IOS91" s="35"/>
      <c r="IOT91" s="59"/>
      <c r="IOU91" s="37"/>
      <c r="IOV91" s="46"/>
      <c r="IOW91" s="35"/>
      <c r="IOX91" s="59"/>
      <c r="IOY91" s="37"/>
      <c r="IOZ91" s="46"/>
      <c r="IPA91" s="35"/>
      <c r="IPB91" s="59"/>
      <c r="IPC91" s="37"/>
      <c r="IPD91" s="46"/>
      <c r="IPE91" s="35"/>
      <c r="IPF91" s="59"/>
      <c r="IPG91" s="37"/>
      <c r="IPH91" s="46"/>
      <c r="IPI91" s="35"/>
      <c r="IPJ91" s="59"/>
      <c r="IPK91" s="37"/>
      <c r="IPL91" s="46"/>
      <c r="IPM91" s="35"/>
      <c r="IPN91" s="59"/>
      <c r="IPO91" s="37"/>
      <c r="IPP91" s="46"/>
      <c r="IPQ91" s="35"/>
      <c r="IPR91" s="59"/>
      <c r="IPS91" s="37"/>
      <c r="IPT91" s="46"/>
      <c r="IPU91" s="35"/>
      <c r="IPV91" s="59"/>
      <c r="IPW91" s="37"/>
      <c r="IPX91" s="46"/>
      <c r="IPY91" s="35"/>
      <c r="IPZ91" s="59"/>
      <c r="IQA91" s="37"/>
      <c r="IQB91" s="46"/>
      <c r="IQC91" s="35"/>
      <c r="IQD91" s="59"/>
      <c r="IQE91" s="37"/>
      <c r="IQF91" s="46"/>
      <c r="IQG91" s="35"/>
      <c r="IQH91" s="59"/>
      <c r="IQI91" s="37"/>
      <c r="IQJ91" s="46"/>
      <c r="IQK91" s="35"/>
      <c r="IQL91" s="59"/>
      <c r="IQM91" s="37"/>
      <c r="IQN91" s="46"/>
      <c r="IQO91" s="35"/>
      <c r="IQP91" s="59"/>
      <c r="IQQ91" s="37"/>
      <c r="IQR91" s="46"/>
      <c r="IQS91" s="35"/>
      <c r="IQT91" s="59"/>
      <c r="IQU91" s="37"/>
      <c r="IQV91" s="46"/>
      <c r="IQW91" s="35"/>
      <c r="IQX91" s="59"/>
      <c r="IQY91" s="37"/>
      <c r="IQZ91" s="46"/>
      <c r="IRA91" s="35"/>
      <c r="IRB91" s="59"/>
      <c r="IRC91" s="37"/>
      <c r="IRD91" s="46"/>
      <c r="IRE91" s="35"/>
      <c r="IRF91" s="59"/>
      <c r="IRG91" s="37"/>
      <c r="IRH91" s="46"/>
      <c r="IRI91" s="35"/>
      <c r="IRJ91" s="59"/>
      <c r="IRK91" s="37"/>
      <c r="IRL91" s="46"/>
      <c r="IRM91" s="35"/>
      <c r="IRN91" s="59"/>
      <c r="IRO91" s="37"/>
      <c r="IRP91" s="46"/>
      <c r="IRQ91" s="35"/>
      <c r="IRR91" s="59"/>
      <c r="IRS91" s="37"/>
      <c r="IRT91" s="46"/>
      <c r="IRU91" s="35"/>
      <c r="IRV91" s="59"/>
      <c r="IRW91" s="37"/>
      <c r="IRX91" s="46"/>
      <c r="IRY91" s="35"/>
      <c r="IRZ91" s="59"/>
      <c r="ISA91" s="37"/>
      <c r="ISB91" s="46"/>
      <c r="ISC91" s="35"/>
      <c r="ISD91" s="59"/>
      <c r="ISE91" s="37"/>
      <c r="ISF91" s="46"/>
      <c r="ISG91" s="35"/>
      <c r="ISH91" s="59"/>
      <c r="ISI91" s="37"/>
      <c r="ISJ91" s="46"/>
      <c r="ISK91" s="35"/>
      <c r="ISL91" s="59"/>
      <c r="ISM91" s="37"/>
      <c r="ISN91" s="46"/>
      <c r="ISO91" s="35"/>
      <c r="ISP91" s="59"/>
      <c r="ISQ91" s="37"/>
      <c r="ISR91" s="46"/>
      <c r="ISS91" s="35"/>
      <c r="IST91" s="59"/>
      <c r="ISU91" s="37"/>
      <c r="ISV91" s="46"/>
      <c r="ISW91" s="35"/>
      <c r="ISX91" s="59"/>
      <c r="ISY91" s="37"/>
      <c r="ISZ91" s="46"/>
      <c r="ITA91" s="35"/>
      <c r="ITB91" s="59"/>
      <c r="ITC91" s="37"/>
      <c r="ITD91" s="46"/>
      <c r="ITE91" s="35"/>
      <c r="ITF91" s="59"/>
      <c r="ITG91" s="37"/>
      <c r="ITH91" s="46"/>
      <c r="ITI91" s="35"/>
      <c r="ITJ91" s="59"/>
      <c r="ITK91" s="37"/>
      <c r="ITL91" s="46"/>
      <c r="ITM91" s="35"/>
      <c r="ITN91" s="59"/>
      <c r="ITO91" s="37"/>
      <c r="ITP91" s="46"/>
      <c r="ITQ91" s="35"/>
      <c r="ITR91" s="59"/>
      <c r="ITS91" s="37"/>
      <c r="ITT91" s="46"/>
      <c r="ITU91" s="35"/>
      <c r="ITV91" s="59"/>
      <c r="ITW91" s="37"/>
      <c r="ITX91" s="46"/>
      <c r="ITY91" s="35"/>
      <c r="ITZ91" s="59"/>
      <c r="IUA91" s="37"/>
      <c r="IUB91" s="46"/>
      <c r="IUC91" s="35"/>
      <c r="IUD91" s="59"/>
      <c r="IUE91" s="37"/>
      <c r="IUF91" s="46"/>
      <c r="IUG91" s="35"/>
      <c r="IUH91" s="59"/>
      <c r="IUI91" s="37"/>
      <c r="IUJ91" s="46"/>
      <c r="IUK91" s="35"/>
      <c r="IUL91" s="59"/>
      <c r="IUM91" s="37"/>
      <c r="IUN91" s="46"/>
      <c r="IUO91" s="35"/>
      <c r="IUP91" s="59"/>
      <c r="IUQ91" s="37"/>
      <c r="IUR91" s="46"/>
      <c r="IUS91" s="35"/>
      <c r="IUT91" s="59"/>
      <c r="IUU91" s="37"/>
      <c r="IUV91" s="46"/>
      <c r="IUW91" s="35"/>
      <c r="IUX91" s="59"/>
      <c r="IUY91" s="37"/>
      <c r="IUZ91" s="46"/>
      <c r="IVA91" s="35"/>
      <c r="IVB91" s="59"/>
      <c r="IVC91" s="37"/>
      <c r="IVD91" s="46"/>
      <c r="IVE91" s="35"/>
      <c r="IVF91" s="59"/>
      <c r="IVG91" s="37"/>
      <c r="IVH91" s="46"/>
      <c r="IVI91" s="35"/>
      <c r="IVJ91" s="59"/>
      <c r="IVK91" s="37"/>
      <c r="IVL91" s="46"/>
      <c r="IVM91" s="35"/>
      <c r="IVN91" s="59"/>
      <c r="IVO91" s="37"/>
      <c r="IVP91" s="46"/>
      <c r="IVQ91" s="35"/>
      <c r="IVR91" s="59"/>
      <c r="IVS91" s="37"/>
      <c r="IVT91" s="46"/>
      <c r="IVU91" s="35"/>
      <c r="IVV91" s="59"/>
      <c r="IVW91" s="37"/>
      <c r="IVX91" s="46"/>
      <c r="IVY91" s="35"/>
      <c r="IVZ91" s="59"/>
      <c r="IWA91" s="37"/>
      <c r="IWB91" s="46"/>
      <c r="IWC91" s="35"/>
      <c r="IWD91" s="59"/>
      <c r="IWE91" s="37"/>
      <c r="IWF91" s="46"/>
      <c r="IWG91" s="35"/>
      <c r="IWH91" s="59"/>
      <c r="IWI91" s="37"/>
      <c r="IWJ91" s="46"/>
      <c r="IWK91" s="35"/>
      <c r="IWL91" s="59"/>
      <c r="IWM91" s="37"/>
      <c r="IWN91" s="46"/>
      <c r="IWO91" s="35"/>
      <c r="IWP91" s="59"/>
      <c r="IWQ91" s="37"/>
      <c r="IWR91" s="46"/>
      <c r="IWS91" s="35"/>
      <c r="IWT91" s="59"/>
      <c r="IWU91" s="37"/>
      <c r="IWV91" s="46"/>
      <c r="IWW91" s="35"/>
      <c r="IWX91" s="59"/>
      <c r="IWY91" s="37"/>
      <c r="IWZ91" s="46"/>
      <c r="IXA91" s="35"/>
      <c r="IXB91" s="59"/>
      <c r="IXC91" s="37"/>
      <c r="IXD91" s="46"/>
      <c r="IXE91" s="35"/>
      <c r="IXF91" s="59"/>
      <c r="IXG91" s="37"/>
      <c r="IXH91" s="46"/>
      <c r="IXI91" s="35"/>
      <c r="IXJ91" s="59"/>
      <c r="IXK91" s="37"/>
      <c r="IXL91" s="46"/>
      <c r="IXM91" s="35"/>
      <c r="IXN91" s="59"/>
      <c r="IXO91" s="37"/>
      <c r="IXP91" s="46"/>
      <c r="IXQ91" s="35"/>
      <c r="IXR91" s="59"/>
      <c r="IXS91" s="37"/>
      <c r="IXT91" s="46"/>
      <c r="IXU91" s="35"/>
      <c r="IXV91" s="59"/>
      <c r="IXW91" s="37"/>
      <c r="IXX91" s="46"/>
      <c r="IXY91" s="35"/>
      <c r="IXZ91" s="59"/>
      <c r="IYA91" s="37"/>
      <c r="IYB91" s="46"/>
      <c r="IYC91" s="35"/>
      <c r="IYD91" s="59"/>
      <c r="IYE91" s="37"/>
      <c r="IYF91" s="46"/>
      <c r="IYG91" s="35"/>
      <c r="IYH91" s="59"/>
      <c r="IYI91" s="37"/>
      <c r="IYJ91" s="46"/>
      <c r="IYK91" s="35"/>
      <c r="IYL91" s="59"/>
      <c r="IYM91" s="37"/>
      <c r="IYN91" s="46"/>
      <c r="IYO91" s="35"/>
      <c r="IYP91" s="59"/>
      <c r="IYQ91" s="37"/>
      <c r="IYR91" s="46"/>
      <c r="IYS91" s="35"/>
      <c r="IYT91" s="59"/>
      <c r="IYU91" s="37"/>
      <c r="IYV91" s="46"/>
      <c r="IYW91" s="35"/>
      <c r="IYX91" s="59"/>
      <c r="IYY91" s="37"/>
      <c r="IYZ91" s="46"/>
      <c r="IZA91" s="35"/>
      <c r="IZB91" s="59"/>
      <c r="IZC91" s="37"/>
      <c r="IZD91" s="46"/>
      <c r="IZE91" s="35"/>
      <c r="IZF91" s="59"/>
      <c r="IZG91" s="37"/>
      <c r="IZH91" s="46"/>
      <c r="IZI91" s="35"/>
      <c r="IZJ91" s="59"/>
      <c r="IZK91" s="37"/>
      <c r="IZL91" s="46"/>
      <c r="IZM91" s="35"/>
      <c r="IZN91" s="59"/>
      <c r="IZO91" s="37"/>
      <c r="IZP91" s="46"/>
      <c r="IZQ91" s="35"/>
      <c r="IZR91" s="59"/>
      <c r="IZS91" s="37"/>
      <c r="IZT91" s="46"/>
      <c r="IZU91" s="35"/>
      <c r="IZV91" s="59"/>
      <c r="IZW91" s="37"/>
      <c r="IZX91" s="46"/>
      <c r="IZY91" s="35"/>
      <c r="IZZ91" s="59"/>
      <c r="JAA91" s="37"/>
      <c r="JAB91" s="46"/>
      <c r="JAC91" s="35"/>
      <c r="JAD91" s="59"/>
      <c r="JAE91" s="37"/>
      <c r="JAF91" s="46"/>
      <c r="JAG91" s="35"/>
      <c r="JAH91" s="59"/>
      <c r="JAI91" s="37"/>
      <c r="JAJ91" s="46"/>
      <c r="JAK91" s="35"/>
      <c r="JAL91" s="59"/>
      <c r="JAM91" s="37"/>
      <c r="JAN91" s="46"/>
      <c r="JAO91" s="35"/>
      <c r="JAP91" s="59"/>
      <c r="JAQ91" s="37"/>
      <c r="JAR91" s="46"/>
      <c r="JAS91" s="35"/>
      <c r="JAT91" s="59"/>
      <c r="JAU91" s="37"/>
      <c r="JAV91" s="46"/>
      <c r="JAW91" s="35"/>
      <c r="JAX91" s="59"/>
      <c r="JAY91" s="37"/>
      <c r="JAZ91" s="46"/>
      <c r="JBA91" s="35"/>
      <c r="JBB91" s="59"/>
      <c r="JBC91" s="37"/>
      <c r="JBD91" s="46"/>
      <c r="JBE91" s="35"/>
      <c r="JBF91" s="59"/>
      <c r="JBG91" s="37"/>
      <c r="JBH91" s="46"/>
      <c r="JBI91" s="35"/>
      <c r="JBJ91" s="59"/>
      <c r="JBK91" s="37"/>
      <c r="JBL91" s="46"/>
      <c r="JBM91" s="35"/>
      <c r="JBN91" s="59"/>
      <c r="JBO91" s="37"/>
      <c r="JBP91" s="46"/>
      <c r="JBQ91" s="35"/>
      <c r="JBR91" s="59"/>
      <c r="JBS91" s="37"/>
      <c r="JBT91" s="46"/>
      <c r="JBU91" s="35"/>
      <c r="JBV91" s="59"/>
      <c r="JBW91" s="37"/>
      <c r="JBX91" s="46"/>
      <c r="JBY91" s="35"/>
      <c r="JBZ91" s="59"/>
      <c r="JCA91" s="37"/>
      <c r="JCB91" s="46"/>
      <c r="JCC91" s="35"/>
      <c r="JCD91" s="59"/>
      <c r="JCE91" s="37"/>
      <c r="JCF91" s="46"/>
      <c r="JCG91" s="35"/>
      <c r="JCH91" s="59"/>
      <c r="JCI91" s="37"/>
      <c r="JCJ91" s="46"/>
      <c r="JCK91" s="35"/>
      <c r="JCL91" s="59"/>
      <c r="JCM91" s="37"/>
      <c r="JCN91" s="46"/>
      <c r="JCO91" s="35"/>
      <c r="JCP91" s="59"/>
      <c r="JCQ91" s="37"/>
      <c r="JCR91" s="46"/>
      <c r="JCS91" s="35"/>
      <c r="JCT91" s="59"/>
      <c r="JCU91" s="37"/>
      <c r="JCV91" s="46"/>
      <c r="JCW91" s="35"/>
      <c r="JCX91" s="59"/>
      <c r="JCY91" s="37"/>
      <c r="JCZ91" s="46"/>
      <c r="JDA91" s="35"/>
      <c r="JDB91" s="59"/>
      <c r="JDC91" s="37"/>
      <c r="JDD91" s="46"/>
      <c r="JDE91" s="35"/>
      <c r="JDF91" s="59"/>
      <c r="JDG91" s="37"/>
      <c r="JDH91" s="46"/>
      <c r="JDI91" s="35"/>
      <c r="JDJ91" s="59"/>
      <c r="JDK91" s="37"/>
      <c r="JDL91" s="46"/>
      <c r="JDM91" s="35"/>
      <c r="JDN91" s="59"/>
      <c r="JDO91" s="37"/>
      <c r="JDP91" s="46"/>
      <c r="JDQ91" s="35"/>
      <c r="JDR91" s="59"/>
      <c r="JDS91" s="37"/>
      <c r="JDT91" s="46"/>
      <c r="JDU91" s="35"/>
      <c r="JDV91" s="59"/>
      <c r="JDW91" s="37"/>
      <c r="JDX91" s="46"/>
      <c r="JDY91" s="35"/>
      <c r="JDZ91" s="59"/>
      <c r="JEA91" s="37"/>
      <c r="JEB91" s="46"/>
      <c r="JEC91" s="35"/>
      <c r="JED91" s="59"/>
      <c r="JEE91" s="37"/>
      <c r="JEF91" s="46"/>
      <c r="JEG91" s="35"/>
      <c r="JEH91" s="59"/>
      <c r="JEI91" s="37"/>
      <c r="JEJ91" s="46"/>
      <c r="JEK91" s="35"/>
      <c r="JEL91" s="59"/>
      <c r="JEM91" s="37"/>
      <c r="JEN91" s="46"/>
      <c r="JEO91" s="35"/>
      <c r="JEP91" s="59"/>
      <c r="JEQ91" s="37"/>
      <c r="JER91" s="46"/>
      <c r="JES91" s="35"/>
      <c r="JET91" s="59"/>
      <c r="JEU91" s="37"/>
      <c r="JEV91" s="46"/>
      <c r="JEW91" s="35"/>
      <c r="JEX91" s="59"/>
      <c r="JEY91" s="37"/>
      <c r="JEZ91" s="46"/>
      <c r="JFA91" s="35"/>
      <c r="JFB91" s="59"/>
      <c r="JFC91" s="37"/>
      <c r="JFD91" s="46"/>
      <c r="JFE91" s="35"/>
      <c r="JFF91" s="59"/>
      <c r="JFG91" s="37"/>
      <c r="JFH91" s="46"/>
      <c r="JFI91" s="35"/>
      <c r="JFJ91" s="59"/>
      <c r="JFK91" s="37"/>
      <c r="JFL91" s="46"/>
      <c r="JFM91" s="35"/>
      <c r="JFN91" s="59"/>
      <c r="JFO91" s="37"/>
      <c r="JFP91" s="46"/>
      <c r="JFQ91" s="35"/>
      <c r="JFR91" s="59"/>
      <c r="JFS91" s="37"/>
      <c r="JFT91" s="46"/>
      <c r="JFU91" s="35"/>
      <c r="JFV91" s="59"/>
      <c r="JFW91" s="37"/>
      <c r="JFX91" s="46"/>
      <c r="JFY91" s="35"/>
      <c r="JFZ91" s="59"/>
      <c r="JGA91" s="37"/>
      <c r="JGB91" s="46"/>
      <c r="JGC91" s="35"/>
      <c r="JGD91" s="59"/>
      <c r="JGE91" s="37"/>
      <c r="JGF91" s="46"/>
      <c r="JGG91" s="35"/>
      <c r="JGH91" s="59"/>
      <c r="JGI91" s="37"/>
      <c r="JGJ91" s="46"/>
      <c r="JGK91" s="35"/>
      <c r="JGL91" s="59"/>
      <c r="JGM91" s="37"/>
      <c r="JGN91" s="46"/>
      <c r="JGO91" s="35"/>
      <c r="JGP91" s="59"/>
      <c r="JGQ91" s="37"/>
      <c r="JGR91" s="46"/>
      <c r="JGS91" s="35"/>
      <c r="JGT91" s="59"/>
      <c r="JGU91" s="37"/>
      <c r="JGV91" s="46"/>
      <c r="JGW91" s="35"/>
      <c r="JGX91" s="59"/>
      <c r="JGY91" s="37"/>
      <c r="JGZ91" s="46"/>
      <c r="JHA91" s="35"/>
      <c r="JHB91" s="59"/>
      <c r="JHC91" s="37"/>
      <c r="JHD91" s="46"/>
      <c r="JHE91" s="35"/>
      <c r="JHF91" s="59"/>
      <c r="JHG91" s="37"/>
      <c r="JHH91" s="46"/>
      <c r="JHI91" s="35"/>
      <c r="JHJ91" s="59"/>
      <c r="JHK91" s="37"/>
      <c r="JHL91" s="46"/>
      <c r="JHM91" s="35"/>
      <c r="JHN91" s="59"/>
      <c r="JHO91" s="37"/>
      <c r="JHP91" s="46"/>
      <c r="JHQ91" s="35"/>
      <c r="JHR91" s="59"/>
      <c r="JHS91" s="37"/>
      <c r="JHT91" s="46"/>
      <c r="JHU91" s="35"/>
      <c r="JHV91" s="59"/>
      <c r="JHW91" s="37"/>
      <c r="JHX91" s="46"/>
      <c r="JHY91" s="35"/>
      <c r="JHZ91" s="59"/>
      <c r="JIA91" s="37"/>
      <c r="JIB91" s="46"/>
      <c r="JIC91" s="35"/>
      <c r="JID91" s="59"/>
      <c r="JIE91" s="37"/>
      <c r="JIF91" s="46"/>
      <c r="JIG91" s="35"/>
      <c r="JIH91" s="59"/>
      <c r="JII91" s="37"/>
      <c r="JIJ91" s="46"/>
      <c r="JIK91" s="35"/>
      <c r="JIL91" s="59"/>
      <c r="JIM91" s="37"/>
      <c r="JIN91" s="46"/>
      <c r="JIO91" s="35"/>
      <c r="JIP91" s="59"/>
      <c r="JIQ91" s="37"/>
      <c r="JIR91" s="46"/>
      <c r="JIS91" s="35"/>
      <c r="JIT91" s="59"/>
      <c r="JIU91" s="37"/>
      <c r="JIV91" s="46"/>
      <c r="JIW91" s="35"/>
      <c r="JIX91" s="59"/>
      <c r="JIY91" s="37"/>
      <c r="JIZ91" s="46"/>
      <c r="JJA91" s="35"/>
      <c r="JJB91" s="59"/>
      <c r="JJC91" s="37"/>
      <c r="JJD91" s="46"/>
      <c r="JJE91" s="35"/>
      <c r="JJF91" s="59"/>
      <c r="JJG91" s="37"/>
      <c r="JJH91" s="46"/>
      <c r="JJI91" s="35"/>
      <c r="JJJ91" s="59"/>
      <c r="JJK91" s="37"/>
      <c r="JJL91" s="46"/>
      <c r="JJM91" s="35"/>
      <c r="JJN91" s="59"/>
      <c r="JJO91" s="37"/>
      <c r="JJP91" s="46"/>
      <c r="JJQ91" s="35"/>
      <c r="JJR91" s="59"/>
      <c r="JJS91" s="37"/>
      <c r="JJT91" s="46"/>
      <c r="JJU91" s="35"/>
      <c r="JJV91" s="59"/>
      <c r="JJW91" s="37"/>
      <c r="JJX91" s="46"/>
      <c r="JJY91" s="35"/>
      <c r="JJZ91" s="59"/>
      <c r="JKA91" s="37"/>
      <c r="JKB91" s="46"/>
      <c r="JKC91" s="35"/>
      <c r="JKD91" s="59"/>
      <c r="JKE91" s="37"/>
      <c r="JKF91" s="46"/>
      <c r="JKG91" s="35"/>
      <c r="JKH91" s="59"/>
      <c r="JKI91" s="37"/>
      <c r="JKJ91" s="46"/>
      <c r="JKK91" s="35"/>
      <c r="JKL91" s="59"/>
      <c r="JKM91" s="37"/>
      <c r="JKN91" s="46"/>
      <c r="JKO91" s="35"/>
      <c r="JKP91" s="59"/>
      <c r="JKQ91" s="37"/>
      <c r="JKR91" s="46"/>
      <c r="JKS91" s="35"/>
      <c r="JKT91" s="59"/>
      <c r="JKU91" s="37"/>
      <c r="JKV91" s="46"/>
      <c r="JKW91" s="35"/>
      <c r="JKX91" s="59"/>
      <c r="JKY91" s="37"/>
      <c r="JKZ91" s="46"/>
      <c r="JLA91" s="35"/>
      <c r="JLB91" s="59"/>
      <c r="JLC91" s="37"/>
      <c r="JLD91" s="46"/>
      <c r="JLE91" s="35"/>
      <c r="JLF91" s="59"/>
      <c r="JLG91" s="37"/>
      <c r="JLH91" s="46"/>
      <c r="JLI91" s="35"/>
      <c r="JLJ91" s="59"/>
      <c r="JLK91" s="37"/>
      <c r="JLL91" s="46"/>
      <c r="JLM91" s="35"/>
      <c r="JLN91" s="59"/>
      <c r="JLO91" s="37"/>
      <c r="JLP91" s="46"/>
      <c r="JLQ91" s="35"/>
      <c r="JLR91" s="59"/>
      <c r="JLS91" s="37"/>
      <c r="JLT91" s="46"/>
      <c r="JLU91" s="35"/>
      <c r="JLV91" s="59"/>
      <c r="JLW91" s="37"/>
      <c r="JLX91" s="46"/>
      <c r="JLY91" s="35"/>
      <c r="JLZ91" s="59"/>
      <c r="JMA91" s="37"/>
      <c r="JMB91" s="46"/>
      <c r="JMC91" s="35"/>
      <c r="JMD91" s="59"/>
      <c r="JME91" s="37"/>
      <c r="JMF91" s="46"/>
      <c r="JMG91" s="35"/>
      <c r="JMH91" s="59"/>
      <c r="JMI91" s="37"/>
      <c r="JMJ91" s="46"/>
      <c r="JMK91" s="35"/>
      <c r="JML91" s="59"/>
      <c r="JMM91" s="37"/>
      <c r="JMN91" s="46"/>
      <c r="JMO91" s="35"/>
      <c r="JMP91" s="59"/>
      <c r="JMQ91" s="37"/>
      <c r="JMR91" s="46"/>
      <c r="JMS91" s="35"/>
      <c r="JMT91" s="59"/>
      <c r="JMU91" s="37"/>
      <c r="JMV91" s="46"/>
      <c r="JMW91" s="35"/>
      <c r="JMX91" s="59"/>
      <c r="JMY91" s="37"/>
      <c r="JMZ91" s="46"/>
      <c r="JNA91" s="35"/>
      <c r="JNB91" s="59"/>
      <c r="JNC91" s="37"/>
      <c r="JND91" s="46"/>
      <c r="JNE91" s="35"/>
      <c r="JNF91" s="59"/>
      <c r="JNG91" s="37"/>
      <c r="JNH91" s="46"/>
      <c r="JNI91" s="35"/>
      <c r="JNJ91" s="59"/>
      <c r="JNK91" s="37"/>
      <c r="JNL91" s="46"/>
      <c r="JNM91" s="35"/>
      <c r="JNN91" s="59"/>
      <c r="JNO91" s="37"/>
      <c r="JNP91" s="46"/>
      <c r="JNQ91" s="35"/>
      <c r="JNR91" s="59"/>
      <c r="JNS91" s="37"/>
      <c r="JNT91" s="46"/>
      <c r="JNU91" s="35"/>
      <c r="JNV91" s="59"/>
      <c r="JNW91" s="37"/>
      <c r="JNX91" s="46"/>
      <c r="JNY91" s="35"/>
      <c r="JNZ91" s="59"/>
      <c r="JOA91" s="37"/>
      <c r="JOB91" s="46"/>
      <c r="JOC91" s="35"/>
      <c r="JOD91" s="59"/>
      <c r="JOE91" s="37"/>
      <c r="JOF91" s="46"/>
      <c r="JOG91" s="35"/>
      <c r="JOH91" s="59"/>
      <c r="JOI91" s="37"/>
      <c r="JOJ91" s="46"/>
      <c r="JOK91" s="35"/>
      <c r="JOL91" s="59"/>
      <c r="JOM91" s="37"/>
      <c r="JON91" s="46"/>
      <c r="JOO91" s="35"/>
      <c r="JOP91" s="59"/>
      <c r="JOQ91" s="37"/>
      <c r="JOR91" s="46"/>
      <c r="JOS91" s="35"/>
      <c r="JOT91" s="59"/>
      <c r="JOU91" s="37"/>
      <c r="JOV91" s="46"/>
      <c r="JOW91" s="35"/>
      <c r="JOX91" s="59"/>
      <c r="JOY91" s="37"/>
      <c r="JOZ91" s="46"/>
      <c r="JPA91" s="35"/>
      <c r="JPB91" s="59"/>
      <c r="JPC91" s="37"/>
      <c r="JPD91" s="46"/>
      <c r="JPE91" s="35"/>
      <c r="JPF91" s="59"/>
      <c r="JPG91" s="37"/>
      <c r="JPH91" s="46"/>
      <c r="JPI91" s="35"/>
      <c r="JPJ91" s="59"/>
      <c r="JPK91" s="37"/>
      <c r="JPL91" s="46"/>
      <c r="JPM91" s="35"/>
      <c r="JPN91" s="59"/>
      <c r="JPO91" s="37"/>
      <c r="JPP91" s="46"/>
      <c r="JPQ91" s="35"/>
      <c r="JPR91" s="59"/>
      <c r="JPS91" s="37"/>
      <c r="JPT91" s="46"/>
      <c r="JPU91" s="35"/>
      <c r="JPV91" s="59"/>
      <c r="JPW91" s="37"/>
      <c r="JPX91" s="46"/>
      <c r="JPY91" s="35"/>
      <c r="JPZ91" s="59"/>
      <c r="JQA91" s="37"/>
      <c r="JQB91" s="46"/>
      <c r="JQC91" s="35"/>
      <c r="JQD91" s="59"/>
      <c r="JQE91" s="37"/>
      <c r="JQF91" s="46"/>
      <c r="JQG91" s="35"/>
      <c r="JQH91" s="59"/>
      <c r="JQI91" s="37"/>
      <c r="JQJ91" s="46"/>
      <c r="JQK91" s="35"/>
      <c r="JQL91" s="59"/>
      <c r="JQM91" s="37"/>
      <c r="JQN91" s="46"/>
      <c r="JQO91" s="35"/>
      <c r="JQP91" s="59"/>
      <c r="JQQ91" s="37"/>
      <c r="JQR91" s="46"/>
      <c r="JQS91" s="35"/>
      <c r="JQT91" s="59"/>
      <c r="JQU91" s="37"/>
      <c r="JQV91" s="46"/>
      <c r="JQW91" s="35"/>
      <c r="JQX91" s="59"/>
      <c r="JQY91" s="37"/>
      <c r="JQZ91" s="46"/>
      <c r="JRA91" s="35"/>
      <c r="JRB91" s="59"/>
      <c r="JRC91" s="37"/>
      <c r="JRD91" s="46"/>
      <c r="JRE91" s="35"/>
      <c r="JRF91" s="59"/>
      <c r="JRG91" s="37"/>
      <c r="JRH91" s="46"/>
      <c r="JRI91" s="35"/>
      <c r="JRJ91" s="59"/>
      <c r="JRK91" s="37"/>
      <c r="JRL91" s="46"/>
      <c r="JRM91" s="35"/>
      <c r="JRN91" s="59"/>
      <c r="JRO91" s="37"/>
      <c r="JRP91" s="46"/>
      <c r="JRQ91" s="35"/>
      <c r="JRR91" s="59"/>
      <c r="JRS91" s="37"/>
      <c r="JRT91" s="46"/>
      <c r="JRU91" s="35"/>
      <c r="JRV91" s="59"/>
      <c r="JRW91" s="37"/>
      <c r="JRX91" s="46"/>
      <c r="JRY91" s="35"/>
      <c r="JRZ91" s="59"/>
      <c r="JSA91" s="37"/>
      <c r="JSB91" s="46"/>
      <c r="JSC91" s="35"/>
      <c r="JSD91" s="59"/>
      <c r="JSE91" s="37"/>
      <c r="JSF91" s="46"/>
      <c r="JSG91" s="35"/>
      <c r="JSH91" s="59"/>
      <c r="JSI91" s="37"/>
      <c r="JSJ91" s="46"/>
      <c r="JSK91" s="35"/>
      <c r="JSL91" s="59"/>
      <c r="JSM91" s="37"/>
      <c r="JSN91" s="46"/>
      <c r="JSO91" s="35"/>
      <c r="JSP91" s="59"/>
      <c r="JSQ91" s="37"/>
      <c r="JSR91" s="46"/>
      <c r="JSS91" s="35"/>
      <c r="JST91" s="59"/>
      <c r="JSU91" s="37"/>
      <c r="JSV91" s="46"/>
      <c r="JSW91" s="35"/>
      <c r="JSX91" s="59"/>
      <c r="JSY91" s="37"/>
      <c r="JSZ91" s="46"/>
      <c r="JTA91" s="35"/>
      <c r="JTB91" s="59"/>
      <c r="JTC91" s="37"/>
      <c r="JTD91" s="46"/>
      <c r="JTE91" s="35"/>
      <c r="JTF91" s="59"/>
      <c r="JTG91" s="37"/>
      <c r="JTH91" s="46"/>
      <c r="JTI91" s="35"/>
      <c r="JTJ91" s="59"/>
      <c r="JTK91" s="37"/>
      <c r="JTL91" s="46"/>
      <c r="JTM91" s="35"/>
      <c r="JTN91" s="59"/>
      <c r="JTO91" s="37"/>
      <c r="JTP91" s="46"/>
      <c r="JTQ91" s="35"/>
      <c r="JTR91" s="59"/>
      <c r="JTS91" s="37"/>
      <c r="JTT91" s="46"/>
      <c r="JTU91" s="35"/>
      <c r="JTV91" s="59"/>
      <c r="JTW91" s="37"/>
      <c r="JTX91" s="46"/>
      <c r="JTY91" s="35"/>
      <c r="JTZ91" s="59"/>
      <c r="JUA91" s="37"/>
      <c r="JUB91" s="46"/>
      <c r="JUC91" s="35"/>
      <c r="JUD91" s="59"/>
      <c r="JUE91" s="37"/>
      <c r="JUF91" s="46"/>
      <c r="JUG91" s="35"/>
      <c r="JUH91" s="59"/>
      <c r="JUI91" s="37"/>
      <c r="JUJ91" s="46"/>
      <c r="JUK91" s="35"/>
      <c r="JUL91" s="59"/>
      <c r="JUM91" s="37"/>
      <c r="JUN91" s="46"/>
      <c r="JUO91" s="35"/>
      <c r="JUP91" s="59"/>
      <c r="JUQ91" s="37"/>
      <c r="JUR91" s="46"/>
      <c r="JUS91" s="35"/>
      <c r="JUT91" s="59"/>
      <c r="JUU91" s="37"/>
      <c r="JUV91" s="46"/>
      <c r="JUW91" s="35"/>
      <c r="JUX91" s="59"/>
      <c r="JUY91" s="37"/>
      <c r="JUZ91" s="46"/>
      <c r="JVA91" s="35"/>
      <c r="JVB91" s="59"/>
      <c r="JVC91" s="37"/>
      <c r="JVD91" s="46"/>
      <c r="JVE91" s="35"/>
      <c r="JVF91" s="59"/>
      <c r="JVG91" s="37"/>
      <c r="JVH91" s="46"/>
      <c r="JVI91" s="35"/>
      <c r="JVJ91" s="59"/>
      <c r="JVK91" s="37"/>
      <c r="JVL91" s="46"/>
      <c r="JVM91" s="35"/>
      <c r="JVN91" s="59"/>
      <c r="JVO91" s="37"/>
      <c r="JVP91" s="46"/>
      <c r="JVQ91" s="35"/>
      <c r="JVR91" s="59"/>
      <c r="JVS91" s="37"/>
      <c r="JVT91" s="46"/>
      <c r="JVU91" s="35"/>
      <c r="JVV91" s="59"/>
      <c r="JVW91" s="37"/>
      <c r="JVX91" s="46"/>
      <c r="JVY91" s="35"/>
      <c r="JVZ91" s="59"/>
      <c r="JWA91" s="37"/>
      <c r="JWB91" s="46"/>
      <c r="JWC91" s="35"/>
      <c r="JWD91" s="59"/>
      <c r="JWE91" s="37"/>
      <c r="JWF91" s="46"/>
      <c r="JWG91" s="35"/>
      <c r="JWH91" s="59"/>
      <c r="JWI91" s="37"/>
      <c r="JWJ91" s="46"/>
      <c r="JWK91" s="35"/>
      <c r="JWL91" s="59"/>
      <c r="JWM91" s="37"/>
      <c r="JWN91" s="46"/>
      <c r="JWO91" s="35"/>
      <c r="JWP91" s="59"/>
      <c r="JWQ91" s="37"/>
      <c r="JWR91" s="46"/>
      <c r="JWS91" s="35"/>
      <c r="JWT91" s="59"/>
      <c r="JWU91" s="37"/>
      <c r="JWV91" s="46"/>
      <c r="JWW91" s="35"/>
      <c r="JWX91" s="59"/>
      <c r="JWY91" s="37"/>
      <c r="JWZ91" s="46"/>
      <c r="JXA91" s="35"/>
      <c r="JXB91" s="59"/>
      <c r="JXC91" s="37"/>
      <c r="JXD91" s="46"/>
      <c r="JXE91" s="35"/>
      <c r="JXF91" s="59"/>
      <c r="JXG91" s="37"/>
      <c r="JXH91" s="46"/>
      <c r="JXI91" s="35"/>
      <c r="JXJ91" s="59"/>
      <c r="JXK91" s="37"/>
      <c r="JXL91" s="46"/>
      <c r="JXM91" s="35"/>
      <c r="JXN91" s="59"/>
      <c r="JXO91" s="37"/>
      <c r="JXP91" s="46"/>
      <c r="JXQ91" s="35"/>
      <c r="JXR91" s="59"/>
      <c r="JXS91" s="37"/>
      <c r="JXT91" s="46"/>
      <c r="JXU91" s="35"/>
      <c r="JXV91" s="59"/>
      <c r="JXW91" s="37"/>
      <c r="JXX91" s="46"/>
      <c r="JXY91" s="35"/>
      <c r="JXZ91" s="59"/>
      <c r="JYA91" s="37"/>
      <c r="JYB91" s="46"/>
      <c r="JYC91" s="35"/>
      <c r="JYD91" s="59"/>
      <c r="JYE91" s="37"/>
      <c r="JYF91" s="46"/>
      <c r="JYG91" s="35"/>
      <c r="JYH91" s="59"/>
      <c r="JYI91" s="37"/>
      <c r="JYJ91" s="46"/>
      <c r="JYK91" s="35"/>
      <c r="JYL91" s="59"/>
      <c r="JYM91" s="37"/>
      <c r="JYN91" s="46"/>
      <c r="JYO91" s="35"/>
      <c r="JYP91" s="59"/>
      <c r="JYQ91" s="37"/>
      <c r="JYR91" s="46"/>
      <c r="JYS91" s="35"/>
      <c r="JYT91" s="59"/>
      <c r="JYU91" s="37"/>
      <c r="JYV91" s="46"/>
      <c r="JYW91" s="35"/>
      <c r="JYX91" s="59"/>
      <c r="JYY91" s="37"/>
      <c r="JYZ91" s="46"/>
      <c r="JZA91" s="35"/>
      <c r="JZB91" s="59"/>
      <c r="JZC91" s="37"/>
      <c r="JZD91" s="46"/>
      <c r="JZE91" s="35"/>
      <c r="JZF91" s="59"/>
      <c r="JZG91" s="37"/>
      <c r="JZH91" s="46"/>
      <c r="JZI91" s="35"/>
      <c r="JZJ91" s="59"/>
      <c r="JZK91" s="37"/>
      <c r="JZL91" s="46"/>
      <c r="JZM91" s="35"/>
      <c r="JZN91" s="59"/>
      <c r="JZO91" s="37"/>
      <c r="JZP91" s="46"/>
      <c r="JZQ91" s="35"/>
      <c r="JZR91" s="59"/>
      <c r="JZS91" s="37"/>
      <c r="JZT91" s="46"/>
      <c r="JZU91" s="35"/>
      <c r="JZV91" s="59"/>
      <c r="JZW91" s="37"/>
      <c r="JZX91" s="46"/>
      <c r="JZY91" s="35"/>
      <c r="JZZ91" s="59"/>
      <c r="KAA91" s="37"/>
      <c r="KAB91" s="46"/>
      <c r="KAC91" s="35"/>
      <c r="KAD91" s="59"/>
      <c r="KAE91" s="37"/>
      <c r="KAF91" s="46"/>
      <c r="KAG91" s="35"/>
      <c r="KAH91" s="59"/>
      <c r="KAI91" s="37"/>
      <c r="KAJ91" s="46"/>
      <c r="KAK91" s="35"/>
      <c r="KAL91" s="59"/>
      <c r="KAM91" s="37"/>
      <c r="KAN91" s="46"/>
      <c r="KAO91" s="35"/>
      <c r="KAP91" s="59"/>
      <c r="KAQ91" s="37"/>
      <c r="KAR91" s="46"/>
      <c r="KAS91" s="35"/>
      <c r="KAT91" s="59"/>
      <c r="KAU91" s="37"/>
      <c r="KAV91" s="46"/>
      <c r="KAW91" s="35"/>
      <c r="KAX91" s="59"/>
      <c r="KAY91" s="37"/>
      <c r="KAZ91" s="46"/>
      <c r="KBA91" s="35"/>
      <c r="KBB91" s="59"/>
      <c r="KBC91" s="37"/>
      <c r="KBD91" s="46"/>
      <c r="KBE91" s="35"/>
      <c r="KBF91" s="59"/>
      <c r="KBG91" s="37"/>
      <c r="KBH91" s="46"/>
      <c r="KBI91" s="35"/>
      <c r="KBJ91" s="59"/>
      <c r="KBK91" s="37"/>
      <c r="KBL91" s="46"/>
      <c r="KBM91" s="35"/>
      <c r="KBN91" s="59"/>
      <c r="KBO91" s="37"/>
      <c r="KBP91" s="46"/>
      <c r="KBQ91" s="35"/>
      <c r="KBR91" s="59"/>
      <c r="KBS91" s="37"/>
      <c r="KBT91" s="46"/>
      <c r="KBU91" s="35"/>
      <c r="KBV91" s="59"/>
      <c r="KBW91" s="37"/>
      <c r="KBX91" s="46"/>
      <c r="KBY91" s="35"/>
      <c r="KBZ91" s="59"/>
      <c r="KCA91" s="37"/>
      <c r="KCB91" s="46"/>
      <c r="KCC91" s="35"/>
      <c r="KCD91" s="59"/>
      <c r="KCE91" s="37"/>
      <c r="KCF91" s="46"/>
      <c r="KCG91" s="35"/>
      <c r="KCH91" s="59"/>
      <c r="KCI91" s="37"/>
      <c r="KCJ91" s="46"/>
      <c r="KCK91" s="35"/>
      <c r="KCL91" s="59"/>
      <c r="KCM91" s="37"/>
      <c r="KCN91" s="46"/>
      <c r="KCO91" s="35"/>
      <c r="KCP91" s="59"/>
      <c r="KCQ91" s="37"/>
      <c r="KCR91" s="46"/>
      <c r="KCS91" s="35"/>
      <c r="KCT91" s="59"/>
      <c r="KCU91" s="37"/>
      <c r="KCV91" s="46"/>
      <c r="KCW91" s="35"/>
      <c r="KCX91" s="59"/>
      <c r="KCY91" s="37"/>
      <c r="KCZ91" s="46"/>
      <c r="KDA91" s="35"/>
      <c r="KDB91" s="59"/>
      <c r="KDC91" s="37"/>
      <c r="KDD91" s="46"/>
      <c r="KDE91" s="35"/>
      <c r="KDF91" s="59"/>
      <c r="KDG91" s="37"/>
      <c r="KDH91" s="46"/>
      <c r="KDI91" s="35"/>
      <c r="KDJ91" s="59"/>
      <c r="KDK91" s="37"/>
      <c r="KDL91" s="46"/>
      <c r="KDM91" s="35"/>
      <c r="KDN91" s="59"/>
      <c r="KDO91" s="37"/>
      <c r="KDP91" s="46"/>
      <c r="KDQ91" s="35"/>
      <c r="KDR91" s="59"/>
      <c r="KDS91" s="37"/>
      <c r="KDT91" s="46"/>
      <c r="KDU91" s="35"/>
      <c r="KDV91" s="59"/>
      <c r="KDW91" s="37"/>
      <c r="KDX91" s="46"/>
      <c r="KDY91" s="35"/>
      <c r="KDZ91" s="59"/>
      <c r="KEA91" s="37"/>
      <c r="KEB91" s="46"/>
      <c r="KEC91" s="35"/>
      <c r="KED91" s="59"/>
      <c r="KEE91" s="37"/>
      <c r="KEF91" s="46"/>
      <c r="KEG91" s="35"/>
      <c r="KEH91" s="59"/>
      <c r="KEI91" s="37"/>
      <c r="KEJ91" s="46"/>
      <c r="KEK91" s="35"/>
      <c r="KEL91" s="59"/>
      <c r="KEM91" s="37"/>
      <c r="KEN91" s="46"/>
      <c r="KEO91" s="35"/>
      <c r="KEP91" s="59"/>
      <c r="KEQ91" s="37"/>
      <c r="KER91" s="46"/>
      <c r="KES91" s="35"/>
      <c r="KET91" s="59"/>
      <c r="KEU91" s="37"/>
      <c r="KEV91" s="46"/>
      <c r="KEW91" s="35"/>
      <c r="KEX91" s="59"/>
      <c r="KEY91" s="37"/>
      <c r="KEZ91" s="46"/>
      <c r="KFA91" s="35"/>
      <c r="KFB91" s="59"/>
      <c r="KFC91" s="37"/>
      <c r="KFD91" s="46"/>
      <c r="KFE91" s="35"/>
      <c r="KFF91" s="59"/>
      <c r="KFG91" s="37"/>
      <c r="KFH91" s="46"/>
      <c r="KFI91" s="35"/>
      <c r="KFJ91" s="59"/>
      <c r="KFK91" s="37"/>
      <c r="KFL91" s="46"/>
      <c r="KFM91" s="35"/>
      <c r="KFN91" s="59"/>
      <c r="KFO91" s="37"/>
      <c r="KFP91" s="46"/>
      <c r="KFQ91" s="35"/>
      <c r="KFR91" s="59"/>
      <c r="KFS91" s="37"/>
      <c r="KFT91" s="46"/>
      <c r="KFU91" s="35"/>
      <c r="KFV91" s="59"/>
      <c r="KFW91" s="37"/>
      <c r="KFX91" s="46"/>
      <c r="KFY91" s="35"/>
      <c r="KFZ91" s="59"/>
      <c r="KGA91" s="37"/>
      <c r="KGB91" s="46"/>
      <c r="KGC91" s="35"/>
      <c r="KGD91" s="59"/>
      <c r="KGE91" s="37"/>
      <c r="KGF91" s="46"/>
      <c r="KGG91" s="35"/>
      <c r="KGH91" s="59"/>
      <c r="KGI91" s="37"/>
      <c r="KGJ91" s="46"/>
      <c r="KGK91" s="35"/>
      <c r="KGL91" s="59"/>
      <c r="KGM91" s="37"/>
      <c r="KGN91" s="46"/>
      <c r="KGO91" s="35"/>
      <c r="KGP91" s="59"/>
      <c r="KGQ91" s="37"/>
      <c r="KGR91" s="46"/>
      <c r="KGS91" s="35"/>
      <c r="KGT91" s="59"/>
      <c r="KGU91" s="37"/>
      <c r="KGV91" s="46"/>
      <c r="KGW91" s="35"/>
      <c r="KGX91" s="59"/>
      <c r="KGY91" s="37"/>
      <c r="KGZ91" s="46"/>
      <c r="KHA91" s="35"/>
      <c r="KHB91" s="59"/>
      <c r="KHC91" s="37"/>
      <c r="KHD91" s="46"/>
      <c r="KHE91" s="35"/>
      <c r="KHF91" s="59"/>
      <c r="KHG91" s="37"/>
      <c r="KHH91" s="46"/>
      <c r="KHI91" s="35"/>
      <c r="KHJ91" s="59"/>
      <c r="KHK91" s="37"/>
      <c r="KHL91" s="46"/>
      <c r="KHM91" s="35"/>
      <c r="KHN91" s="59"/>
      <c r="KHO91" s="37"/>
      <c r="KHP91" s="46"/>
      <c r="KHQ91" s="35"/>
      <c r="KHR91" s="59"/>
      <c r="KHS91" s="37"/>
      <c r="KHT91" s="46"/>
      <c r="KHU91" s="35"/>
      <c r="KHV91" s="59"/>
      <c r="KHW91" s="37"/>
      <c r="KHX91" s="46"/>
      <c r="KHY91" s="35"/>
      <c r="KHZ91" s="59"/>
      <c r="KIA91" s="37"/>
      <c r="KIB91" s="46"/>
      <c r="KIC91" s="35"/>
      <c r="KID91" s="59"/>
      <c r="KIE91" s="37"/>
      <c r="KIF91" s="46"/>
      <c r="KIG91" s="35"/>
      <c r="KIH91" s="59"/>
      <c r="KII91" s="37"/>
      <c r="KIJ91" s="46"/>
      <c r="KIK91" s="35"/>
      <c r="KIL91" s="59"/>
      <c r="KIM91" s="37"/>
      <c r="KIN91" s="46"/>
      <c r="KIO91" s="35"/>
      <c r="KIP91" s="59"/>
      <c r="KIQ91" s="37"/>
      <c r="KIR91" s="46"/>
      <c r="KIS91" s="35"/>
      <c r="KIT91" s="59"/>
      <c r="KIU91" s="37"/>
      <c r="KIV91" s="46"/>
      <c r="KIW91" s="35"/>
      <c r="KIX91" s="59"/>
      <c r="KIY91" s="37"/>
      <c r="KIZ91" s="46"/>
      <c r="KJA91" s="35"/>
      <c r="KJB91" s="59"/>
      <c r="KJC91" s="37"/>
      <c r="KJD91" s="46"/>
      <c r="KJE91" s="35"/>
      <c r="KJF91" s="59"/>
      <c r="KJG91" s="37"/>
      <c r="KJH91" s="46"/>
      <c r="KJI91" s="35"/>
      <c r="KJJ91" s="59"/>
      <c r="KJK91" s="37"/>
      <c r="KJL91" s="46"/>
      <c r="KJM91" s="35"/>
      <c r="KJN91" s="59"/>
      <c r="KJO91" s="37"/>
      <c r="KJP91" s="46"/>
      <c r="KJQ91" s="35"/>
      <c r="KJR91" s="59"/>
      <c r="KJS91" s="37"/>
      <c r="KJT91" s="46"/>
      <c r="KJU91" s="35"/>
      <c r="KJV91" s="59"/>
      <c r="KJW91" s="37"/>
      <c r="KJX91" s="46"/>
      <c r="KJY91" s="35"/>
      <c r="KJZ91" s="59"/>
      <c r="KKA91" s="37"/>
      <c r="KKB91" s="46"/>
      <c r="KKC91" s="35"/>
      <c r="KKD91" s="59"/>
      <c r="KKE91" s="37"/>
      <c r="KKF91" s="46"/>
      <c r="KKG91" s="35"/>
      <c r="KKH91" s="59"/>
      <c r="KKI91" s="37"/>
      <c r="KKJ91" s="46"/>
      <c r="KKK91" s="35"/>
      <c r="KKL91" s="59"/>
      <c r="KKM91" s="37"/>
      <c r="KKN91" s="46"/>
      <c r="KKO91" s="35"/>
      <c r="KKP91" s="59"/>
      <c r="KKQ91" s="37"/>
      <c r="KKR91" s="46"/>
      <c r="KKS91" s="35"/>
      <c r="KKT91" s="59"/>
      <c r="KKU91" s="37"/>
      <c r="KKV91" s="46"/>
      <c r="KKW91" s="35"/>
      <c r="KKX91" s="59"/>
      <c r="KKY91" s="37"/>
      <c r="KKZ91" s="46"/>
      <c r="KLA91" s="35"/>
      <c r="KLB91" s="59"/>
      <c r="KLC91" s="37"/>
      <c r="KLD91" s="46"/>
      <c r="KLE91" s="35"/>
      <c r="KLF91" s="59"/>
      <c r="KLG91" s="37"/>
      <c r="KLH91" s="46"/>
      <c r="KLI91" s="35"/>
      <c r="KLJ91" s="59"/>
      <c r="KLK91" s="37"/>
      <c r="KLL91" s="46"/>
      <c r="KLM91" s="35"/>
      <c r="KLN91" s="59"/>
      <c r="KLO91" s="37"/>
      <c r="KLP91" s="46"/>
      <c r="KLQ91" s="35"/>
      <c r="KLR91" s="59"/>
      <c r="KLS91" s="37"/>
      <c r="KLT91" s="46"/>
      <c r="KLU91" s="35"/>
      <c r="KLV91" s="59"/>
      <c r="KLW91" s="37"/>
      <c r="KLX91" s="46"/>
      <c r="KLY91" s="35"/>
      <c r="KLZ91" s="59"/>
      <c r="KMA91" s="37"/>
      <c r="KMB91" s="46"/>
      <c r="KMC91" s="35"/>
      <c r="KMD91" s="59"/>
      <c r="KME91" s="37"/>
      <c r="KMF91" s="46"/>
      <c r="KMG91" s="35"/>
      <c r="KMH91" s="59"/>
      <c r="KMI91" s="37"/>
      <c r="KMJ91" s="46"/>
      <c r="KMK91" s="35"/>
      <c r="KML91" s="59"/>
      <c r="KMM91" s="37"/>
      <c r="KMN91" s="46"/>
      <c r="KMO91" s="35"/>
      <c r="KMP91" s="59"/>
      <c r="KMQ91" s="37"/>
      <c r="KMR91" s="46"/>
      <c r="KMS91" s="35"/>
      <c r="KMT91" s="59"/>
      <c r="KMU91" s="37"/>
      <c r="KMV91" s="46"/>
      <c r="KMW91" s="35"/>
      <c r="KMX91" s="59"/>
      <c r="KMY91" s="37"/>
      <c r="KMZ91" s="46"/>
      <c r="KNA91" s="35"/>
      <c r="KNB91" s="59"/>
      <c r="KNC91" s="37"/>
      <c r="KND91" s="46"/>
      <c r="KNE91" s="35"/>
      <c r="KNF91" s="59"/>
      <c r="KNG91" s="37"/>
      <c r="KNH91" s="46"/>
      <c r="KNI91" s="35"/>
      <c r="KNJ91" s="59"/>
      <c r="KNK91" s="37"/>
      <c r="KNL91" s="46"/>
      <c r="KNM91" s="35"/>
      <c r="KNN91" s="59"/>
      <c r="KNO91" s="37"/>
      <c r="KNP91" s="46"/>
      <c r="KNQ91" s="35"/>
      <c r="KNR91" s="59"/>
      <c r="KNS91" s="37"/>
      <c r="KNT91" s="46"/>
      <c r="KNU91" s="35"/>
      <c r="KNV91" s="59"/>
      <c r="KNW91" s="37"/>
      <c r="KNX91" s="46"/>
      <c r="KNY91" s="35"/>
      <c r="KNZ91" s="59"/>
      <c r="KOA91" s="37"/>
      <c r="KOB91" s="46"/>
      <c r="KOC91" s="35"/>
      <c r="KOD91" s="59"/>
      <c r="KOE91" s="37"/>
      <c r="KOF91" s="46"/>
      <c r="KOG91" s="35"/>
      <c r="KOH91" s="59"/>
      <c r="KOI91" s="37"/>
      <c r="KOJ91" s="46"/>
      <c r="KOK91" s="35"/>
      <c r="KOL91" s="59"/>
      <c r="KOM91" s="37"/>
      <c r="KON91" s="46"/>
      <c r="KOO91" s="35"/>
      <c r="KOP91" s="59"/>
      <c r="KOQ91" s="37"/>
      <c r="KOR91" s="46"/>
      <c r="KOS91" s="35"/>
      <c r="KOT91" s="59"/>
      <c r="KOU91" s="37"/>
      <c r="KOV91" s="46"/>
      <c r="KOW91" s="35"/>
      <c r="KOX91" s="59"/>
      <c r="KOY91" s="37"/>
      <c r="KOZ91" s="46"/>
      <c r="KPA91" s="35"/>
      <c r="KPB91" s="59"/>
      <c r="KPC91" s="37"/>
      <c r="KPD91" s="46"/>
      <c r="KPE91" s="35"/>
      <c r="KPF91" s="59"/>
      <c r="KPG91" s="37"/>
      <c r="KPH91" s="46"/>
      <c r="KPI91" s="35"/>
      <c r="KPJ91" s="59"/>
      <c r="KPK91" s="37"/>
      <c r="KPL91" s="46"/>
      <c r="KPM91" s="35"/>
      <c r="KPN91" s="59"/>
      <c r="KPO91" s="37"/>
      <c r="KPP91" s="46"/>
      <c r="KPQ91" s="35"/>
      <c r="KPR91" s="59"/>
      <c r="KPS91" s="37"/>
      <c r="KPT91" s="46"/>
      <c r="KPU91" s="35"/>
      <c r="KPV91" s="59"/>
      <c r="KPW91" s="37"/>
      <c r="KPX91" s="46"/>
      <c r="KPY91" s="35"/>
      <c r="KPZ91" s="59"/>
      <c r="KQA91" s="37"/>
      <c r="KQB91" s="46"/>
      <c r="KQC91" s="35"/>
      <c r="KQD91" s="59"/>
      <c r="KQE91" s="37"/>
      <c r="KQF91" s="46"/>
      <c r="KQG91" s="35"/>
      <c r="KQH91" s="59"/>
      <c r="KQI91" s="37"/>
      <c r="KQJ91" s="46"/>
      <c r="KQK91" s="35"/>
      <c r="KQL91" s="59"/>
      <c r="KQM91" s="37"/>
      <c r="KQN91" s="46"/>
      <c r="KQO91" s="35"/>
      <c r="KQP91" s="59"/>
      <c r="KQQ91" s="37"/>
      <c r="KQR91" s="46"/>
      <c r="KQS91" s="35"/>
      <c r="KQT91" s="59"/>
      <c r="KQU91" s="37"/>
      <c r="KQV91" s="46"/>
      <c r="KQW91" s="35"/>
      <c r="KQX91" s="59"/>
      <c r="KQY91" s="37"/>
      <c r="KQZ91" s="46"/>
      <c r="KRA91" s="35"/>
      <c r="KRB91" s="59"/>
      <c r="KRC91" s="37"/>
      <c r="KRD91" s="46"/>
      <c r="KRE91" s="35"/>
      <c r="KRF91" s="59"/>
      <c r="KRG91" s="37"/>
      <c r="KRH91" s="46"/>
      <c r="KRI91" s="35"/>
      <c r="KRJ91" s="59"/>
      <c r="KRK91" s="37"/>
      <c r="KRL91" s="46"/>
      <c r="KRM91" s="35"/>
      <c r="KRN91" s="59"/>
      <c r="KRO91" s="37"/>
      <c r="KRP91" s="46"/>
      <c r="KRQ91" s="35"/>
      <c r="KRR91" s="59"/>
      <c r="KRS91" s="37"/>
      <c r="KRT91" s="46"/>
      <c r="KRU91" s="35"/>
      <c r="KRV91" s="59"/>
      <c r="KRW91" s="37"/>
      <c r="KRX91" s="46"/>
      <c r="KRY91" s="35"/>
      <c r="KRZ91" s="59"/>
      <c r="KSA91" s="37"/>
      <c r="KSB91" s="46"/>
      <c r="KSC91" s="35"/>
      <c r="KSD91" s="59"/>
      <c r="KSE91" s="37"/>
      <c r="KSF91" s="46"/>
      <c r="KSG91" s="35"/>
      <c r="KSH91" s="59"/>
      <c r="KSI91" s="37"/>
      <c r="KSJ91" s="46"/>
      <c r="KSK91" s="35"/>
      <c r="KSL91" s="59"/>
      <c r="KSM91" s="37"/>
      <c r="KSN91" s="46"/>
      <c r="KSO91" s="35"/>
      <c r="KSP91" s="59"/>
      <c r="KSQ91" s="37"/>
      <c r="KSR91" s="46"/>
      <c r="KSS91" s="35"/>
      <c r="KST91" s="59"/>
      <c r="KSU91" s="37"/>
      <c r="KSV91" s="46"/>
      <c r="KSW91" s="35"/>
      <c r="KSX91" s="59"/>
      <c r="KSY91" s="37"/>
      <c r="KSZ91" s="46"/>
      <c r="KTA91" s="35"/>
      <c r="KTB91" s="59"/>
      <c r="KTC91" s="37"/>
      <c r="KTD91" s="46"/>
      <c r="KTE91" s="35"/>
      <c r="KTF91" s="59"/>
      <c r="KTG91" s="37"/>
      <c r="KTH91" s="46"/>
      <c r="KTI91" s="35"/>
      <c r="KTJ91" s="59"/>
      <c r="KTK91" s="37"/>
      <c r="KTL91" s="46"/>
      <c r="KTM91" s="35"/>
      <c r="KTN91" s="59"/>
      <c r="KTO91" s="37"/>
      <c r="KTP91" s="46"/>
      <c r="KTQ91" s="35"/>
      <c r="KTR91" s="59"/>
      <c r="KTS91" s="37"/>
      <c r="KTT91" s="46"/>
      <c r="KTU91" s="35"/>
      <c r="KTV91" s="59"/>
      <c r="KTW91" s="37"/>
      <c r="KTX91" s="46"/>
      <c r="KTY91" s="35"/>
      <c r="KTZ91" s="59"/>
      <c r="KUA91" s="37"/>
      <c r="KUB91" s="46"/>
      <c r="KUC91" s="35"/>
      <c r="KUD91" s="59"/>
      <c r="KUE91" s="37"/>
      <c r="KUF91" s="46"/>
      <c r="KUG91" s="35"/>
      <c r="KUH91" s="59"/>
      <c r="KUI91" s="37"/>
      <c r="KUJ91" s="46"/>
      <c r="KUK91" s="35"/>
      <c r="KUL91" s="59"/>
      <c r="KUM91" s="37"/>
      <c r="KUN91" s="46"/>
      <c r="KUO91" s="35"/>
      <c r="KUP91" s="59"/>
      <c r="KUQ91" s="37"/>
      <c r="KUR91" s="46"/>
      <c r="KUS91" s="35"/>
      <c r="KUT91" s="59"/>
      <c r="KUU91" s="37"/>
      <c r="KUV91" s="46"/>
      <c r="KUW91" s="35"/>
      <c r="KUX91" s="59"/>
      <c r="KUY91" s="37"/>
      <c r="KUZ91" s="46"/>
      <c r="KVA91" s="35"/>
      <c r="KVB91" s="59"/>
      <c r="KVC91" s="37"/>
      <c r="KVD91" s="46"/>
      <c r="KVE91" s="35"/>
      <c r="KVF91" s="59"/>
      <c r="KVG91" s="37"/>
      <c r="KVH91" s="46"/>
      <c r="KVI91" s="35"/>
      <c r="KVJ91" s="59"/>
      <c r="KVK91" s="37"/>
      <c r="KVL91" s="46"/>
      <c r="KVM91" s="35"/>
      <c r="KVN91" s="59"/>
      <c r="KVO91" s="37"/>
      <c r="KVP91" s="46"/>
      <c r="KVQ91" s="35"/>
      <c r="KVR91" s="59"/>
      <c r="KVS91" s="37"/>
      <c r="KVT91" s="46"/>
      <c r="KVU91" s="35"/>
      <c r="KVV91" s="59"/>
      <c r="KVW91" s="37"/>
      <c r="KVX91" s="46"/>
      <c r="KVY91" s="35"/>
      <c r="KVZ91" s="59"/>
      <c r="KWA91" s="37"/>
      <c r="KWB91" s="46"/>
      <c r="KWC91" s="35"/>
      <c r="KWD91" s="59"/>
      <c r="KWE91" s="37"/>
      <c r="KWF91" s="46"/>
      <c r="KWG91" s="35"/>
      <c r="KWH91" s="59"/>
      <c r="KWI91" s="37"/>
      <c r="KWJ91" s="46"/>
      <c r="KWK91" s="35"/>
      <c r="KWL91" s="59"/>
      <c r="KWM91" s="37"/>
      <c r="KWN91" s="46"/>
      <c r="KWO91" s="35"/>
      <c r="KWP91" s="59"/>
      <c r="KWQ91" s="37"/>
      <c r="KWR91" s="46"/>
      <c r="KWS91" s="35"/>
      <c r="KWT91" s="59"/>
      <c r="KWU91" s="37"/>
      <c r="KWV91" s="46"/>
      <c r="KWW91" s="35"/>
      <c r="KWX91" s="59"/>
      <c r="KWY91" s="37"/>
      <c r="KWZ91" s="46"/>
      <c r="KXA91" s="35"/>
      <c r="KXB91" s="59"/>
      <c r="KXC91" s="37"/>
      <c r="KXD91" s="46"/>
      <c r="KXE91" s="35"/>
      <c r="KXF91" s="59"/>
      <c r="KXG91" s="37"/>
      <c r="KXH91" s="46"/>
      <c r="KXI91" s="35"/>
      <c r="KXJ91" s="59"/>
      <c r="KXK91" s="37"/>
      <c r="KXL91" s="46"/>
      <c r="KXM91" s="35"/>
      <c r="KXN91" s="59"/>
      <c r="KXO91" s="37"/>
      <c r="KXP91" s="46"/>
      <c r="KXQ91" s="35"/>
      <c r="KXR91" s="59"/>
      <c r="KXS91" s="37"/>
      <c r="KXT91" s="46"/>
      <c r="KXU91" s="35"/>
      <c r="KXV91" s="59"/>
      <c r="KXW91" s="37"/>
      <c r="KXX91" s="46"/>
      <c r="KXY91" s="35"/>
      <c r="KXZ91" s="59"/>
      <c r="KYA91" s="37"/>
      <c r="KYB91" s="46"/>
      <c r="KYC91" s="35"/>
      <c r="KYD91" s="59"/>
      <c r="KYE91" s="37"/>
      <c r="KYF91" s="46"/>
      <c r="KYG91" s="35"/>
      <c r="KYH91" s="59"/>
      <c r="KYI91" s="37"/>
      <c r="KYJ91" s="46"/>
      <c r="KYK91" s="35"/>
      <c r="KYL91" s="59"/>
      <c r="KYM91" s="37"/>
      <c r="KYN91" s="46"/>
      <c r="KYO91" s="35"/>
      <c r="KYP91" s="59"/>
      <c r="KYQ91" s="37"/>
      <c r="KYR91" s="46"/>
      <c r="KYS91" s="35"/>
      <c r="KYT91" s="59"/>
      <c r="KYU91" s="37"/>
      <c r="KYV91" s="46"/>
      <c r="KYW91" s="35"/>
      <c r="KYX91" s="59"/>
      <c r="KYY91" s="37"/>
      <c r="KYZ91" s="46"/>
      <c r="KZA91" s="35"/>
      <c r="KZB91" s="59"/>
      <c r="KZC91" s="37"/>
      <c r="KZD91" s="46"/>
      <c r="KZE91" s="35"/>
      <c r="KZF91" s="59"/>
      <c r="KZG91" s="37"/>
      <c r="KZH91" s="46"/>
      <c r="KZI91" s="35"/>
      <c r="KZJ91" s="59"/>
      <c r="KZK91" s="37"/>
      <c r="KZL91" s="46"/>
      <c r="KZM91" s="35"/>
      <c r="KZN91" s="59"/>
      <c r="KZO91" s="37"/>
      <c r="KZP91" s="46"/>
      <c r="KZQ91" s="35"/>
      <c r="KZR91" s="59"/>
      <c r="KZS91" s="37"/>
      <c r="KZT91" s="46"/>
      <c r="KZU91" s="35"/>
      <c r="KZV91" s="59"/>
      <c r="KZW91" s="37"/>
      <c r="KZX91" s="46"/>
      <c r="KZY91" s="35"/>
      <c r="KZZ91" s="59"/>
      <c r="LAA91" s="37"/>
      <c r="LAB91" s="46"/>
      <c r="LAC91" s="35"/>
      <c r="LAD91" s="59"/>
      <c r="LAE91" s="37"/>
      <c r="LAF91" s="46"/>
      <c r="LAG91" s="35"/>
      <c r="LAH91" s="59"/>
      <c r="LAI91" s="37"/>
      <c r="LAJ91" s="46"/>
      <c r="LAK91" s="35"/>
      <c r="LAL91" s="59"/>
      <c r="LAM91" s="37"/>
      <c r="LAN91" s="46"/>
      <c r="LAO91" s="35"/>
      <c r="LAP91" s="59"/>
      <c r="LAQ91" s="37"/>
      <c r="LAR91" s="46"/>
      <c r="LAS91" s="35"/>
      <c r="LAT91" s="59"/>
      <c r="LAU91" s="37"/>
      <c r="LAV91" s="46"/>
      <c r="LAW91" s="35"/>
      <c r="LAX91" s="59"/>
      <c r="LAY91" s="37"/>
      <c r="LAZ91" s="46"/>
      <c r="LBA91" s="35"/>
      <c r="LBB91" s="59"/>
      <c r="LBC91" s="37"/>
      <c r="LBD91" s="46"/>
      <c r="LBE91" s="35"/>
      <c r="LBF91" s="59"/>
      <c r="LBG91" s="37"/>
      <c r="LBH91" s="46"/>
      <c r="LBI91" s="35"/>
      <c r="LBJ91" s="59"/>
      <c r="LBK91" s="37"/>
      <c r="LBL91" s="46"/>
      <c r="LBM91" s="35"/>
      <c r="LBN91" s="59"/>
      <c r="LBO91" s="37"/>
      <c r="LBP91" s="46"/>
      <c r="LBQ91" s="35"/>
      <c r="LBR91" s="59"/>
      <c r="LBS91" s="37"/>
      <c r="LBT91" s="46"/>
      <c r="LBU91" s="35"/>
      <c r="LBV91" s="59"/>
      <c r="LBW91" s="37"/>
      <c r="LBX91" s="46"/>
      <c r="LBY91" s="35"/>
      <c r="LBZ91" s="59"/>
      <c r="LCA91" s="37"/>
      <c r="LCB91" s="46"/>
      <c r="LCC91" s="35"/>
      <c r="LCD91" s="59"/>
      <c r="LCE91" s="37"/>
      <c r="LCF91" s="46"/>
      <c r="LCG91" s="35"/>
      <c r="LCH91" s="59"/>
      <c r="LCI91" s="37"/>
      <c r="LCJ91" s="46"/>
      <c r="LCK91" s="35"/>
      <c r="LCL91" s="59"/>
      <c r="LCM91" s="37"/>
      <c r="LCN91" s="46"/>
      <c r="LCO91" s="35"/>
      <c r="LCP91" s="59"/>
      <c r="LCQ91" s="37"/>
      <c r="LCR91" s="46"/>
      <c r="LCS91" s="35"/>
      <c r="LCT91" s="59"/>
      <c r="LCU91" s="37"/>
      <c r="LCV91" s="46"/>
      <c r="LCW91" s="35"/>
      <c r="LCX91" s="59"/>
      <c r="LCY91" s="37"/>
      <c r="LCZ91" s="46"/>
      <c r="LDA91" s="35"/>
      <c r="LDB91" s="59"/>
      <c r="LDC91" s="37"/>
      <c r="LDD91" s="46"/>
      <c r="LDE91" s="35"/>
      <c r="LDF91" s="59"/>
      <c r="LDG91" s="37"/>
      <c r="LDH91" s="46"/>
      <c r="LDI91" s="35"/>
      <c r="LDJ91" s="59"/>
      <c r="LDK91" s="37"/>
      <c r="LDL91" s="46"/>
      <c r="LDM91" s="35"/>
      <c r="LDN91" s="59"/>
      <c r="LDO91" s="37"/>
      <c r="LDP91" s="46"/>
      <c r="LDQ91" s="35"/>
      <c r="LDR91" s="59"/>
      <c r="LDS91" s="37"/>
      <c r="LDT91" s="46"/>
      <c r="LDU91" s="35"/>
      <c r="LDV91" s="59"/>
      <c r="LDW91" s="37"/>
      <c r="LDX91" s="46"/>
      <c r="LDY91" s="35"/>
      <c r="LDZ91" s="59"/>
      <c r="LEA91" s="37"/>
      <c r="LEB91" s="46"/>
      <c r="LEC91" s="35"/>
      <c r="LED91" s="59"/>
      <c r="LEE91" s="37"/>
      <c r="LEF91" s="46"/>
      <c r="LEG91" s="35"/>
      <c r="LEH91" s="59"/>
      <c r="LEI91" s="37"/>
      <c r="LEJ91" s="46"/>
      <c r="LEK91" s="35"/>
      <c r="LEL91" s="59"/>
      <c r="LEM91" s="37"/>
      <c r="LEN91" s="46"/>
      <c r="LEO91" s="35"/>
      <c r="LEP91" s="59"/>
      <c r="LEQ91" s="37"/>
      <c r="LER91" s="46"/>
      <c r="LES91" s="35"/>
      <c r="LET91" s="59"/>
      <c r="LEU91" s="37"/>
      <c r="LEV91" s="46"/>
      <c r="LEW91" s="35"/>
      <c r="LEX91" s="59"/>
      <c r="LEY91" s="37"/>
      <c r="LEZ91" s="46"/>
      <c r="LFA91" s="35"/>
      <c r="LFB91" s="59"/>
      <c r="LFC91" s="37"/>
      <c r="LFD91" s="46"/>
      <c r="LFE91" s="35"/>
      <c r="LFF91" s="59"/>
      <c r="LFG91" s="37"/>
      <c r="LFH91" s="46"/>
      <c r="LFI91" s="35"/>
      <c r="LFJ91" s="59"/>
      <c r="LFK91" s="37"/>
      <c r="LFL91" s="46"/>
      <c r="LFM91" s="35"/>
      <c r="LFN91" s="59"/>
      <c r="LFO91" s="37"/>
      <c r="LFP91" s="46"/>
      <c r="LFQ91" s="35"/>
      <c r="LFR91" s="59"/>
      <c r="LFS91" s="37"/>
      <c r="LFT91" s="46"/>
      <c r="LFU91" s="35"/>
      <c r="LFV91" s="59"/>
      <c r="LFW91" s="37"/>
      <c r="LFX91" s="46"/>
      <c r="LFY91" s="35"/>
      <c r="LFZ91" s="59"/>
      <c r="LGA91" s="37"/>
      <c r="LGB91" s="46"/>
      <c r="LGC91" s="35"/>
      <c r="LGD91" s="59"/>
      <c r="LGE91" s="37"/>
      <c r="LGF91" s="46"/>
      <c r="LGG91" s="35"/>
      <c r="LGH91" s="59"/>
      <c r="LGI91" s="37"/>
      <c r="LGJ91" s="46"/>
      <c r="LGK91" s="35"/>
      <c r="LGL91" s="59"/>
      <c r="LGM91" s="37"/>
      <c r="LGN91" s="46"/>
      <c r="LGO91" s="35"/>
      <c r="LGP91" s="59"/>
      <c r="LGQ91" s="37"/>
      <c r="LGR91" s="46"/>
      <c r="LGS91" s="35"/>
      <c r="LGT91" s="59"/>
      <c r="LGU91" s="37"/>
      <c r="LGV91" s="46"/>
      <c r="LGW91" s="35"/>
      <c r="LGX91" s="59"/>
      <c r="LGY91" s="37"/>
      <c r="LGZ91" s="46"/>
      <c r="LHA91" s="35"/>
      <c r="LHB91" s="59"/>
      <c r="LHC91" s="37"/>
      <c r="LHD91" s="46"/>
      <c r="LHE91" s="35"/>
      <c r="LHF91" s="59"/>
      <c r="LHG91" s="37"/>
      <c r="LHH91" s="46"/>
      <c r="LHI91" s="35"/>
      <c r="LHJ91" s="59"/>
      <c r="LHK91" s="37"/>
      <c r="LHL91" s="46"/>
      <c r="LHM91" s="35"/>
      <c r="LHN91" s="59"/>
      <c r="LHO91" s="37"/>
      <c r="LHP91" s="46"/>
      <c r="LHQ91" s="35"/>
      <c r="LHR91" s="59"/>
      <c r="LHS91" s="37"/>
      <c r="LHT91" s="46"/>
      <c r="LHU91" s="35"/>
      <c r="LHV91" s="59"/>
      <c r="LHW91" s="37"/>
      <c r="LHX91" s="46"/>
      <c r="LHY91" s="35"/>
      <c r="LHZ91" s="59"/>
      <c r="LIA91" s="37"/>
      <c r="LIB91" s="46"/>
      <c r="LIC91" s="35"/>
      <c r="LID91" s="59"/>
      <c r="LIE91" s="37"/>
      <c r="LIF91" s="46"/>
      <c r="LIG91" s="35"/>
      <c r="LIH91" s="59"/>
      <c r="LII91" s="37"/>
      <c r="LIJ91" s="46"/>
      <c r="LIK91" s="35"/>
      <c r="LIL91" s="59"/>
      <c r="LIM91" s="37"/>
      <c r="LIN91" s="46"/>
      <c r="LIO91" s="35"/>
      <c r="LIP91" s="59"/>
      <c r="LIQ91" s="37"/>
      <c r="LIR91" s="46"/>
      <c r="LIS91" s="35"/>
      <c r="LIT91" s="59"/>
      <c r="LIU91" s="37"/>
      <c r="LIV91" s="46"/>
      <c r="LIW91" s="35"/>
      <c r="LIX91" s="59"/>
      <c r="LIY91" s="37"/>
      <c r="LIZ91" s="46"/>
      <c r="LJA91" s="35"/>
      <c r="LJB91" s="59"/>
      <c r="LJC91" s="37"/>
      <c r="LJD91" s="46"/>
      <c r="LJE91" s="35"/>
      <c r="LJF91" s="59"/>
      <c r="LJG91" s="37"/>
      <c r="LJH91" s="46"/>
      <c r="LJI91" s="35"/>
      <c r="LJJ91" s="59"/>
      <c r="LJK91" s="37"/>
      <c r="LJL91" s="46"/>
      <c r="LJM91" s="35"/>
      <c r="LJN91" s="59"/>
      <c r="LJO91" s="37"/>
      <c r="LJP91" s="46"/>
      <c r="LJQ91" s="35"/>
      <c r="LJR91" s="59"/>
      <c r="LJS91" s="37"/>
      <c r="LJT91" s="46"/>
      <c r="LJU91" s="35"/>
      <c r="LJV91" s="59"/>
      <c r="LJW91" s="37"/>
      <c r="LJX91" s="46"/>
      <c r="LJY91" s="35"/>
      <c r="LJZ91" s="59"/>
      <c r="LKA91" s="37"/>
      <c r="LKB91" s="46"/>
      <c r="LKC91" s="35"/>
      <c r="LKD91" s="59"/>
      <c r="LKE91" s="37"/>
      <c r="LKF91" s="46"/>
      <c r="LKG91" s="35"/>
      <c r="LKH91" s="59"/>
      <c r="LKI91" s="37"/>
      <c r="LKJ91" s="46"/>
      <c r="LKK91" s="35"/>
      <c r="LKL91" s="59"/>
      <c r="LKM91" s="37"/>
      <c r="LKN91" s="46"/>
      <c r="LKO91" s="35"/>
      <c r="LKP91" s="59"/>
      <c r="LKQ91" s="37"/>
      <c r="LKR91" s="46"/>
      <c r="LKS91" s="35"/>
      <c r="LKT91" s="59"/>
      <c r="LKU91" s="37"/>
      <c r="LKV91" s="46"/>
      <c r="LKW91" s="35"/>
      <c r="LKX91" s="59"/>
      <c r="LKY91" s="37"/>
      <c r="LKZ91" s="46"/>
      <c r="LLA91" s="35"/>
      <c r="LLB91" s="59"/>
      <c r="LLC91" s="37"/>
      <c r="LLD91" s="46"/>
      <c r="LLE91" s="35"/>
      <c r="LLF91" s="59"/>
      <c r="LLG91" s="37"/>
      <c r="LLH91" s="46"/>
      <c r="LLI91" s="35"/>
      <c r="LLJ91" s="59"/>
      <c r="LLK91" s="37"/>
      <c r="LLL91" s="46"/>
      <c r="LLM91" s="35"/>
      <c r="LLN91" s="59"/>
      <c r="LLO91" s="37"/>
      <c r="LLP91" s="46"/>
      <c r="LLQ91" s="35"/>
      <c r="LLR91" s="59"/>
      <c r="LLS91" s="37"/>
      <c r="LLT91" s="46"/>
      <c r="LLU91" s="35"/>
      <c r="LLV91" s="59"/>
      <c r="LLW91" s="37"/>
      <c r="LLX91" s="46"/>
      <c r="LLY91" s="35"/>
      <c r="LLZ91" s="59"/>
      <c r="LMA91" s="37"/>
      <c r="LMB91" s="46"/>
      <c r="LMC91" s="35"/>
      <c r="LMD91" s="59"/>
      <c r="LME91" s="37"/>
      <c r="LMF91" s="46"/>
      <c r="LMG91" s="35"/>
      <c r="LMH91" s="59"/>
      <c r="LMI91" s="37"/>
      <c r="LMJ91" s="46"/>
      <c r="LMK91" s="35"/>
      <c r="LML91" s="59"/>
      <c r="LMM91" s="37"/>
      <c r="LMN91" s="46"/>
      <c r="LMO91" s="35"/>
      <c r="LMP91" s="59"/>
      <c r="LMQ91" s="37"/>
      <c r="LMR91" s="46"/>
      <c r="LMS91" s="35"/>
      <c r="LMT91" s="59"/>
      <c r="LMU91" s="37"/>
      <c r="LMV91" s="46"/>
      <c r="LMW91" s="35"/>
      <c r="LMX91" s="59"/>
      <c r="LMY91" s="37"/>
      <c r="LMZ91" s="46"/>
      <c r="LNA91" s="35"/>
      <c r="LNB91" s="59"/>
      <c r="LNC91" s="37"/>
      <c r="LND91" s="46"/>
      <c r="LNE91" s="35"/>
      <c r="LNF91" s="59"/>
      <c r="LNG91" s="37"/>
      <c r="LNH91" s="46"/>
      <c r="LNI91" s="35"/>
      <c r="LNJ91" s="59"/>
      <c r="LNK91" s="37"/>
      <c r="LNL91" s="46"/>
      <c r="LNM91" s="35"/>
      <c r="LNN91" s="59"/>
      <c r="LNO91" s="37"/>
      <c r="LNP91" s="46"/>
      <c r="LNQ91" s="35"/>
      <c r="LNR91" s="59"/>
      <c r="LNS91" s="37"/>
      <c r="LNT91" s="46"/>
      <c r="LNU91" s="35"/>
      <c r="LNV91" s="59"/>
      <c r="LNW91" s="37"/>
      <c r="LNX91" s="46"/>
      <c r="LNY91" s="35"/>
      <c r="LNZ91" s="59"/>
      <c r="LOA91" s="37"/>
      <c r="LOB91" s="46"/>
      <c r="LOC91" s="35"/>
      <c r="LOD91" s="59"/>
      <c r="LOE91" s="37"/>
      <c r="LOF91" s="46"/>
      <c r="LOG91" s="35"/>
      <c r="LOH91" s="59"/>
      <c r="LOI91" s="37"/>
      <c r="LOJ91" s="46"/>
      <c r="LOK91" s="35"/>
      <c r="LOL91" s="59"/>
      <c r="LOM91" s="37"/>
      <c r="LON91" s="46"/>
      <c r="LOO91" s="35"/>
      <c r="LOP91" s="59"/>
      <c r="LOQ91" s="37"/>
      <c r="LOR91" s="46"/>
      <c r="LOS91" s="35"/>
      <c r="LOT91" s="59"/>
      <c r="LOU91" s="37"/>
      <c r="LOV91" s="46"/>
      <c r="LOW91" s="35"/>
      <c r="LOX91" s="59"/>
      <c r="LOY91" s="37"/>
      <c r="LOZ91" s="46"/>
      <c r="LPA91" s="35"/>
      <c r="LPB91" s="59"/>
      <c r="LPC91" s="37"/>
      <c r="LPD91" s="46"/>
      <c r="LPE91" s="35"/>
      <c r="LPF91" s="59"/>
      <c r="LPG91" s="37"/>
      <c r="LPH91" s="46"/>
      <c r="LPI91" s="35"/>
      <c r="LPJ91" s="59"/>
      <c r="LPK91" s="37"/>
      <c r="LPL91" s="46"/>
      <c r="LPM91" s="35"/>
      <c r="LPN91" s="59"/>
      <c r="LPO91" s="37"/>
      <c r="LPP91" s="46"/>
      <c r="LPQ91" s="35"/>
      <c r="LPR91" s="59"/>
      <c r="LPS91" s="37"/>
      <c r="LPT91" s="46"/>
      <c r="LPU91" s="35"/>
      <c r="LPV91" s="59"/>
      <c r="LPW91" s="37"/>
      <c r="LPX91" s="46"/>
      <c r="LPY91" s="35"/>
      <c r="LPZ91" s="59"/>
      <c r="LQA91" s="37"/>
      <c r="LQB91" s="46"/>
      <c r="LQC91" s="35"/>
      <c r="LQD91" s="59"/>
      <c r="LQE91" s="37"/>
      <c r="LQF91" s="46"/>
      <c r="LQG91" s="35"/>
      <c r="LQH91" s="59"/>
      <c r="LQI91" s="37"/>
      <c r="LQJ91" s="46"/>
      <c r="LQK91" s="35"/>
      <c r="LQL91" s="59"/>
      <c r="LQM91" s="37"/>
      <c r="LQN91" s="46"/>
      <c r="LQO91" s="35"/>
      <c r="LQP91" s="59"/>
      <c r="LQQ91" s="37"/>
      <c r="LQR91" s="46"/>
      <c r="LQS91" s="35"/>
      <c r="LQT91" s="59"/>
      <c r="LQU91" s="37"/>
      <c r="LQV91" s="46"/>
      <c r="LQW91" s="35"/>
      <c r="LQX91" s="59"/>
      <c r="LQY91" s="37"/>
      <c r="LQZ91" s="46"/>
      <c r="LRA91" s="35"/>
      <c r="LRB91" s="59"/>
      <c r="LRC91" s="37"/>
      <c r="LRD91" s="46"/>
      <c r="LRE91" s="35"/>
      <c r="LRF91" s="59"/>
      <c r="LRG91" s="37"/>
      <c r="LRH91" s="46"/>
      <c r="LRI91" s="35"/>
      <c r="LRJ91" s="59"/>
      <c r="LRK91" s="37"/>
      <c r="LRL91" s="46"/>
      <c r="LRM91" s="35"/>
      <c r="LRN91" s="59"/>
      <c r="LRO91" s="37"/>
      <c r="LRP91" s="46"/>
      <c r="LRQ91" s="35"/>
      <c r="LRR91" s="59"/>
      <c r="LRS91" s="37"/>
      <c r="LRT91" s="46"/>
      <c r="LRU91" s="35"/>
      <c r="LRV91" s="59"/>
      <c r="LRW91" s="37"/>
      <c r="LRX91" s="46"/>
      <c r="LRY91" s="35"/>
      <c r="LRZ91" s="59"/>
      <c r="LSA91" s="37"/>
      <c r="LSB91" s="46"/>
      <c r="LSC91" s="35"/>
      <c r="LSD91" s="59"/>
      <c r="LSE91" s="37"/>
      <c r="LSF91" s="46"/>
      <c r="LSG91" s="35"/>
      <c r="LSH91" s="59"/>
      <c r="LSI91" s="37"/>
      <c r="LSJ91" s="46"/>
      <c r="LSK91" s="35"/>
      <c r="LSL91" s="59"/>
      <c r="LSM91" s="37"/>
      <c r="LSN91" s="46"/>
      <c r="LSO91" s="35"/>
      <c r="LSP91" s="59"/>
      <c r="LSQ91" s="37"/>
      <c r="LSR91" s="46"/>
      <c r="LSS91" s="35"/>
      <c r="LST91" s="59"/>
      <c r="LSU91" s="37"/>
      <c r="LSV91" s="46"/>
      <c r="LSW91" s="35"/>
      <c r="LSX91" s="59"/>
      <c r="LSY91" s="37"/>
      <c r="LSZ91" s="46"/>
      <c r="LTA91" s="35"/>
      <c r="LTB91" s="59"/>
      <c r="LTC91" s="37"/>
      <c r="LTD91" s="46"/>
      <c r="LTE91" s="35"/>
      <c r="LTF91" s="59"/>
      <c r="LTG91" s="37"/>
      <c r="LTH91" s="46"/>
      <c r="LTI91" s="35"/>
      <c r="LTJ91" s="59"/>
      <c r="LTK91" s="37"/>
      <c r="LTL91" s="46"/>
      <c r="LTM91" s="35"/>
      <c r="LTN91" s="59"/>
      <c r="LTO91" s="37"/>
      <c r="LTP91" s="46"/>
      <c r="LTQ91" s="35"/>
      <c r="LTR91" s="59"/>
      <c r="LTS91" s="37"/>
      <c r="LTT91" s="46"/>
      <c r="LTU91" s="35"/>
      <c r="LTV91" s="59"/>
      <c r="LTW91" s="37"/>
      <c r="LTX91" s="46"/>
      <c r="LTY91" s="35"/>
      <c r="LTZ91" s="59"/>
      <c r="LUA91" s="37"/>
      <c r="LUB91" s="46"/>
      <c r="LUC91" s="35"/>
      <c r="LUD91" s="59"/>
      <c r="LUE91" s="37"/>
      <c r="LUF91" s="46"/>
      <c r="LUG91" s="35"/>
      <c r="LUH91" s="59"/>
      <c r="LUI91" s="37"/>
      <c r="LUJ91" s="46"/>
      <c r="LUK91" s="35"/>
      <c r="LUL91" s="59"/>
      <c r="LUM91" s="37"/>
      <c r="LUN91" s="46"/>
      <c r="LUO91" s="35"/>
      <c r="LUP91" s="59"/>
      <c r="LUQ91" s="37"/>
      <c r="LUR91" s="46"/>
      <c r="LUS91" s="35"/>
      <c r="LUT91" s="59"/>
      <c r="LUU91" s="37"/>
      <c r="LUV91" s="46"/>
      <c r="LUW91" s="35"/>
      <c r="LUX91" s="59"/>
      <c r="LUY91" s="37"/>
      <c r="LUZ91" s="46"/>
      <c r="LVA91" s="35"/>
      <c r="LVB91" s="59"/>
      <c r="LVC91" s="37"/>
      <c r="LVD91" s="46"/>
      <c r="LVE91" s="35"/>
      <c r="LVF91" s="59"/>
      <c r="LVG91" s="37"/>
      <c r="LVH91" s="46"/>
      <c r="LVI91" s="35"/>
      <c r="LVJ91" s="59"/>
      <c r="LVK91" s="37"/>
      <c r="LVL91" s="46"/>
      <c r="LVM91" s="35"/>
      <c r="LVN91" s="59"/>
      <c r="LVO91" s="37"/>
      <c r="LVP91" s="46"/>
      <c r="LVQ91" s="35"/>
      <c r="LVR91" s="59"/>
      <c r="LVS91" s="37"/>
      <c r="LVT91" s="46"/>
      <c r="LVU91" s="35"/>
      <c r="LVV91" s="59"/>
      <c r="LVW91" s="37"/>
      <c r="LVX91" s="46"/>
      <c r="LVY91" s="35"/>
      <c r="LVZ91" s="59"/>
      <c r="LWA91" s="37"/>
      <c r="LWB91" s="46"/>
      <c r="LWC91" s="35"/>
      <c r="LWD91" s="59"/>
      <c r="LWE91" s="37"/>
      <c r="LWF91" s="46"/>
      <c r="LWG91" s="35"/>
      <c r="LWH91" s="59"/>
      <c r="LWI91" s="37"/>
      <c r="LWJ91" s="46"/>
      <c r="LWK91" s="35"/>
      <c r="LWL91" s="59"/>
      <c r="LWM91" s="37"/>
      <c r="LWN91" s="46"/>
      <c r="LWO91" s="35"/>
      <c r="LWP91" s="59"/>
      <c r="LWQ91" s="37"/>
      <c r="LWR91" s="46"/>
      <c r="LWS91" s="35"/>
      <c r="LWT91" s="59"/>
      <c r="LWU91" s="37"/>
      <c r="LWV91" s="46"/>
      <c r="LWW91" s="35"/>
      <c r="LWX91" s="59"/>
      <c r="LWY91" s="37"/>
      <c r="LWZ91" s="46"/>
      <c r="LXA91" s="35"/>
      <c r="LXB91" s="59"/>
      <c r="LXC91" s="37"/>
      <c r="LXD91" s="46"/>
      <c r="LXE91" s="35"/>
      <c r="LXF91" s="59"/>
      <c r="LXG91" s="37"/>
      <c r="LXH91" s="46"/>
      <c r="LXI91" s="35"/>
      <c r="LXJ91" s="59"/>
      <c r="LXK91" s="37"/>
      <c r="LXL91" s="46"/>
      <c r="LXM91" s="35"/>
      <c r="LXN91" s="59"/>
      <c r="LXO91" s="37"/>
      <c r="LXP91" s="46"/>
      <c r="LXQ91" s="35"/>
      <c r="LXR91" s="59"/>
      <c r="LXS91" s="37"/>
      <c r="LXT91" s="46"/>
      <c r="LXU91" s="35"/>
      <c r="LXV91" s="59"/>
      <c r="LXW91" s="37"/>
      <c r="LXX91" s="46"/>
      <c r="LXY91" s="35"/>
      <c r="LXZ91" s="59"/>
      <c r="LYA91" s="37"/>
      <c r="LYB91" s="46"/>
      <c r="LYC91" s="35"/>
      <c r="LYD91" s="59"/>
      <c r="LYE91" s="37"/>
      <c r="LYF91" s="46"/>
      <c r="LYG91" s="35"/>
      <c r="LYH91" s="59"/>
      <c r="LYI91" s="37"/>
      <c r="LYJ91" s="46"/>
      <c r="LYK91" s="35"/>
      <c r="LYL91" s="59"/>
      <c r="LYM91" s="37"/>
      <c r="LYN91" s="46"/>
      <c r="LYO91" s="35"/>
      <c r="LYP91" s="59"/>
      <c r="LYQ91" s="37"/>
      <c r="LYR91" s="46"/>
      <c r="LYS91" s="35"/>
      <c r="LYT91" s="59"/>
      <c r="LYU91" s="37"/>
      <c r="LYV91" s="46"/>
      <c r="LYW91" s="35"/>
      <c r="LYX91" s="59"/>
      <c r="LYY91" s="37"/>
      <c r="LYZ91" s="46"/>
      <c r="LZA91" s="35"/>
      <c r="LZB91" s="59"/>
      <c r="LZC91" s="37"/>
      <c r="LZD91" s="46"/>
      <c r="LZE91" s="35"/>
      <c r="LZF91" s="59"/>
      <c r="LZG91" s="37"/>
      <c r="LZH91" s="46"/>
      <c r="LZI91" s="35"/>
      <c r="LZJ91" s="59"/>
      <c r="LZK91" s="37"/>
      <c r="LZL91" s="46"/>
      <c r="LZM91" s="35"/>
      <c r="LZN91" s="59"/>
      <c r="LZO91" s="37"/>
      <c r="LZP91" s="46"/>
      <c r="LZQ91" s="35"/>
      <c r="LZR91" s="59"/>
      <c r="LZS91" s="37"/>
      <c r="LZT91" s="46"/>
      <c r="LZU91" s="35"/>
      <c r="LZV91" s="59"/>
      <c r="LZW91" s="37"/>
      <c r="LZX91" s="46"/>
      <c r="LZY91" s="35"/>
      <c r="LZZ91" s="59"/>
      <c r="MAA91" s="37"/>
      <c r="MAB91" s="46"/>
      <c r="MAC91" s="35"/>
      <c r="MAD91" s="59"/>
      <c r="MAE91" s="37"/>
      <c r="MAF91" s="46"/>
      <c r="MAG91" s="35"/>
      <c r="MAH91" s="59"/>
      <c r="MAI91" s="37"/>
      <c r="MAJ91" s="46"/>
      <c r="MAK91" s="35"/>
      <c r="MAL91" s="59"/>
      <c r="MAM91" s="37"/>
      <c r="MAN91" s="46"/>
      <c r="MAO91" s="35"/>
      <c r="MAP91" s="59"/>
      <c r="MAQ91" s="37"/>
      <c r="MAR91" s="46"/>
      <c r="MAS91" s="35"/>
      <c r="MAT91" s="59"/>
      <c r="MAU91" s="37"/>
      <c r="MAV91" s="46"/>
      <c r="MAW91" s="35"/>
      <c r="MAX91" s="59"/>
      <c r="MAY91" s="37"/>
      <c r="MAZ91" s="46"/>
      <c r="MBA91" s="35"/>
      <c r="MBB91" s="59"/>
      <c r="MBC91" s="37"/>
      <c r="MBD91" s="46"/>
      <c r="MBE91" s="35"/>
      <c r="MBF91" s="59"/>
      <c r="MBG91" s="37"/>
      <c r="MBH91" s="46"/>
      <c r="MBI91" s="35"/>
      <c r="MBJ91" s="59"/>
      <c r="MBK91" s="37"/>
      <c r="MBL91" s="46"/>
      <c r="MBM91" s="35"/>
      <c r="MBN91" s="59"/>
      <c r="MBO91" s="37"/>
      <c r="MBP91" s="46"/>
      <c r="MBQ91" s="35"/>
      <c r="MBR91" s="59"/>
      <c r="MBS91" s="37"/>
      <c r="MBT91" s="46"/>
      <c r="MBU91" s="35"/>
      <c r="MBV91" s="59"/>
      <c r="MBW91" s="37"/>
      <c r="MBX91" s="46"/>
      <c r="MBY91" s="35"/>
      <c r="MBZ91" s="59"/>
      <c r="MCA91" s="37"/>
      <c r="MCB91" s="46"/>
      <c r="MCC91" s="35"/>
      <c r="MCD91" s="59"/>
      <c r="MCE91" s="37"/>
      <c r="MCF91" s="46"/>
      <c r="MCG91" s="35"/>
      <c r="MCH91" s="59"/>
      <c r="MCI91" s="37"/>
      <c r="MCJ91" s="46"/>
      <c r="MCK91" s="35"/>
      <c r="MCL91" s="59"/>
      <c r="MCM91" s="37"/>
      <c r="MCN91" s="46"/>
      <c r="MCO91" s="35"/>
      <c r="MCP91" s="59"/>
      <c r="MCQ91" s="37"/>
      <c r="MCR91" s="46"/>
      <c r="MCS91" s="35"/>
      <c r="MCT91" s="59"/>
      <c r="MCU91" s="37"/>
      <c r="MCV91" s="46"/>
      <c r="MCW91" s="35"/>
      <c r="MCX91" s="59"/>
      <c r="MCY91" s="37"/>
      <c r="MCZ91" s="46"/>
      <c r="MDA91" s="35"/>
      <c r="MDB91" s="59"/>
      <c r="MDC91" s="37"/>
      <c r="MDD91" s="46"/>
      <c r="MDE91" s="35"/>
      <c r="MDF91" s="59"/>
      <c r="MDG91" s="37"/>
      <c r="MDH91" s="46"/>
      <c r="MDI91" s="35"/>
      <c r="MDJ91" s="59"/>
      <c r="MDK91" s="37"/>
      <c r="MDL91" s="46"/>
      <c r="MDM91" s="35"/>
      <c r="MDN91" s="59"/>
      <c r="MDO91" s="37"/>
      <c r="MDP91" s="46"/>
      <c r="MDQ91" s="35"/>
      <c r="MDR91" s="59"/>
      <c r="MDS91" s="37"/>
      <c r="MDT91" s="46"/>
      <c r="MDU91" s="35"/>
      <c r="MDV91" s="59"/>
      <c r="MDW91" s="37"/>
      <c r="MDX91" s="46"/>
      <c r="MDY91" s="35"/>
      <c r="MDZ91" s="59"/>
      <c r="MEA91" s="37"/>
      <c r="MEB91" s="46"/>
      <c r="MEC91" s="35"/>
      <c r="MED91" s="59"/>
      <c r="MEE91" s="37"/>
      <c r="MEF91" s="46"/>
      <c r="MEG91" s="35"/>
      <c r="MEH91" s="59"/>
      <c r="MEI91" s="37"/>
      <c r="MEJ91" s="46"/>
      <c r="MEK91" s="35"/>
      <c r="MEL91" s="59"/>
      <c r="MEM91" s="37"/>
      <c r="MEN91" s="46"/>
      <c r="MEO91" s="35"/>
      <c r="MEP91" s="59"/>
      <c r="MEQ91" s="37"/>
      <c r="MER91" s="46"/>
      <c r="MES91" s="35"/>
      <c r="MET91" s="59"/>
      <c r="MEU91" s="37"/>
      <c r="MEV91" s="46"/>
      <c r="MEW91" s="35"/>
      <c r="MEX91" s="59"/>
      <c r="MEY91" s="37"/>
      <c r="MEZ91" s="46"/>
      <c r="MFA91" s="35"/>
      <c r="MFB91" s="59"/>
      <c r="MFC91" s="37"/>
      <c r="MFD91" s="46"/>
      <c r="MFE91" s="35"/>
      <c r="MFF91" s="59"/>
      <c r="MFG91" s="37"/>
      <c r="MFH91" s="46"/>
      <c r="MFI91" s="35"/>
      <c r="MFJ91" s="59"/>
      <c r="MFK91" s="37"/>
      <c r="MFL91" s="46"/>
      <c r="MFM91" s="35"/>
      <c r="MFN91" s="59"/>
      <c r="MFO91" s="37"/>
      <c r="MFP91" s="46"/>
      <c r="MFQ91" s="35"/>
      <c r="MFR91" s="59"/>
      <c r="MFS91" s="37"/>
      <c r="MFT91" s="46"/>
      <c r="MFU91" s="35"/>
      <c r="MFV91" s="59"/>
      <c r="MFW91" s="37"/>
      <c r="MFX91" s="46"/>
      <c r="MFY91" s="35"/>
      <c r="MFZ91" s="59"/>
      <c r="MGA91" s="37"/>
      <c r="MGB91" s="46"/>
      <c r="MGC91" s="35"/>
      <c r="MGD91" s="59"/>
      <c r="MGE91" s="37"/>
      <c r="MGF91" s="46"/>
      <c r="MGG91" s="35"/>
      <c r="MGH91" s="59"/>
      <c r="MGI91" s="37"/>
      <c r="MGJ91" s="46"/>
      <c r="MGK91" s="35"/>
      <c r="MGL91" s="59"/>
      <c r="MGM91" s="37"/>
      <c r="MGN91" s="46"/>
      <c r="MGO91" s="35"/>
      <c r="MGP91" s="59"/>
      <c r="MGQ91" s="37"/>
      <c r="MGR91" s="46"/>
      <c r="MGS91" s="35"/>
      <c r="MGT91" s="59"/>
      <c r="MGU91" s="37"/>
      <c r="MGV91" s="46"/>
      <c r="MGW91" s="35"/>
      <c r="MGX91" s="59"/>
      <c r="MGY91" s="37"/>
      <c r="MGZ91" s="46"/>
      <c r="MHA91" s="35"/>
      <c r="MHB91" s="59"/>
      <c r="MHC91" s="37"/>
      <c r="MHD91" s="46"/>
      <c r="MHE91" s="35"/>
      <c r="MHF91" s="59"/>
      <c r="MHG91" s="37"/>
      <c r="MHH91" s="46"/>
      <c r="MHI91" s="35"/>
      <c r="MHJ91" s="59"/>
      <c r="MHK91" s="37"/>
      <c r="MHL91" s="46"/>
      <c r="MHM91" s="35"/>
      <c r="MHN91" s="59"/>
      <c r="MHO91" s="37"/>
      <c r="MHP91" s="46"/>
      <c r="MHQ91" s="35"/>
      <c r="MHR91" s="59"/>
      <c r="MHS91" s="37"/>
      <c r="MHT91" s="46"/>
      <c r="MHU91" s="35"/>
      <c r="MHV91" s="59"/>
      <c r="MHW91" s="37"/>
      <c r="MHX91" s="46"/>
      <c r="MHY91" s="35"/>
      <c r="MHZ91" s="59"/>
      <c r="MIA91" s="37"/>
      <c r="MIB91" s="46"/>
      <c r="MIC91" s="35"/>
      <c r="MID91" s="59"/>
      <c r="MIE91" s="37"/>
      <c r="MIF91" s="46"/>
      <c r="MIG91" s="35"/>
      <c r="MIH91" s="59"/>
      <c r="MII91" s="37"/>
      <c r="MIJ91" s="46"/>
      <c r="MIK91" s="35"/>
      <c r="MIL91" s="59"/>
      <c r="MIM91" s="37"/>
      <c r="MIN91" s="46"/>
      <c r="MIO91" s="35"/>
      <c r="MIP91" s="59"/>
      <c r="MIQ91" s="37"/>
      <c r="MIR91" s="46"/>
      <c r="MIS91" s="35"/>
      <c r="MIT91" s="59"/>
      <c r="MIU91" s="37"/>
      <c r="MIV91" s="46"/>
      <c r="MIW91" s="35"/>
      <c r="MIX91" s="59"/>
      <c r="MIY91" s="37"/>
      <c r="MIZ91" s="46"/>
      <c r="MJA91" s="35"/>
      <c r="MJB91" s="59"/>
      <c r="MJC91" s="37"/>
      <c r="MJD91" s="46"/>
      <c r="MJE91" s="35"/>
      <c r="MJF91" s="59"/>
      <c r="MJG91" s="37"/>
      <c r="MJH91" s="46"/>
      <c r="MJI91" s="35"/>
      <c r="MJJ91" s="59"/>
      <c r="MJK91" s="37"/>
      <c r="MJL91" s="46"/>
      <c r="MJM91" s="35"/>
      <c r="MJN91" s="59"/>
      <c r="MJO91" s="37"/>
      <c r="MJP91" s="46"/>
      <c r="MJQ91" s="35"/>
      <c r="MJR91" s="59"/>
      <c r="MJS91" s="37"/>
      <c r="MJT91" s="46"/>
      <c r="MJU91" s="35"/>
      <c r="MJV91" s="59"/>
      <c r="MJW91" s="37"/>
      <c r="MJX91" s="46"/>
      <c r="MJY91" s="35"/>
      <c r="MJZ91" s="59"/>
      <c r="MKA91" s="37"/>
      <c r="MKB91" s="46"/>
      <c r="MKC91" s="35"/>
      <c r="MKD91" s="59"/>
      <c r="MKE91" s="37"/>
      <c r="MKF91" s="46"/>
      <c r="MKG91" s="35"/>
      <c r="MKH91" s="59"/>
      <c r="MKI91" s="37"/>
      <c r="MKJ91" s="46"/>
      <c r="MKK91" s="35"/>
      <c r="MKL91" s="59"/>
      <c r="MKM91" s="37"/>
      <c r="MKN91" s="46"/>
      <c r="MKO91" s="35"/>
      <c r="MKP91" s="59"/>
      <c r="MKQ91" s="37"/>
      <c r="MKR91" s="46"/>
      <c r="MKS91" s="35"/>
      <c r="MKT91" s="59"/>
      <c r="MKU91" s="37"/>
      <c r="MKV91" s="46"/>
      <c r="MKW91" s="35"/>
      <c r="MKX91" s="59"/>
      <c r="MKY91" s="37"/>
      <c r="MKZ91" s="46"/>
      <c r="MLA91" s="35"/>
      <c r="MLB91" s="59"/>
      <c r="MLC91" s="37"/>
      <c r="MLD91" s="46"/>
      <c r="MLE91" s="35"/>
      <c r="MLF91" s="59"/>
      <c r="MLG91" s="37"/>
      <c r="MLH91" s="46"/>
      <c r="MLI91" s="35"/>
      <c r="MLJ91" s="59"/>
      <c r="MLK91" s="37"/>
      <c r="MLL91" s="46"/>
      <c r="MLM91" s="35"/>
      <c r="MLN91" s="59"/>
      <c r="MLO91" s="37"/>
      <c r="MLP91" s="46"/>
      <c r="MLQ91" s="35"/>
      <c r="MLR91" s="59"/>
      <c r="MLS91" s="37"/>
      <c r="MLT91" s="46"/>
      <c r="MLU91" s="35"/>
      <c r="MLV91" s="59"/>
      <c r="MLW91" s="37"/>
      <c r="MLX91" s="46"/>
      <c r="MLY91" s="35"/>
      <c r="MLZ91" s="59"/>
      <c r="MMA91" s="37"/>
      <c r="MMB91" s="46"/>
      <c r="MMC91" s="35"/>
      <c r="MMD91" s="59"/>
      <c r="MME91" s="37"/>
      <c r="MMF91" s="46"/>
      <c r="MMG91" s="35"/>
      <c r="MMH91" s="59"/>
      <c r="MMI91" s="37"/>
      <c r="MMJ91" s="46"/>
      <c r="MMK91" s="35"/>
      <c r="MML91" s="59"/>
      <c r="MMM91" s="37"/>
      <c r="MMN91" s="46"/>
      <c r="MMO91" s="35"/>
      <c r="MMP91" s="59"/>
      <c r="MMQ91" s="37"/>
      <c r="MMR91" s="46"/>
      <c r="MMS91" s="35"/>
      <c r="MMT91" s="59"/>
      <c r="MMU91" s="37"/>
      <c r="MMV91" s="46"/>
      <c r="MMW91" s="35"/>
      <c r="MMX91" s="59"/>
      <c r="MMY91" s="37"/>
      <c r="MMZ91" s="46"/>
      <c r="MNA91" s="35"/>
      <c r="MNB91" s="59"/>
      <c r="MNC91" s="37"/>
      <c r="MND91" s="46"/>
      <c r="MNE91" s="35"/>
      <c r="MNF91" s="59"/>
      <c r="MNG91" s="37"/>
      <c r="MNH91" s="46"/>
      <c r="MNI91" s="35"/>
      <c r="MNJ91" s="59"/>
      <c r="MNK91" s="37"/>
      <c r="MNL91" s="46"/>
      <c r="MNM91" s="35"/>
      <c r="MNN91" s="59"/>
      <c r="MNO91" s="37"/>
      <c r="MNP91" s="46"/>
      <c r="MNQ91" s="35"/>
      <c r="MNR91" s="59"/>
      <c r="MNS91" s="37"/>
      <c r="MNT91" s="46"/>
      <c r="MNU91" s="35"/>
      <c r="MNV91" s="59"/>
      <c r="MNW91" s="37"/>
      <c r="MNX91" s="46"/>
      <c r="MNY91" s="35"/>
      <c r="MNZ91" s="59"/>
      <c r="MOA91" s="37"/>
      <c r="MOB91" s="46"/>
      <c r="MOC91" s="35"/>
      <c r="MOD91" s="59"/>
      <c r="MOE91" s="37"/>
      <c r="MOF91" s="46"/>
      <c r="MOG91" s="35"/>
      <c r="MOH91" s="59"/>
      <c r="MOI91" s="37"/>
      <c r="MOJ91" s="46"/>
      <c r="MOK91" s="35"/>
      <c r="MOL91" s="59"/>
      <c r="MOM91" s="37"/>
      <c r="MON91" s="46"/>
      <c r="MOO91" s="35"/>
      <c r="MOP91" s="59"/>
      <c r="MOQ91" s="37"/>
      <c r="MOR91" s="46"/>
      <c r="MOS91" s="35"/>
      <c r="MOT91" s="59"/>
      <c r="MOU91" s="37"/>
      <c r="MOV91" s="46"/>
      <c r="MOW91" s="35"/>
      <c r="MOX91" s="59"/>
      <c r="MOY91" s="37"/>
      <c r="MOZ91" s="46"/>
      <c r="MPA91" s="35"/>
      <c r="MPB91" s="59"/>
      <c r="MPC91" s="37"/>
      <c r="MPD91" s="46"/>
      <c r="MPE91" s="35"/>
      <c r="MPF91" s="59"/>
      <c r="MPG91" s="37"/>
      <c r="MPH91" s="46"/>
      <c r="MPI91" s="35"/>
      <c r="MPJ91" s="59"/>
      <c r="MPK91" s="37"/>
      <c r="MPL91" s="46"/>
      <c r="MPM91" s="35"/>
      <c r="MPN91" s="59"/>
      <c r="MPO91" s="37"/>
      <c r="MPP91" s="46"/>
      <c r="MPQ91" s="35"/>
      <c r="MPR91" s="59"/>
      <c r="MPS91" s="37"/>
      <c r="MPT91" s="46"/>
      <c r="MPU91" s="35"/>
      <c r="MPV91" s="59"/>
      <c r="MPW91" s="37"/>
      <c r="MPX91" s="46"/>
      <c r="MPY91" s="35"/>
      <c r="MPZ91" s="59"/>
      <c r="MQA91" s="37"/>
      <c r="MQB91" s="46"/>
      <c r="MQC91" s="35"/>
      <c r="MQD91" s="59"/>
      <c r="MQE91" s="37"/>
      <c r="MQF91" s="46"/>
      <c r="MQG91" s="35"/>
      <c r="MQH91" s="59"/>
      <c r="MQI91" s="37"/>
      <c r="MQJ91" s="46"/>
      <c r="MQK91" s="35"/>
      <c r="MQL91" s="59"/>
      <c r="MQM91" s="37"/>
      <c r="MQN91" s="46"/>
      <c r="MQO91" s="35"/>
      <c r="MQP91" s="59"/>
      <c r="MQQ91" s="37"/>
      <c r="MQR91" s="46"/>
      <c r="MQS91" s="35"/>
      <c r="MQT91" s="59"/>
      <c r="MQU91" s="37"/>
      <c r="MQV91" s="46"/>
      <c r="MQW91" s="35"/>
      <c r="MQX91" s="59"/>
      <c r="MQY91" s="37"/>
      <c r="MQZ91" s="46"/>
      <c r="MRA91" s="35"/>
      <c r="MRB91" s="59"/>
      <c r="MRC91" s="37"/>
      <c r="MRD91" s="46"/>
      <c r="MRE91" s="35"/>
      <c r="MRF91" s="59"/>
      <c r="MRG91" s="37"/>
      <c r="MRH91" s="46"/>
      <c r="MRI91" s="35"/>
      <c r="MRJ91" s="59"/>
      <c r="MRK91" s="37"/>
      <c r="MRL91" s="46"/>
      <c r="MRM91" s="35"/>
      <c r="MRN91" s="59"/>
      <c r="MRO91" s="37"/>
      <c r="MRP91" s="46"/>
      <c r="MRQ91" s="35"/>
      <c r="MRR91" s="59"/>
      <c r="MRS91" s="37"/>
      <c r="MRT91" s="46"/>
      <c r="MRU91" s="35"/>
      <c r="MRV91" s="59"/>
      <c r="MRW91" s="37"/>
      <c r="MRX91" s="46"/>
      <c r="MRY91" s="35"/>
      <c r="MRZ91" s="59"/>
      <c r="MSA91" s="37"/>
      <c r="MSB91" s="46"/>
      <c r="MSC91" s="35"/>
      <c r="MSD91" s="59"/>
      <c r="MSE91" s="37"/>
      <c r="MSF91" s="46"/>
      <c r="MSG91" s="35"/>
      <c r="MSH91" s="59"/>
      <c r="MSI91" s="37"/>
      <c r="MSJ91" s="46"/>
      <c r="MSK91" s="35"/>
      <c r="MSL91" s="59"/>
      <c r="MSM91" s="37"/>
      <c r="MSN91" s="46"/>
      <c r="MSO91" s="35"/>
      <c r="MSP91" s="59"/>
      <c r="MSQ91" s="37"/>
      <c r="MSR91" s="46"/>
      <c r="MSS91" s="35"/>
      <c r="MST91" s="59"/>
      <c r="MSU91" s="37"/>
      <c r="MSV91" s="46"/>
      <c r="MSW91" s="35"/>
      <c r="MSX91" s="59"/>
      <c r="MSY91" s="37"/>
      <c r="MSZ91" s="46"/>
      <c r="MTA91" s="35"/>
      <c r="MTB91" s="59"/>
      <c r="MTC91" s="37"/>
      <c r="MTD91" s="46"/>
      <c r="MTE91" s="35"/>
      <c r="MTF91" s="59"/>
      <c r="MTG91" s="37"/>
      <c r="MTH91" s="46"/>
      <c r="MTI91" s="35"/>
      <c r="MTJ91" s="59"/>
      <c r="MTK91" s="37"/>
      <c r="MTL91" s="46"/>
      <c r="MTM91" s="35"/>
      <c r="MTN91" s="59"/>
      <c r="MTO91" s="37"/>
      <c r="MTP91" s="46"/>
      <c r="MTQ91" s="35"/>
      <c r="MTR91" s="59"/>
      <c r="MTS91" s="37"/>
      <c r="MTT91" s="46"/>
      <c r="MTU91" s="35"/>
      <c r="MTV91" s="59"/>
      <c r="MTW91" s="37"/>
      <c r="MTX91" s="46"/>
      <c r="MTY91" s="35"/>
      <c r="MTZ91" s="59"/>
      <c r="MUA91" s="37"/>
      <c r="MUB91" s="46"/>
      <c r="MUC91" s="35"/>
      <c r="MUD91" s="59"/>
      <c r="MUE91" s="37"/>
      <c r="MUF91" s="46"/>
      <c r="MUG91" s="35"/>
      <c r="MUH91" s="59"/>
      <c r="MUI91" s="37"/>
      <c r="MUJ91" s="46"/>
      <c r="MUK91" s="35"/>
      <c r="MUL91" s="59"/>
      <c r="MUM91" s="37"/>
      <c r="MUN91" s="46"/>
      <c r="MUO91" s="35"/>
      <c r="MUP91" s="59"/>
      <c r="MUQ91" s="37"/>
      <c r="MUR91" s="46"/>
      <c r="MUS91" s="35"/>
      <c r="MUT91" s="59"/>
      <c r="MUU91" s="37"/>
      <c r="MUV91" s="46"/>
      <c r="MUW91" s="35"/>
      <c r="MUX91" s="59"/>
      <c r="MUY91" s="37"/>
      <c r="MUZ91" s="46"/>
      <c r="MVA91" s="35"/>
      <c r="MVB91" s="59"/>
      <c r="MVC91" s="37"/>
      <c r="MVD91" s="46"/>
      <c r="MVE91" s="35"/>
      <c r="MVF91" s="59"/>
      <c r="MVG91" s="37"/>
      <c r="MVH91" s="46"/>
      <c r="MVI91" s="35"/>
      <c r="MVJ91" s="59"/>
      <c r="MVK91" s="37"/>
      <c r="MVL91" s="46"/>
      <c r="MVM91" s="35"/>
      <c r="MVN91" s="59"/>
      <c r="MVO91" s="37"/>
      <c r="MVP91" s="46"/>
      <c r="MVQ91" s="35"/>
      <c r="MVR91" s="59"/>
      <c r="MVS91" s="37"/>
      <c r="MVT91" s="46"/>
      <c r="MVU91" s="35"/>
      <c r="MVV91" s="59"/>
      <c r="MVW91" s="37"/>
      <c r="MVX91" s="46"/>
      <c r="MVY91" s="35"/>
      <c r="MVZ91" s="59"/>
      <c r="MWA91" s="37"/>
      <c r="MWB91" s="46"/>
      <c r="MWC91" s="35"/>
      <c r="MWD91" s="59"/>
      <c r="MWE91" s="37"/>
      <c r="MWF91" s="46"/>
      <c r="MWG91" s="35"/>
      <c r="MWH91" s="59"/>
      <c r="MWI91" s="37"/>
      <c r="MWJ91" s="46"/>
      <c r="MWK91" s="35"/>
      <c r="MWL91" s="59"/>
      <c r="MWM91" s="37"/>
      <c r="MWN91" s="46"/>
      <c r="MWO91" s="35"/>
      <c r="MWP91" s="59"/>
      <c r="MWQ91" s="37"/>
      <c r="MWR91" s="46"/>
      <c r="MWS91" s="35"/>
      <c r="MWT91" s="59"/>
      <c r="MWU91" s="37"/>
      <c r="MWV91" s="46"/>
      <c r="MWW91" s="35"/>
      <c r="MWX91" s="59"/>
      <c r="MWY91" s="37"/>
      <c r="MWZ91" s="46"/>
      <c r="MXA91" s="35"/>
      <c r="MXB91" s="59"/>
      <c r="MXC91" s="37"/>
      <c r="MXD91" s="46"/>
      <c r="MXE91" s="35"/>
      <c r="MXF91" s="59"/>
      <c r="MXG91" s="37"/>
      <c r="MXH91" s="46"/>
      <c r="MXI91" s="35"/>
      <c r="MXJ91" s="59"/>
      <c r="MXK91" s="37"/>
      <c r="MXL91" s="46"/>
      <c r="MXM91" s="35"/>
      <c r="MXN91" s="59"/>
      <c r="MXO91" s="37"/>
      <c r="MXP91" s="46"/>
      <c r="MXQ91" s="35"/>
      <c r="MXR91" s="59"/>
      <c r="MXS91" s="37"/>
      <c r="MXT91" s="46"/>
      <c r="MXU91" s="35"/>
      <c r="MXV91" s="59"/>
      <c r="MXW91" s="37"/>
      <c r="MXX91" s="46"/>
      <c r="MXY91" s="35"/>
      <c r="MXZ91" s="59"/>
      <c r="MYA91" s="37"/>
      <c r="MYB91" s="46"/>
      <c r="MYC91" s="35"/>
      <c r="MYD91" s="59"/>
      <c r="MYE91" s="37"/>
      <c r="MYF91" s="46"/>
      <c r="MYG91" s="35"/>
      <c r="MYH91" s="59"/>
      <c r="MYI91" s="37"/>
      <c r="MYJ91" s="46"/>
      <c r="MYK91" s="35"/>
      <c r="MYL91" s="59"/>
      <c r="MYM91" s="37"/>
      <c r="MYN91" s="46"/>
      <c r="MYO91" s="35"/>
      <c r="MYP91" s="59"/>
      <c r="MYQ91" s="37"/>
      <c r="MYR91" s="46"/>
      <c r="MYS91" s="35"/>
      <c r="MYT91" s="59"/>
      <c r="MYU91" s="37"/>
      <c r="MYV91" s="46"/>
      <c r="MYW91" s="35"/>
      <c r="MYX91" s="59"/>
      <c r="MYY91" s="37"/>
      <c r="MYZ91" s="46"/>
      <c r="MZA91" s="35"/>
      <c r="MZB91" s="59"/>
      <c r="MZC91" s="37"/>
      <c r="MZD91" s="46"/>
      <c r="MZE91" s="35"/>
      <c r="MZF91" s="59"/>
      <c r="MZG91" s="37"/>
      <c r="MZH91" s="46"/>
      <c r="MZI91" s="35"/>
      <c r="MZJ91" s="59"/>
      <c r="MZK91" s="37"/>
      <c r="MZL91" s="46"/>
      <c r="MZM91" s="35"/>
      <c r="MZN91" s="59"/>
      <c r="MZO91" s="37"/>
      <c r="MZP91" s="46"/>
      <c r="MZQ91" s="35"/>
      <c r="MZR91" s="59"/>
      <c r="MZS91" s="37"/>
      <c r="MZT91" s="46"/>
      <c r="MZU91" s="35"/>
      <c r="MZV91" s="59"/>
      <c r="MZW91" s="37"/>
      <c r="MZX91" s="46"/>
      <c r="MZY91" s="35"/>
      <c r="MZZ91" s="59"/>
      <c r="NAA91" s="37"/>
      <c r="NAB91" s="46"/>
      <c r="NAC91" s="35"/>
      <c r="NAD91" s="59"/>
      <c r="NAE91" s="37"/>
      <c r="NAF91" s="46"/>
      <c r="NAG91" s="35"/>
      <c r="NAH91" s="59"/>
      <c r="NAI91" s="37"/>
      <c r="NAJ91" s="46"/>
      <c r="NAK91" s="35"/>
      <c r="NAL91" s="59"/>
      <c r="NAM91" s="37"/>
      <c r="NAN91" s="46"/>
      <c r="NAO91" s="35"/>
      <c r="NAP91" s="59"/>
      <c r="NAQ91" s="37"/>
      <c r="NAR91" s="46"/>
      <c r="NAS91" s="35"/>
      <c r="NAT91" s="59"/>
      <c r="NAU91" s="37"/>
      <c r="NAV91" s="46"/>
      <c r="NAW91" s="35"/>
      <c r="NAX91" s="59"/>
      <c r="NAY91" s="37"/>
      <c r="NAZ91" s="46"/>
      <c r="NBA91" s="35"/>
      <c r="NBB91" s="59"/>
      <c r="NBC91" s="37"/>
      <c r="NBD91" s="46"/>
      <c r="NBE91" s="35"/>
      <c r="NBF91" s="59"/>
      <c r="NBG91" s="37"/>
      <c r="NBH91" s="46"/>
      <c r="NBI91" s="35"/>
      <c r="NBJ91" s="59"/>
      <c r="NBK91" s="37"/>
      <c r="NBL91" s="46"/>
      <c r="NBM91" s="35"/>
      <c r="NBN91" s="59"/>
      <c r="NBO91" s="37"/>
      <c r="NBP91" s="46"/>
      <c r="NBQ91" s="35"/>
      <c r="NBR91" s="59"/>
      <c r="NBS91" s="37"/>
      <c r="NBT91" s="46"/>
      <c r="NBU91" s="35"/>
      <c r="NBV91" s="59"/>
      <c r="NBW91" s="37"/>
      <c r="NBX91" s="46"/>
      <c r="NBY91" s="35"/>
      <c r="NBZ91" s="59"/>
      <c r="NCA91" s="37"/>
      <c r="NCB91" s="46"/>
      <c r="NCC91" s="35"/>
      <c r="NCD91" s="59"/>
      <c r="NCE91" s="37"/>
      <c r="NCF91" s="46"/>
      <c r="NCG91" s="35"/>
      <c r="NCH91" s="59"/>
      <c r="NCI91" s="37"/>
      <c r="NCJ91" s="46"/>
      <c r="NCK91" s="35"/>
      <c r="NCL91" s="59"/>
      <c r="NCM91" s="37"/>
      <c r="NCN91" s="46"/>
      <c r="NCO91" s="35"/>
      <c r="NCP91" s="59"/>
      <c r="NCQ91" s="37"/>
      <c r="NCR91" s="46"/>
      <c r="NCS91" s="35"/>
      <c r="NCT91" s="59"/>
      <c r="NCU91" s="37"/>
      <c r="NCV91" s="46"/>
      <c r="NCW91" s="35"/>
      <c r="NCX91" s="59"/>
      <c r="NCY91" s="37"/>
      <c r="NCZ91" s="46"/>
      <c r="NDA91" s="35"/>
      <c r="NDB91" s="59"/>
      <c r="NDC91" s="37"/>
      <c r="NDD91" s="46"/>
      <c r="NDE91" s="35"/>
      <c r="NDF91" s="59"/>
      <c r="NDG91" s="37"/>
      <c r="NDH91" s="46"/>
      <c r="NDI91" s="35"/>
      <c r="NDJ91" s="59"/>
      <c r="NDK91" s="37"/>
      <c r="NDL91" s="46"/>
      <c r="NDM91" s="35"/>
      <c r="NDN91" s="59"/>
      <c r="NDO91" s="37"/>
      <c r="NDP91" s="46"/>
      <c r="NDQ91" s="35"/>
      <c r="NDR91" s="59"/>
      <c r="NDS91" s="37"/>
      <c r="NDT91" s="46"/>
      <c r="NDU91" s="35"/>
      <c r="NDV91" s="59"/>
      <c r="NDW91" s="37"/>
      <c r="NDX91" s="46"/>
      <c r="NDY91" s="35"/>
      <c r="NDZ91" s="59"/>
      <c r="NEA91" s="37"/>
      <c r="NEB91" s="46"/>
      <c r="NEC91" s="35"/>
      <c r="NED91" s="59"/>
      <c r="NEE91" s="37"/>
      <c r="NEF91" s="46"/>
      <c r="NEG91" s="35"/>
      <c r="NEH91" s="59"/>
      <c r="NEI91" s="37"/>
      <c r="NEJ91" s="46"/>
      <c r="NEK91" s="35"/>
      <c r="NEL91" s="59"/>
      <c r="NEM91" s="37"/>
      <c r="NEN91" s="46"/>
      <c r="NEO91" s="35"/>
      <c r="NEP91" s="59"/>
      <c r="NEQ91" s="37"/>
      <c r="NER91" s="46"/>
      <c r="NES91" s="35"/>
      <c r="NET91" s="59"/>
      <c r="NEU91" s="37"/>
      <c r="NEV91" s="46"/>
      <c r="NEW91" s="35"/>
      <c r="NEX91" s="59"/>
      <c r="NEY91" s="37"/>
      <c r="NEZ91" s="46"/>
      <c r="NFA91" s="35"/>
      <c r="NFB91" s="59"/>
      <c r="NFC91" s="37"/>
      <c r="NFD91" s="46"/>
      <c r="NFE91" s="35"/>
      <c r="NFF91" s="59"/>
      <c r="NFG91" s="37"/>
      <c r="NFH91" s="46"/>
      <c r="NFI91" s="35"/>
      <c r="NFJ91" s="59"/>
      <c r="NFK91" s="37"/>
      <c r="NFL91" s="46"/>
      <c r="NFM91" s="35"/>
      <c r="NFN91" s="59"/>
      <c r="NFO91" s="37"/>
      <c r="NFP91" s="46"/>
      <c r="NFQ91" s="35"/>
      <c r="NFR91" s="59"/>
      <c r="NFS91" s="37"/>
      <c r="NFT91" s="46"/>
      <c r="NFU91" s="35"/>
      <c r="NFV91" s="59"/>
      <c r="NFW91" s="37"/>
      <c r="NFX91" s="46"/>
      <c r="NFY91" s="35"/>
      <c r="NFZ91" s="59"/>
      <c r="NGA91" s="37"/>
      <c r="NGB91" s="46"/>
      <c r="NGC91" s="35"/>
      <c r="NGD91" s="59"/>
      <c r="NGE91" s="37"/>
      <c r="NGF91" s="46"/>
      <c r="NGG91" s="35"/>
      <c r="NGH91" s="59"/>
      <c r="NGI91" s="37"/>
      <c r="NGJ91" s="46"/>
      <c r="NGK91" s="35"/>
      <c r="NGL91" s="59"/>
      <c r="NGM91" s="37"/>
      <c r="NGN91" s="46"/>
      <c r="NGO91" s="35"/>
      <c r="NGP91" s="59"/>
      <c r="NGQ91" s="37"/>
      <c r="NGR91" s="46"/>
      <c r="NGS91" s="35"/>
      <c r="NGT91" s="59"/>
      <c r="NGU91" s="37"/>
      <c r="NGV91" s="46"/>
      <c r="NGW91" s="35"/>
      <c r="NGX91" s="59"/>
      <c r="NGY91" s="37"/>
      <c r="NGZ91" s="46"/>
      <c r="NHA91" s="35"/>
      <c r="NHB91" s="59"/>
      <c r="NHC91" s="37"/>
      <c r="NHD91" s="46"/>
      <c r="NHE91" s="35"/>
      <c r="NHF91" s="59"/>
      <c r="NHG91" s="37"/>
      <c r="NHH91" s="46"/>
      <c r="NHI91" s="35"/>
      <c r="NHJ91" s="59"/>
      <c r="NHK91" s="37"/>
      <c r="NHL91" s="46"/>
      <c r="NHM91" s="35"/>
      <c r="NHN91" s="59"/>
      <c r="NHO91" s="37"/>
      <c r="NHP91" s="46"/>
      <c r="NHQ91" s="35"/>
      <c r="NHR91" s="59"/>
      <c r="NHS91" s="37"/>
      <c r="NHT91" s="46"/>
      <c r="NHU91" s="35"/>
      <c r="NHV91" s="59"/>
      <c r="NHW91" s="37"/>
      <c r="NHX91" s="46"/>
      <c r="NHY91" s="35"/>
      <c r="NHZ91" s="59"/>
      <c r="NIA91" s="37"/>
      <c r="NIB91" s="46"/>
      <c r="NIC91" s="35"/>
      <c r="NID91" s="59"/>
      <c r="NIE91" s="37"/>
      <c r="NIF91" s="46"/>
      <c r="NIG91" s="35"/>
      <c r="NIH91" s="59"/>
      <c r="NII91" s="37"/>
      <c r="NIJ91" s="46"/>
      <c r="NIK91" s="35"/>
      <c r="NIL91" s="59"/>
      <c r="NIM91" s="37"/>
      <c r="NIN91" s="46"/>
      <c r="NIO91" s="35"/>
      <c r="NIP91" s="59"/>
      <c r="NIQ91" s="37"/>
      <c r="NIR91" s="46"/>
      <c r="NIS91" s="35"/>
      <c r="NIT91" s="59"/>
      <c r="NIU91" s="37"/>
      <c r="NIV91" s="46"/>
      <c r="NIW91" s="35"/>
      <c r="NIX91" s="59"/>
      <c r="NIY91" s="37"/>
      <c r="NIZ91" s="46"/>
      <c r="NJA91" s="35"/>
      <c r="NJB91" s="59"/>
      <c r="NJC91" s="37"/>
      <c r="NJD91" s="46"/>
      <c r="NJE91" s="35"/>
      <c r="NJF91" s="59"/>
      <c r="NJG91" s="37"/>
      <c r="NJH91" s="46"/>
      <c r="NJI91" s="35"/>
      <c r="NJJ91" s="59"/>
      <c r="NJK91" s="37"/>
      <c r="NJL91" s="46"/>
      <c r="NJM91" s="35"/>
      <c r="NJN91" s="59"/>
      <c r="NJO91" s="37"/>
      <c r="NJP91" s="46"/>
      <c r="NJQ91" s="35"/>
      <c r="NJR91" s="59"/>
      <c r="NJS91" s="37"/>
      <c r="NJT91" s="46"/>
      <c r="NJU91" s="35"/>
      <c r="NJV91" s="59"/>
      <c r="NJW91" s="37"/>
      <c r="NJX91" s="46"/>
      <c r="NJY91" s="35"/>
      <c r="NJZ91" s="59"/>
      <c r="NKA91" s="37"/>
      <c r="NKB91" s="46"/>
      <c r="NKC91" s="35"/>
      <c r="NKD91" s="59"/>
      <c r="NKE91" s="37"/>
      <c r="NKF91" s="46"/>
      <c r="NKG91" s="35"/>
      <c r="NKH91" s="59"/>
      <c r="NKI91" s="37"/>
      <c r="NKJ91" s="46"/>
      <c r="NKK91" s="35"/>
      <c r="NKL91" s="59"/>
      <c r="NKM91" s="37"/>
      <c r="NKN91" s="46"/>
      <c r="NKO91" s="35"/>
      <c r="NKP91" s="59"/>
      <c r="NKQ91" s="37"/>
      <c r="NKR91" s="46"/>
      <c r="NKS91" s="35"/>
      <c r="NKT91" s="59"/>
      <c r="NKU91" s="37"/>
      <c r="NKV91" s="46"/>
      <c r="NKW91" s="35"/>
      <c r="NKX91" s="59"/>
      <c r="NKY91" s="37"/>
      <c r="NKZ91" s="46"/>
      <c r="NLA91" s="35"/>
      <c r="NLB91" s="59"/>
      <c r="NLC91" s="37"/>
      <c r="NLD91" s="46"/>
      <c r="NLE91" s="35"/>
      <c r="NLF91" s="59"/>
      <c r="NLG91" s="37"/>
      <c r="NLH91" s="46"/>
      <c r="NLI91" s="35"/>
      <c r="NLJ91" s="59"/>
      <c r="NLK91" s="37"/>
      <c r="NLL91" s="46"/>
      <c r="NLM91" s="35"/>
      <c r="NLN91" s="59"/>
      <c r="NLO91" s="37"/>
      <c r="NLP91" s="46"/>
      <c r="NLQ91" s="35"/>
      <c r="NLR91" s="59"/>
      <c r="NLS91" s="37"/>
      <c r="NLT91" s="46"/>
      <c r="NLU91" s="35"/>
      <c r="NLV91" s="59"/>
      <c r="NLW91" s="37"/>
      <c r="NLX91" s="46"/>
      <c r="NLY91" s="35"/>
      <c r="NLZ91" s="59"/>
      <c r="NMA91" s="37"/>
      <c r="NMB91" s="46"/>
      <c r="NMC91" s="35"/>
      <c r="NMD91" s="59"/>
      <c r="NME91" s="37"/>
      <c r="NMF91" s="46"/>
      <c r="NMG91" s="35"/>
      <c r="NMH91" s="59"/>
      <c r="NMI91" s="37"/>
      <c r="NMJ91" s="46"/>
      <c r="NMK91" s="35"/>
      <c r="NML91" s="59"/>
      <c r="NMM91" s="37"/>
      <c r="NMN91" s="46"/>
      <c r="NMO91" s="35"/>
      <c r="NMP91" s="59"/>
      <c r="NMQ91" s="37"/>
      <c r="NMR91" s="46"/>
      <c r="NMS91" s="35"/>
      <c r="NMT91" s="59"/>
      <c r="NMU91" s="37"/>
      <c r="NMV91" s="46"/>
      <c r="NMW91" s="35"/>
      <c r="NMX91" s="59"/>
      <c r="NMY91" s="37"/>
      <c r="NMZ91" s="46"/>
      <c r="NNA91" s="35"/>
      <c r="NNB91" s="59"/>
      <c r="NNC91" s="37"/>
      <c r="NND91" s="46"/>
      <c r="NNE91" s="35"/>
      <c r="NNF91" s="59"/>
      <c r="NNG91" s="37"/>
      <c r="NNH91" s="46"/>
      <c r="NNI91" s="35"/>
      <c r="NNJ91" s="59"/>
      <c r="NNK91" s="37"/>
      <c r="NNL91" s="46"/>
      <c r="NNM91" s="35"/>
      <c r="NNN91" s="59"/>
      <c r="NNO91" s="37"/>
      <c r="NNP91" s="46"/>
      <c r="NNQ91" s="35"/>
      <c r="NNR91" s="59"/>
      <c r="NNS91" s="37"/>
      <c r="NNT91" s="46"/>
      <c r="NNU91" s="35"/>
      <c r="NNV91" s="59"/>
      <c r="NNW91" s="37"/>
      <c r="NNX91" s="46"/>
      <c r="NNY91" s="35"/>
      <c r="NNZ91" s="59"/>
      <c r="NOA91" s="37"/>
      <c r="NOB91" s="46"/>
      <c r="NOC91" s="35"/>
      <c r="NOD91" s="59"/>
      <c r="NOE91" s="37"/>
      <c r="NOF91" s="46"/>
      <c r="NOG91" s="35"/>
      <c r="NOH91" s="59"/>
      <c r="NOI91" s="37"/>
      <c r="NOJ91" s="46"/>
      <c r="NOK91" s="35"/>
      <c r="NOL91" s="59"/>
      <c r="NOM91" s="37"/>
      <c r="NON91" s="46"/>
      <c r="NOO91" s="35"/>
      <c r="NOP91" s="59"/>
      <c r="NOQ91" s="37"/>
      <c r="NOR91" s="46"/>
      <c r="NOS91" s="35"/>
      <c r="NOT91" s="59"/>
      <c r="NOU91" s="37"/>
      <c r="NOV91" s="46"/>
      <c r="NOW91" s="35"/>
      <c r="NOX91" s="59"/>
      <c r="NOY91" s="37"/>
      <c r="NOZ91" s="46"/>
      <c r="NPA91" s="35"/>
      <c r="NPB91" s="59"/>
      <c r="NPC91" s="37"/>
      <c r="NPD91" s="46"/>
      <c r="NPE91" s="35"/>
      <c r="NPF91" s="59"/>
      <c r="NPG91" s="37"/>
      <c r="NPH91" s="46"/>
      <c r="NPI91" s="35"/>
      <c r="NPJ91" s="59"/>
      <c r="NPK91" s="37"/>
      <c r="NPL91" s="46"/>
      <c r="NPM91" s="35"/>
      <c r="NPN91" s="59"/>
      <c r="NPO91" s="37"/>
      <c r="NPP91" s="46"/>
      <c r="NPQ91" s="35"/>
      <c r="NPR91" s="59"/>
      <c r="NPS91" s="37"/>
      <c r="NPT91" s="46"/>
      <c r="NPU91" s="35"/>
      <c r="NPV91" s="59"/>
      <c r="NPW91" s="37"/>
      <c r="NPX91" s="46"/>
      <c r="NPY91" s="35"/>
      <c r="NPZ91" s="59"/>
      <c r="NQA91" s="37"/>
      <c r="NQB91" s="46"/>
      <c r="NQC91" s="35"/>
      <c r="NQD91" s="59"/>
      <c r="NQE91" s="37"/>
      <c r="NQF91" s="46"/>
      <c r="NQG91" s="35"/>
      <c r="NQH91" s="59"/>
      <c r="NQI91" s="37"/>
      <c r="NQJ91" s="46"/>
      <c r="NQK91" s="35"/>
      <c r="NQL91" s="59"/>
      <c r="NQM91" s="37"/>
      <c r="NQN91" s="46"/>
      <c r="NQO91" s="35"/>
      <c r="NQP91" s="59"/>
      <c r="NQQ91" s="37"/>
      <c r="NQR91" s="46"/>
      <c r="NQS91" s="35"/>
      <c r="NQT91" s="59"/>
      <c r="NQU91" s="37"/>
      <c r="NQV91" s="46"/>
      <c r="NQW91" s="35"/>
      <c r="NQX91" s="59"/>
      <c r="NQY91" s="37"/>
      <c r="NQZ91" s="46"/>
      <c r="NRA91" s="35"/>
      <c r="NRB91" s="59"/>
      <c r="NRC91" s="37"/>
      <c r="NRD91" s="46"/>
      <c r="NRE91" s="35"/>
      <c r="NRF91" s="59"/>
      <c r="NRG91" s="37"/>
      <c r="NRH91" s="46"/>
      <c r="NRI91" s="35"/>
      <c r="NRJ91" s="59"/>
      <c r="NRK91" s="37"/>
      <c r="NRL91" s="46"/>
      <c r="NRM91" s="35"/>
      <c r="NRN91" s="59"/>
      <c r="NRO91" s="37"/>
      <c r="NRP91" s="46"/>
      <c r="NRQ91" s="35"/>
      <c r="NRR91" s="59"/>
      <c r="NRS91" s="37"/>
      <c r="NRT91" s="46"/>
      <c r="NRU91" s="35"/>
      <c r="NRV91" s="59"/>
      <c r="NRW91" s="37"/>
      <c r="NRX91" s="46"/>
      <c r="NRY91" s="35"/>
      <c r="NRZ91" s="59"/>
      <c r="NSA91" s="37"/>
      <c r="NSB91" s="46"/>
      <c r="NSC91" s="35"/>
      <c r="NSD91" s="59"/>
      <c r="NSE91" s="37"/>
      <c r="NSF91" s="46"/>
      <c r="NSG91" s="35"/>
      <c r="NSH91" s="59"/>
      <c r="NSI91" s="37"/>
      <c r="NSJ91" s="46"/>
      <c r="NSK91" s="35"/>
      <c r="NSL91" s="59"/>
      <c r="NSM91" s="37"/>
      <c r="NSN91" s="46"/>
      <c r="NSO91" s="35"/>
      <c r="NSP91" s="59"/>
      <c r="NSQ91" s="37"/>
      <c r="NSR91" s="46"/>
      <c r="NSS91" s="35"/>
      <c r="NST91" s="59"/>
      <c r="NSU91" s="37"/>
      <c r="NSV91" s="46"/>
      <c r="NSW91" s="35"/>
      <c r="NSX91" s="59"/>
      <c r="NSY91" s="37"/>
      <c r="NSZ91" s="46"/>
      <c r="NTA91" s="35"/>
      <c r="NTB91" s="59"/>
      <c r="NTC91" s="37"/>
      <c r="NTD91" s="46"/>
      <c r="NTE91" s="35"/>
      <c r="NTF91" s="59"/>
      <c r="NTG91" s="37"/>
      <c r="NTH91" s="46"/>
      <c r="NTI91" s="35"/>
      <c r="NTJ91" s="59"/>
      <c r="NTK91" s="37"/>
      <c r="NTL91" s="46"/>
      <c r="NTM91" s="35"/>
      <c r="NTN91" s="59"/>
      <c r="NTO91" s="37"/>
      <c r="NTP91" s="46"/>
      <c r="NTQ91" s="35"/>
      <c r="NTR91" s="59"/>
      <c r="NTS91" s="37"/>
      <c r="NTT91" s="46"/>
      <c r="NTU91" s="35"/>
      <c r="NTV91" s="59"/>
      <c r="NTW91" s="37"/>
      <c r="NTX91" s="46"/>
      <c r="NTY91" s="35"/>
      <c r="NTZ91" s="59"/>
      <c r="NUA91" s="37"/>
      <c r="NUB91" s="46"/>
      <c r="NUC91" s="35"/>
      <c r="NUD91" s="59"/>
      <c r="NUE91" s="37"/>
      <c r="NUF91" s="46"/>
      <c r="NUG91" s="35"/>
      <c r="NUH91" s="59"/>
      <c r="NUI91" s="37"/>
      <c r="NUJ91" s="46"/>
      <c r="NUK91" s="35"/>
      <c r="NUL91" s="59"/>
      <c r="NUM91" s="37"/>
      <c r="NUN91" s="46"/>
      <c r="NUO91" s="35"/>
      <c r="NUP91" s="59"/>
      <c r="NUQ91" s="37"/>
      <c r="NUR91" s="46"/>
      <c r="NUS91" s="35"/>
      <c r="NUT91" s="59"/>
      <c r="NUU91" s="37"/>
      <c r="NUV91" s="46"/>
      <c r="NUW91" s="35"/>
      <c r="NUX91" s="59"/>
      <c r="NUY91" s="37"/>
      <c r="NUZ91" s="46"/>
      <c r="NVA91" s="35"/>
      <c r="NVB91" s="59"/>
      <c r="NVC91" s="37"/>
      <c r="NVD91" s="46"/>
      <c r="NVE91" s="35"/>
      <c r="NVF91" s="59"/>
      <c r="NVG91" s="37"/>
      <c r="NVH91" s="46"/>
      <c r="NVI91" s="35"/>
      <c r="NVJ91" s="59"/>
      <c r="NVK91" s="37"/>
      <c r="NVL91" s="46"/>
      <c r="NVM91" s="35"/>
      <c r="NVN91" s="59"/>
      <c r="NVO91" s="37"/>
      <c r="NVP91" s="46"/>
      <c r="NVQ91" s="35"/>
      <c r="NVR91" s="59"/>
      <c r="NVS91" s="37"/>
      <c r="NVT91" s="46"/>
      <c r="NVU91" s="35"/>
      <c r="NVV91" s="59"/>
      <c r="NVW91" s="37"/>
      <c r="NVX91" s="46"/>
      <c r="NVY91" s="35"/>
      <c r="NVZ91" s="59"/>
      <c r="NWA91" s="37"/>
      <c r="NWB91" s="46"/>
      <c r="NWC91" s="35"/>
      <c r="NWD91" s="59"/>
      <c r="NWE91" s="37"/>
      <c r="NWF91" s="46"/>
      <c r="NWG91" s="35"/>
      <c r="NWH91" s="59"/>
      <c r="NWI91" s="37"/>
      <c r="NWJ91" s="46"/>
      <c r="NWK91" s="35"/>
      <c r="NWL91" s="59"/>
      <c r="NWM91" s="37"/>
      <c r="NWN91" s="46"/>
      <c r="NWO91" s="35"/>
      <c r="NWP91" s="59"/>
      <c r="NWQ91" s="37"/>
      <c r="NWR91" s="46"/>
      <c r="NWS91" s="35"/>
      <c r="NWT91" s="59"/>
      <c r="NWU91" s="37"/>
      <c r="NWV91" s="46"/>
      <c r="NWW91" s="35"/>
      <c r="NWX91" s="59"/>
      <c r="NWY91" s="37"/>
      <c r="NWZ91" s="46"/>
      <c r="NXA91" s="35"/>
      <c r="NXB91" s="59"/>
      <c r="NXC91" s="37"/>
      <c r="NXD91" s="46"/>
      <c r="NXE91" s="35"/>
      <c r="NXF91" s="59"/>
      <c r="NXG91" s="37"/>
      <c r="NXH91" s="46"/>
      <c r="NXI91" s="35"/>
      <c r="NXJ91" s="59"/>
      <c r="NXK91" s="37"/>
      <c r="NXL91" s="46"/>
      <c r="NXM91" s="35"/>
      <c r="NXN91" s="59"/>
      <c r="NXO91" s="37"/>
      <c r="NXP91" s="46"/>
      <c r="NXQ91" s="35"/>
      <c r="NXR91" s="59"/>
      <c r="NXS91" s="37"/>
      <c r="NXT91" s="46"/>
      <c r="NXU91" s="35"/>
      <c r="NXV91" s="59"/>
      <c r="NXW91" s="37"/>
      <c r="NXX91" s="46"/>
      <c r="NXY91" s="35"/>
      <c r="NXZ91" s="59"/>
      <c r="NYA91" s="37"/>
      <c r="NYB91" s="46"/>
      <c r="NYC91" s="35"/>
      <c r="NYD91" s="59"/>
      <c r="NYE91" s="37"/>
      <c r="NYF91" s="46"/>
      <c r="NYG91" s="35"/>
      <c r="NYH91" s="59"/>
      <c r="NYI91" s="37"/>
      <c r="NYJ91" s="46"/>
      <c r="NYK91" s="35"/>
      <c r="NYL91" s="59"/>
      <c r="NYM91" s="37"/>
      <c r="NYN91" s="46"/>
      <c r="NYO91" s="35"/>
      <c r="NYP91" s="59"/>
      <c r="NYQ91" s="37"/>
      <c r="NYR91" s="46"/>
      <c r="NYS91" s="35"/>
      <c r="NYT91" s="59"/>
      <c r="NYU91" s="37"/>
      <c r="NYV91" s="46"/>
      <c r="NYW91" s="35"/>
      <c r="NYX91" s="59"/>
      <c r="NYY91" s="37"/>
      <c r="NYZ91" s="46"/>
      <c r="NZA91" s="35"/>
      <c r="NZB91" s="59"/>
      <c r="NZC91" s="37"/>
      <c r="NZD91" s="46"/>
      <c r="NZE91" s="35"/>
      <c r="NZF91" s="59"/>
      <c r="NZG91" s="37"/>
      <c r="NZH91" s="46"/>
      <c r="NZI91" s="35"/>
      <c r="NZJ91" s="59"/>
      <c r="NZK91" s="37"/>
      <c r="NZL91" s="46"/>
      <c r="NZM91" s="35"/>
      <c r="NZN91" s="59"/>
      <c r="NZO91" s="37"/>
      <c r="NZP91" s="46"/>
      <c r="NZQ91" s="35"/>
      <c r="NZR91" s="59"/>
      <c r="NZS91" s="37"/>
      <c r="NZT91" s="46"/>
      <c r="NZU91" s="35"/>
      <c r="NZV91" s="59"/>
      <c r="NZW91" s="37"/>
      <c r="NZX91" s="46"/>
      <c r="NZY91" s="35"/>
      <c r="NZZ91" s="59"/>
      <c r="OAA91" s="37"/>
      <c r="OAB91" s="46"/>
      <c r="OAC91" s="35"/>
      <c r="OAD91" s="59"/>
      <c r="OAE91" s="37"/>
      <c r="OAF91" s="46"/>
      <c r="OAG91" s="35"/>
      <c r="OAH91" s="59"/>
      <c r="OAI91" s="37"/>
      <c r="OAJ91" s="46"/>
      <c r="OAK91" s="35"/>
      <c r="OAL91" s="59"/>
      <c r="OAM91" s="37"/>
      <c r="OAN91" s="46"/>
      <c r="OAO91" s="35"/>
      <c r="OAP91" s="59"/>
      <c r="OAQ91" s="37"/>
      <c r="OAR91" s="46"/>
      <c r="OAS91" s="35"/>
      <c r="OAT91" s="59"/>
      <c r="OAU91" s="37"/>
      <c r="OAV91" s="46"/>
      <c r="OAW91" s="35"/>
      <c r="OAX91" s="59"/>
      <c r="OAY91" s="37"/>
      <c r="OAZ91" s="46"/>
      <c r="OBA91" s="35"/>
      <c r="OBB91" s="59"/>
      <c r="OBC91" s="37"/>
      <c r="OBD91" s="46"/>
      <c r="OBE91" s="35"/>
      <c r="OBF91" s="59"/>
      <c r="OBG91" s="37"/>
      <c r="OBH91" s="46"/>
      <c r="OBI91" s="35"/>
      <c r="OBJ91" s="59"/>
      <c r="OBK91" s="37"/>
      <c r="OBL91" s="46"/>
      <c r="OBM91" s="35"/>
      <c r="OBN91" s="59"/>
      <c r="OBO91" s="37"/>
      <c r="OBP91" s="46"/>
      <c r="OBQ91" s="35"/>
      <c r="OBR91" s="59"/>
      <c r="OBS91" s="37"/>
      <c r="OBT91" s="46"/>
      <c r="OBU91" s="35"/>
      <c r="OBV91" s="59"/>
      <c r="OBW91" s="37"/>
      <c r="OBX91" s="46"/>
      <c r="OBY91" s="35"/>
      <c r="OBZ91" s="59"/>
      <c r="OCA91" s="37"/>
      <c r="OCB91" s="46"/>
      <c r="OCC91" s="35"/>
      <c r="OCD91" s="59"/>
      <c r="OCE91" s="37"/>
      <c r="OCF91" s="46"/>
      <c r="OCG91" s="35"/>
      <c r="OCH91" s="59"/>
      <c r="OCI91" s="37"/>
      <c r="OCJ91" s="46"/>
      <c r="OCK91" s="35"/>
      <c r="OCL91" s="59"/>
      <c r="OCM91" s="37"/>
      <c r="OCN91" s="46"/>
      <c r="OCO91" s="35"/>
      <c r="OCP91" s="59"/>
      <c r="OCQ91" s="37"/>
      <c r="OCR91" s="46"/>
      <c r="OCS91" s="35"/>
      <c r="OCT91" s="59"/>
      <c r="OCU91" s="37"/>
      <c r="OCV91" s="46"/>
      <c r="OCW91" s="35"/>
      <c r="OCX91" s="59"/>
      <c r="OCY91" s="37"/>
      <c r="OCZ91" s="46"/>
      <c r="ODA91" s="35"/>
      <c r="ODB91" s="59"/>
      <c r="ODC91" s="37"/>
      <c r="ODD91" s="46"/>
      <c r="ODE91" s="35"/>
      <c r="ODF91" s="59"/>
      <c r="ODG91" s="37"/>
      <c r="ODH91" s="46"/>
      <c r="ODI91" s="35"/>
      <c r="ODJ91" s="59"/>
      <c r="ODK91" s="37"/>
      <c r="ODL91" s="46"/>
      <c r="ODM91" s="35"/>
      <c r="ODN91" s="59"/>
      <c r="ODO91" s="37"/>
      <c r="ODP91" s="46"/>
      <c r="ODQ91" s="35"/>
      <c r="ODR91" s="59"/>
      <c r="ODS91" s="37"/>
      <c r="ODT91" s="46"/>
      <c r="ODU91" s="35"/>
      <c r="ODV91" s="59"/>
      <c r="ODW91" s="37"/>
      <c r="ODX91" s="46"/>
      <c r="ODY91" s="35"/>
      <c r="ODZ91" s="59"/>
      <c r="OEA91" s="37"/>
      <c r="OEB91" s="46"/>
      <c r="OEC91" s="35"/>
      <c r="OED91" s="59"/>
      <c r="OEE91" s="37"/>
      <c r="OEF91" s="46"/>
      <c r="OEG91" s="35"/>
      <c r="OEH91" s="59"/>
      <c r="OEI91" s="37"/>
      <c r="OEJ91" s="46"/>
      <c r="OEK91" s="35"/>
      <c r="OEL91" s="59"/>
      <c r="OEM91" s="37"/>
      <c r="OEN91" s="46"/>
      <c r="OEO91" s="35"/>
      <c r="OEP91" s="59"/>
      <c r="OEQ91" s="37"/>
      <c r="OER91" s="46"/>
      <c r="OES91" s="35"/>
      <c r="OET91" s="59"/>
      <c r="OEU91" s="37"/>
      <c r="OEV91" s="46"/>
      <c r="OEW91" s="35"/>
      <c r="OEX91" s="59"/>
      <c r="OEY91" s="37"/>
      <c r="OEZ91" s="46"/>
      <c r="OFA91" s="35"/>
      <c r="OFB91" s="59"/>
      <c r="OFC91" s="37"/>
      <c r="OFD91" s="46"/>
      <c r="OFE91" s="35"/>
      <c r="OFF91" s="59"/>
      <c r="OFG91" s="37"/>
      <c r="OFH91" s="46"/>
      <c r="OFI91" s="35"/>
      <c r="OFJ91" s="59"/>
      <c r="OFK91" s="37"/>
      <c r="OFL91" s="46"/>
      <c r="OFM91" s="35"/>
      <c r="OFN91" s="59"/>
      <c r="OFO91" s="37"/>
      <c r="OFP91" s="46"/>
      <c r="OFQ91" s="35"/>
      <c r="OFR91" s="59"/>
      <c r="OFS91" s="37"/>
      <c r="OFT91" s="46"/>
      <c r="OFU91" s="35"/>
      <c r="OFV91" s="59"/>
      <c r="OFW91" s="37"/>
      <c r="OFX91" s="46"/>
      <c r="OFY91" s="35"/>
      <c r="OFZ91" s="59"/>
      <c r="OGA91" s="37"/>
      <c r="OGB91" s="46"/>
      <c r="OGC91" s="35"/>
      <c r="OGD91" s="59"/>
      <c r="OGE91" s="37"/>
      <c r="OGF91" s="46"/>
      <c r="OGG91" s="35"/>
      <c r="OGH91" s="59"/>
      <c r="OGI91" s="37"/>
      <c r="OGJ91" s="46"/>
      <c r="OGK91" s="35"/>
      <c r="OGL91" s="59"/>
      <c r="OGM91" s="37"/>
      <c r="OGN91" s="46"/>
      <c r="OGO91" s="35"/>
      <c r="OGP91" s="59"/>
      <c r="OGQ91" s="37"/>
      <c r="OGR91" s="46"/>
      <c r="OGS91" s="35"/>
      <c r="OGT91" s="59"/>
      <c r="OGU91" s="37"/>
      <c r="OGV91" s="46"/>
      <c r="OGW91" s="35"/>
      <c r="OGX91" s="59"/>
      <c r="OGY91" s="37"/>
      <c r="OGZ91" s="46"/>
      <c r="OHA91" s="35"/>
      <c r="OHB91" s="59"/>
      <c r="OHC91" s="37"/>
      <c r="OHD91" s="46"/>
      <c r="OHE91" s="35"/>
      <c r="OHF91" s="59"/>
      <c r="OHG91" s="37"/>
      <c r="OHH91" s="46"/>
      <c r="OHI91" s="35"/>
      <c r="OHJ91" s="59"/>
      <c r="OHK91" s="37"/>
      <c r="OHL91" s="46"/>
      <c r="OHM91" s="35"/>
      <c r="OHN91" s="59"/>
      <c r="OHO91" s="37"/>
      <c r="OHP91" s="46"/>
      <c r="OHQ91" s="35"/>
      <c r="OHR91" s="59"/>
      <c r="OHS91" s="37"/>
      <c r="OHT91" s="46"/>
      <c r="OHU91" s="35"/>
      <c r="OHV91" s="59"/>
      <c r="OHW91" s="37"/>
      <c r="OHX91" s="46"/>
      <c r="OHY91" s="35"/>
      <c r="OHZ91" s="59"/>
      <c r="OIA91" s="37"/>
      <c r="OIB91" s="46"/>
      <c r="OIC91" s="35"/>
      <c r="OID91" s="59"/>
      <c r="OIE91" s="37"/>
      <c r="OIF91" s="46"/>
      <c r="OIG91" s="35"/>
      <c r="OIH91" s="59"/>
      <c r="OII91" s="37"/>
      <c r="OIJ91" s="46"/>
      <c r="OIK91" s="35"/>
      <c r="OIL91" s="59"/>
      <c r="OIM91" s="37"/>
      <c r="OIN91" s="46"/>
      <c r="OIO91" s="35"/>
      <c r="OIP91" s="59"/>
      <c r="OIQ91" s="37"/>
      <c r="OIR91" s="46"/>
      <c r="OIS91" s="35"/>
      <c r="OIT91" s="59"/>
      <c r="OIU91" s="37"/>
      <c r="OIV91" s="46"/>
      <c r="OIW91" s="35"/>
      <c r="OIX91" s="59"/>
      <c r="OIY91" s="37"/>
      <c r="OIZ91" s="46"/>
      <c r="OJA91" s="35"/>
      <c r="OJB91" s="59"/>
      <c r="OJC91" s="37"/>
      <c r="OJD91" s="46"/>
      <c r="OJE91" s="35"/>
      <c r="OJF91" s="59"/>
      <c r="OJG91" s="37"/>
      <c r="OJH91" s="46"/>
      <c r="OJI91" s="35"/>
      <c r="OJJ91" s="59"/>
      <c r="OJK91" s="37"/>
      <c r="OJL91" s="46"/>
      <c r="OJM91" s="35"/>
      <c r="OJN91" s="59"/>
      <c r="OJO91" s="37"/>
      <c r="OJP91" s="46"/>
      <c r="OJQ91" s="35"/>
      <c r="OJR91" s="59"/>
      <c r="OJS91" s="37"/>
      <c r="OJT91" s="46"/>
      <c r="OJU91" s="35"/>
      <c r="OJV91" s="59"/>
      <c r="OJW91" s="37"/>
      <c r="OJX91" s="46"/>
      <c r="OJY91" s="35"/>
      <c r="OJZ91" s="59"/>
      <c r="OKA91" s="37"/>
      <c r="OKB91" s="46"/>
      <c r="OKC91" s="35"/>
      <c r="OKD91" s="59"/>
      <c r="OKE91" s="37"/>
      <c r="OKF91" s="46"/>
      <c r="OKG91" s="35"/>
      <c r="OKH91" s="59"/>
      <c r="OKI91" s="37"/>
      <c r="OKJ91" s="46"/>
      <c r="OKK91" s="35"/>
      <c r="OKL91" s="59"/>
      <c r="OKM91" s="37"/>
      <c r="OKN91" s="46"/>
      <c r="OKO91" s="35"/>
      <c r="OKP91" s="59"/>
      <c r="OKQ91" s="37"/>
      <c r="OKR91" s="46"/>
      <c r="OKS91" s="35"/>
      <c r="OKT91" s="59"/>
      <c r="OKU91" s="37"/>
      <c r="OKV91" s="46"/>
      <c r="OKW91" s="35"/>
      <c r="OKX91" s="59"/>
      <c r="OKY91" s="37"/>
      <c r="OKZ91" s="46"/>
      <c r="OLA91" s="35"/>
      <c r="OLB91" s="59"/>
      <c r="OLC91" s="37"/>
      <c r="OLD91" s="46"/>
      <c r="OLE91" s="35"/>
      <c r="OLF91" s="59"/>
      <c r="OLG91" s="37"/>
      <c r="OLH91" s="46"/>
      <c r="OLI91" s="35"/>
      <c r="OLJ91" s="59"/>
      <c r="OLK91" s="37"/>
      <c r="OLL91" s="46"/>
      <c r="OLM91" s="35"/>
      <c r="OLN91" s="59"/>
      <c r="OLO91" s="37"/>
      <c r="OLP91" s="46"/>
      <c r="OLQ91" s="35"/>
      <c r="OLR91" s="59"/>
      <c r="OLS91" s="37"/>
      <c r="OLT91" s="46"/>
      <c r="OLU91" s="35"/>
      <c r="OLV91" s="59"/>
      <c r="OLW91" s="37"/>
      <c r="OLX91" s="46"/>
      <c r="OLY91" s="35"/>
      <c r="OLZ91" s="59"/>
      <c r="OMA91" s="37"/>
      <c r="OMB91" s="46"/>
      <c r="OMC91" s="35"/>
      <c r="OMD91" s="59"/>
      <c r="OME91" s="37"/>
      <c r="OMF91" s="46"/>
      <c r="OMG91" s="35"/>
      <c r="OMH91" s="59"/>
      <c r="OMI91" s="37"/>
      <c r="OMJ91" s="46"/>
      <c r="OMK91" s="35"/>
      <c r="OML91" s="59"/>
      <c r="OMM91" s="37"/>
      <c r="OMN91" s="46"/>
      <c r="OMO91" s="35"/>
      <c r="OMP91" s="59"/>
      <c r="OMQ91" s="37"/>
      <c r="OMR91" s="46"/>
      <c r="OMS91" s="35"/>
      <c r="OMT91" s="59"/>
      <c r="OMU91" s="37"/>
      <c r="OMV91" s="46"/>
      <c r="OMW91" s="35"/>
      <c r="OMX91" s="59"/>
      <c r="OMY91" s="37"/>
      <c r="OMZ91" s="46"/>
      <c r="ONA91" s="35"/>
      <c r="ONB91" s="59"/>
      <c r="ONC91" s="37"/>
      <c r="OND91" s="46"/>
      <c r="ONE91" s="35"/>
      <c r="ONF91" s="59"/>
      <c r="ONG91" s="37"/>
      <c r="ONH91" s="46"/>
      <c r="ONI91" s="35"/>
      <c r="ONJ91" s="59"/>
      <c r="ONK91" s="37"/>
      <c r="ONL91" s="46"/>
      <c r="ONM91" s="35"/>
      <c r="ONN91" s="59"/>
      <c r="ONO91" s="37"/>
      <c r="ONP91" s="46"/>
      <c r="ONQ91" s="35"/>
      <c r="ONR91" s="59"/>
      <c r="ONS91" s="37"/>
      <c r="ONT91" s="46"/>
      <c r="ONU91" s="35"/>
      <c r="ONV91" s="59"/>
      <c r="ONW91" s="37"/>
      <c r="ONX91" s="46"/>
      <c r="ONY91" s="35"/>
      <c r="ONZ91" s="59"/>
      <c r="OOA91" s="37"/>
      <c r="OOB91" s="46"/>
      <c r="OOC91" s="35"/>
      <c r="OOD91" s="59"/>
      <c r="OOE91" s="37"/>
      <c r="OOF91" s="46"/>
      <c r="OOG91" s="35"/>
      <c r="OOH91" s="59"/>
      <c r="OOI91" s="37"/>
      <c r="OOJ91" s="46"/>
      <c r="OOK91" s="35"/>
      <c r="OOL91" s="59"/>
      <c r="OOM91" s="37"/>
      <c r="OON91" s="46"/>
      <c r="OOO91" s="35"/>
      <c r="OOP91" s="59"/>
      <c r="OOQ91" s="37"/>
      <c r="OOR91" s="46"/>
      <c r="OOS91" s="35"/>
      <c r="OOT91" s="59"/>
      <c r="OOU91" s="37"/>
      <c r="OOV91" s="46"/>
      <c r="OOW91" s="35"/>
      <c r="OOX91" s="59"/>
      <c r="OOY91" s="37"/>
      <c r="OOZ91" s="46"/>
      <c r="OPA91" s="35"/>
      <c r="OPB91" s="59"/>
      <c r="OPC91" s="37"/>
      <c r="OPD91" s="46"/>
      <c r="OPE91" s="35"/>
      <c r="OPF91" s="59"/>
      <c r="OPG91" s="37"/>
      <c r="OPH91" s="46"/>
      <c r="OPI91" s="35"/>
      <c r="OPJ91" s="59"/>
      <c r="OPK91" s="37"/>
      <c r="OPL91" s="46"/>
      <c r="OPM91" s="35"/>
      <c r="OPN91" s="59"/>
      <c r="OPO91" s="37"/>
      <c r="OPP91" s="46"/>
      <c r="OPQ91" s="35"/>
      <c r="OPR91" s="59"/>
      <c r="OPS91" s="37"/>
      <c r="OPT91" s="46"/>
      <c r="OPU91" s="35"/>
      <c r="OPV91" s="59"/>
      <c r="OPW91" s="37"/>
      <c r="OPX91" s="46"/>
      <c r="OPY91" s="35"/>
      <c r="OPZ91" s="59"/>
      <c r="OQA91" s="37"/>
      <c r="OQB91" s="46"/>
      <c r="OQC91" s="35"/>
      <c r="OQD91" s="59"/>
      <c r="OQE91" s="37"/>
      <c r="OQF91" s="46"/>
      <c r="OQG91" s="35"/>
      <c r="OQH91" s="59"/>
      <c r="OQI91" s="37"/>
      <c r="OQJ91" s="46"/>
      <c r="OQK91" s="35"/>
      <c r="OQL91" s="59"/>
      <c r="OQM91" s="37"/>
      <c r="OQN91" s="46"/>
      <c r="OQO91" s="35"/>
      <c r="OQP91" s="59"/>
      <c r="OQQ91" s="37"/>
      <c r="OQR91" s="46"/>
      <c r="OQS91" s="35"/>
      <c r="OQT91" s="59"/>
      <c r="OQU91" s="37"/>
      <c r="OQV91" s="46"/>
      <c r="OQW91" s="35"/>
      <c r="OQX91" s="59"/>
      <c r="OQY91" s="37"/>
      <c r="OQZ91" s="46"/>
      <c r="ORA91" s="35"/>
      <c r="ORB91" s="59"/>
      <c r="ORC91" s="37"/>
      <c r="ORD91" s="46"/>
      <c r="ORE91" s="35"/>
      <c r="ORF91" s="59"/>
      <c r="ORG91" s="37"/>
      <c r="ORH91" s="46"/>
      <c r="ORI91" s="35"/>
      <c r="ORJ91" s="59"/>
      <c r="ORK91" s="37"/>
      <c r="ORL91" s="46"/>
      <c r="ORM91" s="35"/>
      <c r="ORN91" s="59"/>
      <c r="ORO91" s="37"/>
      <c r="ORP91" s="46"/>
      <c r="ORQ91" s="35"/>
      <c r="ORR91" s="59"/>
      <c r="ORS91" s="37"/>
      <c r="ORT91" s="46"/>
      <c r="ORU91" s="35"/>
      <c r="ORV91" s="59"/>
      <c r="ORW91" s="37"/>
      <c r="ORX91" s="46"/>
      <c r="ORY91" s="35"/>
      <c r="ORZ91" s="59"/>
      <c r="OSA91" s="37"/>
      <c r="OSB91" s="46"/>
      <c r="OSC91" s="35"/>
      <c r="OSD91" s="59"/>
      <c r="OSE91" s="37"/>
      <c r="OSF91" s="46"/>
      <c r="OSG91" s="35"/>
      <c r="OSH91" s="59"/>
      <c r="OSI91" s="37"/>
      <c r="OSJ91" s="46"/>
      <c r="OSK91" s="35"/>
      <c r="OSL91" s="59"/>
      <c r="OSM91" s="37"/>
      <c r="OSN91" s="46"/>
      <c r="OSO91" s="35"/>
      <c r="OSP91" s="59"/>
      <c r="OSQ91" s="37"/>
      <c r="OSR91" s="46"/>
      <c r="OSS91" s="35"/>
      <c r="OST91" s="59"/>
      <c r="OSU91" s="37"/>
      <c r="OSV91" s="46"/>
      <c r="OSW91" s="35"/>
      <c r="OSX91" s="59"/>
      <c r="OSY91" s="37"/>
      <c r="OSZ91" s="46"/>
      <c r="OTA91" s="35"/>
      <c r="OTB91" s="59"/>
      <c r="OTC91" s="37"/>
      <c r="OTD91" s="46"/>
      <c r="OTE91" s="35"/>
      <c r="OTF91" s="59"/>
      <c r="OTG91" s="37"/>
      <c r="OTH91" s="46"/>
      <c r="OTI91" s="35"/>
      <c r="OTJ91" s="59"/>
      <c r="OTK91" s="37"/>
      <c r="OTL91" s="46"/>
      <c r="OTM91" s="35"/>
      <c r="OTN91" s="59"/>
      <c r="OTO91" s="37"/>
      <c r="OTP91" s="46"/>
      <c r="OTQ91" s="35"/>
      <c r="OTR91" s="59"/>
      <c r="OTS91" s="37"/>
      <c r="OTT91" s="46"/>
      <c r="OTU91" s="35"/>
      <c r="OTV91" s="59"/>
      <c r="OTW91" s="37"/>
      <c r="OTX91" s="46"/>
      <c r="OTY91" s="35"/>
      <c r="OTZ91" s="59"/>
      <c r="OUA91" s="37"/>
      <c r="OUB91" s="46"/>
      <c r="OUC91" s="35"/>
      <c r="OUD91" s="59"/>
      <c r="OUE91" s="37"/>
      <c r="OUF91" s="46"/>
      <c r="OUG91" s="35"/>
      <c r="OUH91" s="59"/>
      <c r="OUI91" s="37"/>
      <c r="OUJ91" s="46"/>
      <c r="OUK91" s="35"/>
      <c r="OUL91" s="59"/>
      <c r="OUM91" s="37"/>
      <c r="OUN91" s="46"/>
      <c r="OUO91" s="35"/>
      <c r="OUP91" s="59"/>
      <c r="OUQ91" s="37"/>
      <c r="OUR91" s="46"/>
      <c r="OUS91" s="35"/>
      <c r="OUT91" s="59"/>
      <c r="OUU91" s="37"/>
      <c r="OUV91" s="46"/>
      <c r="OUW91" s="35"/>
      <c r="OUX91" s="59"/>
      <c r="OUY91" s="37"/>
      <c r="OUZ91" s="46"/>
      <c r="OVA91" s="35"/>
      <c r="OVB91" s="59"/>
      <c r="OVC91" s="37"/>
      <c r="OVD91" s="46"/>
      <c r="OVE91" s="35"/>
      <c r="OVF91" s="59"/>
      <c r="OVG91" s="37"/>
      <c r="OVH91" s="46"/>
      <c r="OVI91" s="35"/>
      <c r="OVJ91" s="59"/>
      <c r="OVK91" s="37"/>
      <c r="OVL91" s="46"/>
      <c r="OVM91" s="35"/>
      <c r="OVN91" s="59"/>
      <c r="OVO91" s="37"/>
      <c r="OVP91" s="46"/>
      <c r="OVQ91" s="35"/>
      <c r="OVR91" s="59"/>
      <c r="OVS91" s="37"/>
      <c r="OVT91" s="46"/>
      <c r="OVU91" s="35"/>
      <c r="OVV91" s="59"/>
      <c r="OVW91" s="37"/>
      <c r="OVX91" s="46"/>
      <c r="OVY91" s="35"/>
      <c r="OVZ91" s="59"/>
      <c r="OWA91" s="37"/>
      <c r="OWB91" s="46"/>
      <c r="OWC91" s="35"/>
      <c r="OWD91" s="59"/>
      <c r="OWE91" s="37"/>
      <c r="OWF91" s="46"/>
      <c r="OWG91" s="35"/>
      <c r="OWH91" s="59"/>
      <c r="OWI91" s="37"/>
      <c r="OWJ91" s="46"/>
      <c r="OWK91" s="35"/>
      <c r="OWL91" s="59"/>
      <c r="OWM91" s="37"/>
      <c r="OWN91" s="46"/>
      <c r="OWO91" s="35"/>
      <c r="OWP91" s="59"/>
      <c r="OWQ91" s="37"/>
      <c r="OWR91" s="46"/>
      <c r="OWS91" s="35"/>
      <c r="OWT91" s="59"/>
      <c r="OWU91" s="37"/>
      <c r="OWV91" s="46"/>
      <c r="OWW91" s="35"/>
      <c r="OWX91" s="59"/>
      <c r="OWY91" s="37"/>
      <c r="OWZ91" s="46"/>
      <c r="OXA91" s="35"/>
      <c r="OXB91" s="59"/>
      <c r="OXC91" s="37"/>
      <c r="OXD91" s="46"/>
      <c r="OXE91" s="35"/>
      <c r="OXF91" s="59"/>
      <c r="OXG91" s="37"/>
      <c r="OXH91" s="46"/>
      <c r="OXI91" s="35"/>
      <c r="OXJ91" s="59"/>
      <c r="OXK91" s="37"/>
      <c r="OXL91" s="46"/>
      <c r="OXM91" s="35"/>
      <c r="OXN91" s="59"/>
      <c r="OXO91" s="37"/>
      <c r="OXP91" s="46"/>
      <c r="OXQ91" s="35"/>
      <c r="OXR91" s="59"/>
      <c r="OXS91" s="37"/>
      <c r="OXT91" s="46"/>
      <c r="OXU91" s="35"/>
      <c r="OXV91" s="59"/>
      <c r="OXW91" s="37"/>
      <c r="OXX91" s="46"/>
      <c r="OXY91" s="35"/>
      <c r="OXZ91" s="59"/>
      <c r="OYA91" s="37"/>
      <c r="OYB91" s="46"/>
      <c r="OYC91" s="35"/>
      <c r="OYD91" s="59"/>
      <c r="OYE91" s="37"/>
      <c r="OYF91" s="46"/>
      <c r="OYG91" s="35"/>
      <c r="OYH91" s="59"/>
      <c r="OYI91" s="37"/>
      <c r="OYJ91" s="46"/>
      <c r="OYK91" s="35"/>
      <c r="OYL91" s="59"/>
      <c r="OYM91" s="37"/>
      <c r="OYN91" s="46"/>
      <c r="OYO91" s="35"/>
      <c r="OYP91" s="59"/>
      <c r="OYQ91" s="37"/>
      <c r="OYR91" s="46"/>
      <c r="OYS91" s="35"/>
      <c r="OYT91" s="59"/>
      <c r="OYU91" s="37"/>
      <c r="OYV91" s="46"/>
      <c r="OYW91" s="35"/>
      <c r="OYX91" s="59"/>
      <c r="OYY91" s="37"/>
      <c r="OYZ91" s="46"/>
      <c r="OZA91" s="35"/>
      <c r="OZB91" s="59"/>
      <c r="OZC91" s="37"/>
      <c r="OZD91" s="46"/>
      <c r="OZE91" s="35"/>
      <c r="OZF91" s="59"/>
      <c r="OZG91" s="37"/>
      <c r="OZH91" s="46"/>
      <c r="OZI91" s="35"/>
      <c r="OZJ91" s="59"/>
      <c r="OZK91" s="37"/>
      <c r="OZL91" s="46"/>
      <c r="OZM91" s="35"/>
      <c r="OZN91" s="59"/>
      <c r="OZO91" s="37"/>
      <c r="OZP91" s="46"/>
      <c r="OZQ91" s="35"/>
      <c r="OZR91" s="59"/>
      <c r="OZS91" s="37"/>
      <c r="OZT91" s="46"/>
      <c r="OZU91" s="35"/>
      <c r="OZV91" s="59"/>
      <c r="OZW91" s="37"/>
      <c r="OZX91" s="46"/>
      <c r="OZY91" s="35"/>
      <c r="OZZ91" s="59"/>
      <c r="PAA91" s="37"/>
      <c r="PAB91" s="46"/>
      <c r="PAC91" s="35"/>
      <c r="PAD91" s="59"/>
      <c r="PAE91" s="37"/>
      <c r="PAF91" s="46"/>
      <c r="PAG91" s="35"/>
      <c r="PAH91" s="59"/>
      <c r="PAI91" s="37"/>
      <c r="PAJ91" s="46"/>
      <c r="PAK91" s="35"/>
      <c r="PAL91" s="59"/>
      <c r="PAM91" s="37"/>
      <c r="PAN91" s="46"/>
      <c r="PAO91" s="35"/>
      <c r="PAP91" s="59"/>
      <c r="PAQ91" s="37"/>
      <c r="PAR91" s="46"/>
      <c r="PAS91" s="35"/>
      <c r="PAT91" s="59"/>
      <c r="PAU91" s="37"/>
      <c r="PAV91" s="46"/>
      <c r="PAW91" s="35"/>
      <c r="PAX91" s="59"/>
      <c r="PAY91" s="37"/>
      <c r="PAZ91" s="46"/>
      <c r="PBA91" s="35"/>
      <c r="PBB91" s="59"/>
      <c r="PBC91" s="37"/>
      <c r="PBD91" s="46"/>
      <c r="PBE91" s="35"/>
      <c r="PBF91" s="59"/>
      <c r="PBG91" s="37"/>
      <c r="PBH91" s="46"/>
      <c r="PBI91" s="35"/>
      <c r="PBJ91" s="59"/>
      <c r="PBK91" s="37"/>
      <c r="PBL91" s="46"/>
      <c r="PBM91" s="35"/>
      <c r="PBN91" s="59"/>
      <c r="PBO91" s="37"/>
      <c r="PBP91" s="46"/>
      <c r="PBQ91" s="35"/>
      <c r="PBR91" s="59"/>
      <c r="PBS91" s="37"/>
      <c r="PBT91" s="46"/>
      <c r="PBU91" s="35"/>
      <c r="PBV91" s="59"/>
      <c r="PBW91" s="37"/>
      <c r="PBX91" s="46"/>
      <c r="PBY91" s="35"/>
      <c r="PBZ91" s="59"/>
      <c r="PCA91" s="37"/>
      <c r="PCB91" s="46"/>
      <c r="PCC91" s="35"/>
      <c r="PCD91" s="59"/>
      <c r="PCE91" s="37"/>
      <c r="PCF91" s="46"/>
      <c r="PCG91" s="35"/>
      <c r="PCH91" s="59"/>
      <c r="PCI91" s="37"/>
      <c r="PCJ91" s="46"/>
      <c r="PCK91" s="35"/>
      <c r="PCL91" s="59"/>
      <c r="PCM91" s="37"/>
      <c r="PCN91" s="46"/>
      <c r="PCO91" s="35"/>
      <c r="PCP91" s="59"/>
      <c r="PCQ91" s="37"/>
      <c r="PCR91" s="46"/>
      <c r="PCS91" s="35"/>
      <c r="PCT91" s="59"/>
      <c r="PCU91" s="37"/>
      <c r="PCV91" s="46"/>
      <c r="PCW91" s="35"/>
      <c r="PCX91" s="59"/>
      <c r="PCY91" s="37"/>
      <c r="PCZ91" s="46"/>
      <c r="PDA91" s="35"/>
      <c r="PDB91" s="59"/>
      <c r="PDC91" s="37"/>
      <c r="PDD91" s="46"/>
      <c r="PDE91" s="35"/>
      <c r="PDF91" s="59"/>
      <c r="PDG91" s="37"/>
      <c r="PDH91" s="46"/>
      <c r="PDI91" s="35"/>
      <c r="PDJ91" s="59"/>
      <c r="PDK91" s="37"/>
      <c r="PDL91" s="46"/>
      <c r="PDM91" s="35"/>
      <c r="PDN91" s="59"/>
      <c r="PDO91" s="37"/>
      <c r="PDP91" s="46"/>
      <c r="PDQ91" s="35"/>
      <c r="PDR91" s="59"/>
      <c r="PDS91" s="37"/>
      <c r="PDT91" s="46"/>
      <c r="PDU91" s="35"/>
      <c r="PDV91" s="59"/>
      <c r="PDW91" s="37"/>
      <c r="PDX91" s="46"/>
      <c r="PDY91" s="35"/>
      <c r="PDZ91" s="59"/>
      <c r="PEA91" s="37"/>
      <c r="PEB91" s="46"/>
      <c r="PEC91" s="35"/>
      <c r="PED91" s="59"/>
      <c r="PEE91" s="37"/>
      <c r="PEF91" s="46"/>
      <c r="PEG91" s="35"/>
      <c r="PEH91" s="59"/>
      <c r="PEI91" s="37"/>
      <c r="PEJ91" s="46"/>
      <c r="PEK91" s="35"/>
      <c r="PEL91" s="59"/>
      <c r="PEM91" s="37"/>
      <c r="PEN91" s="46"/>
      <c r="PEO91" s="35"/>
      <c r="PEP91" s="59"/>
      <c r="PEQ91" s="37"/>
      <c r="PER91" s="46"/>
      <c r="PES91" s="35"/>
      <c r="PET91" s="59"/>
      <c r="PEU91" s="37"/>
      <c r="PEV91" s="46"/>
      <c r="PEW91" s="35"/>
      <c r="PEX91" s="59"/>
      <c r="PEY91" s="37"/>
      <c r="PEZ91" s="46"/>
      <c r="PFA91" s="35"/>
      <c r="PFB91" s="59"/>
      <c r="PFC91" s="37"/>
      <c r="PFD91" s="46"/>
      <c r="PFE91" s="35"/>
      <c r="PFF91" s="59"/>
      <c r="PFG91" s="37"/>
      <c r="PFH91" s="46"/>
      <c r="PFI91" s="35"/>
      <c r="PFJ91" s="59"/>
      <c r="PFK91" s="37"/>
      <c r="PFL91" s="46"/>
      <c r="PFM91" s="35"/>
      <c r="PFN91" s="59"/>
      <c r="PFO91" s="37"/>
      <c r="PFP91" s="46"/>
      <c r="PFQ91" s="35"/>
      <c r="PFR91" s="59"/>
      <c r="PFS91" s="37"/>
      <c r="PFT91" s="46"/>
      <c r="PFU91" s="35"/>
      <c r="PFV91" s="59"/>
      <c r="PFW91" s="37"/>
      <c r="PFX91" s="46"/>
      <c r="PFY91" s="35"/>
      <c r="PFZ91" s="59"/>
      <c r="PGA91" s="37"/>
      <c r="PGB91" s="46"/>
      <c r="PGC91" s="35"/>
      <c r="PGD91" s="59"/>
      <c r="PGE91" s="37"/>
      <c r="PGF91" s="46"/>
      <c r="PGG91" s="35"/>
      <c r="PGH91" s="59"/>
      <c r="PGI91" s="37"/>
      <c r="PGJ91" s="46"/>
      <c r="PGK91" s="35"/>
      <c r="PGL91" s="59"/>
      <c r="PGM91" s="37"/>
      <c r="PGN91" s="46"/>
      <c r="PGO91" s="35"/>
      <c r="PGP91" s="59"/>
      <c r="PGQ91" s="37"/>
      <c r="PGR91" s="46"/>
      <c r="PGS91" s="35"/>
      <c r="PGT91" s="59"/>
      <c r="PGU91" s="37"/>
      <c r="PGV91" s="46"/>
      <c r="PGW91" s="35"/>
      <c r="PGX91" s="59"/>
      <c r="PGY91" s="37"/>
      <c r="PGZ91" s="46"/>
      <c r="PHA91" s="35"/>
      <c r="PHB91" s="59"/>
      <c r="PHC91" s="37"/>
      <c r="PHD91" s="46"/>
      <c r="PHE91" s="35"/>
      <c r="PHF91" s="59"/>
      <c r="PHG91" s="37"/>
      <c r="PHH91" s="46"/>
      <c r="PHI91" s="35"/>
      <c r="PHJ91" s="59"/>
      <c r="PHK91" s="37"/>
      <c r="PHL91" s="46"/>
      <c r="PHM91" s="35"/>
      <c r="PHN91" s="59"/>
      <c r="PHO91" s="37"/>
      <c r="PHP91" s="46"/>
      <c r="PHQ91" s="35"/>
      <c r="PHR91" s="59"/>
      <c r="PHS91" s="37"/>
      <c r="PHT91" s="46"/>
      <c r="PHU91" s="35"/>
      <c r="PHV91" s="59"/>
      <c r="PHW91" s="37"/>
      <c r="PHX91" s="46"/>
      <c r="PHY91" s="35"/>
      <c r="PHZ91" s="59"/>
      <c r="PIA91" s="37"/>
      <c r="PIB91" s="46"/>
      <c r="PIC91" s="35"/>
      <c r="PID91" s="59"/>
      <c r="PIE91" s="37"/>
      <c r="PIF91" s="46"/>
      <c r="PIG91" s="35"/>
      <c r="PIH91" s="59"/>
      <c r="PII91" s="37"/>
      <c r="PIJ91" s="46"/>
      <c r="PIK91" s="35"/>
      <c r="PIL91" s="59"/>
      <c r="PIM91" s="37"/>
      <c r="PIN91" s="46"/>
      <c r="PIO91" s="35"/>
      <c r="PIP91" s="59"/>
      <c r="PIQ91" s="37"/>
      <c r="PIR91" s="46"/>
      <c r="PIS91" s="35"/>
      <c r="PIT91" s="59"/>
      <c r="PIU91" s="37"/>
      <c r="PIV91" s="46"/>
      <c r="PIW91" s="35"/>
      <c r="PIX91" s="59"/>
      <c r="PIY91" s="37"/>
      <c r="PIZ91" s="46"/>
      <c r="PJA91" s="35"/>
      <c r="PJB91" s="59"/>
      <c r="PJC91" s="37"/>
      <c r="PJD91" s="46"/>
      <c r="PJE91" s="35"/>
      <c r="PJF91" s="59"/>
      <c r="PJG91" s="37"/>
      <c r="PJH91" s="46"/>
      <c r="PJI91" s="35"/>
      <c r="PJJ91" s="59"/>
      <c r="PJK91" s="37"/>
      <c r="PJL91" s="46"/>
      <c r="PJM91" s="35"/>
      <c r="PJN91" s="59"/>
      <c r="PJO91" s="37"/>
      <c r="PJP91" s="46"/>
      <c r="PJQ91" s="35"/>
      <c r="PJR91" s="59"/>
      <c r="PJS91" s="37"/>
      <c r="PJT91" s="46"/>
      <c r="PJU91" s="35"/>
      <c r="PJV91" s="59"/>
      <c r="PJW91" s="37"/>
      <c r="PJX91" s="46"/>
      <c r="PJY91" s="35"/>
      <c r="PJZ91" s="59"/>
      <c r="PKA91" s="37"/>
      <c r="PKB91" s="46"/>
      <c r="PKC91" s="35"/>
      <c r="PKD91" s="59"/>
      <c r="PKE91" s="37"/>
      <c r="PKF91" s="46"/>
      <c r="PKG91" s="35"/>
      <c r="PKH91" s="59"/>
      <c r="PKI91" s="37"/>
      <c r="PKJ91" s="46"/>
      <c r="PKK91" s="35"/>
      <c r="PKL91" s="59"/>
      <c r="PKM91" s="37"/>
      <c r="PKN91" s="46"/>
      <c r="PKO91" s="35"/>
      <c r="PKP91" s="59"/>
      <c r="PKQ91" s="37"/>
      <c r="PKR91" s="46"/>
      <c r="PKS91" s="35"/>
      <c r="PKT91" s="59"/>
      <c r="PKU91" s="37"/>
      <c r="PKV91" s="46"/>
      <c r="PKW91" s="35"/>
      <c r="PKX91" s="59"/>
      <c r="PKY91" s="37"/>
      <c r="PKZ91" s="46"/>
      <c r="PLA91" s="35"/>
      <c r="PLB91" s="59"/>
      <c r="PLC91" s="37"/>
      <c r="PLD91" s="46"/>
      <c r="PLE91" s="35"/>
      <c r="PLF91" s="59"/>
      <c r="PLG91" s="37"/>
      <c r="PLH91" s="46"/>
      <c r="PLI91" s="35"/>
      <c r="PLJ91" s="59"/>
      <c r="PLK91" s="37"/>
      <c r="PLL91" s="46"/>
      <c r="PLM91" s="35"/>
      <c r="PLN91" s="59"/>
      <c r="PLO91" s="37"/>
      <c r="PLP91" s="46"/>
      <c r="PLQ91" s="35"/>
      <c r="PLR91" s="59"/>
      <c r="PLS91" s="37"/>
      <c r="PLT91" s="46"/>
      <c r="PLU91" s="35"/>
      <c r="PLV91" s="59"/>
      <c r="PLW91" s="37"/>
      <c r="PLX91" s="46"/>
      <c r="PLY91" s="35"/>
      <c r="PLZ91" s="59"/>
      <c r="PMA91" s="37"/>
      <c r="PMB91" s="46"/>
      <c r="PMC91" s="35"/>
      <c r="PMD91" s="59"/>
      <c r="PME91" s="37"/>
      <c r="PMF91" s="46"/>
      <c r="PMG91" s="35"/>
      <c r="PMH91" s="59"/>
      <c r="PMI91" s="37"/>
      <c r="PMJ91" s="46"/>
      <c r="PMK91" s="35"/>
      <c r="PML91" s="59"/>
      <c r="PMM91" s="37"/>
      <c r="PMN91" s="46"/>
      <c r="PMO91" s="35"/>
      <c r="PMP91" s="59"/>
      <c r="PMQ91" s="37"/>
      <c r="PMR91" s="46"/>
      <c r="PMS91" s="35"/>
      <c r="PMT91" s="59"/>
      <c r="PMU91" s="37"/>
      <c r="PMV91" s="46"/>
      <c r="PMW91" s="35"/>
      <c r="PMX91" s="59"/>
      <c r="PMY91" s="37"/>
      <c r="PMZ91" s="46"/>
      <c r="PNA91" s="35"/>
      <c r="PNB91" s="59"/>
      <c r="PNC91" s="37"/>
      <c r="PND91" s="46"/>
      <c r="PNE91" s="35"/>
      <c r="PNF91" s="59"/>
      <c r="PNG91" s="37"/>
      <c r="PNH91" s="46"/>
      <c r="PNI91" s="35"/>
      <c r="PNJ91" s="59"/>
      <c r="PNK91" s="37"/>
      <c r="PNL91" s="46"/>
      <c r="PNM91" s="35"/>
      <c r="PNN91" s="59"/>
      <c r="PNO91" s="37"/>
      <c r="PNP91" s="46"/>
      <c r="PNQ91" s="35"/>
      <c r="PNR91" s="59"/>
      <c r="PNS91" s="37"/>
      <c r="PNT91" s="46"/>
      <c r="PNU91" s="35"/>
      <c r="PNV91" s="59"/>
      <c r="PNW91" s="37"/>
      <c r="PNX91" s="46"/>
      <c r="PNY91" s="35"/>
      <c r="PNZ91" s="59"/>
      <c r="POA91" s="37"/>
      <c r="POB91" s="46"/>
      <c r="POC91" s="35"/>
      <c r="POD91" s="59"/>
      <c r="POE91" s="37"/>
      <c r="POF91" s="46"/>
      <c r="POG91" s="35"/>
      <c r="POH91" s="59"/>
      <c r="POI91" s="37"/>
      <c r="POJ91" s="46"/>
      <c r="POK91" s="35"/>
      <c r="POL91" s="59"/>
      <c r="POM91" s="37"/>
      <c r="PON91" s="46"/>
      <c r="POO91" s="35"/>
      <c r="POP91" s="59"/>
      <c r="POQ91" s="37"/>
      <c r="POR91" s="46"/>
      <c r="POS91" s="35"/>
      <c r="POT91" s="59"/>
      <c r="POU91" s="37"/>
      <c r="POV91" s="46"/>
      <c r="POW91" s="35"/>
      <c r="POX91" s="59"/>
      <c r="POY91" s="37"/>
      <c r="POZ91" s="46"/>
      <c r="PPA91" s="35"/>
      <c r="PPB91" s="59"/>
      <c r="PPC91" s="37"/>
      <c r="PPD91" s="46"/>
      <c r="PPE91" s="35"/>
      <c r="PPF91" s="59"/>
      <c r="PPG91" s="37"/>
      <c r="PPH91" s="46"/>
      <c r="PPI91" s="35"/>
      <c r="PPJ91" s="59"/>
      <c r="PPK91" s="37"/>
      <c r="PPL91" s="46"/>
      <c r="PPM91" s="35"/>
      <c r="PPN91" s="59"/>
      <c r="PPO91" s="37"/>
      <c r="PPP91" s="46"/>
      <c r="PPQ91" s="35"/>
      <c r="PPR91" s="59"/>
      <c r="PPS91" s="37"/>
      <c r="PPT91" s="46"/>
      <c r="PPU91" s="35"/>
      <c r="PPV91" s="59"/>
      <c r="PPW91" s="37"/>
      <c r="PPX91" s="46"/>
      <c r="PPY91" s="35"/>
      <c r="PPZ91" s="59"/>
      <c r="PQA91" s="37"/>
      <c r="PQB91" s="46"/>
      <c r="PQC91" s="35"/>
      <c r="PQD91" s="59"/>
      <c r="PQE91" s="37"/>
      <c r="PQF91" s="46"/>
      <c r="PQG91" s="35"/>
      <c r="PQH91" s="59"/>
      <c r="PQI91" s="37"/>
      <c r="PQJ91" s="46"/>
      <c r="PQK91" s="35"/>
      <c r="PQL91" s="59"/>
      <c r="PQM91" s="37"/>
      <c r="PQN91" s="46"/>
      <c r="PQO91" s="35"/>
      <c r="PQP91" s="59"/>
      <c r="PQQ91" s="37"/>
      <c r="PQR91" s="46"/>
      <c r="PQS91" s="35"/>
      <c r="PQT91" s="59"/>
      <c r="PQU91" s="37"/>
      <c r="PQV91" s="46"/>
      <c r="PQW91" s="35"/>
      <c r="PQX91" s="59"/>
      <c r="PQY91" s="37"/>
      <c r="PQZ91" s="46"/>
      <c r="PRA91" s="35"/>
      <c r="PRB91" s="59"/>
      <c r="PRC91" s="37"/>
      <c r="PRD91" s="46"/>
      <c r="PRE91" s="35"/>
      <c r="PRF91" s="59"/>
      <c r="PRG91" s="37"/>
      <c r="PRH91" s="46"/>
      <c r="PRI91" s="35"/>
      <c r="PRJ91" s="59"/>
      <c r="PRK91" s="37"/>
      <c r="PRL91" s="46"/>
      <c r="PRM91" s="35"/>
      <c r="PRN91" s="59"/>
      <c r="PRO91" s="37"/>
      <c r="PRP91" s="46"/>
      <c r="PRQ91" s="35"/>
      <c r="PRR91" s="59"/>
      <c r="PRS91" s="37"/>
      <c r="PRT91" s="46"/>
      <c r="PRU91" s="35"/>
      <c r="PRV91" s="59"/>
      <c r="PRW91" s="37"/>
      <c r="PRX91" s="46"/>
      <c r="PRY91" s="35"/>
      <c r="PRZ91" s="59"/>
      <c r="PSA91" s="37"/>
      <c r="PSB91" s="46"/>
      <c r="PSC91" s="35"/>
      <c r="PSD91" s="59"/>
      <c r="PSE91" s="37"/>
      <c r="PSF91" s="46"/>
      <c r="PSG91" s="35"/>
      <c r="PSH91" s="59"/>
      <c r="PSI91" s="37"/>
      <c r="PSJ91" s="46"/>
      <c r="PSK91" s="35"/>
      <c r="PSL91" s="59"/>
      <c r="PSM91" s="37"/>
      <c r="PSN91" s="46"/>
      <c r="PSO91" s="35"/>
      <c r="PSP91" s="59"/>
      <c r="PSQ91" s="37"/>
      <c r="PSR91" s="46"/>
      <c r="PSS91" s="35"/>
      <c r="PST91" s="59"/>
      <c r="PSU91" s="37"/>
      <c r="PSV91" s="46"/>
      <c r="PSW91" s="35"/>
      <c r="PSX91" s="59"/>
      <c r="PSY91" s="37"/>
      <c r="PSZ91" s="46"/>
      <c r="PTA91" s="35"/>
      <c r="PTB91" s="59"/>
      <c r="PTC91" s="37"/>
      <c r="PTD91" s="46"/>
      <c r="PTE91" s="35"/>
      <c r="PTF91" s="59"/>
      <c r="PTG91" s="37"/>
      <c r="PTH91" s="46"/>
      <c r="PTI91" s="35"/>
      <c r="PTJ91" s="59"/>
      <c r="PTK91" s="37"/>
      <c r="PTL91" s="46"/>
      <c r="PTM91" s="35"/>
      <c r="PTN91" s="59"/>
      <c r="PTO91" s="37"/>
      <c r="PTP91" s="46"/>
      <c r="PTQ91" s="35"/>
      <c r="PTR91" s="59"/>
      <c r="PTS91" s="37"/>
      <c r="PTT91" s="46"/>
      <c r="PTU91" s="35"/>
      <c r="PTV91" s="59"/>
      <c r="PTW91" s="37"/>
      <c r="PTX91" s="46"/>
      <c r="PTY91" s="35"/>
      <c r="PTZ91" s="59"/>
      <c r="PUA91" s="37"/>
      <c r="PUB91" s="46"/>
      <c r="PUC91" s="35"/>
      <c r="PUD91" s="59"/>
      <c r="PUE91" s="37"/>
      <c r="PUF91" s="46"/>
      <c r="PUG91" s="35"/>
      <c r="PUH91" s="59"/>
      <c r="PUI91" s="37"/>
      <c r="PUJ91" s="46"/>
      <c r="PUK91" s="35"/>
      <c r="PUL91" s="59"/>
      <c r="PUM91" s="37"/>
      <c r="PUN91" s="46"/>
      <c r="PUO91" s="35"/>
      <c r="PUP91" s="59"/>
      <c r="PUQ91" s="37"/>
      <c r="PUR91" s="46"/>
      <c r="PUS91" s="35"/>
      <c r="PUT91" s="59"/>
      <c r="PUU91" s="37"/>
      <c r="PUV91" s="46"/>
      <c r="PUW91" s="35"/>
      <c r="PUX91" s="59"/>
      <c r="PUY91" s="37"/>
      <c r="PUZ91" s="46"/>
      <c r="PVA91" s="35"/>
      <c r="PVB91" s="59"/>
      <c r="PVC91" s="37"/>
      <c r="PVD91" s="46"/>
      <c r="PVE91" s="35"/>
      <c r="PVF91" s="59"/>
      <c r="PVG91" s="37"/>
      <c r="PVH91" s="46"/>
      <c r="PVI91" s="35"/>
      <c r="PVJ91" s="59"/>
      <c r="PVK91" s="37"/>
      <c r="PVL91" s="46"/>
      <c r="PVM91" s="35"/>
      <c r="PVN91" s="59"/>
      <c r="PVO91" s="37"/>
      <c r="PVP91" s="46"/>
      <c r="PVQ91" s="35"/>
      <c r="PVR91" s="59"/>
      <c r="PVS91" s="37"/>
      <c r="PVT91" s="46"/>
      <c r="PVU91" s="35"/>
      <c r="PVV91" s="59"/>
      <c r="PVW91" s="37"/>
      <c r="PVX91" s="46"/>
      <c r="PVY91" s="35"/>
      <c r="PVZ91" s="59"/>
      <c r="PWA91" s="37"/>
      <c r="PWB91" s="46"/>
      <c r="PWC91" s="35"/>
      <c r="PWD91" s="59"/>
      <c r="PWE91" s="37"/>
      <c r="PWF91" s="46"/>
      <c r="PWG91" s="35"/>
      <c r="PWH91" s="59"/>
      <c r="PWI91" s="37"/>
      <c r="PWJ91" s="46"/>
      <c r="PWK91" s="35"/>
      <c r="PWL91" s="59"/>
      <c r="PWM91" s="37"/>
      <c r="PWN91" s="46"/>
      <c r="PWO91" s="35"/>
      <c r="PWP91" s="59"/>
      <c r="PWQ91" s="37"/>
      <c r="PWR91" s="46"/>
      <c r="PWS91" s="35"/>
      <c r="PWT91" s="59"/>
      <c r="PWU91" s="37"/>
      <c r="PWV91" s="46"/>
      <c r="PWW91" s="35"/>
      <c r="PWX91" s="59"/>
      <c r="PWY91" s="37"/>
      <c r="PWZ91" s="46"/>
      <c r="PXA91" s="35"/>
      <c r="PXB91" s="59"/>
      <c r="PXC91" s="37"/>
      <c r="PXD91" s="46"/>
      <c r="PXE91" s="35"/>
      <c r="PXF91" s="59"/>
      <c r="PXG91" s="37"/>
      <c r="PXH91" s="46"/>
      <c r="PXI91" s="35"/>
      <c r="PXJ91" s="59"/>
      <c r="PXK91" s="37"/>
      <c r="PXL91" s="46"/>
      <c r="PXM91" s="35"/>
      <c r="PXN91" s="59"/>
      <c r="PXO91" s="37"/>
      <c r="PXP91" s="46"/>
      <c r="PXQ91" s="35"/>
      <c r="PXR91" s="59"/>
      <c r="PXS91" s="37"/>
      <c r="PXT91" s="46"/>
      <c r="PXU91" s="35"/>
      <c r="PXV91" s="59"/>
      <c r="PXW91" s="37"/>
      <c r="PXX91" s="46"/>
      <c r="PXY91" s="35"/>
      <c r="PXZ91" s="59"/>
      <c r="PYA91" s="37"/>
      <c r="PYB91" s="46"/>
      <c r="PYC91" s="35"/>
      <c r="PYD91" s="59"/>
      <c r="PYE91" s="37"/>
      <c r="PYF91" s="46"/>
      <c r="PYG91" s="35"/>
      <c r="PYH91" s="59"/>
      <c r="PYI91" s="37"/>
      <c r="PYJ91" s="46"/>
      <c r="PYK91" s="35"/>
      <c r="PYL91" s="59"/>
      <c r="PYM91" s="37"/>
      <c r="PYN91" s="46"/>
      <c r="PYO91" s="35"/>
      <c r="PYP91" s="59"/>
      <c r="PYQ91" s="37"/>
      <c r="PYR91" s="46"/>
      <c r="PYS91" s="35"/>
      <c r="PYT91" s="59"/>
      <c r="PYU91" s="37"/>
      <c r="PYV91" s="46"/>
      <c r="PYW91" s="35"/>
      <c r="PYX91" s="59"/>
      <c r="PYY91" s="37"/>
      <c r="PYZ91" s="46"/>
      <c r="PZA91" s="35"/>
      <c r="PZB91" s="59"/>
      <c r="PZC91" s="37"/>
      <c r="PZD91" s="46"/>
      <c r="PZE91" s="35"/>
      <c r="PZF91" s="59"/>
      <c r="PZG91" s="37"/>
      <c r="PZH91" s="46"/>
      <c r="PZI91" s="35"/>
      <c r="PZJ91" s="59"/>
      <c r="PZK91" s="37"/>
      <c r="PZL91" s="46"/>
      <c r="PZM91" s="35"/>
      <c r="PZN91" s="59"/>
      <c r="PZO91" s="37"/>
      <c r="PZP91" s="46"/>
      <c r="PZQ91" s="35"/>
      <c r="PZR91" s="59"/>
      <c r="PZS91" s="37"/>
      <c r="PZT91" s="46"/>
      <c r="PZU91" s="35"/>
      <c r="PZV91" s="59"/>
      <c r="PZW91" s="37"/>
      <c r="PZX91" s="46"/>
      <c r="PZY91" s="35"/>
      <c r="PZZ91" s="59"/>
      <c r="QAA91" s="37"/>
      <c r="QAB91" s="46"/>
      <c r="QAC91" s="35"/>
      <c r="QAD91" s="59"/>
      <c r="QAE91" s="37"/>
      <c r="QAF91" s="46"/>
      <c r="QAG91" s="35"/>
      <c r="QAH91" s="59"/>
      <c r="QAI91" s="37"/>
      <c r="QAJ91" s="46"/>
      <c r="QAK91" s="35"/>
      <c r="QAL91" s="59"/>
      <c r="QAM91" s="37"/>
      <c r="QAN91" s="46"/>
      <c r="QAO91" s="35"/>
      <c r="QAP91" s="59"/>
      <c r="QAQ91" s="37"/>
      <c r="QAR91" s="46"/>
      <c r="QAS91" s="35"/>
      <c r="QAT91" s="59"/>
      <c r="QAU91" s="37"/>
      <c r="QAV91" s="46"/>
      <c r="QAW91" s="35"/>
      <c r="QAX91" s="59"/>
      <c r="QAY91" s="37"/>
      <c r="QAZ91" s="46"/>
      <c r="QBA91" s="35"/>
      <c r="QBB91" s="59"/>
      <c r="QBC91" s="37"/>
      <c r="QBD91" s="46"/>
      <c r="QBE91" s="35"/>
      <c r="QBF91" s="59"/>
      <c r="QBG91" s="37"/>
      <c r="QBH91" s="46"/>
      <c r="QBI91" s="35"/>
      <c r="QBJ91" s="59"/>
      <c r="QBK91" s="37"/>
      <c r="QBL91" s="46"/>
      <c r="QBM91" s="35"/>
      <c r="QBN91" s="59"/>
      <c r="QBO91" s="37"/>
      <c r="QBP91" s="46"/>
      <c r="QBQ91" s="35"/>
      <c r="QBR91" s="59"/>
      <c r="QBS91" s="37"/>
      <c r="QBT91" s="46"/>
      <c r="QBU91" s="35"/>
      <c r="QBV91" s="59"/>
      <c r="QBW91" s="37"/>
      <c r="QBX91" s="46"/>
      <c r="QBY91" s="35"/>
      <c r="QBZ91" s="59"/>
      <c r="QCA91" s="37"/>
      <c r="QCB91" s="46"/>
      <c r="QCC91" s="35"/>
      <c r="QCD91" s="59"/>
      <c r="QCE91" s="37"/>
      <c r="QCF91" s="46"/>
      <c r="QCG91" s="35"/>
      <c r="QCH91" s="59"/>
      <c r="QCI91" s="37"/>
      <c r="QCJ91" s="46"/>
      <c r="QCK91" s="35"/>
      <c r="QCL91" s="59"/>
      <c r="QCM91" s="37"/>
      <c r="QCN91" s="46"/>
      <c r="QCO91" s="35"/>
      <c r="QCP91" s="59"/>
      <c r="QCQ91" s="37"/>
      <c r="QCR91" s="46"/>
      <c r="QCS91" s="35"/>
      <c r="QCT91" s="59"/>
      <c r="QCU91" s="37"/>
      <c r="QCV91" s="46"/>
      <c r="QCW91" s="35"/>
      <c r="QCX91" s="59"/>
      <c r="QCY91" s="37"/>
      <c r="QCZ91" s="46"/>
      <c r="QDA91" s="35"/>
      <c r="QDB91" s="59"/>
      <c r="QDC91" s="37"/>
      <c r="QDD91" s="46"/>
      <c r="QDE91" s="35"/>
      <c r="QDF91" s="59"/>
      <c r="QDG91" s="37"/>
      <c r="QDH91" s="46"/>
      <c r="QDI91" s="35"/>
      <c r="QDJ91" s="59"/>
      <c r="QDK91" s="37"/>
      <c r="QDL91" s="46"/>
      <c r="QDM91" s="35"/>
      <c r="QDN91" s="59"/>
      <c r="QDO91" s="37"/>
      <c r="QDP91" s="46"/>
      <c r="QDQ91" s="35"/>
      <c r="QDR91" s="59"/>
      <c r="QDS91" s="37"/>
      <c r="QDT91" s="46"/>
      <c r="QDU91" s="35"/>
      <c r="QDV91" s="59"/>
      <c r="QDW91" s="37"/>
      <c r="QDX91" s="46"/>
      <c r="QDY91" s="35"/>
      <c r="QDZ91" s="59"/>
      <c r="QEA91" s="37"/>
      <c r="QEB91" s="46"/>
      <c r="QEC91" s="35"/>
      <c r="QED91" s="59"/>
      <c r="QEE91" s="37"/>
      <c r="QEF91" s="46"/>
      <c r="QEG91" s="35"/>
      <c r="QEH91" s="59"/>
      <c r="QEI91" s="37"/>
      <c r="QEJ91" s="46"/>
      <c r="QEK91" s="35"/>
      <c r="QEL91" s="59"/>
      <c r="QEM91" s="37"/>
      <c r="QEN91" s="46"/>
      <c r="QEO91" s="35"/>
      <c r="QEP91" s="59"/>
      <c r="QEQ91" s="37"/>
      <c r="QER91" s="46"/>
      <c r="QES91" s="35"/>
      <c r="QET91" s="59"/>
      <c r="QEU91" s="37"/>
      <c r="QEV91" s="46"/>
      <c r="QEW91" s="35"/>
      <c r="QEX91" s="59"/>
      <c r="QEY91" s="37"/>
      <c r="QEZ91" s="46"/>
      <c r="QFA91" s="35"/>
      <c r="QFB91" s="59"/>
      <c r="QFC91" s="37"/>
      <c r="QFD91" s="46"/>
      <c r="QFE91" s="35"/>
      <c r="QFF91" s="59"/>
      <c r="QFG91" s="37"/>
      <c r="QFH91" s="46"/>
      <c r="QFI91" s="35"/>
      <c r="QFJ91" s="59"/>
      <c r="QFK91" s="37"/>
      <c r="QFL91" s="46"/>
      <c r="QFM91" s="35"/>
      <c r="QFN91" s="59"/>
      <c r="QFO91" s="37"/>
      <c r="QFP91" s="46"/>
      <c r="QFQ91" s="35"/>
      <c r="QFR91" s="59"/>
      <c r="QFS91" s="37"/>
      <c r="QFT91" s="46"/>
      <c r="QFU91" s="35"/>
      <c r="QFV91" s="59"/>
      <c r="QFW91" s="37"/>
      <c r="QFX91" s="46"/>
      <c r="QFY91" s="35"/>
      <c r="QFZ91" s="59"/>
      <c r="QGA91" s="37"/>
      <c r="QGB91" s="46"/>
      <c r="QGC91" s="35"/>
      <c r="QGD91" s="59"/>
      <c r="QGE91" s="37"/>
      <c r="QGF91" s="46"/>
      <c r="QGG91" s="35"/>
      <c r="QGH91" s="59"/>
      <c r="QGI91" s="37"/>
      <c r="QGJ91" s="46"/>
      <c r="QGK91" s="35"/>
      <c r="QGL91" s="59"/>
      <c r="QGM91" s="37"/>
      <c r="QGN91" s="46"/>
      <c r="QGO91" s="35"/>
      <c r="QGP91" s="59"/>
      <c r="QGQ91" s="37"/>
      <c r="QGR91" s="46"/>
      <c r="QGS91" s="35"/>
      <c r="QGT91" s="59"/>
      <c r="QGU91" s="37"/>
      <c r="QGV91" s="46"/>
      <c r="QGW91" s="35"/>
      <c r="QGX91" s="59"/>
      <c r="QGY91" s="37"/>
      <c r="QGZ91" s="46"/>
      <c r="QHA91" s="35"/>
      <c r="QHB91" s="59"/>
      <c r="QHC91" s="37"/>
      <c r="QHD91" s="46"/>
      <c r="QHE91" s="35"/>
      <c r="QHF91" s="59"/>
      <c r="QHG91" s="37"/>
      <c r="QHH91" s="46"/>
      <c r="QHI91" s="35"/>
      <c r="QHJ91" s="59"/>
      <c r="QHK91" s="37"/>
      <c r="QHL91" s="46"/>
      <c r="QHM91" s="35"/>
      <c r="QHN91" s="59"/>
      <c r="QHO91" s="37"/>
      <c r="QHP91" s="46"/>
      <c r="QHQ91" s="35"/>
      <c r="QHR91" s="59"/>
      <c r="QHS91" s="37"/>
      <c r="QHT91" s="46"/>
      <c r="QHU91" s="35"/>
      <c r="QHV91" s="59"/>
      <c r="QHW91" s="37"/>
      <c r="QHX91" s="46"/>
      <c r="QHY91" s="35"/>
      <c r="QHZ91" s="59"/>
      <c r="QIA91" s="37"/>
      <c r="QIB91" s="46"/>
      <c r="QIC91" s="35"/>
      <c r="QID91" s="59"/>
      <c r="QIE91" s="37"/>
      <c r="QIF91" s="46"/>
      <c r="QIG91" s="35"/>
      <c r="QIH91" s="59"/>
      <c r="QII91" s="37"/>
      <c r="QIJ91" s="46"/>
      <c r="QIK91" s="35"/>
      <c r="QIL91" s="59"/>
      <c r="QIM91" s="37"/>
      <c r="QIN91" s="46"/>
      <c r="QIO91" s="35"/>
      <c r="QIP91" s="59"/>
      <c r="QIQ91" s="37"/>
      <c r="QIR91" s="46"/>
      <c r="QIS91" s="35"/>
      <c r="QIT91" s="59"/>
      <c r="QIU91" s="37"/>
      <c r="QIV91" s="46"/>
      <c r="QIW91" s="35"/>
      <c r="QIX91" s="59"/>
      <c r="QIY91" s="37"/>
      <c r="QIZ91" s="46"/>
      <c r="QJA91" s="35"/>
      <c r="QJB91" s="59"/>
      <c r="QJC91" s="37"/>
      <c r="QJD91" s="46"/>
      <c r="QJE91" s="35"/>
      <c r="QJF91" s="59"/>
      <c r="QJG91" s="37"/>
      <c r="QJH91" s="46"/>
      <c r="QJI91" s="35"/>
      <c r="QJJ91" s="59"/>
      <c r="QJK91" s="37"/>
      <c r="QJL91" s="46"/>
      <c r="QJM91" s="35"/>
      <c r="QJN91" s="59"/>
      <c r="QJO91" s="37"/>
      <c r="QJP91" s="46"/>
      <c r="QJQ91" s="35"/>
      <c r="QJR91" s="59"/>
      <c r="QJS91" s="37"/>
      <c r="QJT91" s="46"/>
      <c r="QJU91" s="35"/>
      <c r="QJV91" s="59"/>
      <c r="QJW91" s="37"/>
      <c r="QJX91" s="46"/>
      <c r="QJY91" s="35"/>
      <c r="QJZ91" s="59"/>
      <c r="QKA91" s="37"/>
      <c r="QKB91" s="46"/>
      <c r="QKC91" s="35"/>
      <c r="QKD91" s="59"/>
      <c r="QKE91" s="37"/>
      <c r="QKF91" s="46"/>
      <c r="QKG91" s="35"/>
      <c r="QKH91" s="59"/>
      <c r="QKI91" s="37"/>
      <c r="QKJ91" s="46"/>
      <c r="QKK91" s="35"/>
      <c r="QKL91" s="59"/>
      <c r="QKM91" s="37"/>
      <c r="QKN91" s="46"/>
      <c r="QKO91" s="35"/>
      <c r="QKP91" s="59"/>
      <c r="QKQ91" s="37"/>
      <c r="QKR91" s="46"/>
      <c r="QKS91" s="35"/>
      <c r="QKT91" s="59"/>
      <c r="QKU91" s="37"/>
      <c r="QKV91" s="46"/>
      <c r="QKW91" s="35"/>
      <c r="QKX91" s="59"/>
      <c r="QKY91" s="37"/>
      <c r="QKZ91" s="46"/>
      <c r="QLA91" s="35"/>
      <c r="QLB91" s="59"/>
      <c r="QLC91" s="37"/>
      <c r="QLD91" s="46"/>
      <c r="QLE91" s="35"/>
      <c r="QLF91" s="59"/>
      <c r="QLG91" s="37"/>
      <c r="QLH91" s="46"/>
      <c r="QLI91" s="35"/>
      <c r="QLJ91" s="59"/>
      <c r="QLK91" s="37"/>
      <c r="QLL91" s="46"/>
      <c r="QLM91" s="35"/>
      <c r="QLN91" s="59"/>
      <c r="QLO91" s="37"/>
      <c r="QLP91" s="46"/>
      <c r="QLQ91" s="35"/>
      <c r="QLR91" s="59"/>
      <c r="QLS91" s="37"/>
      <c r="QLT91" s="46"/>
      <c r="QLU91" s="35"/>
      <c r="QLV91" s="59"/>
      <c r="QLW91" s="37"/>
      <c r="QLX91" s="46"/>
      <c r="QLY91" s="35"/>
      <c r="QLZ91" s="59"/>
      <c r="QMA91" s="37"/>
      <c r="QMB91" s="46"/>
      <c r="QMC91" s="35"/>
      <c r="QMD91" s="59"/>
      <c r="QME91" s="37"/>
      <c r="QMF91" s="46"/>
      <c r="QMG91" s="35"/>
      <c r="QMH91" s="59"/>
      <c r="QMI91" s="37"/>
      <c r="QMJ91" s="46"/>
      <c r="QMK91" s="35"/>
      <c r="QML91" s="59"/>
      <c r="QMM91" s="37"/>
      <c r="QMN91" s="46"/>
      <c r="QMO91" s="35"/>
      <c r="QMP91" s="59"/>
      <c r="QMQ91" s="37"/>
      <c r="QMR91" s="46"/>
      <c r="QMS91" s="35"/>
      <c r="QMT91" s="59"/>
      <c r="QMU91" s="37"/>
      <c r="QMV91" s="46"/>
      <c r="QMW91" s="35"/>
      <c r="QMX91" s="59"/>
      <c r="QMY91" s="37"/>
      <c r="QMZ91" s="46"/>
      <c r="QNA91" s="35"/>
      <c r="QNB91" s="59"/>
      <c r="QNC91" s="37"/>
      <c r="QND91" s="46"/>
      <c r="QNE91" s="35"/>
      <c r="QNF91" s="59"/>
      <c r="QNG91" s="37"/>
      <c r="QNH91" s="46"/>
      <c r="QNI91" s="35"/>
      <c r="QNJ91" s="59"/>
      <c r="QNK91" s="37"/>
      <c r="QNL91" s="46"/>
      <c r="QNM91" s="35"/>
      <c r="QNN91" s="59"/>
      <c r="QNO91" s="37"/>
      <c r="QNP91" s="46"/>
      <c r="QNQ91" s="35"/>
      <c r="QNR91" s="59"/>
      <c r="QNS91" s="37"/>
      <c r="QNT91" s="46"/>
      <c r="QNU91" s="35"/>
      <c r="QNV91" s="59"/>
      <c r="QNW91" s="37"/>
      <c r="QNX91" s="46"/>
      <c r="QNY91" s="35"/>
      <c r="QNZ91" s="59"/>
      <c r="QOA91" s="37"/>
      <c r="QOB91" s="46"/>
      <c r="QOC91" s="35"/>
      <c r="QOD91" s="59"/>
      <c r="QOE91" s="37"/>
      <c r="QOF91" s="46"/>
      <c r="QOG91" s="35"/>
      <c r="QOH91" s="59"/>
      <c r="QOI91" s="37"/>
      <c r="QOJ91" s="46"/>
      <c r="QOK91" s="35"/>
      <c r="QOL91" s="59"/>
      <c r="QOM91" s="37"/>
      <c r="QON91" s="46"/>
      <c r="QOO91" s="35"/>
      <c r="QOP91" s="59"/>
      <c r="QOQ91" s="37"/>
      <c r="QOR91" s="46"/>
      <c r="QOS91" s="35"/>
      <c r="QOT91" s="59"/>
      <c r="QOU91" s="37"/>
      <c r="QOV91" s="46"/>
      <c r="QOW91" s="35"/>
      <c r="QOX91" s="59"/>
      <c r="QOY91" s="37"/>
      <c r="QOZ91" s="46"/>
      <c r="QPA91" s="35"/>
      <c r="QPB91" s="59"/>
      <c r="QPC91" s="37"/>
      <c r="QPD91" s="46"/>
      <c r="QPE91" s="35"/>
      <c r="QPF91" s="59"/>
      <c r="QPG91" s="37"/>
      <c r="QPH91" s="46"/>
      <c r="QPI91" s="35"/>
      <c r="QPJ91" s="59"/>
      <c r="QPK91" s="37"/>
      <c r="QPL91" s="46"/>
      <c r="QPM91" s="35"/>
      <c r="QPN91" s="59"/>
      <c r="QPO91" s="37"/>
      <c r="QPP91" s="46"/>
      <c r="QPQ91" s="35"/>
      <c r="QPR91" s="59"/>
      <c r="QPS91" s="37"/>
      <c r="QPT91" s="46"/>
      <c r="QPU91" s="35"/>
      <c r="QPV91" s="59"/>
      <c r="QPW91" s="37"/>
      <c r="QPX91" s="46"/>
      <c r="QPY91" s="35"/>
      <c r="QPZ91" s="59"/>
      <c r="QQA91" s="37"/>
      <c r="QQB91" s="46"/>
      <c r="QQC91" s="35"/>
      <c r="QQD91" s="59"/>
      <c r="QQE91" s="37"/>
      <c r="QQF91" s="46"/>
      <c r="QQG91" s="35"/>
      <c r="QQH91" s="59"/>
      <c r="QQI91" s="37"/>
      <c r="QQJ91" s="46"/>
      <c r="QQK91" s="35"/>
      <c r="QQL91" s="59"/>
      <c r="QQM91" s="37"/>
      <c r="QQN91" s="46"/>
      <c r="QQO91" s="35"/>
      <c r="QQP91" s="59"/>
      <c r="QQQ91" s="37"/>
      <c r="QQR91" s="46"/>
      <c r="QQS91" s="35"/>
      <c r="QQT91" s="59"/>
      <c r="QQU91" s="37"/>
      <c r="QQV91" s="46"/>
      <c r="QQW91" s="35"/>
      <c r="QQX91" s="59"/>
      <c r="QQY91" s="37"/>
      <c r="QQZ91" s="46"/>
      <c r="QRA91" s="35"/>
      <c r="QRB91" s="59"/>
      <c r="QRC91" s="37"/>
      <c r="QRD91" s="46"/>
      <c r="QRE91" s="35"/>
      <c r="QRF91" s="59"/>
      <c r="QRG91" s="37"/>
      <c r="QRH91" s="46"/>
      <c r="QRI91" s="35"/>
      <c r="QRJ91" s="59"/>
      <c r="QRK91" s="37"/>
      <c r="QRL91" s="46"/>
      <c r="QRM91" s="35"/>
      <c r="QRN91" s="59"/>
      <c r="QRO91" s="37"/>
      <c r="QRP91" s="46"/>
      <c r="QRQ91" s="35"/>
      <c r="QRR91" s="59"/>
      <c r="QRS91" s="37"/>
      <c r="QRT91" s="46"/>
      <c r="QRU91" s="35"/>
      <c r="QRV91" s="59"/>
      <c r="QRW91" s="37"/>
      <c r="QRX91" s="46"/>
      <c r="QRY91" s="35"/>
      <c r="QRZ91" s="59"/>
      <c r="QSA91" s="37"/>
      <c r="QSB91" s="46"/>
      <c r="QSC91" s="35"/>
      <c r="QSD91" s="59"/>
      <c r="QSE91" s="37"/>
      <c r="QSF91" s="46"/>
      <c r="QSG91" s="35"/>
      <c r="QSH91" s="59"/>
      <c r="QSI91" s="37"/>
      <c r="QSJ91" s="46"/>
      <c r="QSK91" s="35"/>
      <c r="QSL91" s="59"/>
      <c r="QSM91" s="37"/>
      <c r="QSN91" s="46"/>
      <c r="QSO91" s="35"/>
      <c r="QSP91" s="59"/>
      <c r="QSQ91" s="37"/>
      <c r="QSR91" s="46"/>
      <c r="QSS91" s="35"/>
      <c r="QST91" s="59"/>
      <c r="QSU91" s="37"/>
      <c r="QSV91" s="46"/>
      <c r="QSW91" s="35"/>
      <c r="QSX91" s="59"/>
      <c r="QSY91" s="37"/>
      <c r="QSZ91" s="46"/>
      <c r="QTA91" s="35"/>
      <c r="QTB91" s="59"/>
      <c r="QTC91" s="37"/>
      <c r="QTD91" s="46"/>
      <c r="QTE91" s="35"/>
      <c r="QTF91" s="59"/>
      <c r="QTG91" s="37"/>
      <c r="QTH91" s="46"/>
      <c r="QTI91" s="35"/>
      <c r="QTJ91" s="59"/>
      <c r="QTK91" s="37"/>
      <c r="QTL91" s="46"/>
      <c r="QTM91" s="35"/>
      <c r="QTN91" s="59"/>
      <c r="QTO91" s="37"/>
      <c r="QTP91" s="46"/>
      <c r="QTQ91" s="35"/>
      <c r="QTR91" s="59"/>
      <c r="QTS91" s="37"/>
      <c r="QTT91" s="46"/>
      <c r="QTU91" s="35"/>
      <c r="QTV91" s="59"/>
      <c r="QTW91" s="37"/>
      <c r="QTX91" s="46"/>
      <c r="QTY91" s="35"/>
      <c r="QTZ91" s="59"/>
      <c r="QUA91" s="37"/>
      <c r="QUB91" s="46"/>
      <c r="QUC91" s="35"/>
      <c r="QUD91" s="59"/>
      <c r="QUE91" s="37"/>
      <c r="QUF91" s="46"/>
      <c r="QUG91" s="35"/>
      <c r="QUH91" s="59"/>
      <c r="QUI91" s="37"/>
      <c r="QUJ91" s="46"/>
      <c r="QUK91" s="35"/>
      <c r="QUL91" s="59"/>
      <c r="QUM91" s="37"/>
      <c r="QUN91" s="46"/>
      <c r="QUO91" s="35"/>
      <c r="QUP91" s="59"/>
      <c r="QUQ91" s="37"/>
      <c r="QUR91" s="46"/>
      <c r="QUS91" s="35"/>
      <c r="QUT91" s="59"/>
      <c r="QUU91" s="37"/>
      <c r="QUV91" s="46"/>
      <c r="QUW91" s="35"/>
      <c r="QUX91" s="59"/>
      <c r="QUY91" s="37"/>
      <c r="QUZ91" s="46"/>
      <c r="QVA91" s="35"/>
      <c r="QVB91" s="59"/>
      <c r="QVC91" s="37"/>
      <c r="QVD91" s="46"/>
      <c r="QVE91" s="35"/>
      <c r="QVF91" s="59"/>
      <c r="QVG91" s="37"/>
      <c r="QVH91" s="46"/>
      <c r="QVI91" s="35"/>
      <c r="QVJ91" s="59"/>
      <c r="QVK91" s="37"/>
      <c r="QVL91" s="46"/>
      <c r="QVM91" s="35"/>
      <c r="QVN91" s="59"/>
      <c r="QVO91" s="37"/>
      <c r="QVP91" s="46"/>
      <c r="QVQ91" s="35"/>
      <c r="QVR91" s="59"/>
      <c r="QVS91" s="37"/>
      <c r="QVT91" s="46"/>
      <c r="QVU91" s="35"/>
      <c r="QVV91" s="59"/>
      <c r="QVW91" s="37"/>
      <c r="QVX91" s="46"/>
      <c r="QVY91" s="35"/>
      <c r="QVZ91" s="59"/>
      <c r="QWA91" s="37"/>
      <c r="QWB91" s="46"/>
      <c r="QWC91" s="35"/>
      <c r="QWD91" s="59"/>
      <c r="QWE91" s="37"/>
      <c r="QWF91" s="46"/>
      <c r="QWG91" s="35"/>
      <c r="QWH91" s="59"/>
      <c r="QWI91" s="37"/>
      <c r="QWJ91" s="46"/>
      <c r="QWK91" s="35"/>
      <c r="QWL91" s="59"/>
      <c r="QWM91" s="37"/>
      <c r="QWN91" s="46"/>
      <c r="QWO91" s="35"/>
      <c r="QWP91" s="59"/>
      <c r="QWQ91" s="37"/>
      <c r="QWR91" s="46"/>
      <c r="QWS91" s="35"/>
      <c r="QWT91" s="59"/>
      <c r="QWU91" s="37"/>
      <c r="QWV91" s="46"/>
      <c r="QWW91" s="35"/>
      <c r="QWX91" s="59"/>
      <c r="QWY91" s="37"/>
      <c r="QWZ91" s="46"/>
      <c r="QXA91" s="35"/>
      <c r="QXB91" s="59"/>
      <c r="QXC91" s="37"/>
      <c r="QXD91" s="46"/>
      <c r="QXE91" s="35"/>
      <c r="QXF91" s="59"/>
      <c r="QXG91" s="37"/>
      <c r="QXH91" s="46"/>
      <c r="QXI91" s="35"/>
      <c r="QXJ91" s="59"/>
      <c r="QXK91" s="37"/>
      <c r="QXL91" s="46"/>
      <c r="QXM91" s="35"/>
      <c r="QXN91" s="59"/>
      <c r="QXO91" s="37"/>
      <c r="QXP91" s="46"/>
      <c r="QXQ91" s="35"/>
      <c r="QXR91" s="59"/>
      <c r="QXS91" s="37"/>
      <c r="QXT91" s="46"/>
      <c r="QXU91" s="35"/>
      <c r="QXV91" s="59"/>
      <c r="QXW91" s="37"/>
      <c r="QXX91" s="46"/>
      <c r="QXY91" s="35"/>
      <c r="QXZ91" s="59"/>
      <c r="QYA91" s="37"/>
      <c r="QYB91" s="46"/>
      <c r="QYC91" s="35"/>
      <c r="QYD91" s="59"/>
      <c r="QYE91" s="37"/>
      <c r="QYF91" s="46"/>
      <c r="QYG91" s="35"/>
      <c r="QYH91" s="59"/>
      <c r="QYI91" s="37"/>
      <c r="QYJ91" s="46"/>
      <c r="QYK91" s="35"/>
      <c r="QYL91" s="59"/>
      <c r="QYM91" s="37"/>
      <c r="QYN91" s="46"/>
      <c r="QYO91" s="35"/>
      <c r="QYP91" s="59"/>
      <c r="QYQ91" s="37"/>
      <c r="QYR91" s="46"/>
      <c r="QYS91" s="35"/>
      <c r="QYT91" s="59"/>
      <c r="QYU91" s="37"/>
      <c r="QYV91" s="46"/>
      <c r="QYW91" s="35"/>
      <c r="QYX91" s="59"/>
      <c r="QYY91" s="37"/>
      <c r="QYZ91" s="46"/>
      <c r="QZA91" s="35"/>
      <c r="QZB91" s="59"/>
      <c r="QZC91" s="37"/>
      <c r="QZD91" s="46"/>
      <c r="QZE91" s="35"/>
      <c r="QZF91" s="59"/>
      <c r="QZG91" s="37"/>
      <c r="QZH91" s="46"/>
      <c r="QZI91" s="35"/>
      <c r="QZJ91" s="59"/>
      <c r="QZK91" s="37"/>
      <c r="QZL91" s="46"/>
      <c r="QZM91" s="35"/>
      <c r="QZN91" s="59"/>
      <c r="QZO91" s="37"/>
      <c r="QZP91" s="46"/>
      <c r="QZQ91" s="35"/>
      <c r="QZR91" s="59"/>
      <c r="QZS91" s="37"/>
      <c r="QZT91" s="46"/>
      <c r="QZU91" s="35"/>
      <c r="QZV91" s="59"/>
      <c r="QZW91" s="37"/>
      <c r="QZX91" s="46"/>
      <c r="QZY91" s="35"/>
      <c r="QZZ91" s="59"/>
      <c r="RAA91" s="37"/>
      <c r="RAB91" s="46"/>
      <c r="RAC91" s="35"/>
      <c r="RAD91" s="59"/>
      <c r="RAE91" s="37"/>
      <c r="RAF91" s="46"/>
      <c r="RAG91" s="35"/>
      <c r="RAH91" s="59"/>
      <c r="RAI91" s="37"/>
      <c r="RAJ91" s="46"/>
      <c r="RAK91" s="35"/>
      <c r="RAL91" s="59"/>
      <c r="RAM91" s="37"/>
      <c r="RAN91" s="46"/>
      <c r="RAO91" s="35"/>
      <c r="RAP91" s="59"/>
      <c r="RAQ91" s="37"/>
      <c r="RAR91" s="46"/>
      <c r="RAS91" s="35"/>
      <c r="RAT91" s="59"/>
      <c r="RAU91" s="37"/>
      <c r="RAV91" s="46"/>
      <c r="RAW91" s="35"/>
      <c r="RAX91" s="59"/>
      <c r="RAY91" s="37"/>
      <c r="RAZ91" s="46"/>
      <c r="RBA91" s="35"/>
      <c r="RBB91" s="59"/>
      <c r="RBC91" s="37"/>
      <c r="RBD91" s="46"/>
      <c r="RBE91" s="35"/>
      <c r="RBF91" s="59"/>
      <c r="RBG91" s="37"/>
      <c r="RBH91" s="46"/>
      <c r="RBI91" s="35"/>
      <c r="RBJ91" s="59"/>
      <c r="RBK91" s="37"/>
      <c r="RBL91" s="46"/>
      <c r="RBM91" s="35"/>
      <c r="RBN91" s="59"/>
      <c r="RBO91" s="37"/>
      <c r="RBP91" s="46"/>
      <c r="RBQ91" s="35"/>
      <c r="RBR91" s="59"/>
      <c r="RBS91" s="37"/>
      <c r="RBT91" s="46"/>
      <c r="RBU91" s="35"/>
      <c r="RBV91" s="59"/>
      <c r="RBW91" s="37"/>
      <c r="RBX91" s="46"/>
      <c r="RBY91" s="35"/>
      <c r="RBZ91" s="59"/>
      <c r="RCA91" s="37"/>
      <c r="RCB91" s="46"/>
      <c r="RCC91" s="35"/>
      <c r="RCD91" s="59"/>
      <c r="RCE91" s="37"/>
      <c r="RCF91" s="46"/>
      <c r="RCG91" s="35"/>
      <c r="RCH91" s="59"/>
      <c r="RCI91" s="37"/>
      <c r="RCJ91" s="46"/>
      <c r="RCK91" s="35"/>
      <c r="RCL91" s="59"/>
      <c r="RCM91" s="37"/>
      <c r="RCN91" s="46"/>
      <c r="RCO91" s="35"/>
      <c r="RCP91" s="59"/>
      <c r="RCQ91" s="37"/>
      <c r="RCR91" s="46"/>
      <c r="RCS91" s="35"/>
      <c r="RCT91" s="59"/>
      <c r="RCU91" s="37"/>
      <c r="RCV91" s="46"/>
      <c r="RCW91" s="35"/>
      <c r="RCX91" s="59"/>
      <c r="RCY91" s="37"/>
      <c r="RCZ91" s="46"/>
      <c r="RDA91" s="35"/>
      <c r="RDB91" s="59"/>
      <c r="RDC91" s="37"/>
      <c r="RDD91" s="46"/>
      <c r="RDE91" s="35"/>
      <c r="RDF91" s="59"/>
      <c r="RDG91" s="37"/>
      <c r="RDH91" s="46"/>
      <c r="RDI91" s="35"/>
      <c r="RDJ91" s="59"/>
      <c r="RDK91" s="37"/>
      <c r="RDL91" s="46"/>
      <c r="RDM91" s="35"/>
      <c r="RDN91" s="59"/>
      <c r="RDO91" s="37"/>
      <c r="RDP91" s="46"/>
      <c r="RDQ91" s="35"/>
      <c r="RDR91" s="59"/>
      <c r="RDS91" s="37"/>
      <c r="RDT91" s="46"/>
      <c r="RDU91" s="35"/>
      <c r="RDV91" s="59"/>
      <c r="RDW91" s="37"/>
      <c r="RDX91" s="46"/>
      <c r="RDY91" s="35"/>
      <c r="RDZ91" s="59"/>
      <c r="REA91" s="37"/>
      <c r="REB91" s="46"/>
      <c r="REC91" s="35"/>
      <c r="RED91" s="59"/>
      <c r="REE91" s="37"/>
      <c r="REF91" s="46"/>
      <c r="REG91" s="35"/>
      <c r="REH91" s="59"/>
      <c r="REI91" s="37"/>
      <c r="REJ91" s="46"/>
      <c r="REK91" s="35"/>
      <c r="REL91" s="59"/>
      <c r="REM91" s="37"/>
      <c r="REN91" s="46"/>
      <c r="REO91" s="35"/>
      <c r="REP91" s="59"/>
      <c r="REQ91" s="37"/>
      <c r="RER91" s="46"/>
      <c r="RES91" s="35"/>
      <c r="RET91" s="59"/>
      <c r="REU91" s="37"/>
      <c r="REV91" s="46"/>
      <c r="REW91" s="35"/>
      <c r="REX91" s="59"/>
      <c r="REY91" s="37"/>
      <c r="REZ91" s="46"/>
      <c r="RFA91" s="35"/>
      <c r="RFB91" s="59"/>
      <c r="RFC91" s="37"/>
      <c r="RFD91" s="46"/>
      <c r="RFE91" s="35"/>
      <c r="RFF91" s="59"/>
      <c r="RFG91" s="37"/>
      <c r="RFH91" s="46"/>
      <c r="RFI91" s="35"/>
      <c r="RFJ91" s="59"/>
      <c r="RFK91" s="37"/>
      <c r="RFL91" s="46"/>
      <c r="RFM91" s="35"/>
      <c r="RFN91" s="59"/>
      <c r="RFO91" s="37"/>
      <c r="RFP91" s="46"/>
      <c r="RFQ91" s="35"/>
      <c r="RFR91" s="59"/>
      <c r="RFS91" s="37"/>
      <c r="RFT91" s="46"/>
      <c r="RFU91" s="35"/>
      <c r="RFV91" s="59"/>
      <c r="RFW91" s="37"/>
      <c r="RFX91" s="46"/>
      <c r="RFY91" s="35"/>
      <c r="RFZ91" s="59"/>
      <c r="RGA91" s="37"/>
      <c r="RGB91" s="46"/>
      <c r="RGC91" s="35"/>
      <c r="RGD91" s="59"/>
      <c r="RGE91" s="37"/>
      <c r="RGF91" s="46"/>
      <c r="RGG91" s="35"/>
      <c r="RGH91" s="59"/>
      <c r="RGI91" s="37"/>
      <c r="RGJ91" s="46"/>
      <c r="RGK91" s="35"/>
      <c r="RGL91" s="59"/>
      <c r="RGM91" s="37"/>
      <c r="RGN91" s="46"/>
      <c r="RGO91" s="35"/>
      <c r="RGP91" s="59"/>
      <c r="RGQ91" s="37"/>
      <c r="RGR91" s="46"/>
      <c r="RGS91" s="35"/>
      <c r="RGT91" s="59"/>
      <c r="RGU91" s="37"/>
      <c r="RGV91" s="46"/>
      <c r="RGW91" s="35"/>
      <c r="RGX91" s="59"/>
      <c r="RGY91" s="37"/>
      <c r="RGZ91" s="46"/>
      <c r="RHA91" s="35"/>
      <c r="RHB91" s="59"/>
      <c r="RHC91" s="37"/>
      <c r="RHD91" s="46"/>
      <c r="RHE91" s="35"/>
      <c r="RHF91" s="59"/>
      <c r="RHG91" s="37"/>
      <c r="RHH91" s="46"/>
      <c r="RHI91" s="35"/>
      <c r="RHJ91" s="59"/>
      <c r="RHK91" s="37"/>
      <c r="RHL91" s="46"/>
      <c r="RHM91" s="35"/>
      <c r="RHN91" s="59"/>
      <c r="RHO91" s="37"/>
      <c r="RHP91" s="46"/>
      <c r="RHQ91" s="35"/>
      <c r="RHR91" s="59"/>
      <c r="RHS91" s="37"/>
      <c r="RHT91" s="46"/>
      <c r="RHU91" s="35"/>
      <c r="RHV91" s="59"/>
      <c r="RHW91" s="37"/>
      <c r="RHX91" s="46"/>
      <c r="RHY91" s="35"/>
      <c r="RHZ91" s="59"/>
      <c r="RIA91" s="37"/>
      <c r="RIB91" s="46"/>
      <c r="RIC91" s="35"/>
      <c r="RID91" s="59"/>
      <c r="RIE91" s="37"/>
      <c r="RIF91" s="46"/>
      <c r="RIG91" s="35"/>
      <c r="RIH91" s="59"/>
      <c r="RII91" s="37"/>
      <c r="RIJ91" s="46"/>
      <c r="RIK91" s="35"/>
      <c r="RIL91" s="59"/>
      <c r="RIM91" s="37"/>
      <c r="RIN91" s="46"/>
      <c r="RIO91" s="35"/>
      <c r="RIP91" s="59"/>
      <c r="RIQ91" s="37"/>
      <c r="RIR91" s="46"/>
      <c r="RIS91" s="35"/>
      <c r="RIT91" s="59"/>
      <c r="RIU91" s="37"/>
      <c r="RIV91" s="46"/>
      <c r="RIW91" s="35"/>
      <c r="RIX91" s="59"/>
      <c r="RIY91" s="37"/>
      <c r="RIZ91" s="46"/>
      <c r="RJA91" s="35"/>
      <c r="RJB91" s="59"/>
      <c r="RJC91" s="37"/>
      <c r="RJD91" s="46"/>
      <c r="RJE91" s="35"/>
      <c r="RJF91" s="59"/>
      <c r="RJG91" s="37"/>
      <c r="RJH91" s="46"/>
      <c r="RJI91" s="35"/>
      <c r="RJJ91" s="59"/>
      <c r="RJK91" s="37"/>
      <c r="RJL91" s="46"/>
      <c r="RJM91" s="35"/>
      <c r="RJN91" s="59"/>
      <c r="RJO91" s="37"/>
      <c r="RJP91" s="46"/>
      <c r="RJQ91" s="35"/>
      <c r="RJR91" s="59"/>
      <c r="RJS91" s="37"/>
      <c r="RJT91" s="46"/>
      <c r="RJU91" s="35"/>
      <c r="RJV91" s="59"/>
      <c r="RJW91" s="37"/>
      <c r="RJX91" s="46"/>
      <c r="RJY91" s="35"/>
      <c r="RJZ91" s="59"/>
      <c r="RKA91" s="37"/>
      <c r="RKB91" s="46"/>
      <c r="RKC91" s="35"/>
      <c r="RKD91" s="59"/>
      <c r="RKE91" s="37"/>
      <c r="RKF91" s="46"/>
      <c r="RKG91" s="35"/>
      <c r="RKH91" s="59"/>
      <c r="RKI91" s="37"/>
      <c r="RKJ91" s="46"/>
      <c r="RKK91" s="35"/>
      <c r="RKL91" s="59"/>
      <c r="RKM91" s="37"/>
      <c r="RKN91" s="46"/>
      <c r="RKO91" s="35"/>
      <c r="RKP91" s="59"/>
      <c r="RKQ91" s="37"/>
      <c r="RKR91" s="46"/>
      <c r="RKS91" s="35"/>
      <c r="RKT91" s="59"/>
      <c r="RKU91" s="37"/>
      <c r="RKV91" s="46"/>
      <c r="RKW91" s="35"/>
      <c r="RKX91" s="59"/>
      <c r="RKY91" s="37"/>
      <c r="RKZ91" s="46"/>
      <c r="RLA91" s="35"/>
      <c r="RLB91" s="59"/>
      <c r="RLC91" s="37"/>
      <c r="RLD91" s="46"/>
      <c r="RLE91" s="35"/>
      <c r="RLF91" s="59"/>
      <c r="RLG91" s="37"/>
      <c r="RLH91" s="46"/>
      <c r="RLI91" s="35"/>
      <c r="RLJ91" s="59"/>
      <c r="RLK91" s="37"/>
      <c r="RLL91" s="46"/>
      <c r="RLM91" s="35"/>
      <c r="RLN91" s="59"/>
      <c r="RLO91" s="37"/>
      <c r="RLP91" s="46"/>
      <c r="RLQ91" s="35"/>
      <c r="RLR91" s="59"/>
      <c r="RLS91" s="37"/>
      <c r="RLT91" s="46"/>
      <c r="RLU91" s="35"/>
      <c r="RLV91" s="59"/>
      <c r="RLW91" s="37"/>
      <c r="RLX91" s="46"/>
      <c r="RLY91" s="35"/>
      <c r="RLZ91" s="59"/>
      <c r="RMA91" s="37"/>
      <c r="RMB91" s="46"/>
      <c r="RMC91" s="35"/>
      <c r="RMD91" s="59"/>
      <c r="RME91" s="37"/>
      <c r="RMF91" s="46"/>
      <c r="RMG91" s="35"/>
      <c r="RMH91" s="59"/>
      <c r="RMI91" s="37"/>
      <c r="RMJ91" s="46"/>
      <c r="RMK91" s="35"/>
      <c r="RML91" s="59"/>
      <c r="RMM91" s="37"/>
      <c r="RMN91" s="46"/>
      <c r="RMO91" s="35"/>
      <c r="RMP91" s="59"/>
      <c r="RMQ91" s="37"/>
      <c r="RMR91" s="46"/>
      <c r="RMS91" s="35"/>
      <c r="RMT91" s="59"/>
      <c r="RMU91" s="37"/>
      <c r="RMV91" s="46"/>
      <c r="RMW91" s="35"/>
      <c r="RMX91" s="59"/>
      <c r="RMY91" s="37"/>
      <c r="RMZ91" s="46"/>
      <c r="RNA91" s="35"/>
      <c r="RNB91" s="59"/>
      <c r="RNC91" s="37"/>
      <c r="RND91" s="46"/>
      <c r="RNE91" s="35"/>
      <c r="RNF91" s="59"/>
      <c r="RNG91" s="37"/>
      <c r="RNH91" s="46"/>
      <c r="RNI91" s="35"/>
      <c r="RNJ91" s="59"/>
      <c r="RNK91" s="37"/>
      <c r="RNL91" s="46"/>
      <c r="RNM91" s="35"/>
      <c r="RNN91" s="59"/>
      <c r="RNO91" s="37"/>
      <c r="RNP91" s="46"/>
      <c r="RNQ91" s="35"/>
      <c r="RNR91" s="59"/>
      <c r="RNS91" s="37"/>
      <c r="RNT91" s="46"/>
      <c r="RNU91" s="35"/>
      <c r="RNV91" s="59"/>
      <c r="RNW91" s="37"/>
      <c r="RNX91" s="46"/>
      <c r="RNY91" s="35"/>
      <c r="RNZ91" s="59"/>
      <c r="ROA91" s="37"/>
      <c r="ROB91" s="46"/>
      <c r="ROC91" s="35"/>
      <c r="ROD91" s="59"/>
      <c r="ROE91" s="37"/>
      <c r="ROF91" s="46"/>
      <c r="ROG91" s="35"/>
      <c r="ROH91" s="59"/>
      <c r="ROI91" s="37"/>
      <c r="ROJ91" s="46"/>
      <c r="ROK91" s="35"/>
      <c r="ROL91" s="59"/>
      <c r="ROM91" s="37"/>
      <c r="RON91" s="46"/>
      <c r="ROO91" s="35"/>
      <c r="ROP91" s="59"/>
      <c r="ROQ91" s="37"/>
      <c r="ROR91" s="46"/>
      <c r="ROS91" s="35"/>
      <c r="ROT91" s="59"/>
      <c r="ROU91" s="37"/>
      <c r="ROV91" s="46"/>
      <c r="ROW91" s="35"/>
      <c r="ROX91" s="59"/>
      <c r="ROY91" s="37"/>
      <c r="ROZ91" s="46"/>
      <c r="RPA91" s="35"/>
      <c r="RPB91" s="59"/>
      <c r="RPC91" s="37"/>
      <c r="RPD91" s="46"/>
      <c r="RPE91" s="35"/>
      <c r="RPF91" s="59"/>
      <c r="RPG91" s="37"/>
      <c r="RPH91" s="46"/>
      <c r="RPI91" s="35"/>
      <c r="RPJ91" s="59"/>
      <c r="RPK91" s="37"/>
      <c r="RPL91" s="46"/>
      <c r="RPM91" s="35"/>
      <c r="RPN91" s="59"/>
      <c r="RPO91" s="37"/>
      <c r="RPP91" s="46"/>
      <c r="RPQ91" s="35"/>
      <c r="RPR91" s="59"/>
      <c r="RPS91" s="37"/>
      <c r="RPT91" s="46"/>
      <c r="RPU91" s="35"/>
      <c r="RPV91" s="59"/>
      <c r="RPW91" s="37"/>
      <c r="RPX91" s="46"/>
      <c r="RPY91" s="35"/>
      <c r="RPZ91" s="59"/>
      <c r="RQA91" s="37"/>
      <c r="RQB91" s="46"/>
      <c r="RQC91" s="35"/>
      <c r="RQD91" s="59"/>
      <c r="RQE91" s="37"/>
      <c r="RQF91" s="46"/>
      <c r="RQG91" s="35"/>
      <c r="RQH91" s="59"/>
      <c r="RQI91" s="37"/>
      <c r="RQJ91" s="46"/>
      <c r="RQK91" s="35"/>
      <c r="RQL91" s="59"/>
      <c r="RQM91" s="37"/>
      <c r="RQN91" s="46"/>
      <c r="RQO91" s="35"/>
      <c r="RQP91" s="59"/>
      <c r="RQQ91" s="37"/>
      <c r="RQR91" s="46"/>
      <c r="RQS91" s="35"/>
      <c r="RQT91" s="59"/>
      <c r="RQU91" s="37"/>
      <c r="RQV91" s="46"/>
      <c r="RQW91" s="35"/>
      <c r="RQX91" s="59"/>
      <c r="RQY91" s="37"/>
      <c r="RQZ91" s="46"/>
      <c r="RRA91" s="35"/>
      <c r="RRB91" s="59"/>
      <c r="RRC91" s="37"/>
      <c r="RRD91" s="46"/>
      <c r="RRE91" s="35"/>
      <c r="RRF91" s="59"/>
      <c r="RRG91" s="37"/>
      <c r="RRH91" s="46"/>
      <c r="RRI91" s="35"/>
      <c r="RRJ91" s="59"/>
      <c r="RRK91" s="37"/>
      <c r="RRL91" s="46"/>
      <c r="RRM91" s="35"/>
      <c r="RRN91" s="59"/>
      <c r="RRO91" s="37"/>
      <c r="RRP91" s="46"/>
      <c r="RRQ91" s="35"/>
      <c r="RRR91" s="59"/>
      <c r="RRS91" s="37"/>
      <c r="RRT91" s="46"/>
      <c r="RRU91" s="35"/>
      <c r="RRV91" s="59"/>
      <c r="RRW91" s="37"/>
      <c r="RRX91" s="46"/>
      <c r="RRY91" s="35"/>
      <c r="RRZ91" s="59"/>
      <c r="RSA91" s="37"/>
      <c r="RSB91" s="46"/>
      <c r="RSC91" s="35"/>
      <c r="RSD91" s="59"/>
      <c r="RSE91" s="37"/>
      <c r="RSF91" s="46"/>
      <c r="RSG91" s="35"/>
      <c r="RSH91" s="59"/>
      <c r="RSI91" s="37"/>
      <c r="RSJ91" s="46"/>
      <c r="RSK91" s="35"/>
      <c r="RSL91" s="59"/>
      <c r="RSM91" s="37"/>
      <c r="RSN91" s="46"/>
      <c r="RSO91" s="35"/>
      <c r="RSP91" s="59"/>
      <c r="RSQ91" s="37"/>
      <c r="RSR91" s="46"/>
      <c r="RSS91" s="35"/>
      <c r="RST91" s="59"/>
      <c r="RSU91" s="37"/>
      <c r="RSV91" s="46"/>
      <c r="RSW91" s="35"/>
      <c r="RSX91" s="59"/>
      <c r="RSY91" s="37"/>
      <c r="RSZ91" s="46"/>
      <c r="RTA91" s="35"/>
      <c r="RTB91" s="59"/>
      <c r="RTC91" s="37"/>
      <c r="RTD91" s="46"/>
      <c r="RTE91" s="35"/>
      <c r="RTF91" s="59"/>
      <c r="RTG91" s="37"/>
      <c r="RTH91" s="46"/>
      <c r="RTI91" s="35"/>
      <c r="RTJ91" s="59"/>
      <c r="RTK91" s="37"/>
      <c r="RTL91" s="46"/>
      <c r="RTM91" s="35"/>
      <c r="RTN91" s="59"/>
      <c r="RTO91" s="37"/>
      <c r="RTP91" s="46"/>
      <c r="RTQ91" s="35"/>
      <c r="RTR91" s="59"/>
      <c r="RTS91" s="37"/>
      <c r="RTT91" s="46"/>
      <c r="RTU91" s="35"/>
      <c r="RTV91" s="59"/>
      <c r="RTW91" s="37"/>
      <c r="RTX91" s="46"/>
      <c r="RTY91" s="35"/>
      <c r="RTZ91" s="59"/>
      <c r="RUA91" s="37"/>
      <c r="RUB91" s="46"/>
      <c r="RUC91" s="35"/>
      <c r="RUD91" s="59"/>
      <c r="RUE91" s="37"/>
      <c r="RUF91" s="46"/>
      <c r="RUG91" s="35"/>
      <c r="RUH91" s="59"/>
      <c r="RUI91" s="37"/>
      <c r="RUJ91" s="46"/>
      <c r="RUK91" s="35"/>
      <c r="RUL91" s="59"/>
      <c r="RUM91" s="37"/>
      <c r="RUN91" s="46"/>
      <c r="RUO91" s="35"/>
      <c r="RUP91" s="59"/>
      <c r="RUQ91" s="37"/>
      <c r="RUR91" s="46"/>
      <c r="RUS91" s="35"/>
      <c r="RUT91" s="59"/>
      <c r="RUU91" s="37"/>
      <c r="RUV91" s="46"/>
      <c r="RUW91" s="35"/>
      <c r="RUX91" s="59"/>
      <c r="RUY91" s="37"/>
      <c r="RUZ91" s="46"/>
      <c r="RVA91" s="35"/>
      <c r="RVB91" s="59"/>
      <c r="RVC91" s="37"/>
      <c r="RVD91" s="46"/>
      <c r="RVE91" s="35"/>
      <c r="RVF91" s="59"/>
      <c r="RVG91" s="37"/>
      <c r="RVH91" s="46"/>
      <c r="RVI91" s="35"/>
      <c r="RVJ91" s="59"/>
      <c r="RVK91" s="37"/>
      <c r="RVL91" s="46"/>
      <c r="RVM91" s="35"/>
      <c r="RVN91" s="59"/>
      <c r="RVO91" s="37"/>
      <c r="RVP91" s="46"/>
      <c r="RVQ91" s="35"/>
      <c r="RVR91" s="59"/>
      <c r="RVS91" s="37"/>
      <c r="RVT91" s="46"/>
      <c r="RVU91" s="35"/>
      <c r="RVV91" s="59"/>
      <c r="RVW91" s="37"/>
      <c r="RVX91" s="46"/>
      <c r="RVY91" s="35"/>
      <c r="RVZ91" s="59"/>
      <c r="RWA91" s="37"/>
      <c r="RWB91" s="46"/>
      <c r="RWC91" s="35"/>
      <c r="RWD91" s="59"/>
      <c r="RWE91" s="37"/>
      <c r="RWF91" s="46"/>
      <c r="RWG91" s="35"/>
      <c r="RWH91" s="59"/>
      <c r="RWI91" s="37"/>
      <c r="RWJ91" s="46"/>
      <c r="RWK91" s="35"/>
      <c r="RWL91" s="59"/>
      <c r="RWM91" s="37"/>
      <c r="RWN91" s="46"/>
      <c r="RWO91" s="35"/>
      <c r="RWP91" s="59"/>
      <c r="RWQ91" s="37"/>
      <c r="RWR91" s="46"/>
      <c r="RWS91" s="35"/>
      <c r="RWT91" s="59"/>
      <c r="RWU91" s="37"/>
      <c r="RWV91" s="46"/>
      <c r="RWW91" s="35"/>
      <c r="RWX91" s="59"/>
      <c r="RWY91" s="37"/>
      <c r="RWZ91" s="46"/>
      <c r="RXA91" s="35"/>
      <c r="RXB91" s="59"/>
      <c r="RXC91" s="37"/>
      <c r="RXD91" s="46"/>
      <c r="RXE91" s="35"/>
      <c r="RXF91" s="59"/>
      <c r="RXG91" s="37"/>
      <c r="RXH91" s="46"/>
      <c r="RXI91" s="35"/>
      <c r="RXJ91" s="59"/>
      <c r="RXK91" s="37"/>
      <c r="RXL91" s="46"/>
      <c r="RXM91" s="35"/>
      <c r="RXN91" s="59"/>
      <c r="RXO91" s="37"/>
      <c r="RXP91" s="46"/>
      <c r="RXQ91" s="35"/>
      <c r="RXR91" s="59"/>
      <c r="RXS91" s="37"/>
      <c r="RXT91" s="46"/>
      <c r="RXU91" s="35"/>
      <c r="RXV91" s="59"/>
      <c r="RXW91" s="37"/>
      <c r="RXX91" s="46"/>
      <c r="RXY91" s="35"/>
      <c r="RXZ91" s="59"/>
      <c r="RYA91" s="37"/>
      <c r="RYB91" s="46"/>
      <c r="RYC91" s="35"/>
      <c r="RYD91" s="59"/>
      <c r="RYE91" s="37"/>
      <c r="RYF91" s="46"/>
      <c r="RYG91" s="35"/>
      <c r="RYH91" s="59"/>
      <c r="RYI91" s="37"/>
      <c r="RYJ91" s="46"/>
      <c r="RYK91" s="35"/>
      <c r="RYL91" s="59"/>
      <c r="RYM91" s="37"/>
      <c r="RYN91" s="46"/>
      <c r="RYO91" s="35"/>
      <c r="RYP91" s="59"/>
      <c r="RYQ91" s="37"/>
      <c r="RYR91" s="46"/>
      <c r="RYS91" s="35"/>
      <c r="RYT91" s="59"/>
      <c r="RYU91" s="37"/>
      <c r="RYV91" s="46"/>
      <c r="RYW91" s="35"/>
      <c r="RYX91" s="59"/>
      <c r="RYY91" s="37"/>
      <c r="RYZ91" s="46"/>
      <c r="RZA91" s="35"/>
      <c r="RZB91" s="59"/>
      <c r="RZC91" s="37"/>
      <c r="RZD91" s="46"/>
      <c r="RZE91" s="35"/>
      <c r="RZF91" s="59"/>
      <c r="RZG91" s="37"/>
      <c r="RZH91" s="46"/>
      <c r="RZI91" s="35"/>
      <c r="RZJ91" s="59"/>
      <c r="RZK91" s="37"/>
      <c r="RZL91" s="46"/>
      <c r="RZM91" s="35"/>
      <c r="RZN91" s="59"/>
      <c r="RZO91" s="37"/>
      <c r="RZP91" s="46"/>
      <c r="RZQ91" s="35"/>
      <c r="RZR91" s="59"/>
      <c r="RZS91" s="37"/>
      <c r="RZT91" s="46"/>
      <c r="RZU91" s="35"/>
      <c r="RZV91" s="59"/>
      <c r="RZW91" s="37"/>
      <c r="RZX91" s="46"/>
      <c r="RZY91" s="35"/>
      <c r="RZZ91" s="59"/>
      <c r="SAA91" s="37"/>
      <c r="SAB91" s="46"/>
      <c r="SAC91" s="35"/>
      <c r="SAD91" s="59"/>
      <c r="SAE91" s="37"/>
      <c r="SAF91" s="46"/>
      <c r="SAG91" s="35"/>
      <c r="SAH91" s="59"/>
      <c r="SAI91" s="37"/>
      <c r="SAJ91" s="46"/>
      <c r="SAK91" s="35"/>
      <c r="SAL91" s="59"/>
      <c r="SAM91" s="37"/>
      <c r="SAN91" s="46"/>
      <c r="SAO91" s="35"/>
      <c r="SAP91" s="59"/>
      <c r="SAQ91" s="37"/>
      <c r="SAR91" s="46"/>
      <c r="SAS91" s="35"/>
      <c r="SAT91" s="59"/>
      <c r="SAU91" s="37"/>
      <c r="SAV91" s="46"/>
      <c r="SAW91" s="35"/>
      <c r="SAX91" s="59"/>
      <c r="SAY91" s="37"/>
      <c r="SAZ91" s="46"/>
      <c r="SBA91" s="35"/>
      <c r="SBB91" s="59"/>
      <c r="SBC91" s="37"/>
      <c r="SBD91" s="46"/>
      <c r="SBE91" s="35"/>
      <c r="SBF91" s="59"/>
      <c r="SBG91" s="37"/>
      <c r="SBH91" s="46"/>
      <c r="SBI91" s="35"/>
      <c r="SBJ91" s="59"/>
      <c r="SBK91" s="37"/>
      <c r="SBL91" s="46"/>
      <c r="SBM91" s="35"/>
      <c r="SBN91" s="59"/>
      <c r="SBO91" s="37"/>
      <c r="SBP91" s="46"/>
      <c r="SBQ91" s="35"/>
      <c r="SBR91" s="59"/>
      <c r="SBS91" s="37"/>
      <c r="SBT91" s="46"/>
      <c r="SBU91" s="35"/>
      <c r="SBV91" s="59"/>
      <c r="SBW91" s="37"/>
      <c r="SBX91" s="46"/>
      <c r="SBY91" s="35"/>
      <c r="SBZ91" s="59"/>
      <c r="SCA91" s="37"/>
      <c r="SCB91" s="46"/>
      <c r="SCC91" s="35"/>
      <c r="SCD91" s="59"/>
      <c r="SCE91" s="37"/>
      <c r="SCF91" s="46"/>
      <c r="SCG91" s="35"/>
      <c r="SCH91" s="59"/>
      <c r="SCI91" s="37"/>
      <c r="SCJ91" s="46"/>
      <c r="SCK91" s="35"/>
      <c r="SCL91" s="59"/>
      <c r="SCM91" s="37"/>
      <c r="SCN91" s="46"/>
      <c r="SCO91" s="35"/>
      <c r="SCP91" s="59"/>
      <c r="SCQ91" s="37"/>
      <c r="SCR91" s="46"/>
      <c r="SCS91" s="35"/>
      <c r="SCT91" s="59"/>
      <c r="SCU91" s="37"/>
      <c r="SCV91" s="46"/>
      <c r="SCW91" s="35"/>
      <c r="SCX91" s="59"/>
      <c r="SCY91" s="37"/>
      <c r="SCZ91" s="46"/>
      <c r="SDA91" s="35"/>
      <c r="SDB91" s="59"/>
      <c r="SDC91" s="37"/>
      <c r="SDD91" s="46"/>
      <c r="SDE91" s="35"/>
      <c r="SDF91" s="59"/>
      <c r="SDG91" s="37"/>
      <c r="SDH91" s="46"/>
      <c r="SDI91" s="35"/>
      <c r="SDJ91" s="59"/>
      <c r="SDK91" s="37"/>
      <c r="SDL91" s="46"/>
      <c r="SDM91" s="35"/>
      <c r="SDN91" s="59"/>
      <c r="SDO91" s="37"/>
      <c r="SDP91" s="46"/>
      <c r="SDQ91" s="35"/>
      <c r="SDR91" s="59"/>
      <c r="SDS91" s="37"/>
      <c r="SDT91" s="46"/>
      <c r="SDU91" s="35"/>
      <c r="SDV91" s="59"/>
      <c r="SDW91" s="37"/>
      <c r="SDX91" s="46"/>
      <c r="SDY91" s="35"/>
      <c r="SDZ91" s="59"/>
      <c r="SEA91" s="37"/>
      <c r="SEB91" s="46"/>
      <c r="SEC91" s="35"/>
      <c r="SED91" s="59"/>
      <c r="SEE91" s="37"/>
      <c r="SEF91" s="46"/>
      <c r="SEG91" s="35"/>
      <c r="SEH91" s="59"/>
      <c r="SEI91" s="37"/>
      <c r="SEJ91" s="46"/>
      <c r="SEK91" s="35"/>
      <c r="SEL91" s="59"/>
      <c r="SEM91" s="37"/>
      <c r="SEN91" s="46"/>
      <c r="SEO91" s="35"/>
      <c r="SEP91" s="59"/>
      <c r="SEQ91" s="37"/>
      <c r="SER91" s="46"/>
      <c r="SES91" s="35"/>
      <c r="SET91" s="59"/>
      <c r="SEU91" s="37"/>
      <c r="SEV91" s="46"/>
      <c r="SEW91" s="35"/>
      <c r="SEX91" s="59"/>
      <c r="SEY91" s="37"/>
      <c r="SEZ91" s="46"/>
      <c r="SFA91" s="35"/>
      <c r="SFB91" s="59"/>
      <c r="SFC91" s="37"/>
      <c r="SFD91" s="46"/>
      <c r="SFE91" s="35"/>
      <c r="SFF91" s="59"/>
      <c r="SFG91" s="37"/>
      <c r="SFH91" s="46"/>
      <c r="SFI91" s="35"/>
      <c r="SFJ91" s="59"/>
      <c r="SFK91" s="37"/>
      <c r="SFL91" s="46"/>
      <c r="SFM91" s="35"/>
      <c r="SFN91" s="59"/>
      <c r="SFO91" s="37"/>
      <c r="SFP91" s="46"/>
      <c r="SFQ91" s="35"/>
      <c r="SFR91" s="59"/>
      <c r="SFS91" s="37"/>
      <c r="SFT91" s="46"/>
      <c r="SFU91" s="35"/>
      <c r="SFV91" s="59"/>
      <c r="SFW91" s="37"/>
      <c r="SFX91" s="46"/>
      <c r="SFY91" s="35"/>
      <c r="SFZ91" s="59"/>
      <c r="SGA91" s="37"/>
      <c r="SGB91" s="46"/>
      <c r="SGC91" s="35"/>
      <c r="SGD91" s="59"/>
      <c r="SGE91" s="37"/>
      <c r="SGF91" s="46"/>
      <c r="SGG91" s="35"/>
      <c r="SGH91" s="59"/>
      <c r="SGI91" s="37"/>
      <c r="SGJ91" s="46"/>
      <c r="SGK91" s="35"/>
      <c r="SGL91" s="59"/>
      <c r="SGM91" s="37"/>
      <c r="SGN91" s="46"/>
      <c r="SGO91" s="35"/>
      <c r="SGP91" s="59"/>
      <c r="SGQ91" s="37"/>
      <c r="SGR91" s="46"/>
      <c r="SGS91" s="35"/>
      <c r="SGT91" s="59"/>
      <c r="SGU91" s="37"/>
      <c r="SGV91" s="46"/>
      <c r="SGW91" s="35"/>
      <c r="SGX91" s="59"/>
      <c r="SGY91" s="37"/>
      <c r="SGZ91" s="46"/>
      <c r="SHA91" s="35"/>
      <c r="SHB91" s="59"/>
      <c r="SHC91" s="37"/>
      <c r="SHD91" s="46"/>
      <c r="SHE91" s="35"/>
      <c r="SHF91" s="59"/>
      <c r="SHG91" s="37"/>
      <c r="SHH91" s="46"/>
      <c r="SHI91" s="35"/>
      <c r="SHJ91" s="59"/>
      <c r="SHK91" s="37"/>
      <c r="SHL91" s="46"/>
      <c r="SHM91" s="35"/>
      <c r="SHN91" s="59"/>
      <c r="SHO91" s="37"/>
      <c r="SHP91" s="46"/>
      <c r="SHQ91" s="35"/>
      <c r="SHR91" s="59"/>
      <c r="SHS91" s="37"/>
      <c r="SHT91" s="46"/>
      <c r="SHU91" s="35"/>
      <c r="SHV91" s="59"/>
      <c r="SHW91" s="37"/>
      <c r="SHX91" s="46"/>
      <c r="SHY91" s="35"/>
      <c r="SHZ91" s="59"/>
      <c r="SIA91" s="37"/>
      <c r="SIB91" s="46"/>
      <c r="SIC91" s="35"/>
      <c r="SID91" s="59"/>
      <c r="SIE91" s="37"/>
      <c r="SIF91" s="46"/>
      <c r="SIG91" s="35"/>
      <c r="SIH91" s="59"/>
      <c r="SII91" s="37"/>
      <c r="SIJ91" s="46"/>
      <c r="SIK91" s="35"/>
      <c r="SIL91" s="59"/>
      <c r="SIM91" s="37"/>
      <c r="SIN91" s="46"/>
      <c r="SIO91" s="35"/>
      <c r="SIP91" s="59"/>
      <c r="SIQ91" s="37"/>
      <c r="SIR91" s="46"/>
      <c r="SIS91" s="35"/>
      <c r="SIT91" s="59"/>
      <c r="SIU91" s="37"/>
      <c r="SIV91" s="46"/>
      <c r="SIW91" s="35"/>
      <c r="SIX91" s="59"/>
      <c r="SIY91" s="37"/>
      <c r="SIZ91" s="46"/>
      <c r="SJA91" s="35"/>
      <c r="SJB91" s="59"/>
      <c r="SJC91" s="37"/>
      <c r="SJD91" s="46"/>
      <c r="SJE91" s="35"/>
      <c r="SJF91" s="59"/>
      <c r="SJG91" s="37"/>
      <c r="SJH91" s="46"/>
      <c r="SJI91" s="35"/>
      <c r="SJJ91" s="59"/>
      <c r="SJK91" s="37"/>
      <c r="SJL91" s="46"/>
      <c r="SJM91" s="35"/>
      <c r="SJN91" s="59"/>
      <c r="SJO91" s="37"/>
      <c r="SJP91" s="46"/>
      <c r="SJQ91" s="35"/>
      <c r="SJR91" s="59"/>
      <c r="SJS91" s="37"/>
      <c r="SJT91" s="46"/>
      <c r="SJU91" s="35"/>
      <c r="SJV91" s="59"/>
      <c r="SJW91" s="37"/>
      <c r="SJX91" s="46"/>
      <c r="SJY91" s="35"/>
      <c r="SJZ91" s="59"/>
      <c r="SKA91" s="37"/>
      <c r="SKB91" s="46"/>
      <c r="SKC91" s="35"/>
      <c r="SKD91" s="59"/>
      <c r="SKE91" s="37"/>
      <c r="SKF91" s="46"/>
      <c r="SKG91" s="35"/>
      <c r="SKH91" s="59"/>
      <c r="SKI91" s="37"/>
      <c r="SKJ91" s="46"/>
      <c r="SKK91" s="35"/>
      <c r="SKL91" s="59"/>
      <c r="SKM91" s="37"/>
      <c r="SKN91" s="46"/>
      <c r="SKO91" s="35"/>
      <c r="SKP91" s="59"/>
      <c r="SKQ91" s="37"/>
      <c r="SKR91" s="46"/>
      <c r="SKS91" s="35"/>
      <c r="SKT91" s="59"/>
      <c r="SKU91" s="37"/>
      <c r="SKV91" s="46"/>
      <c r="SKW91" s="35"/>
      <c r="SKX91" s="59"/>
      <c r="SKY91" s="37"/>
      <c r="SKZ91" s="46"/>
      <c r="SLA91" s="35"/>
      <c r="SLB91" s="59"/>
      <c r="SLC91" s="37"/>
      <c r="SLD91" s="46"/>
      <c r="SLE91" s="35"/>
      <c r="SLF91" s="59"/>
      <c r="SLG91" s="37"/>
      <c r="SLH91" s="46"/>
      <c r="SLI91" s="35"/>
      <c r="SLJ91" s="59"/>
      <c r="SLK91" s="37"/>
      <c r="SLL91" s="46"/>
      <c r="SLM91" s="35"/>
      <c r="SLN91" s="59"/>
      <c r="SLO91" s="37"/>
      <c r="SLP91" s="46"/>
      <c r="SLQ91" s="35"/>
      <c r="SLR91" s="59"/>
      <c r="SLS91" s="37"/>
      <c r="SLT91" s="46"/>
      <c r="SLU91" s="35"/>
      <c r="SLV91" s="59"/>
      <c r="SLW91" s="37"/>
      <c r="SLX91" s="46"/>
      <c r="SLY91" s="35"/>
      <c r="SLZ91" s="59"/>
      <c r="SMA91" s="37"/>
      <c r="SMB91" s="46"/>
      <c r="SMC91" s="35"/>
      <c r="SMD91" s="59"/>
      <c r="SME91" s="37"/>
      <c r="SMF91" s="46"/>
      <c r="SMG91" s="35"/>
      <c r="SMH91" s="59"/>
      <c r="SMI91" s="37"/>
      <c r="SMJ91" s="46"/>
      <c r="SMK91" s="35"/>
      <c r="SML91" s="59"/>
      <c r="SMM91" s="37"/>
      <c r="SMN91" s="46"/>
      <c r="SMO91" s="35"/>
      <c r="SMP91" s="59"/>
      <c r="SMQ91" s="37"/>
      <c r="SMR91" s="46"/>
      <c r="SMS91" s="35"/>
      <c r="SMT91" s="59"/>
      <c r="SMU91" s="37"/>
      <c r="SMV91" s="46"/>
      <c r="SMW91" s="35"/>
      <c r="SMX91" s="59"/>
      <c r="SMY91" s="37"/>
      <c r="SMZ91" s="46"/>
      <c r="SNA91" s="35"/>
      <c r="SNB91" s="59"/>
      <c r="SNC91" s="37"/>
      <c r="SND91" s="46"/>
      <c r="SNE91" s="35"/>
      <c r="SNF91" s="59"/>
      <c r="SNG91" s="37"/>
      <c r="SNH91" s="46"/>
      <c r="SNI91" s="35"/>
      <c r="SNJ91" s="59"/>
      <c r="SNK91" s="37"/>
      <c r="SNL91" s="46"/>
      <c r="SNM91" s="35"/>
      <c r="SNN91" s="59"/>
      <c r="SNO91" s="37"/>
      <c r="SNP91" s="46"/>
      <c r="SNQ91" s="35"/>
      <c r="SNR91" s="59"/>
      <c r="SNS91" s="37"/>
      <c r="SNT91" s="46"/>
      <c r="SNU91" s="35"/>
      <c r="SNV91" s="59"/>
      <c r="SNW91" s="37"/>
      <c r="SNX91" s="46"/>
      <c r="SNY91" s="35"/>
      <c r="SNZ91" s="59"/>
      <c r="SOA91" s="37"/>
      <c r="SOB91" s="46"/>
      <c r="SOC91" s="35"/>
      <c r="SOD91" s="59"/>
      <c r="SOE91" s="37"/>
      <c r="SOF91" s="46"/>
      <c r="SOG91" s="35"/>
      <c r="SOH91" s="59"/>
      <c r="SOI91" s="37"/>
      <c r="SOJ91" s="46"/>
      <c r="SOK91" s="35"/>
      <c r="SOL91" s="59"/>
      <c r="SOM91" s="37"/>
      <c r="SON91" s="46"/>
      <c r="SOO91" s="35"/>
      <c r="SOP91" s="59"/>
      <c r="SOQ91" s="37"/>
      <c r="SOR91" s="46"/>
      <c r="SOS91" s="35"/>
      <c r="SOT91" s="59"/>
      <c r="SOU91" s="37"/>
      <c r="SOV91" s="46"/>
      <c r="SOW91" s="35"/>
      <c r="SOX91" s="59"/>
      <c r="SOY91" s="37"/>
      <c r="SOZ91" s="46"/>
      <c r="SPA91" s="35"/>
      <c r="SPB91" s="59"/>
      <c r="SPC91" s="37"/>
      <c r="SPD91" s="46"/>
      <c r="SPE91" s="35"/>
      <c r="SPF91" s="59"/>
      <c r="SPG91" s="37"/>
      <c r="SPH91" s="46"/>
      <c r="SPI91" s="35"/>
      <c r="SPJ91" s="59"/>
      <c r="SPK91" s="37"/>
      <c r="SPL91" s="46"/>
      <c r="SPM91" s="35"/>
      <c r="SPN91" s="59"/>
      <c r="SPO91" s="37"/>
      <c r="SPP91" s="46"/>
      <c r="SPQ91" s="35"/>
      <c r="SPR91" s="59"/>
      <c r="SPS91" s="37"/>
      <c r="SPT91" s="46"/>
      <c r="SPU91" s="35"/>
      <c r="SPV91" s="59"/>
      <c r="SPW91" s="37"/>
      <c r="SPX91" s="46"/>
      <c r="SPY91" s="35"/>
      <c r="SPZ91" s="59"/>
      <c r="SQA91" s="37"/>
      <c r="SQB91" s="46"/>
      <c r="SQC91" s="35"/>
      <c r="SQD91" s="59"/>
      <c r="SQE91" s="37"/>
      <c r="SQF91" s="46"/>
      <c r="SQG91" s="35"/>
      <c r="SQH91" s="59"/>
      <c r="SQI91" s="37"/>
      <c r="SQJ91" s="46"/>
      <c r="SQK91" s="35"/>
      <c r="SQL91" s="59"/>
      <c r="SQM91" s="37"/>
      <c r="SQN91" s="46"/>
      <c r="SQO91" s="35"/>
      <c r="SQP91" s="59"/>
      <c r="SQQ91" s="37"/>
      <c r="SQR91" s="46"/>
      <c r="SQS91" s="35"/>
      <c r="SQT91" s="59"/>
      <c r="SQU91" s="37"/>
      <c r="SQV91" s="46"/>
      <c r="SQW91" s="35"/>
      <c r="SQX91" s="59"/>
      <c r="SQY91" s="37"/>
      <c r="SQZ91" s="46"/>
      <c r="SRA91" s="35"/>
      <c r="SRB91" s="59"/>
      <c r="SRC91" s="37"/>
      <c r="SRD91" s="46"/>
      <c r="SRE91" s="35"/>
      <c r="SRF91" s="59"/>
      <c r="SRG91" s="37"/>
      <c r="SRH91" s="46"/>
      <c r="SRI91" s="35"/>
      <c r="SRJ91" s="59"/>
      <c r="SRK91" s="37"/>
      <c r="SRL91" s="46"/>
      <c r="SRM91" s="35"/>
      <c r="SRN91" s="59"/>
      <c r="SRO91" s="37"/>
      <c r="SRP91" s="46"/>
      <c r="SRQ91" s="35"/>
      <c r="SRR91" s="59"/>
      <c r="SRS91" s="37"/>
      <c r="SRT91" s="46"/>
      <c r="SRU91" s="35"/>
      <c r="SRV91" s="59"/>
      <c r="SRW91" s="37"/>
      <c r="SRX91" s="46"/>
      <c r="SRY91" s="35"/>
      <c r="SRZ91" s="59"/>
      <c r="SSA91" s="37"/>
      <c r="SSB91" s="46"/>
      <c r="SSC91" s="35"/>
      <c r="SSD91" s="59"/>
      <c r="SSE91" s="37"/>
      <c r="SSF91" s="46"/>
      <c r="SSG91" s="35"/>
      <c r="SSH91" s="59"/>
      <c r="SSI91" s="37"/>
      <c r="SSJ91" s="46"/>
      <c r="SSK91" s="35"/>
      <c r="SSL91" s="59"/>
      <c r="SSM91" s="37"/>
      <c r="SSN91" s="46"/>
      <c r="SSO91" s="35"/>
      <c r="SSP91" s="59"/>
      <c r="SSQ91" s="37"/>
      <c r="SSR91" s="46"/>
      <c r="SSS91" s="35"/>
      <c r="SST91" s="59"/>
      <c r="SSU91" s="37"/>
      <c r="SSV91" s="46"/>
      <c r="SSW91" s="35"/>
      <c r="SSX91" s="59"/>
      <c r="SSY91" s="37"/>
      <c r="SSZ91" s="46"/>
      <c r="STA91" s="35"/>
      <c r="STB91" s="59"/>
      <c r="STC91" s="37"/>
      <c r="STD91" s="46"/>
      <c r="STE91" s="35"/>
      <c r="STF91" s="59"/>
      <c r="STG91" s="37"/>
      <c r="STH91" s="46"/>
      <c r="STI91" s="35"/>
      <c r="STJ91" s="59"/>
      <c r="STK91" s="37"/>
      <c r="STL91" s="46"/>
      <c r="STM91" s="35"/>
      <c r="STN91" s="59"/>
      <c r="STO91" s="37"/>
      <c r="STP91" s="46"/>
      <c r="STQ91" s="35"/>
      <c r="STR91" s="59"/>
      <c r="STS91" s="37"/>
      <c r="STT91" s="46"/>
      <c r="STU91" s="35"/>
      <c r="STV91" s="59"/>
      <c r="STW91" s="37"/>
      <c r="STX91" s="46"/>
      <c r="STY91" s="35"/>
      <c r="STZ91" s="59"/>
      <c r="SUA91" s="37"/>
      <c r="SUB91" s="46"/>
      <c r="SUC91" s="35"/>
      <c r="SUD91" s="59"/>
      <c r="SUE91" s="37"/>
      <c r="SUF91" s="46"/>
      <c r="SUG91" s="35"/>
      <c r="SUH91" s="59"/>
      <c r="SUI91" s="37"/>
      <c r="SUJ91" s="46"/>
      <c r="SUK91" s="35"/>
      <c r="SUL91" s="59"/>
      <c r="SUM91" s="37"/>
      <c r="SUN91" s="46"/>
      <c r="SUO91" s="35"/>
      <c r="SUP91" s="59"/>
      <c r="SUQ91" s="37"/>
      <c r="SUR91" s="46"/>
      <c r="SUS91" s="35"/>
      <c r="SUT91" s="59"/>
      <c r="SUU91" s="37"/>
      <c r="SUV91" s="46"/>
      <c r="SUW91" s="35"/>
      <c r="SUX91" s="59"/>
      <c r="SUY91" s="37"/>
      <c r="SUZ91" s="46"/>
      <c r="SVA91" s="35"/>
      <c r="SVB91" s="59"/>
      <c r="SVC91" s="37"/>
      <c r="SVD91" s="46"/>
      <c r="SVE91" s="35"/>
      <c r="SVF91" s="59"/>
      <c r="SVG91" s="37"/>
      <c r="SVH91" s="46"/>
      <c r="SVI91" s="35"/>
      <c r="SVJ91" s="59"/>
      <c r="SVK91" s="37"/>
      <c r="SVL91" s="46"/>
      <c r="SVM91" s="35"/>
      <c r="SVN91" s="59"/>
      <c r="SVO91" s="37"/>
      <c r="SVP91" s="46"/>
      <c r="SVQ91" s="35"/>
      <c r="SVR91" s="59"/>
      <c r="SVS91" s="37"/>
      <c r="SVT91" s="46"/>
      <c r="SVU91" s="35"/>
      <c r="SVV91" s="59"/>
      <c r="SVW91" s="37"/>
      <c r="SVX91" s="46"/>
      <c r="SVY91" s="35"/>
      <c r="SVZ91" s="59"/>
      <c r="SWA91" s="37"/>
      <c r="SWB91" s="46"/>
      <c r="SWC91" s="35"/>
      <c r="SWD91" s="59"/>
      <c r="SWE91" s="37"/>
      <c r="SWF91" s="46"/>
      <c r="SWG91" s="35"/>
      <c r="SWH91" s="59"/>
      <c r="SWI91" s="37"/>
      <c r="SWJ91" s="46"/>
      <c r="SWK91" s="35"/>
      <c r="SWL91" s="59"/>
      <c r="SWM91" s="37"/>
      <c r="SWN91" s="46"/>
      <c r="SWO91" s="35"/>
      <c r="SWP91" s="59"/>
      <c r="SWQ91" s="37"/>
      <c r="SWR91" s="46"/>
      <c r="SWS91" s="35"/>
      <c r="SWT91" s="59"/>
      <c r="SWU91" s="37"/>
      <c r="SWV91" s="46"/>
      <c r="SWW91" s="35"/>
      <c r="SWX91" s="59"/>
      <c r="SWY91" s="37"/>
      <c r="SWZ91" s="46"/>
      <c r="SXA91" s="35"/>
      <c r="SXB91" s="59"/>
      <c r="SXC91" s="37"/>
      <c r="SXD91" s="46"/>
      <c r="SXE91" s="35"/>
      <c r="SXF91" s="59"/>
      <c r="SXG91" s="37"/>
      <c r="SXH91" s="46"/>
      <c r="SXI91" s="35"/>
      <c r="SXJ91" s="59"/>
      <c r="SXK91" s="37"/>
      <c r="SXL91" s="46"/>
      <c r="SXM91" s="35"/>
      <c r="SXN91" s="59"/>
      <c r="SXO91" s="37"/>
      <c r="SXP91" s="46"/>
      <c r="SXQ91" s="35"/>
      <c r="SXR91" s="59"/>
      <c r="SXS91" s="37"/>
      <c r="SXT91" s="46"/>
      <c r="SXU91" s="35"/>
      <c r="SXV91" s="59"/>
      <c r="SXW91" s="37"/>
      <c r="SXX91" s="46"/>
      <c r="SXY91" s="35"/>
      <c r="SXZ91" s="59"/>
      <c r="SYA91" s="37"/>
      <c r="SYB91" s="46"/>
      <c r="SYC91" s="35"/>
      <c r="SYD91" s="59"/>
      <c r="SYE91" s="37"/>
      <c r="SYF91" s="46"/>
      <c r="SYG91" s="35"/>
      <c r="SYH91" s="59"/>
      <c r="SYI91" s="37"/>
      <c r="SYJ91" s="46"/>
      <c r="SYK91" s="35"/>
      <c r="SYL91" s="59"/>
      <c r="SYM91" s="37"/>
      <c r="SYN91" s="46"/>
      <c r="SYO91" s="35"/>
      <c r="SYP91" s="59"/>
      <c r="SYQ91" s="37"/>
      <c r="SYR91" s="46"/>
      <c r="SYS91" s="35"/>
      <c r="SYT91" s="59"/>
      <c r="SYU91" s="37"/>
      <c r="SYV91" s="46"/>
      <c r="SYW91" s="35"/>
      <c r="SYX91" s="59"/>
      <c r="SYY91" s="37"/>
      <c r="SYZ91" s="46"/>
      <c r="SZA91" s="35"/>
      <c r="SZB91" s="59"/>
      <c r="SZC91" s="37"/>
      <c r="SZD91" s="46"/>
      <c r="SZE91" s="35"/>
      <c r="SZF91" s="59"/>
      <c r="SZG91" s="37"/>
      <c r="SZH91" s="46"/>
      <c r="SZI91" s="35"/>
      <c r="SZJ91" s="59"/>
      <c r="SZK91" s="37"/>
      <c r="SZL91" s="46"/>
      <c r="SZM91" s="35"/>
      <c r="SZN91" s="59"/>
      <c r="SZO91" s="37"/>
      <c r="SZP91" s="46"/>
      <c r="SZQ91" s="35"/>
      <c r="SZR91" s="59"/>
      <c r="SZS91" s="37"/>
      <c r="SZT91" s="46"/>
      <c r="SZU91" s="35"/>
      <c r="SZV91" s="59"/>
      <c r="SZW91" s="37"/>
      <c r="SZX91" s="46"/>
      <c r="SZY91" s="35"/>
      <c r="SZZ91" s="59"/>
      <c r="TAA91" s="37"/>
      <c r="TAB91" s="46"/>
      <c r="TAC91" s="35"/>
      <c r="TAD91" s="59"/>
      <c r="TAE91" s="37"/>
      <c r="TAF91" s="46"/>
      <c r="TAG91" s="35"/>
      <c r="TAH91" s="59"/>
      <c r="TAI91" s="37"/>
      <c r="TAJ91" s="46"/>
      <c r="TAK91" s="35"/>
      <c r="TAL91" s="59"/>
      <c r="TAM91" s="37"/>
      <c r="TAN91" s="46"/>
      <c r="TAO91" s="35"/>
      <c r="TAP91" s="59"/>
      <c r="TAQ91" s="37"/>
      <c r="TAR91" s="46"/>
      <c r="TAS91" s="35"/>
      <c r="TAT91" s="59"/>
      <c r="TAU91" s="37"/>
      <c r="TAV91" s="46"/>
      <c r="TAW91" s="35"/>
      <c r="TAX91" s="59"/>
      <c r="TAY91" s="37"/>
      <c r="TAZ91" s="46"/>
      <c r="TBA91" s="35"/>
      <c r="TBB91" s="59"/>
      <c r="TBC91" s="37"/>
      <c r="TBD91" s="46"/>
      <c r="TBE91" s="35"/>
      <c r="TBF91" s="59"/>
      <c r="TBG91" s="37"/>
      <c r="TBH91" s="46"/>
      <c r="TBI91" s="35"/>
      <c r="TBJ91" s="59"/>
      <c r="TBK91" s="37"/>
      <c r="TBL91" s="46"/>
      <c r="TBM91" s="35"/>
      <c r="TBN91" s="59"/>
      <c r="TBO91" s="37"/>
      <c r="TBP91" s="46"/>
      <c r="TBQ91" s="35"/>
      <c r="TBR91" s="59"/>
      <c r="TBS91" s="37"/>
      <c r="TBT91" s="46"/>
      <c r="TBU91" s="35"/>
      <c r="TBV91" s="59"/>
      <c r="TBW91" s="37"/>
      <c r="TBX91" s="46"/>
      <c r="TBY91" s="35"/>
      <c r="TBZ91" s="59"/>
      <c r="TCA91" s="37"/>
      <c r="TCB91" s="46"/>
      <c r="TCC91" s="35"/>
      <c r="TCD91" s="59"/>
      <c r="TCE91" s="37"/>
      <c r="TCF91" s="46"/>
      <c r="TCG91" s="35"/>
      <c r="TCH91" s="59"/>
      <c r="TCI91" s="37"/>
      <c r="TCJ91" s="46"/>
      <c r="TCK91" s="35"/>
      <c r="TCL91" s="59"/>
      <c r="TCM91" s="37"/>
      <c r="TCN91" s="46"/>
      <c r="TCO91" s="35"/>
      <c r="TCP91" s="59"/>
      <c r="TCQ91" s="37"/>
      <c r="TCR91" s="46"/>
      <c r="TCS91" s="35"/>
      <c r="TCT91" s="59"/>
      <c r="TCU91" s="37"/>
      <c r="TCV91" s="46"/>
      <c r="TCW91" s="35"/>
      <c r="TCX91" s="59"/>
      <c r="TCY91" s="37"/>
      <c r="TCZ91" s="46"/>
      <c r="TDA91" s="35"/>
      <c r="TDB91" s="59"/>
      <c r="TDC91" s="37"/>
      <c r="TDD91" s="46"/>
      <c r="TDE91" s="35"/>
      <c r="TDF91" s="59"/>
      <c r="TDG91" s="37"/>
      <c r="TDH91" s="46"/>
      <c r="TDI91" s="35"/>
      <c r="TDJ91" s="59"/>
      <c r="TDK91" s="37"/>
      <c r="TDL91" s="46"/>
      <c r="TDM91" s="35"/>
      <c r="TDN91" s="59"/>
      <c r="TDO91" s="37"/>
      <c r="TDP91" s="46"/>
      <c r="TDQ91" s="35"/>
      <c r="TDR91" s="59"/>
      <c r="TDS91" s="37"/>
      <c r="TDT91" s="46"/>
      <c r="TDU91" s="35"/>
      <c r="TDV91" s="59"/>
      <c r="TDW91" s="37"/>
      <c r="TDX91" s="46"/>
      <c r="TDY91" s="35"/>
      <c r="TDZ91" s="59"/>
      <c r="TEA91" s="37"/>
      <c r="TEB91" s="46"/>
      <c r="TEC91" s="35"/>
      <c r="TED91" s="59"/>
      <c r="TEE91" s="37"/>
      <c r="TEF91" s="46"/>
      <c r="TEG91" s="35"/>
      <c r="TEH91" s="59"/>
      <c r="TEI91" s="37"/>
      <c r="TEJ91" s="46"/>
      <c r="TEK91" s="35"/>
      <c r="TEL91" s="59"/>
      <c r="TEM91" s="37"/>
      <c r="TEN91" s="46"/>
      <c r="TEO91" s="35"/>
      <c r="TEP91" s="59"/>
      <c r="TEQ91" s="37"/>
      <c r="TER91" s="46"/>
      <c r="TES91" s="35"/>
      <c r="TET91" s="59"/>
      <c r="TEU91" s="37"/>
      <c r="TEV91" s="46"/>
      <c r="TEW91" s="35"/>
      <c r="TEX91" s="59"/>
      <c r="TEY91" s="37"/>
      <c r="TEZ91" s="46"/>
      <c r="TFA91" s="35"/>
      <c r="TFB91" s="59"/>
      <c r="TFC91" s="37"/>
      <c r="TFD91" s="46"/>
      <c r="TFE91" s="35"/>
      <c r="TFF91" s="59"/>
      <c r="TFG91" s="37"/>
      <c r="TFH91" s="46"/>
      <c r="TFI91" s="35"/>
      <c r="TFJ91" s="59"/>
      <c r="TFK91" s="37"/>
      <c r="TFL91" s="46"/>
      <c r="TFM91" s="35"/>
      <c r="TFN91" s="59"/>
      <c r="TFO91" s="37"/>
      <c r="TFP91" s="46"/>
      <c r="TFQ91" s="35"/>
      <c r="TFR91" s="59"/>
      <c r="TFS91" s="37"/>
      <c r="TFT91" s="46"/>
      <c r="TFU91" s="35"/>
      <c r="TFV91" s="59"/>
      <c r="TFW91" s="37"/>
      <c r="TFX91" s="46"/>
      <c r="TFY91" s="35"/>
      <c r="TFZ91" s="59"/>
      <c r="TGA91" s="37"/>
      <c r="TGB91" s="46"/>
      <c r="TGC91" s="35"/>
      <c r="TGD91" s="59"/>
      <c r="TGE91" s="37"/>
      <c r="TGF91" s="46"/>
      <c r="TGG91" s="35"/>
      <c r="TGH91" s="59"/>
      <c r="TGI91" s="37"/>
      <c r="TGJ91" s="46"/>
      <c r="TGK91" s="35"/>
      <c r="TGL91" s="59"/>
      <c r="TGM91" s="37"/>
      <c r="TGN91" s="46"/>
      <c r="TGO91" s="35"/>
      <c r="TGP91" s="59"/>
      <c r="TGQ91" s="37"/>
      <c r="TGR91" s="46"/>
      <c r="TGS91" s="35"/>
      <c r="TGT91" s="59"/>
      <c r="TGU91" s="37"/>
      <c r="TGV91" s="46"/>
      <c r="TGW91" s="35"/>
      <c r="TGX91" s="59"/>
      <c r="TGY91" s="37"/>
      <c r="TGZ91" s="46"/>
      <c r="THA91" s="35"/>
      <c r="THB91" s="59"/>
      <c r="THC91" s="37"/>
      <c r="THD91" s="46"/>
      <c r="THE91" s="35"/>
      <c r="THF91" s="59"/>
      <c r="THG91" s="37"/>
      <c r="THH91" s="46"/>
      <c r="THI91" s="35"/>
      <c r="THJ91" s="59"/>
      <c r="THK91" s="37"/>
      <c r="THL91" s="46"/>
      <c r="THM91" s="35"/>
      <c r="THN91" s="59"/>
      <c r="THO91" s="37"/>
      <c r="THP91" s="46"/>
      <c r="THQ91" s="35"/>
      <c r="THR91" s="59"/>
      <c r="THS91" s="37"/>
      <c r="THT91" s="46"/>
      <c r="THU91" s="35"/>
      <c r="THV91" s="59"/>
      <c r="THW91" s="37"/>
      <c r="THX91" s="46"/>
      <c r="THY91" s="35"/>
      <c r="THZ91" s="59"/>
      <c r="TIA91" s="37"/>
      <c r="TIB91" s="46"/>
      <c r="TIC91" s="35"/>
      <c r="TID91" s="59"/>
      <c r="TIE91" s="37"/>
      <c r="TIF91" s="46"/>
      <c r="TIG91" s="35"/>
      <c r="TIH91" s="59"/>
      <c r="TII91" s="37"/>
      <c r="TIJ91" s="46"/>
      <c r="TIK91" s="35"/>
      <c r="TIL91" s="59"/>
      <c r="TIM91" s="37"/>
      <c r="TIN91" s="46"/>
      <c r="TIO91" s="35"/>
      <c r="TIP91" s="59"/>
      <c r="TIQ91" s="37"/>
      <c r="TIR91" s="46"/>
      <c r="TIS91" s="35"/>
      <c r="TIT91" s="59"/>
      <c r="TIU91" s="37"/>
      <c r="TIV91" s="46"/>
      <c r="TIW91" s="35"/>
      <c r="TIX91" s="59"/>
      <c r="TIY91" s="37"/>
      <c r="TIZ91" s="46"/>
      <c r="TJA91" s="35"/>
      <c r="TJB91" s="59"/>
      <c r="TJC91" s="37"/>
      <c r="TJD91" s="46"/>
      <c r="TJE91" s="35"/>
      <c r="TJF91" s="59"/>
      <c r="TJG91" s="37"/>
      <c r="TJH91" s="46"/>
      <c r="TJI91" s="35"/>
      <c r="TJJ91" s="59"/>
      <c r="TJK91" s="37"/>
      <c r="TJL91" s="46"/>
      <c r="TJM91" s="35"/>
      <c r="TJN91" s="59"/>
      <c r="TJO91" s="37"/>
      <c r="TJP91" s="46"/>
      <c r="TJQ91" s="35"/>
      <c r="TJR91" s="59"/>
      <c r="TJS91" s="37"/>
      <c r="TJT91" s="46"/>
      <c r="TJU91" s="35"/>
      <c r="TJV91" s="59"/>
      <c r="TJW91" s="37"/>
      <c r="TJX91" s="46"/>
      <c r="TJY91" s="35"/>
      <c r="TJZ91" s="59"/>
      <c r="TKA91" s="37"/>
      <c r="TKB91" s="46"/>
      <c r="TKC91" s="35"/>
      <c r="TKD91" s="59"/>
      <c r="TKE91" s="37"/>
      <c r="TKF91" s="46"/>
      <c r="TKG91" s="35"/>
      <c r="TKH91" s="59"/>
      <c r="TKI91" s="37"/>
      <c r="TKJ91" s="46"/>
      <c r="TKK91" s="35"/>
      <c r="TKL91" s="59"/>
      <c r="TKM91" s="37"/>
      <c r="TKN91" s="46"/>
      <c r="TKO91" s="35"/>
      <c r="TKP91" s="59"/>
      <c r="TKQ91" s="37"/>
      <c r="TKR91" s="46"/>
      <c r="TKS91" s="35"/>
      <c r="TKT91" s="59"/>
      <c r="TKU91" s="37"/>
      <c r="TKV91" s="46"/>
      <c r="TKW91" s="35"/>
      <c r="TKX91" s="59"/>
      <c r="TKY91" s="37"/>
      <c r="TKZ91" s="46"/>
      <c r="TLA91" s="35"/>
      <c r="TLB91" s="59"/>
      <c r="TLC91" s="37"/>
      <c r="TLD91" s="46"/>
      <c r="TLE91" s="35"/>
      <c r="TLF91" s="59"/>
      <c r="TLG91" s="37"/>
      <c r="TLH91" s="46"/>
      <c r="TLI91" s="35"/>
      <c r="TLJ91" s="59"/>
      <c r="TLK91" s="37"/>
      <c r="TLL91" s="46"/>
      <c r="TLM91" s="35"/>
      <c r="TLN91" s="59"/>
      <c r="TLO91" s="37"/>
      <c r="TLP91" s="46"/>
      <c r="TLQ91" s="35"/>
      <c r="TLR91" s="59"/>
      <c r="TLS91" s="37"/>
      <c r="TLT91" s="46"/>
      <c r="TLU91" s="35"/>
      <c r="TLV91" s="59"/>
      <c r="TLW91" s="37"/>
      <c r="TLX91" s="46"/>
      <c r="TLY91" s="35"/>
      <c r="TLZ91" s="59"/>
      <c r="TMA91" s="37"/>
      <c r="TMB91" s="46"/>
      <c r="TMC91" s="35"/>
      <c r="TMD91" s="59"/>
      <c r="TME91" s="37"/>
      <c r="TMF91" s="46"/>
      <c r="TMG91" s="35"/>
      <c r="TMH91" s="59"/>
      <c r="TMI91" s="37"/>
      <c r="TMJ91" s="46"/>
      <c r="TMK91" s="35"/>
      <c r="TML91" s="59"/>
      <c r="TMM91" s="37"/>
      <c r="TMN91" s="46"/>
      <c r="TMO91" s="35"/>
      <c r="TMP91" s="59"/>
      <c r="TMQ91" s="37"/>
      <c r="TMR91" s="46"/>
      <c r="TMS91" s="35"/>
      <c r="TMT91" s="59"/>
      <c r="TMU91" s="37"/>
      <c r="TMV91" s="46"/>
      <c r="TMW91" s="35"/>
      <c r="TMX91" s="59"/>
      <c r="TMY91" s="37"/>
      <c r="TMZ91" s="46"/>
      <c r="TNA91" s="35"/>
      <c r="TNB91" s="59"/>
      <c r="TNC91" s="37"/>
      <c r="TND91" s="46"/>
      <c r="TNE91" s="35"/>
      <c r="TNF91" s="59"/>
      <c r="TNG91" s="37"/>
      <c r="TNH91" s="46"/>
      <c r="TNI91" s="35"/>
      <c r="TNJ91" s="59"/>
      <c r="TNK91" s="37"/>
      <c r="TNL91" s="46"/>
      <c r="TNM91" s="35"/>
      <c r="TNN91" s="59"/>
      <c r="TNO91" s="37"/>
      <c r="TNP91" s="46"/>
      <c r="TNQ91" s="35"/>
      <c r="TNR91" s="59"/>
      <c r="TNS91" s="37"/>
      <c r="TNT91" s="46"/>
      <c r="TNU91" s="35"/>
      <c r="TNV91" s="59"/>
      <c r="TNW91" s="37"/>
      <c r="TNX91" s="46"/>
      <c r="TNY91" s="35"/>
      <c r="TNZ91" s="59"/>
      <c r="TOA91" s="37"/>
      <c r="TOB91" s="46"/>
      <c r="TOC91" s="35"/>
      <c r="TOD91" s="59"/>
      <c r="TOE91" s="37"/>
      <c r="TOF91" s="46"/>
      <c r="TOG91" s="35"/>
      <c r="TOH91" s="59"/>
      <c r="TOI91" s="37"/>
      <c r="TOJ91" s="46"/>
      <c r="TOK91" s="35"/>
      <c r="TOL91" s="59"/>
      <c r="TOM91" s="37"/>
      <c r="TON91" s="46"/>
      <c r="TOO91" s="35"/>
      <c r="TOP91" s="59"/>
      <c r="TOQ91" s="37"/>
      <c r="TOR91" s="46"/>
      <c r="TOS91" s="35"/>
      <c r="TOT91" s="59"/>
      <c r="TOU91" s="37"/>
      <c r="TOV91" s="46"/>
      <c r="TOW91" s="35"/>
      <c r="TOX91" s="59"/>
      <c r="TOY91" s="37"/>
      <c r="TOZ91" s="46"/>
      <c r="TPA91" s="35"/>
      <c r="TPB91" s="59"/>
      <c r="TPC91" s="37"/>
      <c r="TPD91" s="46"/>
      <c r="TPE91" s="35"/>
      <c r="TPF91" s="59"/>
      <c r="TPG91" s="37"/>
      <c r="TPH91" s="46"/>
      <c r="TPI91" s="35"/>
      <c r="TPJ91" s="59"/>
      <c r="TPK91" s="37"/>
      <c r="TPL91" s="46"/>
      <c r="TPM91" s="35"/>
      <c r="TPN91" s="59"/>
      <c r="TPO91" s="37"/>
      <c r="TPP91" s="46"/>
      <c r="TPQ91" s="35"/>
      <c r="TPR91" s="59"/>
      <c r="TPS91" s="37"/>
      <c r="TPT91" s="46"/>
      <c r="TPU91" s="35"/>
      <c r="TPV91" s="59"/>
      <c r="TPW91" s="37"/>
      <c r="TPX91" s="46"/>
      <c r="TPY91" s="35"/>
      <c r="TPZ91" s="59"/>
      <c r="TQA91" s="37"/>
      <c r="TQB91" s="46"/>
      <c r="TQC91" s="35"/>
      <c r="TQD91" s="59"/>
      <c r="TQE91" s="37"/>
      <c r="TQF91" s="46"/>
      <c r="TQG91" s="35"/>
      <c r="TQH91" s="59"/>
      <c r="TQI91" s="37"/>
      <c r="TQJ91" s="46"/>
      <c r="TQK91" s="35"/>
      <c r="TQL91" s="59"/>
      <c r="TQM91" s="37"/>
      <c r="TQN91" s="46"/>
      <c r="TQO91" s="35"/>
      <c r="TQP91" s="59"/>
      <c r="TQQ91" s="37"/>
      <c r="TQR91" s="46"/>
      <c r="TQS91" s="35"/>
      <c r="TQT91" s="59"/>
      <c r="TQU91" s="37"/>
      <c r="TQV91" s="46"/>
      <c r="TQW91" s="35"/>
      <c r="TQX91" s="59"/>
      <c r="TQY91" s="37"/>
      <c r="TQZ91" s="46"/>
      <c r="TRA91" s="35"/>
      <c r="TRB91" s="59"/>
      <c r="TRC91" s="37"/>
      <c r="TRD91" s="46"/>
      <c r="TRE91" s="35"/>
      <c r="TRF91" s="59"/>
      <c r="TRG91" s="37"/>
      <c r="TRH91" s="46"/>
      <c r="TRI91" s="35"/>
      <c r="TRJ91" s="59"/>
      <c r="TRK91" s="37"/>
      <c r="TRL91" s="46"/>
      <c r="TRM91" s="35"/>
      <c r="TRN91" s="59"/>
      <c r="TRO91" s="37"/>
      <c r="TRP91" s="46"/>
      <c r="TRQ91" s="35"/>
      <c r="TRR91" s="59"/>
      <c r="TRS91" s="37"/>
      <c r="TRT91" s="46"/>
      <c r="TRU91" s="35"/>
      <c r="TRV91" s="59"/>
      <c r="TRW91" s="37"/>
      <c r="TRX91" s="46"/>
      <c r="TRY91" s="35"/>
      <c r="TRZ91" s="59"/>
      <c r="TSA91" s="37"/>
      <c r="TSB91" s="46"/>
      <c r="TSC91" s="35"/>
      <c r="TSD91" s="59"/>
      <c r="TSE91" s="37"/>
      <c r="TSF91" s="46"/>
      <c r="TSG91" s="35"/>
      <c r="TSH91" s="59"/>
      <c r="TSI91" s="37"/>
      <c r="TSJ91" s="46"/>
      <c r="TSK91" s="35"/>
      <c r="TSL91" s="59"/>
      <c r="TSM91" s="37"/>
      <c r="TSN91" s="46"/>
      <c r="TSO91" s="35"/>
      <c r="TSP91" s="59"/>
      <c r="TSQ91" s="37"/>
      <c r="TSR91" s="46"/>
      <c r="TSS91" s="35"/>
      <c r="TST91" s="59"/>
      <c r="TSU91" s="37"/>
      <c r="TSV91" s="46"/>
      <c r="TSW91" s="35"/>
      <c r="TSX91" s="59"/>
      <c r="TSY91" s="37"/>
      <c r="TSZ91" s="46"/>
      <c r="TTA91" s="35"/>
      <c r="TTB91" s="59"/>
      <c r="TTC91" s="37"/>
      <c r="TTD91" s="46"/>
      <c r="TTE91" s="35"/>
      <c r="TTF91" s="59"/>
      <c r="TTG91" s="37"/>
      <c r="TTH91" s="46"/>
      <c r="TTI91" s="35"/>
      <c r="TTJ91" s="59"/>
      <c r="TTK91" s="37"/>
      <c r="TTL91" s="46"/>
      <c r="TTM91" s="35"/>
      <c r="TTN91" s="59"/>
      <c r="TTO91" s="37"/>
      <c r="TTP91" s="46"/>
      <c r="TTQ91" s="35"/>
      <c r="TTR91" s="59"/>
      <c r="TTS91" s="37"/>
      <c r="TTT91" s="46"/>
      <c r="TTU91" s="35"/>
      <c r="TTV91" s="59"/>
      <c r="TTW91" s="37"/>
      <c r="TTX91" s="46"/>
      <c r="TTY91" s="35"/>
      <c r="TTZ91" s="59"/>
      <c r="TUA91" s="37"/>
      <c r="TUB91" s="46"/>
      <c r="TUC91" s="35"/>
      <c r="TUD91" s="59"/>
      <c r="TUE91" s="37"/>
      <c r="TUF91" s="46"/>
      <c r="TUG91" s="35"/>
      <c r="TUH91" s="59"/>
      <c r="TUI91" s="37"/>
      <c r="TUJ91" s="46"/>
      <c r="TUK91" s="35"/>
      <c r="TUL91" s="59"/>
      <c r="TUM91" s="37"/>
      <c r="TUN91" s="46"/>
      <c r="TUO91" s="35"/>
      <c r="TUP91" s="59"/>
      <c r="TUQ91" s="37"/>
      <c r="TUR91" s="46"/>
      <c r="TUS91" s="35"/>
      <c r="TUT91" s="59"/>
      <c r="TUU91" s="37"/>
      <c r="TUV91" s="46"/>
      <c r="TUW91" s="35"/>
      <c r="TUX91" s="59"/>
      <c r="TUY91" s="37"/>
      <c r="TUZ91" s="46"/>
      <c r="TVA91" s="35"/>
      <c r="TVB91" s="59"/>
      <c r="TVC91" s="37"/>
      <c r="TVD91" s="46"/>
      <c r="TVE91" s="35"/>
      <c r="TVF91" s="59"/>
      <c r="TVG91" s="37"/>
      <c r="TVH91" s="46"/>
      <c r="TVI91" s="35"/>
      <c r="TVJ91" s="59"/>
      <c r="TVK91" s="37"/>
      <c r="TVL91" s="46"/>
      <c r="TVM91" s="35"/>
      <c r="TVN91" s="59"/>
      <c r="TVO91" s="37"/>
      <c r="TVP91" s="46"/>
      <c r="TVQ91" s="35"/>
      <c r="TVR91" s="59"/>
      <c r="TVS91" s="37"/>
      <c r="TVT91" s="46"/>
      <c r="TVU91" s="35"/>
      <c r="TVV91" s="59"/>
      <c r="TVW91" s="37"/>
      <c r="TVX91" s="46"/>
      <c r="TVY91" s="35"/>
      <c r="TVZ91" s="59"/>
      <c r="TWA91" s="37"/>
      <c r="TWB91" s="46"/>
      <c r="TWC91" s="35"/>
      <c r="TWD91" s="59"/>
      <c r="TWE91" s="37"/>
      <c r="TWF91" s="46"/>
      <c r="TWG91" s="35"/>
      <c r="TWH91" s="59"/>
      <c r="TWI91" s="37"/>
      <c r="TWJ91" s="46"/>
      <c r="TWK91" s="35"/>
      <c r="TWL91" s="59"/>
      <c r="TWM91" s="37"/>
      <c r="TWN91" s="46"/>
      <c r="TWO91" s="35"/>
      <c r="TWP91" s="59"/>
      <c r="TWQ91" s="37"/>
      <c r="TWR91" s="46"/>
      <c r="TWS91" s="35"/>
      <c r="TWT91" s="59"/>
      <c r="TWU91" s="37"/>
      <c r="TWV91" s="46"/>
      <c r="TWW91" s="35"/>
      <c r="TWX91" s="59"/>
      <c r="TWY91" s="37"/>
      <c r="TWZ91" s="46"/>
      <c r="TXA91" s="35"/>
      <c r="TXB91" s="59"/>
      <c r="TXC91" s="37"/>
      <c r="TXD91" s="46"/>
      <c r="TXE91" s="35"/>
      <c r="TXF91" s="59"/>
      <c r="TXG91" s="37"/>
      <c r="TXH91" s="46"/>
      <c r="TXI91" s="35"/>
      <c r="TXJ91" s="59"/>
      <c r="TXK91" s="37"/>
      <c r="TXL91" s="46"/>
      <c r="TXM91" s="35"/>
      <c r="TXN91" s="59"/>
      <c r="TXO91" s="37"/>
      <c r="TXP91" s="46"/>
      <c r="TXQ91" s="35"/>
      <c r="TXR91" s="59"/>
      <c r="TXS91" s="37"/>
      <c r="TXT91" s="46"/>
      <c r="TXU91" s="35"/>
      <c r="TXV91" s="59"/>
      <c r="TXW91" s="37"/>
      <c r="TXX91" s="46"/>
      <c r="TXY91" s="35"/>
      <c r="TXZ91" s="59"/>
      <c r="TYA91" s="37"/>
      <c r="TYB91" s="46"/>
      <c r="TYC91" s="35"/>
      <c r="TYD91" s="59"/>
      <c r="TYE91" s="37"/>
      <c r="TYF91" s="46"/>
      <c r="TYG91" s="35"/>
      <c r="TYH91" s="59"/>
      <c r="TYI91" s="37"/>
      <c r="TYJ91" s="46"/>
      <c r="TYK91" s="35"/>
      <c r="TYL91" s="59"/>
      <c r="TYM91" s="37"/>
      <c r="TYN91" s="46"/>
      <c r="TYO91" s="35"/>
      <c r="TYP91" s="59"/>
      <c r="TYQ91" s="37"/>
      <c r="TYR91" s="46"/>
      <c r="TYS91" s="35"/>
      <c r="TYT91" s="59"/>
      <c r="TYU91" s="37"/>
      <c r="TYV91" s="46"/>
      <c r="TYW91" s="35"/>
      <c r="TYX91" s="59"/>
      <c r="TYY91" s="37"/>
      <c r="TYZ91" s="46"/>
      <c r="TZA91" s="35"/>
      <c r="TZB91" s="59"/>
      <c r="TZC91" s="37"/>
      <c r="TZD91" s="46"/>
      <c r="TZE91" s="35"/>
      <c r="TZF91" s="59"/>
      <c r="TZG91" s="37"/>
      <c r="TZH91" s="46"/>
      <c r="TZI91" s="35"/>
      <c r="TZJ91" s="59"/>
      <c r="TZK91" s="37"/>
      <c r="TZL91" s="46"/>
      <c r="TZM91" s="35"/>
      <c r="TZN91" s="59"/>
      <c r="TZO91" s="37"/>
      <c r="TZP91" s="46"/>
      <c r="TZQ91" s="35"/>
      <c r="TZR91" s="59"/>
      <c r="TZS91" s="37"/>
      <c r="TZT91" s="46"/>
      <c r="TZU91" s="35"/>
      <c r="TZV91" s="59"/>
      <c r="TZW91" s="37"/>
      <c r="TZX91" s="46"/>
      <c r="TZY91" s="35"/>
      <c r="TZZ91" s="59"/>
      <c r="UAA91" s="37"/>
      <c r="UAB91" s="46"/>
      <c r="UAC91" s="35"/>
      <c r="UAD91" s="59"/>
      <c r="UAE91" s="37"/>
      <c r="UAF91" s="46"/>
      <c r="UAG91" s="35"/>
      <c r="UAH91" s="59"/>
      <c r="UAI91" s="37"/>
      <c r="UAJ91" s="46"/>
      <c r="UAK91" s="35"/>
      <c r="UAL91" s="59"/>
      <c r="UAM91" s="37"/>
      <c r="UAN91" s="46"/>
      <c r="UAO91" s="35"/>
      <c r="UAP91" s="59"/>
      <c r="UAQ91" s="37"/>
      <c r="UAR91" s="46"/>
      <c r="UAS91" s="35"/>
      <c r="UAT91" s="59"/>
      <c r="UAU91" s="37"/>
      <c r="UAV91" s="46"/>
      <c r="UAW91" s="35"/>
      <c r="UAX91" s="59"/>
      <c r="UAY91" s="37"/>
      <c r="UAZ91" s="46"/>
      <c r="UBA91" s="35"/>
      <c r="UBB91" s="59"/>
      <c r="UBC91" s="37"/>
      <c r="UBD91" s="46"/>
      <c r="UBE91" s="35"/>
      <c r="UBF91" s="59"/>
      <c r="UBG91" s="37"/>
      <c r="UBH91" s="46"/>
      <c r="UBI91" s="35"/>
      <c r="UBJ91" s="59"/>
      <c r="UBK91" s="37"/>
      <c r="UBL91" s="46"/>
      <c r="UBM91" s="35"/>
      <c r="UBN91" s="59"/>
      <c r="UBO91" s="37"/>
      <c r="UBP91" s="46"/>
      <c r="UBQ91" s="35"/>
      <c r="UBR91" s="59"/>
      <c r="UBS91" s="37"/>
      <c r="UBT91" s="46"/>
      <c r="UBU91" s="35"/>
      <c r="UBV91" s="59"/>
      <c r="UBW91" s="37"/>
      <c r="UBX91" s="46"/>
      <c r="UBY91" s="35"/>
      <c r="UBZ91" s="59"/>
      <c r="UCA91" s="37"/>
      <c r="UCB91" s="46"/>
      <c r="UCC91" s="35"/>
      <c r="UCD91" s="59"/>
      <c r="UCE91" s="37"/>
      <c r="UCF91" s="46"/>
      <c r="UCG91" s="35"/>
      <c r="UCH91" s="59"/>
      <c r="UCI91" s="37"/>
      <c r="UCJ91" s="46"/>
      <c r="UCK91" s="35"/>
      <c r="UCL91" s="59"/>
      <c r="UCM91" s="37"/>
      <c r="UCN91" s="46"/>
      <c r="UCO91" s="35"/>
      <c r="UCP91" s="59"/>
      <c r="UCQ91" s="37"/>
      <c r="UCR91" s="46"/>
      <c r="UCS91" s="35"/>
      <c r="UCT91" s="59"/>
      <c r="UCU91" s="37"/>
      <c r="UCV91" s="46"/>
      <c r="UCW91" s="35"/>
      <c r="UCX91" s="59"/>
      <c r="UCY91" s="37"/>
      <c r="UCZ91" s="46"/>
      <c r="UDA91" s="35"/>
      <c r="UDB91" s="59"/>
      <c r="UDC91" s="37"/>
      <c r="UDD91" s="46"/>
      <c r="UDE91" s="35"/>
      <c r="UDF91" s="59"/>
      <c r="UDG91" s="37"/>
      <c r="UDH91" s="46"/>
      <c r="UDI91" s="35"/>
      <c r="UDJ91" s="59"/>
      <c r="UDK91" s="37"/>
      <c r="UDL91" s="46"/>
      <c r="UDM91" s="35"/>
      <c r="UDN91" s="59"/>
      <c r="UDO91" s="37"/>
      <c r="UDP91" s="46"/>
      <c r="UDQ91" s="35"/>
      <c r="UDR91" s="59"/>
      <c r="UDS91" s="37"/>
      <c r="UDT91" s="46"/>
      <c r="UDU91" s="35"/>
      <c r="UDV91" s="59"/>
      <c r="UDW91" s="37"/>
      <c r="UDX91" s="46"/>
      <c r="UDY91" s="35"/>
      <c r="UDZ91" s="59"/>
      <c r="UEA91" s="37"/>
      <c r="UEB91" s="46"/>
      <c r="UEC91" s="35"/>
      <c r="UED91" s="59"/>
      <c r="UEE91" s="37"/>
      <c r="UEF91" s="46"/>
      <c r="UEG91" s="35"/>
      <c r="UEH91" s="59"/>
      <c r="UEI91" s="37"/>
      <c r="UEJ91" s="46"/>
      <c r="UEK91" s="35"/>
      <c r="UEL91" s="59"/>
      <c r="UEM91" s="37"/>
      <c r="UEN91" s="46"/>
      <c r="UEO91" s="35"/>
      <c r="UEP91" s="59"/>
      <c r="UEQ91" s="37"/>
      <c r="UER91" s="46"/>
      <c r="UES91" s="35"/>
      <c r="UET91" s="59"/>
      <c r="UEU91" s="37"/>
      <c r="UEV91" s="46"/>
      <c r="UEW91" s="35"/>
      <c r="UEX91" s="59"/>
      <c r="UEY91" s="37"/>
      <c r="UEZ91" s="46"/>
      <c r="UFA91" s="35"/>
      <c r="UFB91" s="59"/>
      <c r="UFC91" s="37"/>
      <c r="UFD91" s="46"/>
      <c r="UFE91" s="35"/>
      <c r="UFF91" s="59"/>
      <c r="UFG91" s="37"/>
      <c r="UFH91" s="46"/>
      <c r="UFI91" s="35"/>
      <c r="UFJ91" s="59"/>
      <c r="UFK91" s="37"/>
      <c r="UFL91" s="46"/>
      <c r="UFM91" s="35"/>
      <c r="UFN91" s="59"/>
      <c r="UFO91" s="37"/>
      <c r="UFP91" s="46"/>
      <c r="UFQ91" s="35"/>
      <c r="UFR91" s="59"/>
      <c r="UFS91" s="37"/>
      <c r="UFT91" s="46"/>
      <c r="UFU91" s="35"/>
      <c r="UFV91" s="59"/>
      <c r="UFW91" s="37"/>
      <c r="UFX91" s="46"/>
      <c r="UFY91" s="35"/>
      <c r="UFZ91" s="59"/>
      <c r="UGA91" s="37"/>
      <c r="UGB91" s="46"/>
      <c r="UGC91" s="35"/>
      <c r="UGD91" s="59"/>
      <c r="UGE91" s="37"/>
      <c r="UGF91" s="46"/>
      <c r="UGG91" s="35"/>
      <c r="UGH91" s="59"/>
      <c r="UGI91" s="37"/>
      <c r="UGJ91" s="46"/>
      <c r="UGK91" s="35"/>
      <c r="UGL91" s="59"/>
      <c r="UGM91" s="37"/>
      <c r="UGN91" s="46"/>
      <c r="UGO91" s="35"/>
      <c r="UGP91" s="59"/>
      <c r="UGQ91" s="37"/>
      <c r="UGR91" s="46"/>
      <c r="UGS91" s="35"/>
      <c r="UGT91" s="59"/>
      <c r="UGU91" s="37"/>
      <c r="UGV91" s="46"/>
      <c r="UGW91" s="35"/>
      <c r="UGX91" s="59"/>
      <c r="UGY91" s="37"/>
      <c r="UGZ91" s="46"/>
      <c r="UHA91" s="35"/>
      <c r="UHB91" s="59"/>
      <c r="UHC91" s="37"/>
      <c r="UHD91" s="46"/>
      <c r="UHE91" s="35"/>
      <c r="UHF91" s="59"/>
      <c r="UHG91" s="37"/>
      <c r="UHH91" s="46"/>
      <c r="UHI91" s="35"/>
      <c r="UHJ91" s="59"/>
      <c r="UHK91" s="37"/>
      <c r="UHL91" s="46"/>
      <c r="UHM91" s="35"/>
      <c r="UHN91" s="59"/>
      <c r="UHO91" s="37"/>
      <c r="UHP91" s="46"/>
      <c r="UHQ91" s="35"/>
      <c r="UHR91" s="59"/>
      <c r="UHS91" s="37"/>
      <c r="UHT91" s="46"/>
      <c r="UHU91" s="35"/>
      <c r="UHV91" s="59"/>
      <c r="UHW91" s="37"/>
      <c r="UHX91" s="46"/>
      <c r="UHY91" s="35"/>
      <c r="UHZ91" s="59"/>
      <c r="UIA91" s="37"/>
      <c r="UIB91" s="46"/>
      <c r="UIC91" s="35"/>
      <c r="UID91" s="59"/>
      <c r="UIE91" s="37"/>
      <c r="UIF91" s="46"/>
      <c r="UIG91" s="35"/>
      <c r="UIH91" s="59"/>
      <c r="UII91" s="37"/>
      <c r="UIJ91" s="46"/>
      <c r="UIK91" s="35"/>
      <c r="UIL91" s="59"/>
      <c r="UIM91" s="37"/>
      <c r="UIN91" s="46"/>
      <c r="UIO91" s="35"/>
      <c r="UIP91" s="59"/>
      <c r="UIQ91" s="37"/>
      <c r="UIR91" s="46"/>
      <c r="UIS91" s="35"/>
      <c r="UIT91" s="59"/>
      <c r="UIU91" s="37"/>
      <c r="UIV91" s="46"/>
      <c r="UIW91" s="35"/>
      <c r="UIX91" s="59"/>
      <c r="UIY91" s="37"/>
      <c r="UIZ91" s="46"/>
      <c r="UJA91" s="35"/>
      <c r="UJB91" s="59"/>
      <c r="UJC91" s="37"/>
      <c r="UJD91" s="46"/>
      <c r="UJE91" s="35"/>
      <c r="UJF91" s="59"/>
      <c r="UJG91" s="37"/>
      <c r="UJH91" s="46"/>
      <c r="UJI91" s="35"/>
      <c r="UJJ91" s="59"/>
      <c r="UJK91" s="37"/>
      <c r="UJL91" s="46"/>
      <c r="UJM91" s="35"/>
      <c r="UJN91" s="59"/>
      <c r="UJO91" s="37"/>
      <c r="UJP91" s="46"/>
      <c r="UJQ91" s="35"/>
      <c r="UJR91" s="59"/>
      <c r="UJS91" s="37"/>
      <c r="UJT91" s="46"/>
      <c r="UJU91" s="35"/>
      <c r="UJV91" s="59"/>
      <c r="UJW91" s="37"/>
      <c r="UJX91" s="46"/>
      <c r="UJY91" s="35"/>
      <c r="UJZ91" s="59"/>
      <c r="UKA91" s="37"/>
      <c r="UKB91" s="46"/>
      <c r="UKC91" s="35"/>
      <c r="UKD91" s="59"/>
      <c r="UKE91" s="37"/>
      <c r="UKF91" s="46"/>
      <c r="UKG91" s="35"/>
      <c r="UKH91" s="59"/>
      <c r="UKI91" s="37"/>
      <c r="UKJ91" s="46"/>
      <c r="UKK91" s="35"/>
      <c r="UKL91" s="59"/>
      <c r="UKM91" s="37"/>
      <c r="UKN91" s="46"/>
      <c r="UKO91" s="35"/>
      <c r="UKP91" s="59"/>
      <c r="UKQ91" s="37"/>
      <c r="UKR91" s="46"/>
      <c r="UKS91" s="35"/>
      <c r="UKT91" s="59"/>
      <c r="UKU91" s="37"/>
      <c r="UKV91" s="46"/>
      <c r="UKW91" s="35"/>
      <c r="UKX91" s="59"/>
      <c r="UKY91" s="37"/>
      <c r="UKZ91" s="46"/>
      <c r="ULA91" s="35"/>
      <c r="ULB91" s="59"/>
      <c r="ULC91" s="37"/>
      <c r="ULD91" s="46"/>
      <c r="ULE91" s="35"/>
      <c r="ULF91" s="59"/>
      <c r="ULG91" s="37"/>
      <c r="ULH91" s="46"/>
      <c r="ULI91" s="35"/>
      <c r="ULJ91" s="59"/>
      <c r="ULK91" s="37"/>
      <c r="ULL91" s="46"/>
      <c r="ULM91" s="35"/>
      <c r="ULN91" s="59"/>
      <c r="ULO91" s="37"/>
      <c r="ULP91" s="46"/>
      <c r="ULQ91" s="35"/>
      <c r="ULR91" s="59"/>
      <c r="ULS91" s="37"/>
      <c r="ULT91" s="46"/>
      <c r="ULU91" s="35"/>
      <c r="ULV91" s="59"/>
      <c r="ULW91" s="37"/>
      <c r="ULX91" s="46"/>
      <c r="ULY91" s="35"/>
      <c r="ULZ91" s="59"/>
      <c r="UMA91" s="37"/>
      <c r="UMB91" s="46"/>
      <c r="UMC91" s="35"/>
      <c r="UMD91" s="59"/>
      <c r="UME91" s="37"/>
      <c r="UMF91" s="46"/>
      <c r="UMG91" s="35"/>
      <c r="UMH91" s="59"/>
      <c r="UMI91" s="37"/>
      <c r="UMJ91" s="46"/>
      <c r="UMK91" s="35"/>
      <c r="UML91" s="59"/>
      <c r="UMM91" s="37"/>
      <c r="UMN91" s="46"/>
      <c r="UMO91" s="35"/>
      <c r="UMP91" s="59"/>
      <c r="UMQ91" s="37"/>
      <c r="UMR91" s="46"/>
      <c r="UMS91" s="35"/>
      <c r="UMT91" s="59"/>
      <c r="UMU91" s="37"/>
      <c r="UMV91" s="46"/>
      <c r="UMW91" s="35"/>
      <c r="UMX91" s="59"/>
      <c r="UMY91" s="37"/>
      <c r="UMZ91" s="46"/>
      <c r="UNA91" s="35"/>
      <c r="UNB91" s="59"/>
      <c r="UNC91" s="37"/>
      <c r="UND91" s="46"/>
      <c r="UNE91" s="35"/>
      <c r="UNF91" s="59"/>
      <c r="UNG91" s="37"/>
      <c r="UNH91" s="46"/>
      <c r="UNI91" s="35"/>
      <c r="UNJ91" s="59"/>
      <c r="UNK91" s="37"/>
      <c r="UNL91" s="46"/>
      <c r="UNM91" s="35"/>
      <c r="UNN91" s="59"/>
      <c r="UNO91" s="37"/>
      <c r="UNP91" s="46"/>
      <c r="UNQ91" s="35"/>
      <c r="UNR91" s="59"/>
      <c r="UNS91" s="37"/>
      <c r="UNT91" s="46"/>
      <c r="UNU91" s="35"/>
      <c r="UNV91" s="59"/>
      <c r="UNW91" s="37"/>
      <c r="UNX91" s="46"/>
      <c r="UNY91" s="35"/>
      <c r="UNZ91" s="59"/>
      <c r="UOA91" s="37"/>
      <c r="UOB91" s="46"/>
      <c r="UOC91" s="35"/>
      <c r="UOD91" s="59"/>
      <c r="UOE91" s="37"/>
      <c r="UOF91" s="46"/>
      <c r="UOG91" s="35"/>
      <c r="UOH91" s="59"/>
      <c r="UOI91" s="37"/>
      <c r="UOJ91" s="46"/>
      <c r="UOK91" s="35"/>
      <c r="UOL91" s="59"/>
      <c r="UOM91" s="37"/>
      <c r="UON91" s="46"/>
      <c r="UOO91" s="35"/>
      <c r="UOP91" s="59"/>
      <c r="UOQ91" s="37"/>
      <c r="UOR91" s="46"/>
      <c r="UOS91" s="35"/>
      <c r="UOT91" s="59"/>
      <c r="UOU91" s="37"/>
      <c r="UOV91" s="46"/>
      <c r="UOW91" s="35"/>
      <c r="UOX91" s="59"/>
      <c r="UOY91" s="37"/>
      <c r="UOZ91" s="46"/>
      <c r="UPA91" s="35"/>
      <c r="UPB91" s="59"/>
      <c r="UPC91" s="37"/>
      <c r="UPD91" s="46"/>
      <c r="UPE91" s="35"/>
      <c r="UPF91" s="59"/>
      <c r="UPG91" s="37"/>
      <c r="UPH91" s="46"/>
      <c r="UPI91" s="35"/>
      <c r="UPJ91" s="59"/>
      <c r="UPK91" s="37"/>
      <c r="UPL91" s="46"/>
      <c r="UPM91" s="35"/>
      <c r="UPN91" s="59"/>
      <c r="UPO91" s="37"/>
      <c r="UPP91" s="46"/>
      <c r="UPQ91" s="35"/>
      <c r="UPR91" s="59"/>
      <c r="UPS91" s="37"/>
      <c r="UPT91" s="46"/>
      <c r="UPU91" s="35"/>
      <c r="UPV91" s="59"/>
      <c r="UPW91" s="37"/>
      <c r="UPX91" s="46"/>
      <c r="UPY91" s="35"/>
      <c r="UPZ91" s="59"/>
      <c r="UQA91" s="37"/>
      <c r="UQB91" s="46"/>
      <c r="UQC91" s="35"/>
      <c r="UQD91" s="59"/>
      <c r="UQE91" s="37"/>
      <c r="UQF91" s="46"/>
      <c r="UQG91" s="35"/>
      <c r="UQH91" s="59"/>
      <c r="UQI91" s="37"/>
      <c r="UQJ91" s="46"/>
      <c r="UQK91" s="35"/>
      <c r="UQL91" s="59"/>
      <c r="UQM91" s="37"/>
      <c r="UQN91" s="46"/>
      <c r="UQO91" s="35"/>
      <c r="UQP91" s="59"/>
      <c r="UQQ91" s="37"/>
      <c r="UQR91" s="46"/>
      <c r="UQS91" s="35"/>
      <c r="UQT91" s="59"/>
      <c r="UQU91" s="37"/>
      <c r="UQV91" s="46"/>
      <c r="UQW91" s="35"/>
      <c r="UQX91" s="59"/>
      <c r="UQY91" s="37"/>
      <c r="UQZ91" s="46"/>
      <c r="URA91" s="35"/>
      <c r="URB91" s="59"/>
      <c r="URC91" s="37"/>
      <c r="URD91" s="46"/>
      <c r="URE91" s="35"/>
      <c r="URF91" s="59"/>
      <c r="URG91" s="37"/>
      <c r="URH91" s="46"/>
      <c r="URI91" s="35"/>
      <c r="URJ91" s="59"/>
      <c r="URK91" s="37"/>
      <c r="URL91" s="46"/>
      <c r="URM91" s="35"/>
      <c r="URN91" s="59"/>
      <c r="URO91" s="37"/>
      <c r="URP91" s="46"/>
      <c r="URQ91" s="35"/>
      <c r="URR91" s="59"/>
      <c r="URS91" s="37"/>
      <c r="URT91" s="46"/>
      <c r="URU91" s="35"/>
      <c r="URV91" s="59"/>
      <c r="URW91" s="37"/>
      <c r="URX91" s="46"/>
      <c r="URY91" s="35"/>
      <c r="URZ91" s="59"/>
      <c r="USA91" s="37"/>
      <c r="USB91" s="46"/>
      <c r="USC91" s="35"/>
      <c r="USD91" s="59"/>
      <c r="USE91" s="37"/>
      <c r="USF91" s="46"/>
      <c r="USG91" s="35"/>
      <c r="USH91" s="59"/>
      <c r="USI91" s="37"/>
      <c r="USJ91" s="46"/>
      <c r="USK91" s="35"/>
      <c r="USL91" s="59"/>
      <c r="USM91" s="37"/>
      <c r="USN91" s="46"/>
      <c r="USO91" s="35"/>
      <c r="USP91" s="59"/>
      <c r="USQ91" s="37"/>
      <c r="USR91" s="46"/>
      <c r="USS91" s="35"/>
      <c r="UST91" s="59"/>
      <c r="USU91" s="37"/>
      <c r="USV91" s="46"/>
      <c r="USW91" s="35"/>
      <c r="USX91" s="59"/>
      <c r="USY91" s="37"/>
      <c r="USZ91" s="46"/>
      <c r="UTA91" s="35"/>
      <c r="UTB91" s="59"/>
      <c r="UTC91" s="37"/>
      <c r="UTD91" s="46"/>
      <c r="UTE91" s="35"/>
      <c r="UTF91" s="59"/>
      <c r="UTG91" s="37"/>
      <c r="UTH91" s="46"/>
      <c r="UTI91" s="35"/>
      <c r="UTJ91" s="59"/>
      <c r="UTK91" s="37"/>
      <c r="UTL91" s="46"/>
      <c r="UTM91" s="35"/>
      <c r="UTN91" s="59"/>
      <c r="UTO91" s="37"/>
      <c r="UTP91" s="46"/>
      <c r="UTQ91" s="35"/>
      <c r="UTR91" s="59"/>
      <c r="UTS91" s="37"/>
      <c r="UTT91" s="46"/>
      <c r="UTU91" s="35"/>
      <c r="UTV91" s="59"/>
      <c r="UTW91" s="37"/>
      <c r="UTX91" s="46"/>
      <c r="UTY91" s="35"/>
      <c r="UTZ91" s="59"/>
      <c r="UUA91" s="37"/>
      <c r="UUB91" s="46"/>
      <c r="UUC91" s="35"/>
      <c r="UUD91" s="59"/>
      <c r="UUE91" s="37"/>
      <c r="UUF91" s="46"/>
      <c r="UUG91" s="35"/>
      <c r="UUH91" s="59"/>
      <c r="UUI91" s="37"/>
      <c r="UUJ91" s="46"/>
      <c r="UUK91" s="35"/>
      <c r="UUL91" s="59"/>
      <c r="UUM91" s="37"/>
      <c r="UUN91" s="46"/>
      <c r="UUO91" s="35"/>
      <c r="UUP91" s="59"/>
      <c r="UUQ91" s="37"/>
      <c r="UUR91" s="46"/>
      <c r="UUS91" s="35"/>
      <c r="UUT91" s="59"/>
      <c r="UUU91" s="37"/>
      <c r="UUV91" s="46"/>
      <c r="UUW91" s="35"/>
      <c r="UUX91" s="59"/>
      <c r="UUY91" s="37"/>
      <c r="UUZ91" s="46"/>
      <c r="UVA91" s="35"/>
      <c r="UVB91" s="59"/>
      <c r="UVC91" s="37"/>
      <c r="UVD91" s="46"/>
      <c r="UVE91" s="35"/>
      <c r="UVF91" s="59"/>
      <c r="UVG91" s="37"/>
      <c r="UVH91" s="46"/>
      <c r="UVI91" s="35"/>
      <c r="UVJ91" s="59"/>
      <c r="UVK91" s="37"/>
      <c r="UVL91" s="46"/>
      <c r="UVM91" s="35"/>
      <c r="UVN91" s="59"/>
      <c r="UVO91" s="37"/>
      <c r="UVP91" s="46"/>
      <c r="UVQ91" s="35"/>
      <c r="UVR91" s="59"/>
      <c r="UVS91" s="37"/>
      <c r="UVT91" s="46"/>
      <c r="UVU91" s="35"/>
      <c r="UVV91" s="59"/>
      <c r="UVW91" s="37"/>
      <c r="UVX91" s="46"/>
      <c r="UVY91" s="35"/>
      <c r="UVZ91" s="59"/>
      <c r="UWA91" s="37"/>
      <c r="UWB91" s="46"/>
      <c r="UWC91" s="35"/>
      <c r="UWD91" s="59"/>
      <c r="UWE91" s="37"/>
      <c r="UWF91" s="46"/>
      <c r="UWG91" s="35"/>
      <c r="UWH91" s="59"/>
      <c r="UWI91" s="37"/>
      <c r="UWJ91" s="46"/>
      <c r="UWK91" s="35"/>
      <c r="UWL91" s="59"/>
      <c r="UWM91" s="37"/>
      <c r="UWN91" s="46"/>
      <c r="UWO91" s="35"/>
      <c r="UWP91" s="59"/>
      <c r="UWQ91" s="37"/>
      <c r="UWR91" s="46"/>
      <c r="UWS91" s="35"/>
      <c r="UWT91" s="59"/>
      <c r="UWU91" s="37"/>
      <c r="UWV91" s="46"/>
      <c r="UWW91" s="35"/>
      <c r="UWX91" s="59"/>
      <c r="UWY91" s="37"/>
      <c r="UWZ91" s="46"/>
      <c r="UXA91" s="35"/>
      <c r="UXB91" s="59"/>
      <c r="UXC91" s="37"/>
      <c r="UXD91" s="46"/>
      <c r="UXE91" s="35"/>
      <c r="UXF91" s="59"/>
      <c r="UXG91" s="37"/>
      <c r="UXH91" s="46"/>
      <c r="UXI91" s="35"/>
      <c r="UXJ91" s="59"/>
      <c r="UXK91" s="37"/>
      <c r="UXL91" s="46"/>
      <c r="UXM91" s="35"/>
      <c r="UXN91" s="59"/>
      <c r="UXO91" s="37"/>
      <c r="UXP91" s="46"/>
      <c r="UXQ91" s="35"/>
      <c r="UXR91" s="59"/>
      <c r="UXS91" s="37"/>
      <c r="UXT91" s="46"/>
      <c r="UXU91" s="35"/>
      <c r="UXV91" s="59"/>
      <c r="UXW91" s="37"/>
      <c r="UXX91" s="46"/>
      <c r="UXY91" s="35"/>
      <c r="UXZ91" s="59"/>
      <c r="UYA91" s="37"/>
      <c r="UYB91" s="46"/>
      <c r="UYC91" s="35"/>
      <c r="UYD91" s="59"/>
      <c r="UYE91" s="37"/>
      <c r="UYF91" s="46"/>
      <c r="UYG91" s="35"/>
      <c r="UYH91" s="59"/>
      <c r="UYI91" s="37"/>
      <c r="UYJ91" s="46"/>
      <c r="UYK91" s="35"/>
      <c r="UYL91" s="59"/>
      <c r="UYM91" s="37"/>
      <c r="UYN91" s="46"/>
      <c r="UYO91" s="35"/>
      <c r="UYP91" s="59"/>
      <c r="UYQ91" s="37"/>
      <c r="UYR91" s="46"/>
      <c r="UYS91" s="35"/>
      <c r="UYT91" s="59"/>
      <c r="UYU91" s="37"/>
      <c r="UYV91" s="46"/>
      <c r="UYW91" s="35"/>
      <c r="UYX91" s="59"/>
      <c r="UYY91" s="37"/>
      <c r="UYZ91" s="46"/>
      <c r="UZA91" s="35"/>
      <c r="UZB91" s="59"/>
      <c r="UZC91" s="37"/>
      <c r="UZD91" s="46"/>
      <c r="UZE91" s="35"/>
      <c r="UZF91" s="59"/>
      <c r="UZG91" s="37"/>
      <c r="UZH91" s="46"/>
      <c r="UZI91" s="35"/>
      <c r="UZJ91" s="59"/>
      <c r="UZK91" s="37"/>
      <c r="UZL91" s="46"/>
      <c r="UZM91" s="35"/>
      <c r="UZN91" s="59"/>
      <c r="UZO91" s="37"/>
      <c r="UZP91" s="46"/>
      <c r="UZQ91" s="35"/>
      <c r="UZR91" s="59"/>
      <c r="UZS91" s="37"/>
      <c r="UZT91" s="46"/>
      <c r="UZU91" s="35"/>
      <c r="UZV91" s="59"/>
      <c r="UZW91" s="37"/>
      <c r="UZX91" s="46"/>
      <c r="UZY91" s="35"/>
      <c r="UZZ91" s="59"/>
      <c r="VAA91" s="37"/>
      <c r="VAB91" s="46"/>
      <c r="VAC91" s="35"/>
      <c r="VAD91" s="59"/>
      <c r="VAE91" s="37"/>
      <c r="VAF91" s="46"/>
      <c r="VAG91" s="35"/>
      <c r="VAH91" s="59"/>
      <c r="VAI91" s="37"/>
      <c r="VAJ91" s="46"/>
      <c r="VAK91" s="35"/>
      <c r="VAL91" s="59"/>
      <c r="VAM91" s="37"/>
      <c r="VAN91" s="46"/>
      <c r="VAO91" s="35"/>
      <c r="VAP91" s="59"/>
      <c r="VAQ91" s="37"/>
      <c r="VAR91" s="46"/>
      <c r="VAS91" s="35"/>
      <c r="VAT91" s="59"/>
      <c r="VAU91" s="37"/>
      <c r="VAV91" s="46"/>
      <c r="VAW91" s="35"/>
      <c r="VAX91" s="59"/>
      <c r="VAY91" s="37"/>
      <c r="VAZ91" s="46"/>
      <c r="VBA91" s="35"/>
      <c r="VBB91" s="59"/>
      <c r="VBC91" s="37"/>
      <c r="VBD91" s="46"/>
      <c r="VBE91" s="35"/>
      <c r="VBF91" s="59"/>
      <c r="VBG91" s="37"/>
      <c r="VBH91" s="46"/>
      <c r="VBI91" s="35"/>
      <c r="VBJ91" s="59"/>
      <c r="VBK91" s="37"/>
      <c r="VBL91" s="46"/>
      <c r="VBM91" s="35"/>
      <c r="VBN91" s="59"/>
      <c r="VBO91" s="37"/>
      <c r="VBP91" s="46"/>
      <c r="VBQ91" s="35"/>
      <c r="VBR91" s="59"/>
      <c r="VBS91" s="37"/>
      <c r="VBT91" s="46"/>
      <c r="VBU91" s="35"/>
      <c r="VBV91" s="59"/>
      <c r="VBW91" s="37"/>
      <c r="VBX91" s="46"/>
      <c r="VBY91" s="35"/>
      <c r="VBZ91" s="59"/>
      <c r="VCA91" s="37"/>
      <c r="VCB91" s="46"/>
      <c r="VCC91" s="35"/>
      <c r="VCD91" s="59"/>
      <c r="VCE91" s="37"/>
      <c r="VCF91" s="46"/>
      <c r="VCG91" s="35"/>
      <c r="VCH91" s="59"/>
      <c r="VCI91" s="37"/>
      <c r="VCJ91" s="46"/>
      <c r="VCK91" s="35"/>
      <c r="VCL91" s="59"/>
      <c r="VCM91" s="37"/>
      <c r="VCN91" s="46"/>
      <c r="VCO91" s="35"/>
      <c r="VCP91" s="59"/>
      <c r="VCQ91" s="37"/>
      <c r="VCR91" s="46"/>
      <c r="VCS91" s="35"/>
      <c r="VCT91" s="59"/>
      <c r="VCU91" s="37"/>
      <c r="VCV91" s="46"/>
      <c r="VCW91" s="35"/>
      <c r="VCX91" s="59"/>
      <c r="VCY91" s="37"/>
      <c r="VCZ91" s="46"/>
      <c r="VDA91" s="35"/>
      <c r="VDB91" s="59"/>
      <c r="VDC91" s="37"/>
      <c r="VDD91" s="46"/>
      <c r="VDE91" s="35"/>
      <c r="VDF91" s="59"/>
      <c r="VDG91" s="37"/>
      <c r="VDH91" s="46"/>
      <c r="VDI91" s="35"/>
      <c r="VDJ91" s="59"/>
      <c r="VDK91" s="37"/>
      <c r="VDL91" s="46"/>
      <c r="VDM91" s="35"/>
      <c r="VDN91" s="59"/>
      <c r="VDO91" s="37"/>
      <c r="VDP91" s="46"/>
      <c r="VDQ91" s="35"/>
      <c r="VDR91" s="59"/>
      <c r="VDS91" s="37"/>
      <c r="VDT91" s="46"/>
      <c r="VDU91" s="35"/>
      <c r="VDV91" s="59"/>
      <c r="VDW91" s="37"/>
      <c r="VDX91" s="46"/>
      <c r="VDY91" s="35"/>
      <c r="VDZ91" s="59"/>
      <c r="VEA91" s="37"/>
      <c r="VEB91" s="46"/>
      <c r="VEC91" s="35"/>
      <c r="VED91" s="59"/>
      <c r="VEE91" s="37"/>
      <c r="VEF91" s="46"/>
      <c r="VEG91" s="35"/>
      <c r="VEH91" s="59"/>
      <c r="VEI91" s="37"/>
      <c r="VEJ91" s="46"/>
      <c r="VEK91" s="35"/>
      <c r="VEL91" s="59"/>
      <c r="VEM91" s="37"/>
      <c r="VEN91" s="46"/>
      <c r="VEO91" s="35"/>
      <c r="VEP91" s="59"/>
      <c r="VEQ91" s="37"/>
      <c r="VER91" s="46"/>
      <c r="VES91" s="35"/>
      <c r="VET91" s="59"/>
      <c r="VEU91" s="37"/>
      <c r="VEV91" s="46"/>
      <c r="VEW91" s="35"/>
      <c r="VEX91" s="59"/>
      <c r="VEY91" s="37"/>
      <c r="VEZ91" s="46"/>
      <c r="VFA91" s="35"/>
      <c r="VFB91" s="59"/>
      <c r="VFC91" s="37"/>
      <c r="VFD91" s="46"/>
      <c r="VFE91" s="35"/>
      <c r="VFF91" s="59"/>
      <c r="VFG91" s="37"/>
      <c r="VFH91" s="46"/>
      <c r="VFI91" s="35"/>
      <c r="VFJ91" s="59"/>
      <c r="VFK91" s="37"/>
      <c r="VFL91" s="46"/>
      <c r="VFM91" s="35"/>
      <c r="VFN91" s="59"/>
      <c r="VFO91" s="37"/>
      <c r="VFP91" s="46"/>
      <c r="VFQ91" s="35"/>
      <c r="VFR91" s="59"/>
      <c r="VFS91" s="37"/>
      <c r="VFT91" s="46"/>
      <c r="VFU91" s="35"/>
      <c r="VFV91" s="59"/>
      <c r="VFW91" s="37"/>
      <c r="VFX91" s="46"/>
      <c r="VFY91" s="35"/>
      <c r="VFZ91" s="59"/>
      <c r="VGA91" s="37"/>
      <c r="VGB91" s="46"/>
      <c r="VGC91" s="35"/>
      <c r="VGD91" s="59"/>
      <c r="VGE91" s="37"/>
      <c r="VGF91" s="46"/>
      <c r="VGG91" s="35"/>
      <c r="VGH91" s="59"/>
      <c r="VGI91" s="37"/>
      <c r="VGJ91" s="46"/>
      <c r="VGK91" s="35"/>
      <c r="VGL91" s="59"/>
      <c r="VGM91" s="37"/>
      <c r="VGN91" s="46"/>
      <c r="VGO91" s="35"/>
      <c r="VGP91" s="59"/>
      <c r="VGQ91" s="37"/>
      <c r="VGR91" s="46"/>
      <c r="VGS91" s="35"/>
      <c r="VGT91" s="59"/>
      <c r="VGU91" s="37"/>
      <c r="VGV91" s="46"/>
      <c r="VGW91" s="35"/>
      <c r="VGX91" s="59"/>
      <c r="VGY91" s="37"/>
      <c r="VGZ91" s="46"/>
      <c r="VHA91" s="35"/>
      <c r="VHB91" s="59"/>
      <c r="VHC91" s="37"/>
      <c r="VHD91" s="46"/>
      <c r="VHE91" s="35"/>
      <c r="VHF91" s="59"/>
      <c r="VHG91" s="37"/>
      <c r="VHH91" s="46"/>
      <c r="VHI91" s="35"/>
      <c r="VHJ91" s="59"/>
      <c r="VHK91" s="37"/>
      <c r="VHL91" s="46"/>
      <c r="VHM91" s="35"/>
      <c r="VHN91" s="59"/>
      <c r="VHO91" s="37"/>
      <c r="VHP91" s="46"/>
      <c r="VHQ91" s="35"/>
      <c r="VHR91" s="59"/>
      <c r="VHS91" s="37"/>
      <c r="VHT91" s="46"/>
      <c r="VHU91" s="35"/>
      <c r="VHV91" s="59"/>
      <c r="VHW91" s="37"/>
      <c r="VHX91" s="46"/>
      <c r="VHY91" s="35"/>
      <c r="VHZ91" s="59"/>
      <c r="VIA91" s="37"/>
      <c r="VIB91" s="46"/>
      <c r="VIC91" s="35"/>
      <c r="VID91" s="59"/>
      <c r="VIE91" s="37"/>
      <c r="VIF91" s="46"/>
      <c r="VIG91" s="35"/>
      <c r="VIH91" s="59"/>
      <c r="VII91" s="37"/>
      <c r="VIJ91" s="46"/>
      <c r="VIK91" s="35"/>
      <c r="VIL91" s="59"/>
      <c r="VIM91" s="37"/>
      <c r="VIN91" s="46"/>
      <c r="VIO91" s="35"/>
      <c r="VIP91" s="59"/>
      <c r="VIQ91" s="37"/>
      <c r="VIR91" s="46"/>
      <c r="VIS91" s="35"/>
      <c r="VIT91" s="59"/>
      <c r="VIU91" s="37"/>
      <c r="VIV91" s="46"/>
      <c r="VIW91" s="35"/>
      <c r="VIX91" s="59"/>
      <c r="VIY91" s="37"/>
      <c r="VIZ91" s="46"/>
      <c r="VJA91" s="35"/>
      <c r="VJB91" s="59"/>
      <c r="VJC91" s="37"/>
      <c r="VJD91" s="46"/>
      <c r="VJE91" s="35"/>
      <c r="VJF91" s="59"/>
      <c r="VJG91" s="37"/>
      <c r="VJH91" s="46"/>
      <c r="VJI91" s="35"/>
      <c r="VJJ91" s="59"/>
      <c r="VJK91" s="37"/>
      <c r="VJL91" s="46"/>
      <c r="VJM91" s="35"/>
      <c r="VJN91" s="59"/>
      <c r="VJO91" s="37"/>
      <c r="VJP91" s="46"/>
      <c r="VJQ91" s="35"/>
      <c r="VJR91" s="59"/>
      <c r="VJS91" s="37"/>
      <c r="VJT91" s="46"/>
      <c r="VJU91" s="35"/>
      <c r="VJV91" s="59"/>
      <c r="VJW91" s="37"/>
      <c r="VJX91" s="46"/>
      <c r="VJY91" s="35"/>
      <c r="VJZ91" s="59"/>
      <c r="VKA91" s="37"/>
      <c r="VKB91" s="46"/>
      <c r="VKC91" s="35"/>
      <c r="VKD91" s="59"/>
      <c r="VKE91" s="37"/>
      <c r="VKF91" s="46"/>
      <c r="VKG91" s="35"/>
      <c r="VKH91" s="59"/>
      <c r="VKI91" s="37"/>
      <c r="VKJ91" s="46"/>
      <c r="VKK91" s="35"/>
      <c r="VKL91" s="59"/>
      <c r="VKM91" s="37"/>
      <c r="VKN91" s="46"/>
      <c r="VKO91" s="35"/>
      <c r="VKP91" s="59"/>
      <c r="VKQ91" s="37"/>
      <c r="VKR91" s="46"/>
      <c r="VKS91" s="35"/>
      <c r="VKT91" s="59"/>
      <c r="VKU91" s="37"/>
      <c r="VKV91" s="46"/>
      <c r="VKW91" s="35"/>
      <c r="VKX91" s="59"/>
      <c r="VKY91" s="37"/>
      <c r="VKZ91" s="46"/>
      <c r="VLA91" s="35"/>
      <c r="VLB91" s="59"/>
      <c r="VLC91" s="37"/>
      <c r="VLD91" s="46"/>
      <c r="VLE91" s="35"/>
      <c r="VLF91" s="59"/>
      <c r="VLG91" s="37"/>
      <c r="VLH91" s="46"/>
      <c r="VLI91" s="35"/>
      <c r="VLJ91" s="59"/>
      <c r="VLK91" s="37"/>
      <c r="VLL91" s="46"/>
      <c r="VLM91" s="35"/>
      <c r="VLN91" s="59"/>
      <c r="VLO91" s="37"/>
      <c r="VLP91" s="46"/>
      <c r="VLQ91" s="35"/>
      <c r="VLR91" s="59"/>
      <c r="VLS91" s="37"/>
      <c r="VLT91" s="46"/>
      <c r="VLU91" s="35"/>
      <c r="VLV91" s="59"/>
      <c r="VLW91" s="37"/>
      <c r="VLX91" s="46"/>
      <c r="VLY91" s="35"/>
      <c r="VLZ91" s="59"/>
      <c r="VMA91" s="37"/>
      <c r="VMB91" s="46"/>
      <c r="VMC91" s="35"/>
      <c r="VMD91" s="59"/>
      <c r="VME91" s="37"/>
      <c r="VMF91" s="46"/>
      <c r="VMG91" s="35"/>
      <c r="VMH91" s="59"/>
      <c r="VMI91" s="37"/>
      <c r="VMJ91" s="46"/>
      <c r="VMK91" s="35"/>
      <c r="VML91" s="59"/>
      <c r="VMM91" s="37"/>
      <c r="VMN91" s="46"/>
      <c r="VMO91" s="35"/>
      <c r="VMP91" s="59"/>
      <c r="VMQ91" s="37"/>
      <c r="VMR91" s="46"/>
      <c r="VMS91" s="35"/>
      <c r="VMT91" s="59"/>
      <c r="VMU91" s="37"/>
      <c r="VMV91" s="46"/>
      <c r="VMW91" s="35"/>
      <c r="VMX91" s="59"/>
      <c r="VMY91" s="37"/>
      <c r="VMZ91" s="46"/>
      <c r="VNA91" s="35"/>
      <c r="VNB91" s="59"/>
      <c r="VNC91" s="37"/>
      <c r="VND91" s="46"/>
      <c r="VNE91" s="35"/>
      <c r="VNF91" s="59"/>
      <c r="VNG91" s="37"/>
      <c r="VNH91" s="46"/>
      <c r="VNI91" s="35"/>
      <c r="VNJ91" s="59"/>
      <c r="VNK91" s="37"/>
      <c r="VNL91" s="46"/>
      <c r="VNM91" s="35"/>
      <c r="VNN91" s="59"/>
      <c r="VNO91" s="37"/>
      <c r="VNP91" s="46"/>
      <c r="VNQ91" s="35"/>
      <c r="VNR91" s="59"/>
      <c r="VNS91" s="37"/>
      <c r="VNT91" s="46"/>
      <c r="VNU91" s="35"/>
      <c r="VNV91" s="59"/>
      <c r="VNW91" s="37"/>
      <c r="VNX91" s="46"/>
      <c r="VNY91" s="35"/>
      <c r="VNZ91" s="59"/>
      <c r="VOA91" s="37"/>
      <c r="VOB91" s="46"/>
      <c r="VOC91" s="35"/>
      <c r="VOD91" s="59"/>
      <c r="VOE91" s="37"/>
      <c r="VOF91" s="46"/>
      <c r="VOG91" s="35"/>
      <c r="VOH91" s="59"/>
      <c r="VOI91" s="37"/>
      <c r="VOJ91" s="46"/>
      <c r="VOK91" s="35"/>
      <c r="VOL91" s="59"/>
      <c r="VOM91" s="37"/>
      <c r="VON91" s="46"/>
      <c r="VOO91" s="35"/>
      <c r="VOP91" s="59"/>
      <c r="VOQ91" s="37"/>
      <c r="VOR91" s="46"/>
      <c r="VOS91" s="35"/>
      <c r="VOT91" s="59"/>
      <c r="VOU91" s="37"/>
      <c r="VOV91" s="46"/>
      <c r="VOW91" s="35"/>
      <c r="VOX91" s="59"/>
      <c r="VOY91" s="37"/>
      <c r="VOZ91" s="46"/>
      <c r="VPA91" s="35"/>
      <c r="VPB91" s="59"/>
      <c r="VPC91" s="37"/>
      <c r="VPD91" s="46"/>
      <c r="VPE91" s="35"/>
      <c r="VPF91" s="59"/>
      <c r="VPG91" s="37"/>
      <c r="VPH91" s="46"/>
      <c r="VPI91" s="35"/>
      <c r="VPJ91" s="59"/>
      <c r="VPK91" s="37"/>
      <c r="VPL91" s="46"/>
      <c r="VPM91" s="35"/>
      <c r="VPN91" s="59"/>
      <c r="VPO91" s="37"/>
      <c r="VPP91" s="46"/>
      <c r="VPQ91" s="35"/>
      <c r="VPR91" s="59"/>
      <c r="VPS91" s="37"/>
      <c r="VPT91" s="46"/>
      <c r="VPU91" s="35"/>
      <c r="VPV91" s="59"/>
      <c r="VPW91" s="37"/>
      <c r="VPX91" s="46"/>
      <c r="VPY91" s="35"/>
      <c r="VPZ91" s="59"/>
      <c r="VQA91" s="37"/>
      <c r="VQB91" s="46"/>
      <c r="VQC91" s="35"/>
      <c r="VQD91" s="59"/>
      <c r="VQE91" s="37"/>
      <c r="VQF91" s="46"/>
      <c r="VQG91" s="35"/>
      <c r="VQH91" s="59"/>
      <c r="VQI91" s="37"/>
      <c r="VQJ91" s="46"/>
      <c r="VQK91" s="35"/>
      <c r="VQL91" s="59"/>
      <c r="VQM91" s="37"/>
      <c r="VQN91" s="46"/>
      <c r="VQO91" s="35"/>
      <c r="VQP91" s="59"/>
      <c r="VQQ91" s="37"/>
      <c r="VQR91" s="46"/>
      <c r="VQS91" s="35"/>
      <c r="VQT91" s="59"/>
      <c r="VQU91" s="37"/>
      <c r="VQV91" s="46"/>
      <c r="VQW91" s="35"/>
      <c r="VQX91" s="59"/>
      <c r="VQY91" s="37"/>
      <c r="VQZ91" s="46"/>
      <c r="VRA91" s="35"/>
      <c r="VRB91" s="59"/>
      <c r="VRC91" s="37"/>
      <c r="VRD91" s="46"/>
      <c r="VRE91" s="35"/>
      <c r="VRF91" s="59"/>
      <c r="VRG91" s="37"/>
      <c r="VRH91" s="46"/>
      <c r="VRI91" s="35"/>
      <c r="VRJ91" s="59"/>
      <c r="VRK91" s="37"/>
      <c r="VRL91" s="46"/>
      <c r="VRM91" s="35"/>
      <c r="VRN91" s="59"/>
      <c r="VRO91" s="37"/>
      <c r="VRP91" s="46"/>
      <c r="VRQ91" s="35"/>
      <c r="VRR91" s="59"/>
      <c r="VRS91" s="37"/>
      <c r="VRT91" s="46"/>
      <c r="VRU91" s="35"/>
      <c r="VRV91" s="59"/>
      <c r="VRW91" s="37"/>
      <c r="VRX91" s="46"/>
      <c r="VRY91" s="35"/>
      <c r="VRZ91" s="59"/>
      <c r="VSA91" s="37"/>
      <c r="VSB91" s="46"/>
      <c r="VSC91" s="35"/>
      <c r="VSD91" s="59"/>
      <c r="VSE91" s="37"/>
      <c r="VSF91" s="46"/>
      <c r="VSG91" s="35"/>
      <c r="VSH91" s="59"/>
      <c r="VSI91" s="37"/>
      <c r="VSJ91" s="46"/>
      <c r="VSK91" s="35"/>
      <c r="VSL91" s="59"/>
      <c r="VSM91" s="37"/>
      <c r="VSN91" s="46"/>
      <c r="VSO91" s="35"/>
      <c r="VSP91" s="59"/>
      <c r="VSQ91" s="37"/>
      <c r="VSR91" s="46"/>
      <c r="VSS91" s="35"/>
      <c r="VST91" s="59"/>
      <c r="VSU91" s="37"/>
      <c r="VSV91" s="46"/>
      <c r="VSW91" s="35"/>
      <c r="VSX91" s="59"/>
      <c r="VSY91" s="37"/>
      <c r="VSZ91" s="46"/>
      <c r="VTA91" s="35"/>
      <c r="VTB91" s="59"/>
      <c r="VTC91" s="37"/>
      <c r="VTD91" s="46"/>
      <c r="VTE91" s="35"/>
      <c r="VTF91" s="59"/>
      <c r="VTG91" s="37"/>
      <c r="VTH91" s="46"/>
      <c r="VTI91" s="35"/>
      <c r="VTJ91" s="59"/>
      <c r="VTK91" s="37"/>
      <c r="VTL91" s="46"/>
      <c r="VTM91" s="35"/>
      <c r="VTN91" s="59"/>
      <c r="VTO91" s="37"/>
      <c r="VTP91" s="46"/>
      <c r="VTQ91" s="35"/>
      <c r="VTR91" s="59"/>
      <c r="VTS91" s="37"/>
      <c r="VTT91" s="46"/>
      <c r="VTU91" s="35"/>
      <c r="VTV91" s="59"/>
      <c r="VTW91" s="37"/>
      <c r="VTX91" s="46"/>
      <c r="VTY91" s="35"/>
      <c r="VTZ91" s="59"/>
      <c r="VUA91" s="37"/>
      <c r="VUB91" s="46"/>
      <c r="VUC91" s="35"/>
      <c r="VUD91" s="59"/>
      <c r="VUE91" s="37"/>
      <c r="VUF91" s="46"/>
      <c r="VUG91" s="35"/>
      <c r="VUH91" s="59"/>
      <c r="VUI91" s="37"/>
      <c r="VUJ91" s="46"/>
      <c r="VUK91" s="35"/>
      <c r="VUL91" s="59"/>
      <c r="VUM91" s="37"/>
      <c r="VUN91" s="46"/>
      <c r="VUO91" s="35"/>
      <c r="VUP91" s="59"/>
      <c r="VUQ91" s="37"/>
      <c r="VUR91" s="46"/>
      <c r="VUS91" s="35"/>
      <c r="VUT91" s="59"/>
      <c r="VUU91" s="37"/>
      <c r="VUV91" s="46"/>
      <c r="VUW91" s="35"/>
      <c r="VUX91" s="59"/>
      <c r="VUY91" s="37"/>
      <c r="VUZ91" s="46"/>
      <c r="VVA91" s="35"/>
      <c r="VVB91" s="59"/>
      <c r="VVC91" s="37"/>
      <c r="VVD91" s="46"/>
      <c r="VVE91" s="35"/>
      <c r="VVF91" s="59"/>
      <c r="VVG91" s="37"/>
      <c r="VVH91" s="46"/>
      <c r="VVI91" s="35"/>
      <c r="VVJ91" s="59"/>
      <c r="VVK91" s="37"/>
      <c r="VVL91" s="46"/>
      <c r="VVM91" s="35"/>
      <c r="VVN91" s="59"/>
      <c r="VVO91" s="37"/>
      <c r="VVP91" s="46"/>
      <c r="VVQ91" s="35"/>
      <c r="VVR91" s="59"/>
      <c r="VVS91" s="37"/>
      <c r="VVT91" s="46"/>
      <c r="VVU91" s="35"/>
      <c r="VVV91" s="59"/>
      <c r="VVW91" s="37"/>
      <c r="VVX91" s="46"/>
      <c r="VVY91" s="35"/>
      <c r="VVZ91" s="59"/>
      <c r="VWA91" s="37"/>
      <c r="VWB91" s="46"/>
      <c r="VWC91" s="35"/>
      <c r="VWD91" s="59"/>
      <c r="VWE91" s="37"/>
      <c r="VWF91" s="46"/>
      <c r="VWG91" s="35"/>
      <c r="VWH91" s="59"/>
      <c r="VWI91" s="37"/>
      <c r="VWJ91" s="46"/>
      <c r="VWK91" s="35"/>
      <c r="VWL91" s="59"/>
      <c r="VWM91" s="37"/>
      <c r="VWN91" s="46"/>
      <c r="VWO91" s="35"/>
      <c r="VWP91" s="59"/>
      <c r="VWQ91" s="37"/>
      <c r="VWR91" s="46"/>
      <c r="VWS91" s="35"/>
      <c r="VWT91" s="59"/>
      <c r="VWU91" s="37"/>
      <c r="VWV91" s="46"/>
      <c r="VWW91" s="35"/>
      <c r="VWX91" s="59"/>
      <c r="VWY91" s="37"/>
      <c r="VWZ91" s="46"/>
      <c r="VXA91" s="35"/>
      <c r="VXB91" s="59"/>
      <c r="VXC91" s="37"/>
      <c r="VXD91" s="46"/>
      <c r="VXE91" s="35"/>
      <c r="VXF91" s="59"/>
      <c r="VXG91" s="37"/>
      <c r="VXH91" s="46"/>
      <c r="VXI91" s="35"/>
      <c r="VXJ91" s="59"/>
      <c r="VXK91" s="37"/>
      <c r="VXL91" s="46"/>
      <c r="VXM91" s="35"/>
      <c r="VXN91" s="59"/>
      <c r="VXO91" s="37"/>
      <c r="VXP91" s="46"/>
      <c r="VXQ91" s="35"/>
      <c r="VXR91" s="59"/>
      <c r="VXS91" s="37"/>
      <c r="VXT91" s="46"/>
      <c r="VXU91" s="35"/>
      <c r="VXV91" s="59"/>
      <c r="VXW91" s="37"/>
      <c r="VXX91" s="46"/>
      <c r="VXY91" s="35"/>
      <c r="VXZ91" s="59"/>
      <c r="VYA91" s="37"/>
      <c r="VYB91" s="46"/>
      <c r="VYC91" s="35"/>
      <c r="VYD91" s="59"/>
      <c r="VYE91" s="37"/>
      <c r="VYF91" s="46"/>
      <c r="VYG91" s="35"/>
      <c r="VYH91" s="59"/>
      <c r="VYI91" s="37"/>
      <c r="VYJ91" s="46"/>
      <c r="VYK91" s="35"/>
      <c r="VYL91" s="59"/>
      <c r="VYM91" s="37"/>
      <c r="VYN91" s="46"/>
      <c r="VYO91" s="35"/>
      <c r="VYP91" s="59"/>
      <c r="VYQ91" s="37"/>
      <c r="VYR91" s="46"/>
      <c r="VYS91" s="35"/>
      <c r="VYT91" s="59"/>
      <c r="VYU91" s="37"/>
      <c r="VYV91" s="46"/>
      <c r="VYW91" s="35"/>
      <c r="VYX91" s="59"/>
      <c r="VYY91" s="37"/>
      <c r="VYZ91" s="46"/>
      <c r="VZA91" s="35"/>
      <c r="VZB91" s="59"/>
      <c r="VZC91" s="37"/>
      <c r="VZD91" s="46"/>
      <c r="VZE91" s="35"/>
      <c r="VZF91" s="59"/>
      <c r="VZG91" s="37"/>
      <c r="VZH91" s="46"/>
      <c r="VZI91" s="35"/>
      <c r="VZJ91" s="59"/>
      <c r="VZK91" s="37"/>
      <c r="VZL91" s="46"/>
      <c r="VZM91" s="35"/>
      <c r="VZN91" s="59"/>
      <c r="VZO91" s="37"/>
      <c r="VZP91" s="46"/>
      <c r="VZQ91" s="35"/>
      <c r="VZR91" s="59"/>
      <c r="VZS91" s="37"/>
      <c r="VZT91" s="46"/>
      <c r="VZU91" s="35"/>
      <c r="VZV91" s="59"/>
      <c r="VZW91" s="37"/>
      <c r="VZX91" s="46"/>
      <c r="VZY91" s="35"/>
      <c r="VZZ91" s="59"/>
      <c r="WAA91" s="37"/>
      <c r="WAB91" s="46"/>
      <c r="WAC91" s="35"/>
      <c r="WAD91" s="59"/>
      <c r="WAE91" s="37"/>
      <c r="WAF91" s="46"/>
      <c r="WAG91" s="35"/>
      <c r="WAH91" s="59"/>
      <c r="WAI91" s="37"/>
      <c r="WAJ91" s="46"/>
      <c r="WAK91" s="35"/>
      <c r="WAL91" s="59"/>
      <c r="WAM91" s="37"/>
      <c r="WAN91" s="46"/>
      <c r="WAO91" s="35"/>
      <c r="WAP91" s="59"/>
      <c r="WAQ91" s="37"/>
      <c r="WAR91" s="46"/>
      <c r="WAS91" s="35"/>
      <c r="WAT91" s="59"/>
      <c r="WAU91" s="37"/>
      <c r="WAV91" s="46"/>
      <c r="WAW91" s="35"/>
      <c r="WAX91" s="59"/>
      <c r="WAY91" s="37"/>
      <c r="WAZ91" s="46"/>
      <c r="WBA91" s="35"/>
      <c r="WBB91" s="59"/>
      <c r="WBC91" s="37"/>
      <c r="WBD91" s="46"/>
      <c r="WBE91" s="35"/>
      <c r="WBF91" s="59"/>
      <c r="WBG91" s="37"/>
      <c r="WBH91" s="46"/>
      <c r="WBI91" s="35"/>
      <c r="WBJ91" s="59"/>
      <c r="WBK91" s="37"/>
      <c r="WBL91" s="46"/>
      <c r="WBM91" s="35"/>
      <c r="WBN91" s="59"/>
      <c r="WBO91" s="37"/>
      <c r="WBP91" s="46"/>
      <c r="WBQ91" s="35"/>
      <c r="WBR91" s="59"/>
      <c r="WBS91" s="37"/>
      <c r="WBT91" s="46"/>
      <c r="WBU91" s="35"/>
      <c r="WBV91" s="59"/>
      <c r="WBW91" s="37"/>
      <c r="WBX91" s="46"/>
      <c r="WBY91" s="35"/>
      <c r="WBZ91" s="59"/>
      <c r="WCA91" s="37"/>
      <c r="WCB91" s="46"/>
      <c r="WCC91" s="35"/>
      <c r="WCD91" s="59"/>
      <c r="WCE91" s="37"/>
      <c r="WCF91" s="46"/>
      <c r="WCG91" s="35"/>
      <c r="WCH91" s="59"/>
      <c r="WCI91" s="37"/>
      <c r="WCJ91" s="46"/>
      <c r="WCK91" s="35"/>
      <c r="WCL91" s="59"/>
      <c r="WCM91" s="37"/>
      <c r="WCN91" s="46"/>
      <c r="WCO91" s="35"/>
      <c r="WCP91" s="59"/>
      <c r="WCQ91" s="37"/>
      <c r="WCR91" s="46"/>
      <c r="WCS91" s="35"/>
      <c r="WCT91" s="59"/>
      <c r="WCU91" s="37"/>
      <c r="WCV91" s="46"/>
      <c r="WCW91" s="35"/>
      <c r="WCX91" s="59"/>
      <c r="WCY91" s="37"/>
      <c r="WCZ91" s="46"/>
      <c r="WDA91" s="35"/>
      <c r="WDB91" s="59"/>
      <c r="WDC91" s="37"/>
      <c r="WDD91" s="46"/>
      <c r="WDE91" s="35"/>
      <c r="WDF91" s="59"/>
      <c r="WDG91" s="37"/>
      <c r="WDH91" s="46"/>
      <c r="WDI91" s="35"/>
      <c r="WDJ91" s="59"/>
      <c r="WDK91" s="37"/>
      <c r="WDL91" s="46"/>
      <c r="WDM91" s="35"/>
      <c r="WDN91" s="59"/>
      <c r="WDO91" s="37"/>
      <c r="WDP91" s="46"/>
      <c r="WDQ91" s="35"/>
      <c r="WDR91" s="59"/>
      <c r="WDS91" s="37"/>
      <c r="WDT91" s="46"/>
      <c r="WDU91" s="35"/>
      <c r="WDV91" s="59"/>
      <c r="WDW91" s="37"/>
      <c r="WDX91" s="46"/>
      <c r="WDY91" s="35"/>
      <c r="WDZ91" s="59"/>
      <c r="WEA91" s="37"/>
      <c r="WEB91" s="46"/>
      <c r="WEC91" s="35"/>
      <c r="WED91" s="59"/>
      <c r="WEE91" s="37"/>
      <c r="WEF91" s="46"/>
      <c r="WEG91" s="35"/>
      <c r="WEH91" s="59"/>
      <c r="WEI91" s="37"/>
      <c r="WEJ91" s="46"/>
      <c r="WEK91" s="35"/>
      <c r="WEL91" s="59"/>
      <c r="WEM91" s="37"/>
      <c r="WEN91" s="46"/>
      <c r="WEO91" s="35"/>
      <c r="WEP91" s="59"/>
      <c r="WEQ91" s="37"/>
      <c r="WER91" s="46"/>
      <c r="WES91" s="35"/>
      <c r="WET91" s="59"/>
      <c r="WEU91" s="37"/>
      <c r="WEV91" s="46"/>
      <c r="WEW91" s="35"/>
      <c r="WEX91" s="59"/>
      <c r="WEY91" s="37"/>
      <c r="WEZ91" s="46"/>
      <c r="WFA91" s="35"/>
      <c r="WFB91" s="59"/>
      <c r="WFC91" s="37"/>
      <c r="WFD91" s="46"/>
      <c r="WFE91" s="35"/>
      <c r="WFF91" s="59"/>
      <c r="WFG91" s="37"/>
      <c r="WFH91" s="46"/>
      <c r="WFI91" s="35"/>
      <c r="WFJ91" s="59"/>
      <c r="WFK91" s="37"/>
      <c r="WFL91" s="46"/>
      <c r="WFM91" s="35"/>
      <c r="WFN91" s="59"/>
      <c r="WFO91" s="37"/>
      <c r="WFP91" s="46"/>
      <c r="WFQ91" s="35"/>
      <c r="WFR91" s="59"/>
      <c r="WFS91" s="37"/>
      <c r="WFT91" s="46"/>
      <c r="WFU91" s="35"/>
      <c r="WFV91" s="59"/>
      <c r="WFW91" s="37"/>
      <c r="WFX91" s="46"/>
      <c r="WFY91" s="35"/>
      <c r="WFZ91" s="59"/>
      <c r="WGA91" s="37"/>
      <c r="WGB91" s="46"/>
      <c r="WGC91" s="35"/>
      <c r="WGD91" s="59"/>
      <c r="WGE91" s="37"/>
      <c r="WGF91" s="46"/>
      <c r="WGG91" s="35"/>
      <c r="WGH91" s="59"/>
      <c r="WGI91" s="37"/>
      <c r="WGJ91" s="46"/>
      <c r="WGK91" s="35"/>
      <c r="WGL91" s="59"/>
      <c r="WGM91" s="37"/>
      <c r="WGN91" s="46"/>
      <c r="WGO91" s="35"/>
      <c r="WGP91" s="59"/>
      <c r="WGQ91" s="37"/>
      <c r="WGR91" s="46"/>
      <c r="WGS91" s="35"/>
      <c r="WGT91" s="59"/>
      <c r="WGU91" s="37"/>
      <c r="WGV91" s="46"/>
      <c r="WGW91" s="35"/>
      <c r="WGX91" s="59"/>
      <c r="WGY91" s="37"/>
      <c r="WGZ91" s="46"/>
      <c r="WHA91" s="35"/>
      <c r="WHB91" s="59"/>
      <c r="WHC91" s="37"/>
      <c r="WHD91" s="46"/>
      <c r="WHE91" s="35"/>
      <c r="WHF91" s="59"/>
      <c r="WHG91" s="37"/>
      <c r="WHH91" s="46"/>
      <c r="WHI91" s="35"/>
      <c r="WHJ91" s="59"/>
      <c r="WHK91" s="37"/>
      <c r="WHL91" s="46"/>
      <c r="WHM91" s="35"/>
      <c r="WHN91" s="59"/>
      <c r="WHO91" s="37"/>
      <c r="WHP91" s="46"/>
      <c r="WHQ91" s="35"/>
      <c r="WHR91" s="59"/>
      <c r="WHS91" s="37"/>
      <c r="WHT91" s="46"/>
      <c r="WHU91" s="35"/>
      <c r="WHV91" s="59"/>
      <c r="WHW91" s="37"/>
      <c r="WHX91" s="46"/>
      <c r="WHY91" s="35"/>
      <c r="WHZ91" s="59"/>
      <c r="WIA91" s="37"/>
      <c r="WIB91" s="46"/>
      <c r="WIC91" s="35"/>
      <c r="WID91" s="59"/>
      <c r="WIE91" s="37"/>
      <c r="WIF91" s="46"/>
      <c r="WIG91" s="35"/>
      <c r="WIH91" s="59"/>
      <c r="WII91" s="37"/>
      <c r="WIJ91" s="46"/>
      <c r="WIK91" s="35"/>
      <c r="WIL91" s="59"/>
      <c r="WIM91" s="37"/>
      <c r="WIN91" s="46"/>
      <c r="WIO91" s="35"/>
      <c r="WIP91" s="59"/>
      <c r="WIQ91" s="37"/>
      <c r="WIR91" s="46"/>
      <c r="WIS91" s="35"/>
      <c r="WIT91" s="59"/>
      <c r="WIU91" s="37"/>
      <c r="WIV91" s="46"/>
      <c r="WIW91" s="35"/>
      <c r="WIX91" s="59"/>
      <c r="WIY91" s="37"/>
      <c r="WIZ91" s="46"/>
      <c r="WJA91" s="35"/>
      <c r="WJB91" s="59"/>
      <c r="WJC91" s="37"/>
      <c r="WJD91" s="46"/>
      <c r="WJE91" s="35"/>
      <c r="WJF91" s="59"/>
      <c r="WJG91" s="37"/>
      <c r="WJH91" s="46"/>
      <c r="WJI91" s="35"/>
      <c r="WJJ91" s="59"/>
      <c r="WJK91" s="37"/>
      <c r="WJL91" s="46"/>
      <c r="WJM91" s="35"/>
      <c r="WJN91" s="59"/>
      <c r="WJO91" s="37"/>
      <c r="WJP91" s="46"/>
      <c r="WJQ91" s="35"/>
      <c r="WJR91" s="59"/>
      <c r="WJS91" s="37"/>
      <c r="WJT91" s="46"/>
      <c r="WJU91" s="35"/>
      <c r="WJV91" s="59"/>
      <c r="WJW91" s="37"/>
      <c r="WJX91" s="46"/>
      <c r="WJY91" s="35"/>
      <c r="WJZ91" s="59"/>
      <c r="WKA91" s="37"/>
      <c r="WKB91" s="46"/>
      <c r="WKC91" s="35"/>
      <c r="WKD91" s="59"/>
      <c r="WKE91" s="37"/>
      <c r="WKF91" s="46"/>
      <c r="WKG91" s="35"/>
      <c r="WKH91" s="59"/>
      <c r="WKI91" s="37"/>
      <c r="WKJ91" s="46"/>
      <c r="WKK91" s="35"/>
      <c r="WKL91" s="59"/>
      <c r="WKM91" s="37"/>
      <c r="WKN91" s="46"/>
      <c r="WKO91" s="35"/>
      <c r="WKP91" s="59"/>
      <c r="WKQ91" s="37"/>
      <c r="WKR91" s="46"/>
      <c r="WKS91" s="35"/>
      <c r="WKT91" s="59"/>
      <c r="WKU91" s="37"/>
      <c r="WKV91" s="46"/>
      <c r="WKW91" s="35"/>
      <c r="WKX91" s="59"/>
      <c r="WKY91" s="37"/>
      <c r="WKZ91" s="46"/>
      <c r="WLA91" s="35"/>
      <c r="WLB91" s="59"/>
      <c r="WLC91" s="37"/>
      <c r="WLD91" s="46"/>
      <c r="WLE91" s="35"/>
      <c r="WLF91" s="59"/>
      <c r="WLG91" s="37"/>
      <c r="WLH91" s="46"/>
      <c r="WLI91" s="35"/>
      <c r="WLJ91" s="59"/>
      <c r="WLK91" s="37"/>
      <c r="WLL91" s="46"/>
      <c r="WLM91" s="35"/>
      <c r="WLN91" s="59"/>
      <c r="WLO91" s="37"/>
      <c r="WLP91" s="46"/>
      <c r="WLQ91" s="35"/>
      <c r="WLR91" s="59"/>
      <c r="WLS91" s="37"/>
      <c r="WLT91" s="46"/>
      <c r="WLU91" s="35"/>
      <c r="WLV91" s="59"/>
      <c r="WLW91" s="37"/>
      <c r="WLX91" s="46"/>
      <c r="WLY91" s="35"/>
      <c r="WLZ91" s="59"/>
      <c r="WMA91" s="37"/>
      <c r="WMB91" s="46"/>
      <c r="WMC91" s="35"/>
      <c r="WMD91" s="59"/>
      <c r="WME91" s="37"/>
      <c r="WMF91" s="46"/>
      <c r="WMG91" s="35"/>
      <c r="WMH91" s="59"/>
      <c r="WMI91" s="37"/>
      <c r="WMJ91" s="46"/>
      <c r="WMK91" s="35"/>
      <c r="WML91" s="59"/>
      <c r="WMM91" s="37"/>
      <c r="WMN91" s="46"/>
      <c r="WMO91" s="35"/>
      <c r="WMP91" s="59"/>
      <c r="WMQ91" s="37"/>
      <c r="WMR91" s="46"/>
      <c r="WMS91" s="35"/>
      <c r="WMT91" s="59"/>
      <c r="WMU91" s="37"/>
      <c r="WMV91" s="46"/>
      <c r="WMW91" s="35"/>
      <c r="WMX91" s="59"/>
      <c r="WMY91" s="37"/>
      <c r="WMZ91" s="46"/>
      <c r="WNA91" s="35"/>
      <c r="WNB91" s="59"/>
      <c r="WNC91" s="37"/>
      <c r="WND91" s="46"/>
      <c r="WNE91" s="35"/>
      <c r="WNF91" s="59"/>
      <c r="WNG91" s="37"/>
      <c r="WNH91" s="46"/>
      <c r="WNI91" s="35"/>
      <c r="WNJ91" s="59"/>
      <c r="WNK91" s="37"/>
      <c r="WNL91" s="46"/>
      <c r="WNM91" s="35"/>
      <c r="WNN91" s="59"/>
      <c r="WNO91" s="37"/>
      <c r="WNP91" s="46"/>
      <c r="WNQ91" s="35"/>
      <c r="WNR91" s="59"/>
      <c r="WNS91" s="37"/>
      <c r="WNT91" s="46"/>
      <c r="WNU91" s="35"/>
      <c r="WNV91" s="59"/>
      <c r="WNW91" s="37"/>
      <c r="WNX91" s="46"/>
      <c r="WNY91" s="35"/>
      <c r="WNZ91" s="59"/>
      <c r="WOA91" s="37"/>
      <c r="WOB91" s="46"/>
      <c r="WOC91" s="35"/>
      <c r="WOD91" s="59"/>
      <c r="WOE91" s="37"/>
      <c r="WOF91" s="46"/>
      <c r="WOG91" s="35"/>
      <c r="WOH91" s="59"/>
      <c r="WOI91" s="37"/>
      <c r="WOJ91" s="46"/>
      <c r="WOK91" s="35"/>
      <c r="WOL91" s="59"/>
      <c r="WOM91" s="37"/>
      <c r="WON91" s="46"/>
      <c r="WOO91" s="35"/>
      <c r="WOP91" s="59"/>
      <c r="WOQ91" s="37"/>
      <c r="WOR91" s="46"/>
      <c r="WOS91" s="35"/>
      <c r="WOT91" s="59"/>
      <c r="WOU91" s="37"/>
      <c r="WOV91" s="46"/>
      <c r="WOW91" s="35"/>
      <c r="WOX91" s="59"/>
      <c r="WOY91" s="37"/>
      <c r="WOZ91" s="46"/>
      <c r="WPA91" s="35"/>
      <c r="WPB91" s="59"/>
      <c r="WPC91" s="37"/>
      <c r="WPD91" s="46"/>
      <c r="WPE91" s="35"/>
      <c r="WPF91" s="59"/>
      <c r="WPG91" s="37"/>
      <c r="WPH91" s="46"/>
      <c r="WPI91" s="35"/>
      <c r="WPJ91" s="59"/>
      <c r="WPK91" s="37"/>
      <c r="WPL91" s="46"/>
      <c r="WPM91" s="35"/>
      <c r="WPN91" s="59"/>
      <c r="WPO91" s="37"/>
      <c r="WPP91" s="46"/>
      <c r="WPQ91" s="35"/>
      <c r="WPR91" s="59"/>
      <c r="WPS91" s="37"/>
      <c r="WPT91" s="46"/>
      <c r="WPU91" s="35"/>
      <c r="WPV91" s="59"/>
      <c r="WPW91" s="37"/>
      <c r="WPX91" s="46"/>
      <c r="WPY91" s="35"/>
      <c r="WPZ91" s="59"/>
      <c r="WQA91" s="37"/>
      <c r="WQB91" s="46"/>
      <c r="WQC91" s="35"/>
      <c r="WQD91" s="59"/>
      <c r="WQE91" s="37"/>
      <c r="WQF91" s="46"/>
      <c r="WQG91" s="35"/>
      <c r="WQH91" s="59"/>
      <c r="WQI91" s="37"/>
      <c r="WQJ91" s="46"/>
      <c r="WQK91" s="35"/>
      <c r="WQL91" s="59"/>
      <c r="WQM91" s="37"/>
      <c r="WQN91" s="46"/>
      <c r="WQO91" s="35"/>
      <c r="WQP91" s="59"/>
      <c r="WQQ91" s="37"/>
      <c r="WQR91" s="46"/>
      <c r="WQS91" s="35"/>
      <c r="WQT91" s="59"/>
      <c r="WQU91" s="37"/>
      <c r="WQV91" s="46"/>
      <c r="WQW91" s="35"/>
      <c r="WQX91" s="59"/>
      <c r="WQY91" s="37"/>
      <c r="WQZ91" s="46"/>
      <c r="WRA91" s="35"/>
      <c r="WRB91" s="59"/>
      <c r="WRC91" s="37"/>
      <c r="WRD91" s="46"/>
      <c r="WRE91" s="35"/>
      <c r="WRF91" s="59"/>
      <c r="WRG91" s="37"/>
      <c r="WRH91" s="46"/>
      <c r="WRI91" s="35"/>
      <c r="WRJ91" s="59"/>
      <c r="WRK91" s="37"/>
      <c r="WRL91" s="46"/>
      <c r="WRM91" s="35"/>
      <c r="WRN91" s="59"/>
      <c r="WRO91" s="37"/>
      <c r="WRP91" s="46"/>
      <c r="WRQ91" s="35"/>
      <c r="WRR91" s="59"/>
      <c r="WRS91" s="37"/>
      <c r="WRT91" s="46"/>
      <c r="WRU91" s="35"/>
      <c r="WRV91" s="59"/>
      <c r="WRW91" s="37"/>
      <c r="WRX91" s="46"/>
      <c r="WRY91" s="35"/>
      <c r="WRZ91" s="59"/>
      <c r="WSA91" s="37"/>
      <c r="WSB91" s="46"/>
      <c r="WSC91" s="35"/>
      <c r="WSD91" s="59"/>
      <c r="WSE91" s="37"/>
      <c r="WSF91" s="46"/>
      <c r="WSG91" s="35"/>
      <c r="WSH91" s="59"/>
      <c r="WSI91" s="37"/>
      <c r="WSJ91" s="46"/>
      <c r="WSK91" s="35"/>
      <c r="WSL91" s="59"/>
      <c r="WSM91" s="37"/>
      <c r="WSN91" s="46"/>
      <c r="WSO91" s="35"/>
      <c r="WSP91" s="59"/>
      <c r="WSQ91" s="37"/>
      <c r="WSR91" s="46"/>
      <c r="WSS91" s="35"/>
      <c r="WST91" s="59"/>
      <c r="WSU91" s="37"/>
      <c r="WSV91" s="46"/>
      <c r="WSW91" s="35"/>
      <c r="WSX91" s="59"/>
      <c r="WSY91" s="37"/>
      <c r="WSZ91" s="46"/>
      <c r="WTA91" s="35"/>
      <c r="WTB91" s="59"/>
      <c r="WTC91" s="37"/>
      <c r="WTD91" s="46"/>
      <c r="WTE91" s="35"/>
      <c r="WTF91" s="59"/>
      <c r="WTG91" s="37"/>
      <c r="WTH91" s="46"/>
      <c r="WTI91" s="35"/>
      <c r="WTJ91" s="59"/>
      <c r="WTK91" s="37"/>
      <c r="WTL91" s="46"/>
      <c r="WTM91" s="35"/>
      <c r="WTN91" s="59"/>
      <c r="WTO91" s="37"/>
      <c r="WTP91" s="46"/>
      <c r="WTQ91" s="35"/>
      <c r="WTR91" s="59"/>
      <c r="WTS91" s="37"/>
      <c r="WTT91" s="46"/>
      <c r="WTU91" s="35"/>
      <c r="WTV91" s="59"/>
      <c r="WTW91" s="37"/>
      <c r="WTX91" s="46"/>
      <c r="WTY91" s="35"/>
      <c r="WTZ91" s="59"/>
      <c r="WUA91" s="37"/>
      <c r="WUB91" s="46"/>
      <c r="WUC91" s="35"/>
      <c r="WUD91" s="59"/>
      <c r="WUE91" s="37"/>
      <c r="WUF91" s="46"/>
      <c r="WUG91" s="35"/>
      <c r="WUH91" s="59"/>
      <c r="WUI91" s="37"/>
      <c r="WUJ91" s="46"/>
      <c r="WUK91" s="35"/>
      <c r="WUL91" s="59"/>
      <c r="WUM91" s="37"/>
      <c r="WUN91" s="46"/>
      <c r="WUO91" s="35"/>
      <c r="WUP91" s="59"/>
      <c r="WUQ91" s="37"/>
      <c r="WUR91" s="46"/>
      <c r="WUS91" s="35"/>
      <c r="WUT91" s="59"/>
      <c r="WUU91" s="37"/>
      <c r="WUV91" s="46"/>
      <c r="WUW91" s="35"/>
      <c r="WUX91" s="59"/>
      <c r="WUY91" s="37"/>
      <c r="WUZ91" s="46"/>
      <c r="WVA91" s="35"/>
      <c r="WVB91" s="59"/>
      <c r="WVC91" s="37"/>
      <c r="WVD91" s="46"/>
      <c r="WVE91" s="35"/>
      <c r="WVF91" s="59"/>
      <c r="WVG91" s="37"/>
      <c r="WVH91" s="46"/>
      <c r="WVI91" s="35"/>
      <c r="WVJ91" s="59"/>
      <c r="WVK91" s="37"/>
      <c r="WVL91" s="46"/>
      <c r="WVM91" s="35"/>
      <c r="WVN91" s="59"/>
      <c r="WVO91" s="37"/>
      <c r="WVP91" s="46"/>
      <c r="WVQ91" s="35"/>
      <c r="WVR91" s="59"/>
      <c r="WVS91" s="37"/>
      <c r="WVT91" s="46"/>
      <c r="WVU91" s="35"/>
      <c r="WVV91" s="59"/>
      <c r="WVW91" s="37"/>
      <c r="WVX91" s="46"/>
      <c r="WVY91" s="35"/>
      <c r="WVZ91" s="59"/>
      <c r="WWA91" s="37"/>
      <c r="WWB91" s="46"/>
      <c r="WWC91" s="35"/>
      <c r="WWD91" s="59"/>
      <c r="WWE91" s="37"/>
      <c r="WWF91" s="46"/>
      <c r="WWG91" s="35"/>
      <c r="WWH91" s="59"/>
      <c r="WWI91" s="37"/>
      <c r="WWJ91" s="46"/>
      <c r="WWK91" s="35"/>
      <c r="WWL91" s="59"/>
      <c r="WWM91" s="37"/>
      <c r="WWN91" s="46"/>
      <c r="WWO91" s="35"/>
      <c r="WWP91" s="59"/>
      <c r="WWQ91" s="37"/>
      <c r="WWR91" s="46"/>
      <c r="WWS91" s="35"/>
      <c r="WWT91" s="59"/>
      <c r="WWU91" s="37"/>
      <c r="WWV91" s="46"/>
      <c r="WWW91" s="35"/>
      <c r="WWX91" s="59"/>
      <c r="WWY91" s="37"/>
      <c r="WWZ91" s="46"/>
      <c r="WXA91" s="35"/>
      <c r="WXB91" s="59"/>
      <c r="WXC91" s="37"/>
      <c r="WXD91" s="46"/>
      <c r="WXE91" s="35"/>
      <c r="WXF91" s="59"/>
      <c r="WXG91" s="37"/>
      <c r="WXH91" s="46"/>
      <c r="WXI91" s="35"/>
      <c r="WXJ91" s="59"/>
      <c r="WXK91" s="37"/>
      <c r="WXL91" s="46"/>
      <c r="WXM91" s="35"/>
      <c r="WXN91" s="59"/>
      <c r="WXO91" s="37"/>
      <c r="WXP91" s="46"/>
      <c r="WXQ91" s="35"/>
      <c r="WXR91" s="59"/>
      <c r="WXS91" s="37"/>
      <c r="WXT91" s="46"/>
      <c r="WXU91" s="35"/>
      <c r="WXV91" s="59"/>
      <c r="WXW91" s="37"/>
      <c r="WXX91" s="46"/>
      <c r="WXY91" s="35"/>
      <c r="WXZ91" s="59"/>
      <c r="WYA91" s="37"/>
      <c r="WYB91" s="46"/>
      <c r="WYC91" s="35"/>
      <c r="WYD91" s="59"/>
      <c r="WYE91" s="37"/>
      <c r="WYF91" s="46"/>
      <c r="WYG91" s="35"/>
      <c r="WYH91" s="59"/>
      <c r="WYI91" s="37"/>
      <c r="WYJ91" s="46"/>
      <c r="WYK91" s="35"/>
      <c r="WYL91" s="59"/>
      <c r="WYM91" s="37"/>
      <c r="WYN91" s="46"/>
      <c r="WYO91" s="35"/>
      <c r="WYP91" s="59"/>
      <c r="WYQ91" s="37"/>
      <c r="WYR91" s="46"/>
      <c r="WYS91" s="35"/>
      <c r="WYT91" s="59"/>
      <c r="WYU91" s="37"/>
      <c r="WYV91" s="46"/>
      <c r="WYW91" s="35"/>
      <c r="WYX91" s="59"/>
      <c r="WYY91" s="37"/>
      <c r="WYZ91" s="46"/>
      <c r="WZA91" s="35"/>
      <c r="WZB91" s="59"/>
      <c r="WZC91" s="37"/>
      <c r="WZD91" s="46"/>
      <c r="WZE91" s="35"/>
      <c r="WZF91" s="59"/>
      <c r="WZG91" s="37"/>
      <c r="WZH91" s="46"/>
      <c r="WZI91" s="35"/>
      <c r="WZJ91" s="59"/>
      <c r="WZK91" s="37"/>
      <c r="WZL91" s="46"/>
      <c r="WZM91" s="35"/>
      <c r="WZN91" s="59"/>
      <c r="WZO91" s="37"/>
      <c r="WZP91" s="46"/>
      <c r="WZQ91" s="35"/>
      <c r="WZR91" s="59"/>
      <c r="WZS91" s="37"/>
      <c r="WZT91" s="46"/>
      <c r="WZU91" s="35"/>
      <c r="WZV91" s="59"/>
      <c r="WZW91" s="37"/>
      <c r="WZX91" s="46"/>
      <c r="WZY91" s="35"/>
      <c r="WZZ91" s="59"/>
      <c r="XAA91" s="37"/>
      <c r="XAB91" s="46"/>
      <c r="XAC91" s="35"/>
      <c r="XAD91" s="59"/>
      <c r="XAE91" s="37"/>
      <c r="XAF91" s="46"/>
      <c r="XAG91" s="35"/>
      <c r="XAH91" s="59"/>
      <c r="XAI91" s="37"/>
      <c r="XAJ91" s="46"/>
      <c r="XAK91" s="35"/>
      <c r="XAL91" s="59"/>
      <c r="XAM91" s="37"/>
      <c r="XAN91" s="46"/>
      <c r="XAO91" s="35"/>
      <c r="XAP91" s="59"/>
      <c r="XAQ91" s="37"/>
      <c r="XAR91" s="46"/>
      <c r="XAS91" s="35"/>
      <c r="XAT91" s="59"/>
      <c r="XAU91" s="37"/>
      <c r="XAV91" s="46"/>
      <c r="XAW91" s="35"/>
      <c r="XAX91" s="59"/>
      <c r="XAY91" s="37"/>
      <c r="XAZ91" s="46"/>
      <c r="XBA91" s="35"/>
      <c r="XBB91" s="59"/>
      <c r="XBC91" s="37"/>
      <c r="XBD91" s="46"/>
      <c r="XBE91" s="35"/>
      <c r="XBF91" s="59"/>
      <c r="XBG91" s="37"/>
      <c r="XBH91" s="46"/>
      <c r="XBI91" s="35"/>
      <c r="XBJ91" s="59"/>
      <c r="XBK91" s="37"/>
      <c r="XBL91" s="46"/>
      <c r="XBM91" s="35"/>
      <c r="XBN91" s="59"/>
      <c r="XBO91" s="37"/>
      <c r="XBP91" s="46"/>
      <c r="XBQ91" s="35"/>
      <c r="XBR91" s="59"/>
      <c r="XBS91" s="37"/>
      <c r="XBT91" s="46"/>
      <c r="XBU91" s="35"/>
      <c r="XBV91" s="59"/>
      <c r="XBW91" s="37"/>
      <c r="XBX91" s="46"/>
      <c r="XBY91" s="35"/>
      <c r="XBZ91" s="59"/>
      <c r="XCA91" s="37"/>
      <c r="XCB91" s="46"/>
      <c r="XCC91" s="35"/>
      <c r="XCD91" s="59"/>
      <c r="XCE91" s="37"/>
      <c r="XCF91" s="46"/>
      <c r="XCG91" s="35"/>
      <c r="XCH91" s="59"/>
      <c r="XCI91" s="37"/>
      <c r="XCJ91" s="46"/>
      <c r="XCK91" s="35"/>
      <c r="XCL91" s="59"/>
      <c r="XCM91" s="37"/>
      <c r="XCN91" s="46"/>
      <c r="XCO91" s="35"/>
      <c r="XCP91" s="59"/>
      <c r="XCQ91" s="37"/>
      <c r="XCR91" s="46"/>
      <c r="XCS91" s="35"/>
      <c r="XCT91" s="59"/>
      <c r="XCU91" s="37"/>
      <c r="XCV91" s="46"/>
      <c r="XCW91" s="35"/>
      <c r="XCX91" s="59"/>
      <c r="XCY91" s="37"/>
      <c r="XCZ91" s="46"/>
      <c r="XDA91" s="35"/>
      <c r="XDB91" s="59"/>
      <c r="XDC91" s="37"/>
      <c r="XDD91" s="46"/>
      <c r="XDE91" s="35"/>
      <c r="XDF91" s="59"/>
      <c r="XDG91" s="37"/>
      <c r="XDH91" s="46"/>
      <c r="XDI91" s="35"/>
      <c r="XDJ91" s="59"/>
      <c r="XDK91" s="37"/>
      <c r="XDL91" s="46"/>
      <c r="XDM91" s="35"/>
      <c r="XDN91" s="59"/>
      <c r="XDO91" s="37"/>
      <c r="XDP91" s="46"/>
      <c r="XDQ91" s="35"/>
      <c r="XDR91" s="59"/>
      <c r="XDS91" s="37"/>
      <c r="XDT91" s="46"/>
      <c r="XDU91" s="35"/>
      <c r="XDV91" s="59"/>
      <c r="XDW91" s="37"/>
      <c r="XDX91" s="46"/>
      <c r="XDY91" s="35"/>
      <c r="XDZ91" s="59"/>
      <c r="XEA91" s="37"/>
      <c r="XEB91" s="46"/>
      <c r="XEC91" s="35"/>
      <c r="XED91" s="59"/>
      <c r="XEE91" s="37"/>
      <c r="XEF91" s="46"/>
      <c r="XEG91" s="35"/>
      <c r="XEH91" s="59"/>
      <c r="XEI91" s="37"/>
      <c r="XEJ91" s="46"/>
      <c r="XEK91" s="35"/>
      <c r="XEL91" s="59"/>
      <c r="XEM91" s="37"/>
      <c r="XEN91" s="46"/>
      <c r="XEO91" s="35"/>
      <c r="XEP91" s="59"/>
      <c r="XEQ91" s="37"/>
      <c r="XER91" s="46"/>
      <c r="XES91" s="35"/>
      <c r="XET91" s="59"/>
      <c r="XEU91" s="37"/>
      <c r="XEV91" s="46"/>
      <c r="XEW91" s="35"/>
      <c r="XEX91" s="59"/>
      <c r="XEY91" s="37"/>
      <c r="XEZ91" s="46"/>
      <c r="XFA91" s="35"/>
      <c r="XFB91" s="59"/>
      <c r="XFC91" s="37"/>
      <c r="XFD91" s="46"/>
    </row>
    <row r="92" spans="1:16384" s="70" customFormat="1">
      <c r="A92" s="35"/>
      <c r="B92" s="165" t="s">
        <v>1027</v>
      </c>
      <c r="C92" s="37"/>
      <c r="D92" s="46"/>
      <c r="E92" s="163" t="s">
        <v>1028</v>
      </c>
      <c r="F92" s="59"/>
      <c r="G92" s="37"/>
      <c r="H92" s="46"/>
      <c r="I92" s="35"/>
      <c r="J92" s="59"/>
      <c r="K92" s="37"/>
      <c r="L92" s="46"/>
      <c r="M92" s="35"/>
      <c r="N92" s="59"/>
      <c r="O92" s="37"/>
      <c r="P92" s="46"/>
      <c r="Q92" s="35"/>
      <c r="R92" s="59"/>
      <c r="S92" s="37"/>
      <c r="T92" s="46"/>
      <c r="U92" s="35"/>
      <c r="V92" s="59"/>
      <c r="W92" s="37"/>
      <c r="X92" s="46"/>
      <c r="Y92" s="35"/>
      <c r="Z92" s="59"/>
      <c r="AA92" s="37"/>
      <c r="AB92" s="46"/>
      <c r="AC92" s="35"/>
      <c r="AD92" s="59"/>
      <c r="AE92" s="37"/>
      <c r="AF92" s="46"/>
      <c r="AG92" s="35"/>
      <c r="AH92" s="59"/>
      <c r="AI92" s="37"/>
      <c r="AJ92" s="46"/>
      <c r="AK92" s="35"/>
      <c r="AL92" s="59"/>
      <c r="AM92" s="37"/>
      <c r="AN92" s="46"/>
      <c r="AO92" s="35"/>
      <c r="AP92" s="59"/>
      <c r="AQ92" s="37"/>
      <c r="AR92" s="46"/>
      <c r="AS92" s="35"/>
      <c r="AT92" s="59"/>
      <c r="AU92" s="37"/>
      <c r="AV92" s="46"/>
      <c r="AW92" s="35"/>
      <c r="AX92" s="59"/>
      <c r="AY92" s="37"/>
      <c r="AZ92" s="46"/>
      <c r="BA92" s="35"/>
      <c r="BB92" s="59"/>
      <c r="BC92" s="37"/>
      <c r="BD92" s="46"/>
      <c r="BE92" s="35"/>
      <c r="BF92" s="59"/>
      <c r="BG92" s="37"/>
      <c r="BH92" s="46"/>
      <c r="BI92" s="35"/>
      <c r="BJ92" s="59"/>
      <c r="BK92" s="37"/>
      <c r="BL92" s="46"/>
      <c r="BM92" s="35"/>
      <c r="BN92" s="59"/>
      <c r="BO92" s="37"/>
      <c r="BP92" s="46"/>
      <c r="BQ92" s="35"/>
      <c r="BR92" s="59"/>
      <c r="BS92" s="37"/>
      <c r="BT92" s="46"/>
      <c r="BU92" s="35"/>
      <c r="BV92" s="59"/>
      <c r="BW92" s="37"/>
      <c r="BX92" s="46"/>
      <c r="BY92" s="35"/>
      <c r="BZ92" s="59"/>
      <c r="CA92" s="37"/>
      <c r="CB92" s="46"/>
      <c r="CC92" s="35"/>
      <c r="CD92" s="59"/>
      <c r="CE92" s="37"/>
      <c r="CF92" s="46"/>
      <c r="CG92" s="35"/>
      <c r="CH92" s="59"/>
      <c r="CI92" s="37"/>
      <c r="CJ92" s="46"/>
      <c r="CK92" s="35"/>
      <c r="CL92" s="59"/>
      <c r="CM92" s="37"/>
      <c r="CN92" s="46"/>
      <c r="CO92" s="35"/>
      <c r="CP92" s="59"/>
      <c r="CQ92" s="37"/>
      <c r="CR92" s="46"/>
      <c r="CS92" s="35"/>
      <c r="CT92" s="59"/>
      <c r="CU92" s="37"/>
      <c r="CV92" s="46"/>
      <c r="CW92" s="35"/>
      <c r="CX92" s="59"/>
      <c r="CY92" s="37"/>
      <c r="CZ92" s="46"/>
      <c r="DA92" s="35"/>
      <c r="DB92" s="59"/>
      <c r="DC92" s="37"/>
      <c r="DD92" s="46"/>
      <c r="DE92" s="35"/>
      <c r="DF92" s="59"/>
      <c r="DG92" s="37"/>
      <c r="DH92" s="46"/>
      <c r="DI92" s="35"/>
      <c r="DJ92" s="59"/>
      <c r="DK92" s="37"/>
      <c r="DL92" s="46"/>
      <c r="DM92" s="35"/>
      <c r="DN92" s="59"/>
      <c r="DO92" s="37"/>
      <c r="DP92" s="46"/>
      <c r="DQ92" s="35"/>
      <c r="DR92" s="59"/>
      <c r="DS92" s="37"/>
      <c r="DT92" s="46"/>
      <c r="DU92" s="35"/>
      <c r="DV92" s="59"/>
      <c r="DW92" s="37"/>
      <c r="DX92" s="46"/>
      <c r="DY92" s="35"/>
      <c r="DZ92" s="59"/>
      <c r="EA92" s="37"/>
      <c r="EB92" s="46"/>
      <c r="EC92" s="35"/>
      <c r="ED92" s="59"/>
      <c r="EE92" s="37"/>
      <c r="EF92" s="46"/>
      <c r="EG92" s="35"/>
      <c r="EH92" s="59"/>
      <c r="EI92" s="37"/>
      <c r="EJ92" s="46"/>
      <c r="EK92" s="35"/>
      <c r="EL92" s="59"/>
      <c r="EM92" s="37"/>
      <c r="EN92" s="46"/>
      <c r="EO92" s="35"/>
      <c r="EP92" s="59"/>
      <c r="EQ92" s="37"/>
      <c r="ER92" s="46"/>
      <c r="ES92" s="35"/>
      <c r="ET92" s="59"/>
      <c r="EU92" s="37"/>
      <c r="EV92" s="46"/>
      <c r="EW92" s="35"/>
      <c r="EX92" s="59"/>
      <c r="EY92" s="37"/>
      <c r="EZ92" s="46"/>
      <c r="FA92" s="35"/>
      <c r="FB92" s="59"/>
      <c r="FC92" s="37"/>
      <c r="FD92" s="46"/>
      <c r="FE92" s="35"/>
      <c r="FF92" s="59"/>
      <c r="FG92" s="37"/>
      <c r="FH92" s="46"/>
      <c r="FI92" s="35"/>
      <c r="FJ92" s="59"/>
      <c r="FK92" s="37"/>
      <c r="FL92" s="46"/>
      <c r="FM92" s="35"/>
      <c r="FN92" s="59"/>
      <c r="FO92" s="37"/>
      <c r="FP92" s="46"/>
      <c r="FQ92" s="35"/>
      <c r="FR92" s="59"/>
      <c r="FS92" s="37"/>
      <c r="FT92" s="46"/>
      <c r="FU92" s="35"/>
      <c r="FV92" s="59"/>
      <c r="FW92" s="37"/>
      <c r="FX92" s="46"/>
      <c r="FY92" s="35"/>
      <c r="FZ92" s="59"/>
      <c r="GA92" s="37"/>
      <c r="GB92" s="46"/>
      <c r="GC92" s="35"/>
      <c r="GD92" s="59"/>
      <c r="GE92" s="37"/>
      <c r="GF92" s="46"/>
      <c r="GG92" s="35"/>
      <c r="GH92" s="59"/>
      <c r="GI92" s="37"/>
      <c r="GJ92" s="46"/>
      <c r="GK92" s="35"/>
      <c r="GL92" s="59"/>
      <c r="GM92" s="37"/>
      <c r="GN92" s="46"/>
      <c r="GO92" s="35"/>
      <c r="GP92" s="59"/>
      <c r="GQ92" s="37"/>
      <c r="GR92" s="46"/>
      <c r="GS92" s="35"/>
      <c r="GT92" s="59"/>
      <c r="GU92" s="37"/>
      <c r="GV92" s="46"/>
      <c r="GW92" s="35"/>
      <c r="GX92" s="59"/>
      <c r="GY92" s="37"/>
      <c r="GZ92" s="46"/>
      <c r="HA92" s="35"/>
      <c r="HB92" s="59"/>
      <c r="HC92" s="37"/>
      <c r="HD92" s="46"/>
      <c r="HE92" s="35"/>
      <c r="HF92" s="59"/>
      <c r="HG92" s="37"/>
      <c r="HH92" s="46"/>
      <c r="HI92" s="35"/>
      <c r="HJ92" s="59"/>
      <c r="HK92" s="37"/>
      <c r="HL92" s="46"/>
      <c r="HM92" s="35"/>
      <c r="HN92" s="59"/>
      <c r="HO92" s="37"/>
      <c r="HP92" s="46"/>
      <c r="HQ92" s="35"/>
      <c r="HR92" s="59"/>
      <c r="HS92" s="37"/>
      <c r="HT92" s="46"/>
      <c r="HU92" s="35"/>
      <c r="HV92" s="59"/>
      <c r="HW92" s="37"/>
      <c r="HX92" s="46"/>
      <c r="HY92" s="35"/>
      <c r="HZ92" s="59"/>
      <c r="IA92" s="37"/>
      <c r="IB92" s="46"/>
      <c r="IC92" s="35"/>
      <c r="ID92" s="59"/>
      <c r="IE92" s="37"/>
      <c r="IF92" s="46"/>
      <c r="IG92" s="35"/>
      <c r="IH92" s="59"/>
      <c r="II92" s="37"/>
      <c r="IJ92" s="46"/>
      <c r="IK92" s="35"/>
      <c r="IL92" s="59"/>
      <c r="IM92" s="37"/>
      <c r="IN92" s="46"/>
      <c r="IO92" s="35"/>
      <c r="IP92" s="59"/>
      <c r="IQ92" s="37"/>
      <c r="IR92" s="46"/>
      <c r="IS92" s="35"/>
      <c r="IT92" s="59"/>
      <c r="IU92" s="37"/>
      <c r="IV92" s="46"/>
      <c r="IW92" s="35"/>
      <c r="IX92" s="59"/>
      <c r="IY92" s="37"/>
      <c r="IZ92" s="46"/>
      <c r="JA92" s="35"/>
      <c r="JB92" s="59"/>
      <c r="JC92" s="37"/>
      <c r="JD92" s="46"/>
      <c r="JE92" s="35"/>
      <c r="JF92" s="59"/>
      <c r="JG92" s="37"/>
      <c r="JH92" s="46"/>
      <c r="JI92" s="35"/>
      <c r="JJ92" s="59"/>
      <c r="JK92" s="37"/>
      <c r="JL92" s="46"/>
      <c r="JM92" s="35"/>
      <c r="JN92" s="59"/>
      <c r="JO92" s="37"/>
      <c r="JP92" s="46"/>
      <c r="JQ92" s="35"/>
      <c r="JR92" s="59"/>
      <c r="JS92" s="37"/>
      <c r="JT92" s="46"/>
      <c r="JU92" s="35"/>
      <c r="JV92" s="59"/>
      <c r="JW92" s="37"/>
      <c r="JX92" s="46"/>
      <c r="JY92" s="35"/>
      <c r="JZ92" s="59"/>
      <c r="KA92" s="37"/>
      <c r="KB92" s="46"/>
      <c r="KC92" s="35"/>
      <c r="KD92" s="59"/>
      <c r="KE92" s="37"/>
      <c r="KF92" s="46"/>
      <c r="KG92" s="35"/>
      <c r="KH92" s="59"/>
      <c r="KI92" s="37"/>
      <c r="KJ92" s="46"/>
      <c r="KK92" s="35"/>
      <c r="KL92" s="59"/>
      <c r="KM92" s="37"/>
      <c r="KN92" s="46"/>
      <c r="KO92" s="35"/>
      <c r="KP92" s="59"/>
      <c r="KQ92" s="37"/>
      <c r="KR92" s="46"/>
      <c r="KS92" s="35"/>
      <c r="KT92" s="59"/>
      <c r="KU92" s="37"/>
      <c r="KV92" s="46"/>
      <c r="KW92" s="35"/>
      <c r="KX92" s="59"/>
      <c r="KY92" s="37"/>
      <c r="KZ92" s="46"/>
      <c r="LA92" s="35"/>
      <c r="LB92" s="59"/>
      <c r="LC92" s="37"/>
      <c r="LD92" s="46"/>
      <c r="LE92" s="35"/>
      <c r="LF92" s="59"/>
      <c r="LG92" s="37"/>
      <c r="LH92" s="46"/>
      <c r="LI92" s="35"/>
      <c r="LJ92" s="59"/>
      <c r="LK92" s="37"/>
      <c r="LL92" s="46"/>
      <c r="LM92" s="35"/>
      <c r="LN92" s="59"/>
      <c r="LO92" s="37"/>
      <c r="LP92" s="46"/>
      <c r="LQ92" s="35"/>
      <c r="LR92" s="59"/>
      <c r="LS92" s="37"/>
      <c r="LT92" s="46"/>
      <c r="LU92" s="35"/>
      <c r="LV92" s="59"/>
      <c r="LW92" s="37"/>
      <c r="LX92" s="46"/>
      <c r="LY92" s="35"/>
      <c r="LZ92" s="59"/>
      <c r="MA92" s="37"/>
      <c r="MB92" s="46"/>
      <c r="MC92" s="35"/>
      <c r="MD92" s="59"/>
      <c r="ME92" s="37"/>
      <c r="MF92" s="46"/>
      <c r="MG92" s="35"/>
      <c r="MH92" s="59"/>
      <c r="MI92" s="37"/>
      <c r="MJ92" s="46"/>
      <c r="MK92" s="35"/>
      <c r="ML92" s="59"/>
      <c r="MM92" s="37"/>
      <c r="MN92" s="46"/>
      <c r="MO92" s="35"/>
      <c r="MP92" s="59"/>
      <c r="MQ92" s="37"/>
      <c r="MR92" s="46"/>
      <c r="MS92" s="35"/>
      <c r="MT92" s="59"/>
      <c r="MU92" s="37"/>
      <c r="MV92" s="46"/>
      <c r="MW92" s="35"/>
      <c r="MX92" s="59"/>
      <c r="MY92" s="37"/>
      <c r="MZ92" s="46"/>
      <c r="NA92" s="35"/>
      <c r="NB92" s="59"/>
      <c r="NC92" s="37"/>
      <c r="ND92" s="46"/>
      <c r="NE92" s="35"/>
      <c r="NF92" s="59"/>
      <c r="NG92" s="37"/>
      <c r="NH92" s="46"/>
      <c r="NI92" s="35"/>
      <c r="NJ92" s="59"/>
      <c r="NK92" s="37"/>
      <c r="NL92" s="46"/>
      <c r="NM92" s="35"/>
      <c r="NN92" s="59"/>
      <c r="NO92" s="37"/>
      <c r="NP92" s="46"/>
      <c r="NQ92" s="35"/>
      <c r="NR92" s="59"/>
      <c r="NS92" s="37"/>
      <c r="NT92" s="46"/>
      <c r="NU92" s="35"/>
      <c r="NV92" s="59"/>
      <c r="NW92" s="37"/>
      <c r="NX92" s="46"/>
      <c r="NY92" s="35"/>
      <c r="NZ92" s="59"/>
      <c r="OA92" s="37"/>
      <c r="OB92" s="46"/>
      <c r="OC92" s="35"/>
      <c r="OD92" s="59"/>
      <c r="OE92" s="37"/>
      <c r="OF92" s="46"/>
      <c r="OG92" s="35"/>
      <c r="OH92" s="59"/>
      <c r="OI92" s="37"/>
      <c r="OJ92" s="46"/>
      <c r="OK92" s="35"/>
      <c r="OL92" s="59"/>
      <c r="OM92" s="37"/>
      <c r="ON92" s="46"/>
      <c r="OO92" s="35"/>
      <c r="OP92" s="59"/>
      <c r="OQ92" s="37"/>
      <c r="OR92" s="46"/>
      <c r="OS92" s="35"/>
      <c r="OT92" s="59"/>
      <c r="OU92" s="37"/>
      <c r="OV92" s="46"/>
      <c r="OW92" s="35"/>
      <c r="OX92" s="59"/>
      <c r="OY92" s="37"/>
      <c r="OZ92" s="46"/>
      <c r="PA92" s="35"/>
      <c r="PB92" s="59"/>
      <c r="PC92" s="37"/>
      <c r="PD92" s="46"/>
      <c r="PE92" s="35"/>
      <c r="PF92" s="59"/>
      <c r="PG92" s="37"/>
      <c r="PH92" s="46"/>
      <c r="PI92" s="35"/>
      <c r="PJ92" s="59"/>
      <c r="PK92" s="37"/>
      <c r="PL92" s="46"/>
      <c r="PM92" s="35"/>
      <c r="PN92" s="59"/>
      <c r="PO92" s="37"/>
      <c r="PP92" s="46"/>
      <c r="PQ92" s="35"/>
      <c r="PR92" s="59"/>
      <c r="PS92" s="37"/>
      <c r="PT92" s="46"/>
      <c r="PU92" s="35"/>
      <c r="PV92" s="59"/>
      <c r="PW92" s="37"/>
      <c r="PX92" s="46"/>
      <c r="PY92" s="35"/>
      <c r="PZ92" s="59"/>
      <c r="QA92" s="37"/>
      <c r="QB92" s="46"/>
      <c r="QC92" s="35"/>
      <c r="QD92" s="59"/>
      <c r="QE92" s="37"/>
      <c r="QF92" s="46"/>
      <c r="QG92" s="35"/>
      <c r="QH92" s="59"/>
      <c r="QI92" s="37"/>
      <c r="QJ92" s="46"/>
      <c r="QK92" s="35"/>
      <c r="QL92" s="59"/>
      <c r="QM92" s="37"/>
      <c r="QN92" s="46"/>
      <c r="QO92" s="35"/>
      <c r="QP92" s="59"/>
      <c r="QQ92" s="37"/>
      <c r="QR92" s="46"/>
      <c r="QS92" s="35"/>
      <c r="QT92" s="59"/>
      <c r="QU92" s="37"/>
      <c r="QV92" s="46"/>
      <c r="QW92" s="35"/>
      <c r="QX92" s="59"/>
      <c r="QY92" s="37"/>
      <c r="QZ92" s="46"/>
      <c r="RA92" s="35"/>
      <c r="RB92" s="59"/>
      <c r="RC92" s="37"/>
      <c r="RD92" s="46"/>
      <c r="RE92" s="35"/>
      <c r="RF92" s="59"/>
      <c r="RG92" s="37"/>
      <c r="RH92" s="46"/>
      <c r="RI92" s="35"/>
      <c r="RJ92" s="59"/>
      <c r="RK92" s="37"/>
      <c r="RL92" s="46"/>
      <c r="RM92" s="35"/>
      <c r="RN92" s="59"/>
      <c r="RO92" s="37"/>
      <c r="RP92" s="46"/>
      <c r="RQ92" s="35"/>
      <c r="RR92" s="59"/>
      <c r="RS92" s="37"/>
      <c r="RT92" s="46"/>
      <c r="RU92" s="35"/>
      <c r="RV92" s="59"/>
      <c r="RW92" s="37"/>
      <c r="RX92" s="46"/>
      <c r="RY92" s="35"/>
      <c r="RZ92" s="59"/>
      <c r="SA92" s="37"/>
      <c r="SB92" s="46"/>
      <c r="SC92" s="35"/>
      <c r="SD92" s="59"/>
      <c r="SE92" s="37"/>
      <c r="SF92" s="46"/>
      <c r="SG92" s="35"/>
      <c r="SH92" s="59"/>
      <c r="SI92" s="37"/>
      <c r="SJ92" s="46"/>
      <c r="SK92" s="35"/>
      <c r="SL92" s="59"/>
      <c r="SM92" s="37"/>
      <c r="SN92" s="46"/>
      <c r="SO92" s="35"/>
      <c r="SP92" s="59"/>
      <c r="SQ92" s="37"/>
      <c r="SR92" s="46"/>
      <c r="SS92" s="35"/>
      <c r="ST92" s="59"/>
      <c r="SU92" s="37"/>
      <c r="SV92" s="46"/>
      <c r="SW92" s="35"/>
      <c r="SX92" s="59"/>
      <c r="SY92" s="37"/>
      <c r="SZ92" s="46"/>
      <c r="TA92" s="35"/>
      <c r="TB92" s="59"/>
      <c r="TC92" s="37"/>
      <c r="TD92" s="46"/>
      <c r="TE92" s="35"/>
      <c r="TF92" s="59"/>
      <c r="TG92" s="37"/>
      <c r="TH92" s="46"/>
      <c r="TI92" s="35"/>
      <c r="TJ92" s="59"/>
      <c r="TK92" s="37"/>
      <c r="TL92" s="46"/>
      <c r="TM92" s="35"/>
      <c r="TN92" s="59"/>
      <c r="TO92" s="37"/>
      <c r="TP92" s="46"/>
      <c r="TQ92" s="35"/>
      <c r="TR92" s="59"/>
      <c r="TS92" s="37"/>
      <c r="TT92" s="46"/>
      <c r="TU92" s="35"/>
      <c r="TV92" s="59"/>
      <c r="TW92" s="37"/>
      <c r="TX92" s="46"/>
      <c r="TY92" s="35"/>
      <c r="TZ92" s="59"/>
      <c r="UA92" s="37"/>
      <c r="UB92" s="46"/>
      <c r="UC92" s="35"/>
      <c r="UD92" s="59"/>
      <c r="UE92" s="37"/>
      <c r="UF92" s="46"/>
      <c r="UG92" s="35"/>
      <c r="UH92" s="59"/>
      <c r="UI92" s="37"/>
      <c r="UJ92" s="46"/>
      <c r="UK92" s="35"/>
      <c r="UL92" s="59"/>
      <c r="UM92" s="37"/>
      <c r="UN92" s="46"/>
      <c r="UO92" s="35"/>
      <c r="UP92" s="59"/>
      <c r="UQ92" s="37"/>
      <c r="UR92" s="46"/>
      <c r="US92" s="35"/>
      <c r="UT92" s="59"/>
      <c r="UU92" s="37"/>
      <c r="UV92" s="46"/>
      <c r="UW92" s="35"/>
      <c r="UX92" s="59"/>
      <c r="UY92" s="37"/>
      <c r="UZ92" s="46"/>
      <c r="VA92" s="35"/>
      <c r="VB92" s="59"/>
      <c r="VC92" s="37"/>
      <c r="VD92" s="46"/>
      <c r="VE92" s="35"/>
      <c r="VF92" s="59"/>
      <c r="VG92" s="37"/>
      <c r="VH92" s="46"/>
      <c r="VI92" s="35"/>
      <c r="VJ92" s="59"/>
      <c r="VK92" s="37"/>
      <c r="VL92" s="46"/>
      <c r="VM92" s="35"/>
      <c r="VN92" s="59"/>
      <c r="VO92" s="37"/>
      <c r="VP92" s="46"/>
      <c r="VQ92" s="35"/>
      <c r="VR92" s="59"/>
      <c r="VS92" s="37"/>
      <c r="VT92" s="46"/>
      <c r="VU92" s="35"/>
      <c r="VV92" s="59"/>
      <c r="VW92" s="37"/>
      <c r="VX92" s="46"/>
      <c r="VY92" s="35"/>
      <c r="VZ92" s="59"/>
      <c r="WA92" s="37"/>
      <c r="WB92" s="46"/>
      <c r="WC92" s="35"/>
      <c r="WD92" s="59"/>
      <c r="WE92" s="37"/>
      <c r="WF92" s="46"/>
      <c r="WG92" s="35"/>
      <c r="WH92" s="59"/>
      <c r="WI92" s="37"/>
      <c r="WJ92" s="46"/>
      <c r="WK92" s="35"/>
      <c r="WL92" s="59"/>
      <c r="WM92" s="37"/>
      <c r="WN92" s="46"/>
      <c r="WO92" s="35"/>
      <c r="WP92" s="59"/>
      <c r="WQ92" s="37"/>
      <c r="WR92" s="46"/>
      <c r="WS92" s="35"/>
      <c r="WT92" s="59"/>
      <c r="WU92" s="37"/>
      <c r="WV92" s="46"/>
      <c r="WW92" s="35"/>
      <c r="WX92" s="59"/>
      <c r="WY92" s="37"/>
      <c r="WZ92" s="46"/>
      <c r="XA92" s="35"/>
      <c r="XB92" s="59"/>
      <c r="XC92" s="37"/>
      <c r="XD92" s="46"/>
      <c r="XE92" s="35"/>
      <c r="XF92" s="59"/>
      <c r="XG92" s="37"/>
      <c r="XH92" s="46"/>
      <c r="XI92" s="35"/>
      <c r="XJ92" s="59"/>
      <c r="XK92" s="37"/>
      <c r="XL92" s="46"/>
      <c r="XM92" s="35"/>
      <c r="XN92" s="59"/>
      <c r="XO92" s="37"/>
      <c r="XP92" s="46"/>
      <c r="XQ92" s="35"/>
      <c r="XR92" s="59"/>
      <c r="XS92" s="37"/>
      <c r="XT92" s="46"/>
      <c r="XU92" s="35"/>
      <c r="XV92" s="59"/>
      <c r="XW92" s="37"/>
      <c r="XX92" s="46"/>
      <c r="XY92" s="35"/>
      <c r="XZ92" s="59"/>
      <c r="YA92" s="37"/>
      <c r="YB92" s="46"/>
      <c r="YC92" s="35"/>
      <c r="YD92" s="59"/>
      <c r="YE92" s="37"/>
      <c r="YF92" s="46"/>
      <c r="YG92" s="35"/>
      <c r="YH92" s="59"/>
      <c r="YI92" s="37"/>
      <c r="YJ92" s="46"/>
      <c r="YK92" s="35"/>
      <c r="YL92" s="59"/>
      <c r="YM92" s="37"/>
      <c r="YN92" s="46"/>
      <c r="YO92" s="35"/>
      <c r="YP92" s="59"/>
      <c r="YQ92" s="37"/>
      <c r="YR92" s="46"/>
      <c r="YS92" s="35"/>
      <c r="YT92" s="59"/>
      <c r="YU92" s="37"/>
      <c r="YV92" s="46"/>
      <c r="YW92" s="35"/>
      <c r="YX92" s="59"/>
      <c r="YY92" s="37"/>
      <c r="YZ92" s="46"/>
      <c r="ZA92" s="35"/>
      <c r="ZB92" s="59"/>
      <c r="ZC92" s="37"/>
      <c r="ZD92" s="46"/>
      <c r="ZE92" s="35"/>
      <c r="ZF92" s="59"/>
      <c r="ZG92" s="37"/>
      <c r="ZH92" s="46"/>
      <c r="ZI92" s="35"/>
      <c r="ZJ92" s="59"/>
      <c r="ZK92" s="37"/>
      <c r="ZL92" s="46"/>
      <c r="ZM92" s="35"/>
      <c r="ZN92" s="59"/>
      <c r="ZO92" s="37"/>
      <c r="ZP92" s="46"/>
      <c r="ZQ92" s="35"/>
      <c r="ZR92" s="59"/>
      <c r="ZS92" s="37"/>
      <c r="ZT92" s="46"/>
      <c r="ZU92" s="35"/>
      <c r="ZV92" s="59"/>
      <c r="ZW92" s="37"/>
      <c r="ZX92" s="46"/>
      <c r="ZY92" s="35"/>
      <c r="ZZ92" s="59"/>
      <c r="AAA92" s="37"/>
      <c r="AAB92" s="46"/>
      <c r="AAC92" s="35"/>
      <c r="AAD92" s="59"/>
      <c r="AAE92" s="37"/>
      <c r="AAF92" s="46"/>
      <c r="AAG92" s="35"/>
      <c r="AAH92" s="59"/>
      <c r="AAI92" s="37"/>
      <c r="AAJ92" s="46"/>
      <c r="AAK92" s="35"/>
      <c r="AAL92" s="59"/>
      <c r="AAM92" s="37"/>
      <c r="AAN92" s="46"/>
      <c r="AAO92" s="35"/>
      <c r="AAP92" s="59"/>
      <c r="AAQ92" s="37"/>
      <c r="AAR92" s="46"/>
      <c r="AAS92" s="35"/>
      <c r="AAT92" s="59"/>
      <c r="AAU92" s="37"/>
      <c r="AAV92" s="46"/>
      <c r="AAW92" s="35"/>
      <c r="AAX92" s="59"/>
      <c r="AAY92" s="37"/>
      <c r="AAZ92" s="46"/>
      <c r="ABA92" s="35"/>
      <c r="ABB92" s="59"/>
      <c r="ABC92" s="37"/>
      <c r="ABD92" s="46"/>
      <c r="ABE92" s="35"/>
      <c r="ABF92" s="59"/>
      <c r="ABG92" s="37"/>
      <c r="ABH92" s="46"/>
      <c r="ABI92" s="35"/>
      <c r="ABJ92" s="59"/>
      <c r="ABK92" s="37"/>
      <c r="ABL92" s="46"/>
      <c r="ABM92" s="35"/>
      <c r="ABN92" s="59"/>
      <c r="ABO92" s="37"/>
      <c r="ABP92" s="46"/>
      <c r="ABQ92" s="35"/>
      <c r="ABR92" s="59"/>
      <c r="ABS92" s="37"/>
      <c r="ABT92" s="46"/>
      <c r="ABU92" s="35"/>
      <c r="ABV92" s="59"/>
      <c r="ABW92" s="37"/>
      <c r="ABX92" s="46"/>
      <c r="ABY92" s="35"/>
      <c r="ABZ92" s="59"/>
      <c r="ACA92" s="37"/>
      <c r="ACB92" s="46"/>
      <c r="ACC92" s="35"/>
      <c r="ACD92" s="59"/>
      <c r="ACE92" s="37"/>
      <c r="ACF92" s="46"/>
      <c r="ACG92" s="35"/>
      <c r="ACH92" s="59"/>
      <c r="ACI92" s="37"/>
      <c r="ACJ92" s="46"/>
      <c r="ACK92" s="35"/>
      <c r="ACL92" s="59"/>
      <c r="ACM92" s="37"/>
      <c r="ACN92" s="46"/>
      <c r="ACO92" s="35"/>
      <c r="ACP92" s="59"/>
      <c r="ACQ92" s="37"/>
      <c r="ACR92" s="46"/>
      <c r="ACS92" s="35"/>
      <c r="ACT92" s="59"/>
      <c r="ACU92" s="37"/>
      <c r="ACV92" s="46"/>
      <c r="ACW92" s="35"/>
      <c r="ACX92" s="59"/>
      <c r="ACY92" s="37"/>
      <c r="ACZ92" s="46"/>
      <c r="ADA92" s="35"/>
      <c r="ADB92" s="59"/>
      <c r="ADC92" s="37"/>
      <c r="ADD92" s="46"/>
      <c r="ADE92" s="35"/>
      <c r="ADF92" s="59"/>
      <c r="ADG92" s="37"/>
      <c r="ADH92" s="46"/>
      <c r="ADI92" s="35"/>
      <c r="ADJ92" s="59"/>
      <c r="ADK92" s="37"/>
      <c r="ADL92" s="46"/>
      <c r="ADM92" s="35"/>
      <c r="ADN92" s="59"/>
      <c r="ADO92" s="37"/>
      <c r="ADP92" s="46"/>
      <c r="ADQ92" s="35"/>
      <c r="ADR92" s="59"/>
      <c r="ADS92" s="37"/>
      <c r="ADT92" s="46"/>
      <c r="ADU92" s="35"/>
      <c r="ADV92" s="59"/>
      <c r="ADW92" s="37"/>
      <c r="ADX92" s="46"/>
      <c r="ADY92" s="35"/>
      <c r="ADZ92" s="59"/>
      <c r="AEA92" s="37"/>
      <c r="AEB92" s="46"/>
      <c r="AEC92" s="35"/>
      <c r="AED92" s="59"/>
      <c r="AEE92" s="37"/>
      <c r="AEF92" s="46"/>
      <c r="AEG92" s="35"/>
      <c r="AEH92" s="59"/>
      <c r="AEI92" s="37"/>
      <c r="AEJ92" s="46"/>
      <c r="AEK92" s="35"/>
      <c r="AEL92" s="59"/>
      <c r="AEM92" s="37"/>
      <c r="AEN92" s="46"/>
      <c r="AEO92" s="35"/>
      <c r="AEP92" s="59"/>
      <c r="AEQ92" s="37"/>
      <c r="AER92" s="46"/>
      <c r="AES92" s="35"/>
      <c r="AET92" s="59"/>
      <c r="AEU92" s="37"/>
      <c r="AEV92" s="46"/>
      <c r="AEW92" s="35"/>
      <c r="AEX92" s="59"/>
      <c r="AEY92" s="37"/>
      <c r="AEZ92" s="46"/>
      <c r="AFA92" s="35"/>
      <c r="AFB92" s="59"/>
      <c r="AFC92" s="37"/>
      <c r="AFD92" s="46"/>
      <c r="AFE92" s="35"/>
      <c r="AFF92" s="59"/>
      <c r="AFG92" s="37"/>
      <c r="AFH92" s="46"/>
      <c r="AFI92" s="35"/>
      <c r="AFJ92" s="59"/>
      <c r="AFK92" s="37"/>
      <c r="AFL92" s="46"/>
      <c r="AFM92" s="35"/>
      <c r="AFN92" s="59"/>
      <c r="AFO92" s="37"/>
      <c r="AFP92" s="46"/>
      <c r="AFQ92" s="35"/>
      <c r="AFR92" s="59"/>
      <c r="AFS92" s="37"/>
      <c r="AFT92" s="46"/>
      <c r="AFU92" s="35"/>
      <c r="AFV92" s="59"/>
      <c r="AFW92" s="37"/>
      <c r="AFX92" s="46"/>
      <c r="AFY92" s="35"/>
      <c r="AFZ92" s="59"/>
      <c r="AGA92" s="37"/>
      <c r="AGB92" s="46"/>
      <c r="AGC92" s="35"/>
      <c r="AGD92" s="59"/>
      <c r="AGE92" s="37"/>
      <c r="AGF92" s="46"/>
      <c r="AGG92" s="35"/>
      <c r="AGH92" s="59"/>
      <c r="AGI92" s="37"/>
      <c r="AGJ92" s="46"/>
      <c r="AGK92" s="35"/>
      <c r="AGL92" s="59"/>
      <c r="AGM92" s="37"/>
      <c r="AGN92" s="46"/>
      <c r="AGO92" s="35"/>
      <c r="AGP92" s="59"/>
      <c r="AGQ92" s="37"/>
      <c r="AGR92" s="46"/>
      <c r="AGS92" s="35"/>
      <c r="AGT92" s="59"/>
      <c r="AGU92" s="37"/>
      <c r="AGV92" s="46"/>
      <c r="AGW92" s="35"/>
      <c r="AGX92" s="59"/>
      <c r="AGY92" s="37"/>
      <c r="AGZ92" s="46"/>
      <c r="AHA92" s="35"/>
      <c r="AHB92" s="59"/>
      <c r="AHC92" s="37"/>
      <c r="AHD92" s="46"/>
      <c r="AHE92" s="35"/>
      <c r="AHF92" s="59"/>
      <c r="AHG92" s="37"/>
      <c r="AHH92" s="46"/>
      <c r="AHI92" s="35"/>
      <c r="AHJ92" s="59"/>
      <c r="AHK92" s="37"/>
      <c r="AHL92" s="46"/>
      <c r="AHM92" s="35"/>
      <c r="AHN92" s="59"/>
      <c r="AHO92" s="37"/>
      <c r="AHP92" s="46"/>
      <c r="AHQ92" s="35"/>
      <c r="AHR92" s="59"/>
      <c r="AHS92" s="37"/>
      <c r="AHT92" s="46"/>
      <c r="AHU92" s="35"/>
      <c r="AHV92" s="59"/>
      <c r="AHW92" s="37"/>
      <c r="AHX92" s="46"/>
      <c r="AHY92" s="35"/>
      <c r="AHZ92" s="59"/>
      <c r="AIA92" s="37"/>
      <c r="AIB92" s="46"/>
      <c r="AIC92" s="35"/>
      <c r="AID92" s="59"/>
      <c r="AIE92" s="37"/>
      <c r="AIF92" s="46"/>
      <c r="AIG92" s="35"/>
      <c r="AIH92" s="59"/>
      <c r="AII92" s="37"/>
      <c r="AIJ92" s="46"/>
      <c r="AIK92" s="35"/>
      <c r="AIL92" s="59"/>
      <c r="AIM92" s="37"/>
      <c r="AIN92" s="46"/>
      <c r="AIO92" s="35"/>
      <c r="AIP92" s="59"/>
      <c r="AIQ92" s="37"/>
      <c r="AIR92" s="46"/>
      <c r="AIS92" s="35"/>
      <c r="AIT92" s="59"/>
      <c r="AIU92" s="37"/>
      <c r="AIV92" s="46"/>
      <c r="AIW92" s="35"/>
      <c r="AIX92" s="59"/>
      <c r="AIY92" s="37"/>
      <c r="AIZ92" s="46"/>
      <c r="AJA92" s="35"/>
      <c r="AJB92" s="59"/>
      <c r="AJC92" s="37"/>
      <c r="AJD92" s="46"/>
      <c r="AJE92" s="35"/>
      <c r="AJF92" s="59"/>
      <c r="AJG92" s="37"/>
      <c r="AJH92" s="46"/>
      <c r="AJI92" s="35"/>
      <c r="AJJ92" s="59"/>
      <c r="AJK92" s="37"/>
      <c r="AJL92" s="46"/>
      <c r="AJM92" s="35"/>
      <c r="AJN92" s="59"/>
      <c r="AJO92" s="37"/>
      <c r="AJP92" s="46"/>
      <c r="AJQ92" s="35"/>
      <c r="AJR92" s="59"/>
      <c r="AJS92" s="37"/>
      <c r="AJT92" s="46"/>
      <c r="AJU92" s="35"/>
      <c r="AJV92" s="59"/>
      <c r="AJW92" s="37"/>
      <c r="AJX92" s="46"/>
      <c r="AJY92" s="35"/>
      <c r="AJZ92" s="59"/>
      <c r="AKA92" s="37"/>
      <c r="AKB92" s="46"/>
      <c r="AKC92" s="35"/>
      <c r="AKD92" s="59"/>
      <c r="AKE92" s="37"/>
      <c r="AKF92" s="46"/>
      <c r="AKG92" s="35"/>
      <c r="AKH92" s="59"/>
      <c r="AKI92" s="37"/>
      <c r="AKJ92" s="46"/>
      <c r="AKK92" s="35"/>
      <c r="AKL92" s="59"/>
      <c r="AKM92" s="37"/>
      <c r="AKN92" s="46"/>
      <c r="AKO92" s="35"/>
      <c r="AKP92" s="59"/>
      <c r="AKQ92" s="37"/>
      <c r="AKR92" s="46"/>
      <c r="AKS92" s="35"/>
      <c r="AKT92" s="59"/>
      <c r="AKU92" s="37"/>
      <c r="AKV92" s="46"/>
      <c r="AKW92" s="35"/>
      <c r="AKX92" s="59"/>
      <c r="AKY92" s="37"/>
      <c r="AKZ92" s="46"/>
      <c r="ALA92" s="35"/>
      <c r="ALB92" s="59"/>
      <c r="ALC92" s="37"/>
      <c r="ALD92" s="46"/>
      <c r="ALE92" s="35"/>
      <c r="ALF92" s="59"/>
      <c r="ALG92" s="37"/>
      <c r="ALH92" s="46"/>
      <c r="ALI92" s="35"/>
      <c r="ALJ92" s="59"/>
      <c r="ALK92" s="37"/>
      <c r="ALL92" s="46"/>
      <c r="ALM92" s="35"/>
      <c r="ALN92" s="59"/>
      <c r="ALO92" s="37"/>
      <c r="ALP92" s="46"/>
      <c r="ALQ92" s="35"/>
      <c r="ALR92" s="59"/>
      <c r="ALS92" s="37"/>
      <c r="ALT92" s="46"/>
      <c r="ALU92" s="35"/>
      <c r="ALV92" s="59"/>
      <c r="ALW92" s="37"/>
      <c r="ALX92" s="46"/>
      <c r="ALY92" s="35"/>
      <c r="ALZ92" s="59"/>
      <c r="AMA92" s="37"/>
      <c r="AMB92" s="46"/>
      <c r="AMC92" s="35"/>
      <c r="AMD92" s="59"/>
      <c r="AME92" s="37"/>
      <c r="AMF92" s="46"/>
      <c r="AMG92" s="35"/>
      <c r="AMH92" s="59"/>
      <c r="AMI92" s="37"/>
      <c r="AMJ92" s="46"/>
      <c r="AMK92" s="35"/>
      <c r="AML92" s="59"/>
      <c r="AMM92" s="37"/>
      <c r="AMN92" s="46"/>
      <c r="AMO92" s="35"/>
      <c r="AMP92" s="59"/>
      <c r="AMQ92" s="37"/>
      <c r="AMR92" s="46"/>
      <c r="AMS92" s="35"/>
      <c r="AMT92" s="59"/>
      <c r="AMU92" s="37"/>
      <c r="AMV92" s="46"/>
      <c r="AMW92" s="35"/>
      <c r="AMX92" s="59"/>
      <c r="AMY92" s="37"/>
      <c r="AMZ92" s="46"/>
      <c r="ANA92" s="35"/>
      <c r="ANB92" s="59"/>
      <c r="ANC92" s="37"/>
      <c r="AND92" s="46"/>
      <c r="ANE92" s="35"/>
      <c r="ANF92" s="59"/>
      <c r="ANG92" s="37"/>
      <c r="ANH92" s="46"/>
      <c r="ANI92" s="35"/>
      <c r="ANJ92" s="59"/>
      <c r="ANK92" s="37"/>
      <c r="ANL92" s="46"/>
      <c r="ANM92" s="35"/>
      <c r="ANN92" s="59"/>
      <c r="ANO92" s="37"/>
      <c r="ANP92" s="46"/>
      <c r="ANQ92" s="35"/>
      <c r="ANR92" s="59"/>
      <c r="ANS92" s="37"/>
      <c r="ANT92" s="46"/>
      <c r="ANU92" s="35"/>
      <c r="ANV92" s="59"/>
      <c r="ANW92" s="37"/>
      <c r="ANX92" s="46"/>
      <c r="ANY92" s="35"/>
      <c r="ANZ92" s="59"/>
      <c r="AOA92" s="37"/>
      <c r="AOB92" s="46"/>
      <c r="AOC92" s="35"/>
      <c r="AOD92" s="59"/>
      <c r="AOE92" s="37"/>
      <c r="AOF92" s="46"/>
      <c r="AOG92" s="35"/>
      <c r="AOH92" s="59"/>
      <c r="AOI92" s="37"/>
      <c r="AOJ92" s="46"/>
      <c r="AOK92" s="35"/>
      <c r="AOL92" s="59"/>
      <c r="AOM92" s="37"/>
      <c r="AON92" s="46"/>
      <c r="AOO92" s="35"/>
      <c r="AOP92" s="59"/>
      <c r="AOQ92" s="37"/>
      <c r="AOR92" s="46"/>
      <c r="AOS92" s="35"/>
      <c r="AOT92" s="59"/>
      <c r="AOU92" s="37"/>
      <c r="AOV92" s="46"/>
      <c r="AOW92" s="35"/>
      <c r="AOX92" s="59"/>
      <c r="AOY92" s="37"/>
      <c r="AOZ92" s="46"/>
      <c r="APA92" s="35"/>
      <c r="APB92" s="59"/>
      <c r="APC92" s="37"/>
      <c r="APD92" s="46"/>
      <c r="APE92" s="35"/>
      <c r="APF92" s="59"/>
      <c r="APG92" s="37"/>
      <c r="APH92" s="46"/>
      <c r="API92" s="35"/>
      <c r="APJ92" s="59"/>
      <c r="APK92" s="37"/>
      <c r="APL92" s="46"/>
      <c r="APM92" s="35"/>
      <c r="APN92" s="59"/>
      <c r="APO92" s="37"/>
      <c r="APP92" s="46"/>
      <c r="APQ92" s="35"/>
      <c r="APR92" s="59"/>
      <c r="APS92" s="37"/>
      <c r="APT92" s="46"/>
      <c r="APU92" s="35"/>
      <c r="APV92" s="59"/>
      <c r="APW92" s="37"/>
      <c r="APX92" s="46"/>
      <c r="APY92" s="35"/>
      <c r="APZ92" s="59"/>
      <c r="AQA92" s="37"/>
      <c r="AQB92" s="46"/>
      <c r="AQC92" s="35"/>
      <c r="AQD92" s="59"/>
      <c r="AQE92" s="37"/>
      <c r="AQF92" s="46"/>
      <c r="AQG92" s="35"/>
      <c r="AQH92" s="59"/>
      <c r="AQI92" s="37"/>
      <c r="AQJ92" s="46"/>
      <c r="AQK92" s="35"/>
      <c r="AQL92" s="59"/>
      <c r="AQM92" s="37"/>
      <c r="AQN92" s="46"/>
      <c r="AQO92" s="35"/>
      <c r="AQP92" s="59"/>
      <c r="AQQ92" s="37"/>
      <c r="AQR92" s="46"/>
      <c r="AQS92" s="35"/>
      <c r="AQT92" s="59"/>
      <c r="AQU92" s="37"/>
      <c r="AQV92" s="46"/>
      <c r="AQW92" s="35"/>
      <c r="AQX92" s="59"/>
      <c r="AQY92" s="37"/>
      <c r="AQZ92" s="46"/>
      <c r="ARA92" s="35"/>
      <c r="ARB92" s="59"/>
      <c r="ARC92" s="37"/>
      <c r="ARD92" s="46"/>
      <c r="ARE92" s="35"/>
      <c r="ARF92" s="59"/>
      <c r="ARG92" s="37"/>
      <c r="ARH92" s="46"/>
      <c r="ARI92" s="35"/>
      <c r="ARJ92" s="59"/>
      <c r="ARK92" s="37"/>
      <c r="ARL92" s="46"/>
      <c r="ARM92" s="35"/>
      <c r="ARN92" s="59"/>
      <c r="ARO92" s="37"/>
      <c r="ARP92" s="46"/>
      <c r="ARQ92" s="35"/>
      <c r="ARR92" s="59"/>
      <c r="ARS92" s="37"/>
      <c r="ART92" s="46"/>
      <c r="ARU92" s="35"/>
      <c r="ARV92" s="59"/>
      <c r="ARW92" s="37"/>
      <c r="ARX92" s="46"/>
      <c r="ARY92" s="35"/>
      <c r="ARZ92" s="59"/>
      <c r="ASA92" s="37"/>
      <c r="ASB92" s="46"/>
      <c r="ASC92" s="35"/>
      <c r="ASD92" s="59"/>
      <c r="ASE92" s="37"/>
      <c r="ASF92" s="46"/>
      <c r="ASG92" s="35"/>
      <c r="ASH92" s="59"/>
      <c r="ASI92" s="37"/>
      <c r="ASJ92" s="46"/>
      <c r="ASK92" s="35"/>
      <c r="ASL92" s="59"/>
      <c r="ASM92" s="37"/>
      <c r="ASN92" s="46"/>
      <c r="ASO92" s="35"/>
      <c r="ASP92" s="59"/>
      <c r="ASQ92" s="37"/>
      <c r="ASR92" s="46"/>
      <c r="ASS92" s="35"/>
      <c r="AST92" s="59"/>
      <c r="ASU92" s="37"/>
      <c r="ASV92" s="46"/>
      <c r="ASW92" s="35"/>
      <c r="ASX92" s="59"/>
      <c r="ASY92" s="37"/>
      <c r="ASZ92" s="46"/>
      <c r="ATA92" s="35"/>
      <c r="ATB92" s="59"/>
      <c r="ATC92" s="37"/>
      <c r="ATD92" s="46"/>
      <c r="ATE92" s="35"/>
      <c r="ATF92" s="59"/>
      <c r="ATG92" s="37"/>
      <c r="ATH92" s="46"/>
      <c r="ATI92" s="35"/>
      <c r="ATJ92" s="59"/>
      <c r="ATK92" s="37"/>
      <c r="ATL92" s="46"/>
      <c r="ATM92" s="35"/>
      <c r="ATN92" s="59"/>
      <c r="ATO92" s="37"/>
      <c r="ATP92" s="46"/>
      <c r="ATQ92" s="35"/>
      <c r="ATR92" s="59"/>
      <c r="ATS92" s="37"/>
      <c r="ATT92" s="46"/>
      <c r="ATU92" s="35"/>
      <c r="ATV92" s="59"/>
      <c r="ATW92" s="37"/>
      <c r="ATX92" s="46"/>
      <c r="ATY92" s="35"/>
      <c r="ATZ92" s="59"/>
      <c r="AUA92" s="37"/>
      <c r="AUB92" s="46"/>
      <c r="AUC92" s="35"/>
      <c r="AUD92" s="59"/>
      <c r="AUE92" s="37"/>
      <c r="AUF92" s="46"/>
      <c r="AUG92" s="35"/>
      <c r="AUH92" s="59"/>
      <c r="AUI92" s="37"/>
      <c r="AUJ92" s="46"/>
      <c r="AUK92" s="35"/>
      <c r="AUL92" s="59"/>
      <c r="AUM92" s="37"/>
      <c r="AUN92" s="46"/>
      <c r="AUO92" s="35"/>
      <c r="AUP92" s="59"/>
      <c r="AUQ92" s="37"/>
      <c r="AUR92" s="46"/>
      <c r="AUS92" s="35"/>
      <c r="AUT92" s="59"/>
      <c r="AUU92" s="37"/>
      <c r="AUV92" s="46"/>
      <c r="AUW92" s="35"/>
      <c r="AUX92" s="59"/>
      <c r="AUY92" s="37"/>
      <c r="AUZ92" s="46"/>
      <c r="AVA92" s="35"/>
      <c r="AVB92" s="59"/>
      <c r="AVC92" s="37"/>
      <c r="AVD92" s="46"/>
      <c r="AVE92" s="35"/>
      <c r="AVF92" s="59"/>
      <c r="AVG92" s="37"/>
      <c r="AVH92" s="46"/>
      <c r="AVI92" s="35"/>
      <c r="AVJ92" s="59"/>
      <c r="AVK92" s="37"/>
      <c r="AVL92" s="46"/>
      <c r="AVM92" s="35"/>
      <c r="AVN92" s="59"/>
      <c r="AVO92" s="37"/>
      <c r="AVP92" s="46"/>
      <c r="AVQ92" s="35"/>
      <c r="AVR92" s="59"/>
      <c r="AVS92" s="37"/>
      <c r="AVT92" s="46"/>
      <c r="AVU92" s="35"/>
      <c r="AVV92" s="59"/>
      <c r="AVW92" s="37"/>
      <c r="AVX92" s="46"/>
      <c r="AVY92" s="35"/>
      <c r="AVZ92" s="59"/>
      <c r="AWA92" s="37"/>
      <c r="AWB92" s="46"/>
      <c r="AWC92" s="35"/>
      <c r="AWD92" s="59"/>
      <c r="AWE92" s="37"/>
      <c r="AWF92" s="46"/>
      <c r="AWG92" s="35"/>
      <c r="AWH92" s="59"/>
      <c r="AWI92" s="37"/>
      <c r="AWJ92" s="46"/>
      <c r="AWK92" s="35"/>
      <c r="AWL92" s="59"/>
      <c r="AWM92" s="37"/>
      <c r="AWN92" s="46"/>
      <c r="AWO92" s="35"/>
      <c r="AWP92" s="59"/>
      <c r="AWQ92" s="37"/>
      <c r="AWR92" s="46"/>
      <c r="AWS92" s="35"/>
      <c r="AWT92" s="59"/>
      <c r="AWU92" s="37"/>
      <c r="AWV92" s="46"/>
      <c r="AWW92" s="35"/>
      <c r="AWX92" s="59"/>
      <c r="AWY92" s="37"/>
      <c r="AWZ92" s="46"/>
      <c r="AXA92" s="35"/>
      <c r="AXB92" s="59"/>
      <c r="AXC92" s="37"/>
      <c r="AXD92" s="46"/>
      <c r="AXE92" s="35"/>
      <c r="AXF92" s="59"/>
      <c r="AXG92" s="37"/>
      <c r="AXH92" s="46"/>
      <c r="AXI92" s="35"/>
      <c r="AXJ92" s="59"/>
      <c r="AXK92" s="37"/>
      <c r="AXL92" s="46"/>
      <c r="AXM92" s="35"/>
      <c r="AXN92" s="59"/>
      <c r="AXO92" s="37"/>
      <c r="AXP92" s="46"/>
      <c r="AXQ92" s="35"/>
      <c r="AXR92" s="59"/>
      <c r="AXS92" s="37"/>
      <c r="AXT92" s="46"/>
      <c r="AXU92" s="35"/>
      <c r="AXV92" s="59"/>
      <c r="AXW92" s="37"/>
      <c r="AXX92" s="46"/>
      <c r="AXY92" s="35"/>
      <c r="AXZ92" s="59"/>
      <c r="AYA92" s="37"/>
      <c r="AYB92" s="46"/>
      <c r="AYC92" s="35"/>
      <c r="AYD92" s="59"/>
      <c r="AYE92" s="37"/>
      <c r="AYF92" s="46"/>
      <c r="AYG92" s="35"/>
      <c r="AYH92" s="59"/>
      <c r="AYI92" s="37"/>
      <c r="AYJ92" s="46"/>
      <c r="AYK92" s="35"/>
      <c r="AYL92" s="59"/>
      <c r="AYM92" s="37"/>
      <c r="AYN92" s="46"/>
      <c r="AYO92" s="35"/>
      <c r="AYP92" s="59"/>
      <c r="AYQ92" s="37"/>
      <c r="AYR92" s="46"/>
      <c r="AYS92" s="35"/>
      <c r="AYT92" s="59"/>
      <c r="AYU92" s="37"/>
      <c r="AYV92" s="46"/>
      <c r="AYW92" s="35"/>
      <c r="AYX92" s="59"/>
      <c r="AYY92" s="37"/>
      <c r="AYZ92" s="46"/>
      <c r="AZA92" s="35"/>
      <c r="AZB92" s="59"/>
      <c r="AZC92" s="37"/>
      <c r="AZD92" s="46"/>
      <c r="AZE92" s="35"/>
      <c r="AZF92" s="59"/>
      <c r="AZG92" s="37"/>
      <c r="AZH92" s="46"/>
      <c r="AZI92" s="35"/>
      <c r="AZJ92" s="59"/>
      <c r="AZK92" s="37"/>
      <c r="AZL92" s="46"/>
      <c r="AZM92" s="35"/>
      <c r="AZN92" s="59"/>
      <c r="AZO92" s="37"/>
      <c r="AZP92" s="46"/>
      <c r="AZQ92" s="35"/>
      <c r="AZR92" s="59"/>
      <c r="AZS92" s="37"/>
      <c r="AZT92" s="46"/>
      <c r="AZU92" s="35"/>
      <c r="AZV92" s="59"/>
      <c r="AZW92" s="37"/>
      <c r="AZX92" s="46"/>
      <c r="AZY92" s="35"/>
      <c r="AZZ92" s="59"/>
      <c r="BAA92" s="37"/>
      <c r="BAB92" s="46"/>
      <c r="BAC92" s="35"/>
      <c r="BAD92" s="59"/>
      <c r="BAE92" s="37"/>
      <c r="BAF92" s="46"/>
      <c r="BAG92" s="35"/>
      <c r="BAH92" s="59"/>
      <c r="BAI92" s="37"/>
      <c r="BAJ92" s="46"/>
      <c r="BAK92" s="35"/>
      <c r="BAL92" s="59"/>
      <c r="BAM92" s="37"/>
      <c r="BAN92" s="46"/>
      <c r="BAO92" s="35"/>
      <c r="BAP92" s="59"/>
      <c r="BAQ92" s="37"/>
      <c r="BAR92" s="46"/>
      <c r="BAS92" s="35"/>
      <c r="BAT92" s="59"/>
      <c r="BAU92" s="37"/>
      <c r="BAV92" s="46"/>
      <c r="BAW92" s="35"/>
      <c r="BAX92" s="59"/>
      <c r="BAY92" s="37"/>
      <c r="BAZ92" s="46"/>
      <c r="BBA92" s="35"/>
      <c r="BBB92" s="59"/>
      <c r="BBC92" s="37"/>
      <c r="BBD92" s="46"/>
      <c r="BBE92" s="35"/>
      <c r="BBF92" s="59"/>
      <c r="BBG92" s="37"/>
      <c r="BBH92" s="46"/>
      <c r="BBI92" s="35"/>
      <c r="BBJ92" s="59"/>
      <c r="BBK92" s="37"/>
      <c r="BBL92" s="46"/>
      <c r="BBM92" s="35"/>
      <c r="BBN92" s="59"/>
      <c r="BBO92" s="37"/>
      <c r="BBP92" s="46"/>
      <c r="BBQ92" s="35"/>
      <c r="BBR92" s="59"/>
      <c r="BBS92" s="37"/>
      <c r="BBT92" s="46"/>
      <c r="BBU92" s="35"/>
      <c r="BBV92" s="59"/>
      <c r="BBW92" s="37"/>
      <c r="BBX92" s="46"/>
      <c r="BBY92" s="35"/>
      <c r="BBZ92" s="59"/>
      <c r="BCA92" s="37"/>
      <c r="BCB92" s="46"/>
      <c r="BCC92" s="35"/>
      <c r="BCD92" s="59"/>
      <c r="BCE92" s="37"/>
      <c r="BCF92" s="46"/>
      <c r="BCG92" s="35"/>
      <c r="BCH92" s="59"/>
      <c r="BCI92" s="37"/>
      <c r="BCJ92" s="46"/>
      <c r="BCK92" s="35"/>
      <c r="BCL92" s="59"/>
      <c r="BCM92" s="37"/>
      <c r="BCN92" s="46"/>
      <c r="BCO92" s="35"/>
      <c r="BCP92" s="59"/>
      <c r="BCQ92" s="37"/>
      <c r="BCR92" s="46"/>
      <c r="BCS92" s="35"/>
      <c r="BCT92" s="59"/>
      <c r="BCU92" s="37"/>
      <c r="BCV92" s="46"/>
      <c r="BCW92" s="35"/>
      <c r="BCX92" s="59"/>
      <c r="BCY92" s="37"/>
      <c r="BCZ92" s="46"/>
      <c r="BDA92" s="35"/>
      <c r="BDB92" s="59"/>
      <c r="BDC92" s="37"/>
      <c r="BDD92" s="46"/>
      <c r="BDE92" s="35"/>
      <c r="BDF92" s="59"/>
      <c r="BDG92" s="37"/>
      <c r="BDH92" s="46"/>
      <c r="BDI92" s="35"/>
      <c r="BDJ92" s="59"/>
      <c r="BDK92" s="37"/>
      <c r="BDL92" s="46"/>
      <c r="BDM92" s="35"/>
      <c r="BDN92" s="59"/>
      <c r="BDO92" s="37"/>
      <c r="BDP92" s="46"/>
      <c r="BDQ92" s="35"/>
      <c r="BDR92" s="59"/>
      <c r="BDS92" s="37"/>
      <c r="BDT92" s="46"/>
      <c r="BDU92" s="35"/>
      <c r="BDV92" s="59"/>
      <c r="BDW92" s="37"/>
      <c r="BDX92" s="46"/>
      <c r="BDY92" s="35"/>
      <c r="BDZ92" s="59"/>
      <c r="BEA92" s="37"/>
      <c r="BEB92" s="46"/>
      <c r="BEC92" s="35"/>
      <c r="BED92" s="59"/>
      <c r="BEE92" s="37"/>
      <c r="BEF92" s="46"/>
      <c r="BEG92" s="35"/>
      <c r="BEH92" s="59"/>
      <c r="BEI92" s="37"/>
      <c r="BEJ92" s="46"/>
      <c r="BEK92" s="35"/>
      <c r="BEL92" s="59"/>
      <c r="BEM92" s="37"/>
      <c r="BEN92" s="46"/>
      <c r="BEO92" s="35"/>
      <c r="BEP92" s="59"/>
      <c r="BEQ92" s="37"/>
      <c r="BER92" s="46"/>
      <c r="BES92" s="35"/>
      <c r="BET92" s="59"/>
      <c r="BEU92" s="37"/>
      <c r="BEV92" s="46"/>
      <c r="BEW92" s="35"/>
      <c r="BEX92" s="59"/>
      <c r="BEY92" s="37"/>
      <c r="BEZ92" s="46"/>
      <c r="BFA92" s="35"/>
      <c r="BFB92" s="59"/>
      <c r="BFC92" s="37"/>
      <c r="BFD92" s="46"/>
      <c r="BFE92" s="35"/>
      <c r="BFF92" s="59"/>
      <c r="BFG92" s="37"/>
      <c r="BFH92" s="46"/>
      <c r="BFI92" s="35"/>
      <c r="BFJ92" s="59"/>
      <c r="BFK92" s="37"/>
      <c r="BFL92" s="46"/>
      <c r="BFM92" s="35"/>
      <c r="BFN92" s="59"/>
      <c r="BFO92" s="37"/>
      <c r="BFP92" s="46"/>
      <c r="BFQ92" s="35"/>
      <c r="BFR92" s="59"/>
      <c r="BFS92" s="37"/>
      <c r="BFT92" s="46"/>
      <c r="BFU92" s="35"/>
      <c r="BFV92" s="59"/>
      <c r="BFW92" s="37"/>
      <c r="BFX92" s="46"/>
      <c r="BFY92" s="35"/>
      <c r="BFZ92" s="59"/>
      <c r="BGA92" s="37"/>
      <c r="BGB92" s="46"/>
      <c r="BGC92" s="35"/>
      <c r="BGD92" s="59"/>
      <c r="BGE92" s="37"/>
      <c r="BGF92" s="46"/>
      <c r="BGG92" s="35"/>
      <c r="BGH92" s="59"/>
      <c r="BGI92" s="37"/>
      <c r="BGJ92" s="46"/>
      <c r="BGK92" s="35"/>
      <c r="BGL92" s="59"/>
      <c r="BGM92" s="37"/>
      <c r="BGN92" s="46"/>
      <c r="BGO92" s="35"/>
      <c r="BGP92" s="59"/>
      <c r="BGQ92" s="37"/>
      <c r="BGR92" s="46"/>
      <c r="BGS92" s="35"/>
      <c r="BGT92" s="59"/>
      <c r="BGU92" s="37"/>
      <c r="BGV92" s="46"/>
      <c r="BGW92" s="35"/>
      <c r="BGX92" s="59"/>
      <c r="BGY92" s="37"/>
      <c r="BGZ92" s="46"/>
      <c r="BHA92" s="35"/>
      <c r="BHB92" s="59"/>
      <c r="BHC92" s="37"/>
      <c r="BHD92" s="46"/>
      <c r="BHE92" s="35"/>
      <c r="BHF92" s="59"/>
      <c r="BHG92" s="37"/>
      <c r="BHH92" s="46"/>
      <c r="BHI92" s="35"/>
      <c r="BHJ92" s="59"/>
      <c r="BHK92" s="37"/>
      <c r="BHL92" s="46"/>
      <c r="BHM92" s="35"/>
      <c r="BHN92" s="59"/>
      <c r="BHO92" s="37"/>
      <c r="BHP92" s="46"/>
      <c r="BHQ92" s="35"/>
      <c r="BHR92" s="59"/>
      <c r="BHS92" s="37"/>
      <c r="BHT92" s="46"/>
      <c r="BHU92" s="35"/>
      <c r="BHV92" s="59"/>
      <c r="BHW92" s="37"/>
      <c r="BHX92" s="46"/>
      <c r="BHY92" s="35"/>
      <c r="BHZ92" s="59"/>
      <c r="BIA92" s="37"/>
      <c r="BIB92" s="46"/>
      <c r="BIC92" s="35"/>
      <c r="BID92" s="59"/>
      <c r="BIE92" s="37"/>
      <c r="BIF92" s="46"/>
      <c r="BIG92" s="35"/>
      <c r="BIH92" s="59"/>
      <c r="BII92" s="37"/>
      <c r="BIJ92" s="46"/>
      <c r="BIK92" s="35"/>
      <c r="BIL92" s="59"/>
      <c r="BIM92" s="37"/>
      <c r="BIN92" s="46"/>
      <c r="BIO92" s="35"/>
      <c r="BIP92" s="59"/>
      <c r="BIQ92" s="37"/>
      <c r="BIR92" s="46"/>
      <c r="BIS92" s="35"/>
      <c r="BIT92" s="59"/>
      <c r="BIU92" s="37"/>
      <c r="BIV92" s="46"/>
      <c r="BIW92" s="35"/>
      <c r="BIX92" s="59"/>
      <c r="BIY92" s="37"/>
      <c r="BIZ92" s="46"/>
      <c r="BJA92" s="35"/>
      <c r="BJB92" s="59"/>
      <c r="BJC92" s="37"/>
      <c r="BJD92" s="46"/>
      <c r="BJE92" s="35"/>
      <c r="BJF92" s="59"/>
      <c r="BJG92" s="37"/>
      <c r="BJH92" s="46"/>
      <c r="BJI92" s="35"/>
      <c r="BJJ92" s="59"/>
      <c r="BJK92" s="37"/>
      <c r="BJL92" s="46"/>
      <c r="BJM92" s="35"/>
      <c r="BJN92" s="59"/>
      <c r="BJO92" s="37"/>
      <c r="BJP92" s="46"/>
      <c r="BJQ92" s="35"/>
      <c r="BJR92" s="59"/>
      <c r="BJS92" s="37"/>
      <c r="BJT92" s="46"/>
      <c r="BJU92" s="35"/>
      <c r="BJV92" s="59"/>
      <c r="BJW92" s="37"/>
      <c r="BJX92" s="46"/>
      <c r="BJY92" s="35"/>
      <c r="BJZ92" s="59"/>
      <c r="BKA92" s="37"/>
      <c r="BKB92" s="46"/>
      <c r="BKC92" s="35"/>
      <c r="BKD92" s="59"/>
      <c r="BKE92" s="37"/>
      <c r="BKF92" s="46"/>
      <c r="BKG92" s="35"/>
      <c r="BKH92" s="59"/>
      <c r="BKI92" s="37"/>
      <c r="BKJ92" s="46"/>
      <c r="BKK92" s="35"/>
      <c r="BKL92" s="59"/>
      <c r="BKM92" s="37"/>
      <c r="BKN92" s="46"/>
      <c r="BKO92" s="35"/>
      <c r="BKP92" s="59"/>
      <c r="BKQ92" s="37"/>
      <c r="BKR92" s="46"/>
      <c r="BKS92" s="35"/>
      <c r="BKT92" s="59"/>
      <c r="BKU92" s="37"/>
      <c r="BKV92" s="46"/>
      <c r="BKW92" s="35"/>
      <c r="BKX92" s="59"/>
      <c r="BKY92" s="37"/>
      <c r="BKZ92" s="46"/>
      <c r="BLA92" s="35"/>
      <c r="BLB92" s="59"/>
      <c r="BLC92" s="37"/>
      <c r="BLD92" s="46"/>
      <c r="BLE92" s="35"/>
      <c r="BLF92" s="59"/>
      <c r="BLG92" s="37"/>
      <c r="BLH92" s="46"/>
      <c r="BLI92" s="35"/>
      <c r="BLJ92" s="59"/>
      <c r="BLK92" s="37"/>
      <c r="BLL92" s="46"/>
      <c r="BLM92" s="35"/>
      <c r="BLN92" s="59"/>
      <c r="BLO92" s="37"/>
      <c r="BLP92" s="46"/>
      <c r="BLQ92" s="35"/>
      <c r="BLR92" s="59"/>
      <c r="BLS92" s="37"/>
      <c r="BLT92" s="46"/>
      <c r="BLU92" s="35"/>
      <c r="BLV92" s="59"/>
      <c r="BLW92" s="37"/>
      <c r="BLX92" s="46"/>
      <c r="BLY92" s="35"/>
      <c r="BLZ92" s="59"/>
      <c r="BMA92" s="37"/>
      <c r="BMB92" s="46"/>
      <c r="BMC92" s="35"/>
      <c r="BMD92" s="59"/>
      <c r="BME92" s="37"/>
      <c r="BMF92" s="46"/>
      <c r="BMG92" s="35"/>
      <c r="BMH92" s="59"/>
      <c r="BMI92" s="37"/>
      <c r="BMJ92" s="46"/>
      <c r="BMK92" s="35"/>
      <c r="BML92" s="59"/>
      <c r="BMM92" s="37"/>
      <c r="BMN92" s="46"/>
      <c r="BMO92" s="35"/>
      <c r="BMP92" s="59"/>
      <c r="BMQ92" s="37"/>
      <c r="BMR92" s="46"/>
      <c r="BMS92" s="35"/>
      <c r="BMT92" s="59"/>
      <c r="BMU92" s="37"/>
      <c r="BMV92" s="46"/>
      <c r="BMW92" s="35"/>
      <c r="BMX92" s="59"/>
      <c r="BMY92" s="37"/>
      <c r="BMZ92" s="46"/>
      <c r="BNA92" s="35"/>
      <c r="BNB92" s="59"/>
      <c r="BNC92" s="37"/>
      <c r="BND92" s="46"/>
      <c r="BNE92" s="35"/>
      <c r="BNF92" s="59"/>
      <c r="BNG92" s="37"/>
      <c r="BNH92" s="46"/>
      <c r="BNI92" s="35"/>
      <c r="BNJ92" s="59"/>
      <c r="BNK92" s="37"/>
      <c r="BNL92" s="46"/>
      <c r="BNM92" s="35"/>
      <c r="BNN92" s="59"/>
      <c r="BNO92" s="37"/>
      <c r="BNP92" s="46"/>
      <c r="BNQ92" s="35"/>
      <c r="BNR92" s="59"/>
      <c r="BNS92" s="37"/>
      <c r="BNT92" s="46"/>
      <c r="BNU92" s="35"/>
      <c r="BNV92" s="59"/>
      <c r="BNW92" s="37"/>
      <c r="BNX92" s="46"/>
      <c r="BNY92" s="35"/>
      <c r="BNZ92" s="59"/>
      <c r="BOA92" s="37"/>
      <c r="BOB92" s="46"/>
      <c r="BOC92" s="35"/>
      <c r="BOD92" s="59"/>
      <c r="BOE92" s="37"/>
      <c r="BOF92" s="46"/>
      <c r="BOG92" s="35"/>
      <c r="BOH92" s="59"/>
      <c r="BOI92" s="37"/>
      <c r="BOJ92" s="46"/>
      <c r="BOK92" s="35"/>
      <c r="BOL92" s="59"/>
      <c r="BOM92" s="37"/>
      <c r="BON92" s="46"/>
      <c r="BOO92" s="35"/>
      <c r="BOP92" s="59"/>
      <c r="BOQ92" s="37"/>
      <c r="BOR92" s="46"/>
      <c r="BOS92" s="35"/>
      <c r="BOT92" s="59"/>
      <c r="BOU92" s="37"/>
      <c r="BOV92" s="46"/>
      <c r="BOW92" s="35"/>
      <c r="BOX92" s="59"/>
      <c r="BOY92" s="37"/>
      <c r="BOZ92" s="46"/>
      <c r="BPA92" s="35"/>
      <c r="BPB92" s="59"/>
      <c r="BPC92" s="37"/>
      <c r="BPD92" s="46"/>
      <c r="BPE92" s="35"/>
      <c r="BPF92" s="59"/>
      <c r="BPG92" s="37"/>
      <c r="BPH92" s="46"/>
      <c r="BPI92" s="35"/>
      <c r="BPJ92" s="59"/>
      <c r="BPK92" s="37"/>
      <c r="BPL92" s="46"/>
      <c r="BPM92" s="35"/>
      <c r="BPN92" s="59"/>
      <c r="BPO92" s="37"/>
      <c r="BPP92" s="46"/>
      <c r="BPQ92" s="35"/>
      <c r="BPR92" s="59"/>
      <c r="BPS92" s="37"/>
      <c r="BPT92" s="46"/>
      <c r="BPU92" s="35"/>
      <c r="BPV92" s="59"/>
      <c r="BPW92" s="37"/>
      <c r="BPX92" s="46"/>
      <c r="BPY92" s="35"/>
      <c r="BPZ92" s="59"/>
      <c r="BQA92" s="37"/>
      <c r="BQB92" s="46"/>
      <c r="BQC92" s="35"/>
      <c r="BQD92" s="59"/>
      <c r="BQE92" s="37"/>
      <c r="BQF92" s="46"/>
      <c r="BQG92" s="35"/>
      <c r="BQH92" s="59"/>
      <c r="BQI92" s="37"/>
      <c r="BQJ92" s="46"/>
      <c r="BQK92" s="35"/>
      <c r="BQL92" s="59"/>
      <c r="BQM92" s="37"/>
      <c r="BQN92" s="46"/>
      <c r="BQO92" s="35"/>
      <c r="BQP92" s="59"/>
      <c r="BQQ92" s="37"/>
      <c r="BQR92" s="46"/>
      <c r="BQS92" s="35"/>
      <c r="BQT92" s="59"/>
      <c r="BQU92" s="37"/>
      <c r="BQV92" s="46"/>
      <c r="BQW92" s="35"/>
      <c r="BQX92" s="59"/>
      <c r="BQY92" s="37"/>
      <c r="BQZ92" s="46"/>
      <c r="BRA92" s="35"/>
      <c r="BRB92" s="59"/>
      <c r="BRC92" s="37"/>
      <c r="BRD92" s="46"/>
      <c r="BRE92" s="35"/>
      <c r="BRF92" s="59"/>
      <c r="BRG92" s="37"/>
      <c r="BRH92" s="46"/>
      <c r="BRI92" s="35"/>
      <c r="BRJ92" s="59"/>
      <c r="BRK92" s="37"/>
      <c r="BRL92" s="46"/>
      <c r="BRM92" s="35"/>
      <c r="BRN92" s="59"/>
      <c r="BRO92" s="37"/>
      <c r="BRP92" s="46"/>
      <c r="BRQ92" s="35"/>
      <c r="BRR92" s="59"/>
      <c r="BRS92" s="37"/>
      <c r="BRT92" s="46"/>
      <c r="BRU92" s="35"/>
      <c r="BRV92" s="59"/>
      <c r="BRW92" s="37"/>
      <c r="BRX92" s="46"/>
      <c r="BRY92" s="35"/>
      <c r="BRZ92" s="59"/>
      <c r="BSA92" s="37"/>
      <c r="BSB92" s="46"/>
      <c r="BSC92" s="35"/>
      <c r="BSD92" s="59"/>
      <c r="BSE92" s="37"/>
      <c r="BSF92" s="46"/>
      <c r="BSG92" s="35"/>
      <c r="BSH92" s="59"/>
      <c r="BSI92" s="37"/>
      <c r="BSJ92" s="46"/>
      <c r="BSK92" s="35"/>
      <c r="BSL92" s="59"/>
      <c r="BSM92" s="37"/>
      <c r="BSN92" s="46"/>
      <c r="BSO92" s="35"/>
      <c r="BSP92" s="59"/>
      <c r="BSQ92" s="37"/>
      <c r="BSR92" s="46"/>
      <c r="BSS92" s="35"/>
      <c r="BST92" s="59"/>
      <c r="BSU92" s="37"/>
      <c r="BSV92" s="46"/>
      <c r="BSW92" s="35"/>
      <c r="BSX92" s="59"/>
      <c r="BSY92" s="37"/>
      <c r="BSZ92" s="46"/>
      <c r="BTA92" s="35"/>
      <c r="BTB92" s="59"/>
      <c r="BTC92" s="37"/>
      <c r="BTD92" s="46"/>
      <c r="BTE92" s="35"/>
      <c r="BTF92" s="59"/>
      <c r="BTG92" s="37"/>
      <c r="BTH92" s="46"/>
      <c r="BTI92" s="35"/>
      <c r="BTJ92" s="59"/>
      <c r="BTK92" s="37"/>
      <c r="BTL92" s="46"/>
      <c r="BTM92" s="35"/>
      <c r="BTN92" s="59"/>
      <c r="BTO92" s="37"/>
      <c r="BTP92" s="46"/>
      <c r="BTQ92" s="35"/>
      <c r="BTR92" s="59"/>
      <c r="BTS92" s="37"/>
      <c r="BTT92" s="46"/>
      <c r="BTU92" s="35"/>
      <c r="BTV92" s="59"/>
      <c r="BTW92" s="37"/>
      <c r="BTX92" s="46"/>
      <c r="BTY92" s="35"/>
      <c r="BTZ92" s="59"/>
      <c r="BUA92" s="37"/>
      <c r="BUB92" s="46"/>
      <c r="BUC92" s="35"/>
      <c r="BUD92" s="59"/>
      <c r="BUE92" s="37"/>
      <c r="BUF92" s="46"/>
      <c r="BUG92" s="35"/>
      <c r="BUH92" s="59"/>
      <c r="BUI92" s="37"/>
      <c r="BUJ92" s="46"/>
      <c r="BUK92" s="35"/>
      <c r="BUL92" s="59"/>
      <c r="BUM92" s="37"/>
      <c r="BUN92" s="46"/>
      <c r="BUO92" s="35"/>
      <c r="BUP92" s="59"/>
      <c r="BUQ92" s="37"/>
      <c r="BUR92" s="46"/>
      <c r="BUS92" s="35"/>
      <c r="BUT92" s="59"/>
      <c r="BUU92" s="37"/>
      <c r="BUV92" s="46"/>
      <c r="BUW92" s="35"/>
      <c r="BUX92" s="59"/>
      <c r="BUY92" s="37"/>
      <c r="BUZ92" s="46"/>
      <c r="BVA92" s="35"/>
      <c r="BVB92" s="59"/>
      <c r="BVC92" s="37"/>
      <c r="BVD92" s="46"/>
      <c r="BVE92" s="35"/>
      <c r="BVF92" s="59"/>
      <c r="BVG92" s="37"/>
      <c r="BVH92" s="46"/>
      <c r="BVI92" s="35"/>
      <c r="BVJ92" s="59"/>
      <c r="BVK92" s="37"/>
      <c r="BVL92" s="46"/>
      <c r="BVM92" s="35"/>
      <c r="BVN92" s="59"/>
      <c r="BVO92" s="37"/>
      <c r="BVP92" s="46"/>
      <c r="BVQ92" s="35"/>
      <c r="BVR92" s="59"/>
      <c r="BVS92" s="37"/>
      <c r="BVT92" s="46"/>
      <c r="BVU92" s="35"/>
      <c r="BVV92" s="59"/>
      <c r="BVW92" s="37"/>
      <c r="BVX92" s="46"/>
      <c r="BVY92" s="35"/>
      <c r="BVZ92" s="59"/>
      <c r="BWA92" s="37"/>
      <c r="BWB92" s="46"/>
      <c r="BWC92" s="35"/>
      <c r="BWD92" s="59"/>
      <c r="BWE92" s="37"/>
      <c r="BWF92" s="46"/>
      <c r="BWG92" s="35"/>
      <c r="BWH92" s="59"/>
      <c r="BWI92" s="37"/>
      <c r="BWJ92" s="46"/>
      <c r="BWK92" s="35"/>
      <c r="BWL92" s="59"/>
      <c r="BWM92" s="37"/>
      <c r="BWN92" s="46"/>
      <c r="BWO92" s="35"/>
      <c r="BWP92" s="59"/>
      <c r="BWQ92" s="37"/>
      <c r="BWR92" s="46"/>
      <c r="BWS92" s="35"/>
      <c r="BWT92" s="59"/>
      <c r="BWU92" s="37"/>
      <c r="BWV92" s="46"/>
      <c r="BWW92" s="35"/>
      <c r="BWX92" s="59"/>
      <c r="BWY92" s="37"/>
      <c r="BWZ92" s="46"/>
      <c r="BXA92" s="35"/>
      <c r="BXB92" s="59"/>
      <c r="BXC92" s="37"/>
      <c r="BXD92" s="46"/>
      <c r="BXE92" s="35"/>
      <c r="BXF92" s="59"/>
      <c r="BXG92" s="37"/>
      <c r="BXH92" s="46"/>
      <c r="BXI92" s="35"/>
      <c r="BXJ92" s="59"/>
      <c r="BXK92" s="37"/>
      <c r="BXL92" s="46"/>
      <c r="BXM92" s="35"/>
      <c r="BXN92" s="59"/>
      <c r="BXO92" s="37"/>
      <c r="BXP92" s="46"/>
      <c r="BXQ92" s="35"/>
      <c r="BXR92" s="59"/>
      <c r="BXS92" s="37"/>
      <c r="BXT92" s="46"/>
      <c r="BXU92" s="35"/>
      <c r="BXV92" s="59"/>
      <c r="BXW92" s="37"/>
      <c r="BXX92" s="46"/>
      <c r="BXY92" s="35"/>
      <c r="BXZ92" s="59"/>
      <c r="BYA92" s="37"/>
      <c r="BYB92" s="46"/>
      <c r="BYC92" s="35"/>
      <c r="BYD92" s="59"/>
      <c r="BYE92" s="37"/>
      <c r="BYF92" s="46"/>
      <c r="BYG92" s="35"/>
      <c r="BYH92" s="59"/>
      <c r="BYI92" s="37"/>
      <c r="BYJ92" s="46"/>
      <c r="BYK92" s="35"/>
      <c r="BYL92" s="59"/>
      <c r="BYM92" s="37"/>
      <c r="BYN92" s="46"/>
      <c r="BYO92" s="35"/>
      <c r="BYP92" s="59"/>
      <c r="BYQ92" s="37"/>
      <c r="BYR92" s="46"/>
      <c r="BYS92" s="35"/>
      <c r="BYT92" s="59"/>
      <c r="BYU92" s="37"/>
      <c r="BYV92" s="46"/>
      <c r="BYW92" s="35"/>
      <c r="BYX92" s="59"/>
      <c r="BYY92" s="37"/>
      <c r="BYZ92" s="46"/>
      <c r="BZA92" s="35"/>
      <c r="BZB92" s="59"/>
      <c r="BZC92" s="37"/>
      <c r="BZD92" s="46"/>
      <c r="BZE92" s="35"/>
      <c r="BZF92" s="59"/>
      <c r="BZG92" s="37"/>
      <c r="BZH92" s="46"/>
      <c r="BZI92" s="35"/>
      <c r="BZJ92" s="59"/>
      <c r="BZK92" s="37"/>
      <c r="BZL92" s="46"/>
      <c r="BZM92" s="35"/>
      <c r="BZN92" s="59"/>
      <c r="BZO92" s="37"/>
      <c r="BZP92" s="46"/>
      <c r="BZQ92" s="35"/>
      <c r="BZR92" s="59"/>
      <c r="BZS92" s="37"/>
      <c r="BZT92" s="46"/>
      <c r="BZU92" s="35"/>
      <c r="BZV92" s="59"/>
      <c r="BZW92" s="37"/>
      <c r="BZX92" s="46"/>
      <c r="BZY92" s="35"/>
      <c r="BZZ92" s="59"/>
      <c r="CAA92" s="37"/>
      <c r="CAB92" s="46"/>
      <c r="CAC92" s="35"/>
      <c r="CAD92" s="59"/>
      <c r="CAE92" s="37"/>
      <c r="CAF92" s="46"/>
      <c r="CAG92" s="35"/>
      <c r="CAH92" s="59"/>
      <c r="CAI92" s="37"/>
      <c r="CAJ92" s="46"/>
      <c r="CAK92" s="35"/>
      <c r="CAL92" s="59"/>
      <c r="CAM92" s="37"/>
      <c r="CAN92" s="46"/>
      <c r="CAO92" s="35"/>
      <c r="CAP92" s="59"/>
      <c r="CAQ92" s="37"/>
      <c r="CAR92" s="46"/>
      <c r="CAS92" s="35"/>
      <c r="CAT92" s="59"/>
      <c r="CAU92" s="37"/>
      <c r="CAV92" s="46"/>
      <c r="CAW92" s="35"/>
      <c r="CAX92" s="59"/>
      <c r="CAY92" s="37"/>
      <c r="CAZ92" s="46"/>
      <c r="CBA92" s="35"/>
      <c r="CBB92" s="59"/>
      <c r="CBC92" s="37"/>
      <c r="CBD92" s="46"/>
      <c r="CBE92" s="35"/>
      <c r="CBF92" s="59"/>
      <c r="CBG92" s="37"/>
      <c r="CBH92" s="46"/>
      <c r="CBI92" s="35"/>
      <c r="CBJ92" s="59"/>
      <c r="CBK92" s="37"/>
      <c r="CBL92" s="46"/>
      <c r="CBM92" s="35"/>
      <c r="CBN92" s="59"/>
      <c r="CBO92" s="37"/>
      <c r="CBP92" s="46"/>
      <c r="CBQ92" s="35"/>
      <c r="CBR92" s="59"/>
      <c r="CBS92" s="37"/>
      <c r="CBT92" s="46"/>
      <c r="CBU92" s="35"/>
      <c r="CBV92" s="59"/>
      <c r="CBW92" s="37"/>
      <c r="CBX92" s="46"/>
      <c r="CBY92" s="35"/>
      <c r="CBZ92" s="59"/>
      <c r="CCA92" s="37"/>
      <c r="CCB92" s="46"/>
      <c r="CCC92" s="35"/>
      <c r="CCD92" s="59"/>
      <c r="CCE92" s="37"/>
      <c r="CCF92" s="46"/>
      <c r="CCG92" s="35"/>
      <c r="CCH92" s="59"/>
      <c r="CCI92" s="37"/>
      <c r="CCJ92" s="46"/>
      <c r="CCK92" s="35"/>
      <c r="CCL92" s="59"/>
      <c r="CCM92" s="37"/>
      <c r="CCN92" s="46"/>
      <c r="CCO92" s="35"/>
      <c r="CCP92" s="59"/>
      <c r="CCQ92" s="37"/>
      <c r="CCR92" s="46"/>
      <c r="CCS92" s="35"/>
      <c r="CCT92" s="59"/>
      <c r="CCU92" s="37"/>
      <c r="CCV92" s="46"/>
      <c r="CCW92" s="35"/>
      <c r="CCX92" s="59"/>
      <c r="CCY92" s="37"/>
      <c r="CCZ92" s="46"/>
      <c r="CDA92" s="35"/>
      <c r="CDB92" s="59"/>
      <c r="CDC92" s="37"/>
      <c r="CDD92" s="46"/>
      <c r="CDE92" s="35"/>
      <c r="CDF92" s="59"/>
      <c r="CDG92" s="37"/>
      <c r="CDH92" s="46"/>
      <c r="CDI92" s="35"/>
      <c r="CDJ92" s="59"/>
      <c r="CDK92" s="37"/>
      <c r="CDL92" s="46"/>
      <c r="CDM92" s="35"/>
      <c r="CDN92" s="59"/>
      <c r="CDO92" s="37"/>
      <c r="CDP92" s="46"/>
      <c r="CDQ92" s="35"/>
      <c r="CDR92" s="59"/>
      <c r="CDS92" s="37"/>
      <c r="CDT92" s="46"/>
      <c r="CDU92" s="35"/>
      <c r="CDV92" s="59"/>
      <c r="CDW92" s="37"/>
      <c r="CDX92" s="46"/>
      <c r="CDY92" s="35"/>
      <c r="CDZ92" s="59"/>
      <c r="CEA92" s="37"/>
      <c r="CEB92" s="46"/>
      <c r="CEC92" s="35"/>
      <c r="CED92" s="59"/>
      <c r="CEE92" s="37"/>
      <c r="CEF92" s="46"/>
      <c r="CEG92" s="35"/>
      <c r="CEH92" s="59"/>
      <c r="CEI92" s="37"/>
      <c r="CEJ92" s="46"/>
      <c r="CEK92" s="35"/>
      <c r="CEL92" s="59"/>
      <c r="CEM92" s="37"/>
      <c r="CEN92" s="46"/>
      <c r="CEO92" s="35"/>
      <c r="CEP92" s="59"/>
      <c r="CEQ92" s="37"/>
      <c r="CER92" s="46"/>
      <c r="CES92" s="35"/>
      <c r="CET92" s="59"/>
      <c r="CEU92" s="37"/>
      <c r="CEV92" s="46"/>
      <c r="CEW92" s="35"/>
      <c r="CEX92" s="59"/>
      <c r="CEY92" s="37"/>
      <c r="CEZ92" s="46"/>
      <c r="CFA92" s="35"/>
      <c r="CFB92" s="59"/>
      <c r="CFC92" s="37"/>
      <c r="CFD92" s="46"/>
      <c r="CFE92" s="35"/>
      <c r="CFF92" s="59"/>
      <c r="CFG92" s="37"/>
      <c r="CFH92" s="46"/>
      <c r="CFI92" s="35"/>
      <c r="CFJ92" s="59"/>
      <c r="CFK92" s="37"/>
      <c r="CFL92" s="46"/>
      <c r="CFM92" s="35"/>
      <c r="CFN92" s="59"/>
      <c r="CFO92" s="37"/>
      <c r="CFP92" s="46"/>
      <c r="CFQ92" s="35"/>
      <c r="CFR92" s="59"/>
      <c r="CFS92" s="37"/>
      <c r="CFT92" s="46"/>
      <c r="CFU92" s="35"/>
      <c r="CFV92" s="59"/>
      <c r="CFW92" s="37"/>
      <c r="CFX92" s="46"/>
      <c r="CFY92" s="35"/>
      <c r="CFZ92" s="59"/>
      <c r="CGA92" s="37"/>
      <c r="CGB92" s="46"/>
      <c r="CGC92" s="35"/>
      <c r="CGD92" s="59"/>
      <c r="CGE92" s="37"/>
      <c r="CGF92" s="46"/>
      <c r="CGG92" s="35"/>
      <c r="CGH92" s="59"/>
      <c r="CGI92" s="37"/>
      <c r="CGJ92" s="46"/>
      <c r="CGK92" s="35"/>
      <c r="CGL92" s="59"/>
      <c r="CGM92" s="37"/>
      <c r="CGN92" s="46"/>
      <c r="CGO92" s="35"/>
      <c r="CGP92" s="59"/>
      <c r="CGQ92" s="37"/>
      <c r="CGR92" s="46"/>
      <c r="CGS92" s="35"/>
      <c r="CGT92" s="59"/>
      <c r="CGU92" s="37"/>
      <c r="CGV92" s="46"/>
      <c r="CGW92" s="35"/>
      <c r="CGX92" s="59"/>
      <c r="CGY92" s="37"/>
      <c r="CGZ92" s="46"/>
      <c r="CHA92" s="35"/>
      <c r="CHB92" s="59"/>
      <c r="CHC92" s="37"/>
      <c r="CHD92" s="46"/>
      <c r="CHE92" s="35"/>
      <c r="CHF92" s="59"/>
      <c r="CHG92" s="37"/>
      <c r="CHH92" s="46"/>
      <c r="CHI92" s="35"/>
      <c r="CHJ92" s="59"/>
      <c r="CHK92" s="37"/>
      <c r="CHL92" s="46"/>
      <c r="CHM92" s="35"/>
      <c r="CHN92" s="59"/>
      <c r="CHO92" s="37"/>
      <c r="CHP92" s="46"/>
      <c r="CHQ92" s="35"/>
      <c r="CHR92" s="59"/>
      <c r="CHS92" s="37"/>
      <c r="CHT92" s="46"/>
      <c r="CHU92" s="35"/>
      <c r="CHV92" s="59"/>
      <c r="CHW92" s="37"/>
      <c r="CHX92" s="46"/>
      <c r="CHY92" s="35"/>
      <c r="CHZ92" s="59"/>
      <c r="CIA92" s="37"/>
      <c r="CIB92" s="46"/>
      <c r="CIC92" s="35"/>
      <c r="CID92" s="59"/>
      <c r="CIE92" s="37"/>
      <c r="CIF92" s="46"/>
      <c r="CIG92" s="35"/>
      <c r="CIH92" s="59"/>
      <c r="CII92" s="37"/>
      <c r="CIJ92" s="46"/>
      <c r="CIK92" s="35"/>
      <c r="CIL92" s="59"/>
      <c r="CIM92" s="37"/>
      <c r="CIN92" s="46"/>
      <c r="CIO92" s="35"/>
      <c r="CIP92" s="59"/>
      <c r="CIQ92" s="37"/>
      <c r="CIR92" s="46"/>
      <c r="CIS92" s="35"/>
      <c r="CIT92" s="59"/>
      <c r="CIU92" s="37"/>
      <c r="CIV92" s="46"/>
      <c r="CIW92" s="35"/>
      <c r="CIX92" s="59"/>
      <c r="CIY92" s="37"/>
      <c r="CIZ92" s="46"/>
      <c r="CJA92" s="35"/>
      <c r="CJB92" s="59"/>
      <c r="CJC92" s="37"/>
      <c r="CJD92" s="46"/>
      <c r="CJE92" s="35"/>
      <c r="CJF92" s="59"/>
      <c r="CJG92" s="37"/>
      <c r="CJH92" s="46"/>
      <c r="CJI92" s="35"/>
      <c r="CJJ92" s="59"/>
      <c r="CJK92" s="37"/>
      <c r="CJL92" s="46"/>
      <c r="CJM92" s="35"/>
      <c r="CJN92" s="59"/>
      <c r="CJO92" s="37"/>
      <c r="CJP92" s="46"/>
      <c r="CJQ92" s="35"/>
      <c r="CJR92" s="59"/>
      <c r="CJS92" s="37"/>
      <c r="CJT92" s="46"/>
      <c r="CJU92" s="35"/>
      <c r="CJV92" s="59"/>
      <c r="CJW92" s="37"/>
      <c r="CJX92" s="46"/>
      <c r="CJY92" s="35"/>
      <c r="CJZ92" s="59"/>
      <c r="CKA92" s="37"/>
      <c r="CKB92" s="46"/>
      <c r="CKC92" s="35"/>
      <c r="CKD92" s="59"/>
      <c r="CKE92" s="37"/>
      <c r="CKF92" s="46"/>
      <c r="CKG92" s="35"/>
      <c r="CKH92" s="59"/>
      <c r="CKI92" s="37"/>
      <c r="CKJ92" s="46"/>
      <c r="CKK92" s="35"/>
      <c r="CKL92" s="59"/>
      <c r="CKM92" s="37"/>
      <c r="CKN92" s="46"/>
      <c r="CKO92" s="35"/>
      <c r="CKP92" s="59"/>
      <c r="CKQ92" s="37"/>
      <c r="CKR92" s="46"/>
      <c r="CKS92" s="35"/>
      <c r="CKT92" s="59"/>
      <c r="CKU92" s="37"/>
      <c r="CKV92" s="46"/>
      <c r="CKW92" s="35"/>
      <c r="CKX92" s="59"/>
      <c r="CKY92" s="37"/>
      <c r="CKZ92" s="46"/>
      <c r="CLA92" s="35"/>
      <c r="CLB92" s="59"/>
      <c r="CLC92" s="37"/>
      <c r="CLD92" s="46"/>
      <c r="CLE92" s="35"/>
      <c r="CLF92" s="59"/>
      <c r="CLG92" s="37"/>
      <c r="CLH92" s="46"/>
      <c r="CLI92" s="35"/>
      <c r="CLJ92" s="59"/>
      <c r="CLK92" s="37"/>
      <c r="CLL92" s="46"/>
      <c r="CLM92" s="35"/>
      <c r="CLN92" s="59"/>
      <c r="CLO92" s="37"/>
      <c r="CLP92" s="46"/>
      <c r="CLQ92" s="35"/>
      <c r="CLR92" s="59"/>
      <c r="CLS92" s="37"/>
      <c r="CLT92" s="46"/>
      <c r="CLU92" s="35"/>
      <c r="CLV92" s="59"/>
      <c r="CLW92" s="37"/>
      <c r="CLX92" s="46"/>
      <c r="CLY92" s="35"/>
      <c r="CLZ92" s="59"/>
      <c r="CMA92" s="37"/>
      <c r="CMB92" s="46"/>
      <c r="CMC92" s="35"/>
      <c r="CMD92" s="59"/>
      <c r="CME92" s="37"/>
      <c r="CMF92" s="46"/>
      <c r="CMG92" s="35"/>
      <c r="CMH92" s="59"/>
      <c r="CMI92" s="37"/>
      <c r="CMJ92" s="46"/>
      <c r="CMK92" s="35"/>
      <c r="CML92" s="59"/>
      <c r="CMM92" s="37"/>
      <c r="CMN92" s="46"/>
      <c r="CMO92" s="35"/>
      <c r="CMP92" s="59"/>
      <c r="CMQ92" s="37"/>
      <c r="CMR92" s="46"/>
      <c r="CMS92" s="35"/>
      <c r="CMT92" s="59"/>
      <c r="CMU92" s="37"/>
      <c r="CMV92" s="46"/>
      <c r="CMW92" s="35"/>
      <c r="CMX92" s="59"/>
      <c r="CMY92" s="37"/>
      <c r="CMZ92" s="46"/>
      <c r="CNA92" s="35"/>
      <c r="CNB92" s="59"/>
      <c r="CNC92" s="37"/>
      <c r="CND92" s="46"/>
      <c r="CNE92" s="35"/>
      <c r="CNF92" s="59"/>
      <c r="CNG92" s="37"/>
      <c r="CNH92" s="46"/>
      <c r="CNI92" s="35"/>
      <c r="CNJ92" s="59"/>
      <c r="CNK92" s="37"/>
      <c r="CNL92" s="46"/>
      <c r="CNM92" s="35"/>
      <c r="CNN92" s="59"/>
      <c r="CNO92" s="37"/>
      <c r="CNP92" s="46"/>
      <c r="CNQ92" s="35"/>
      <c r="CNR92" s="59"/>
      <c r="CNS92" s="37"/>
      <c r="CNT92" s="46"/>
      <c r="CNU92" s="35"/>
      <c r="CNV92" s="59"/>
      <c r="CNW92" s="37"/>
      <c r="CNX92" s="46"/>
      <c r="CNY92" s="35"/>
      <c r="CNZ92" s="59"/>
      <c r="COA92" s="37"/>
      <c r="COB92" s="46"/>
      <c r="COC92" s="35"/>
      <c r="COD92" s="59"/>
      <c r="COE92" s="37"/>
      <c r="COF92" s="46"/>
      <c r="COG92" s="35"/>
      <c r="COH92" s="59"/>
      <c r="COI92" s="37"/>
      <c r="COJ92" s="46"/>
      <c r="COK92" s="35"/>
      <c r="COL92" s="59"/>
      <c r="COM92" s="37"/>
      <c r="CON92" s="46"/>
      <c r="COO92" s="35"/>
      <c r="COP92" s="59"/>
      <c r="COQ92" s="37"/>
      <c r="COR92" s="46"/>
      <c r="COS92" s="35"/>
      <c r="COT92" s="59"/>
      <c r="COU92" s="37"/>
      <c r="COV92" s="46"/>
      <c r="COW92" s="35"/>
      <c r="COX92" s="59"/>
      <c r="COY92" s="37"/>
      <c r="COZ92" s="46"/>
      <c r="CPA92" s="35"/>
      <c r="CPB92" s="59"/>
      <c r="CPC92" s="37"/>
      <c r="CPD92" s="46"/>
      <c r="CPE92" s="35"/>
      <c r="CPF92" s="59"/>
      <c r="CPG92" s="37"/>
      <c r="CPH92" s="46"/>
      <c r="CPI92" s="35"/>
      <c r="CPJ92" s="59"/>
      <c r="CPK92" s="37"/>
      <c r="CPL92" s="46"/>
      <c r="CPM92" s="35"/>
      <c r="CPN92" s="59"/>
      <c r="CPO92" s="37"/>
      <c r="CPP92" s="46"/>
      <c r="CPQ92" s="35"/>
      <c r="CPR92" s="59"/>
      <c r="CPS92" s="37"/>
      <c r="CPT92" s="46"/>
      <c r="CPU92" s="35"/>
      <c r="CPV92" s="59"/>
      <c r="CPW92" s="37"/>
      <c r="CPX92" s="46"/>
      <c r="CPY92" s="35"/>
      <c r="CPZ92" s="59"/>
      <c r="CQA92" s="37"/>
      <c r="CQB92" s="46"/>
      <c r="CQC92" s="35"/>
      <c r="CQD92" s="59"/>
      <c r="CQE92" s="37"/>
      <c r="CQF92" s="46"/>
      <c r="CQG92" s="35"/>
      <c r="CQH92" s="59"/>
      <c r="CQI92" s="37"/>
      <c r="CQJ92" s="46"/>
      <c r="CQK92" s="35"/>
      <c r="CQL92" s="59"/>
      <c r="CQM92" s="37"/>
      <c r="CQN92" s="46"/>
      <c r="CQO92" s="35"/>
      <c r="CQP92" s="59"/>
      <c r="CQQ92" s="37"/>
      <c r="CQR92" s="46"/>
      <c r="CQS92" s="35"/>
      <c r="CQT92" s="59"/>
      <c r="CQU92" s="37"/>
      <c r="CQV92" s="46"/>
      <c r="CQW92" s="35"/>
      <c r="CQX92" s="59"/>
      <c r="CQY92" s="37"/>
      <c r="CQZ92" s="46"/>
      <c r="CRA92" s="35"/>
      <c r="CRB92" s="59"/>
      <c r="CRC92" s="37"/>
      <c r="CRD92" s="46"/>
      <c r="CRE92" s="35"/>
      <c r="CRF92" s="59"/>
      <c r="CRG92" s="37"/>
      <c r="CRH92" s="46"/>
      <c r="CRI92" s="35"/>
      <c r="CRJ92" s="59"/>
      <c r="CRK92" s="37"/>
      <c r="CRL92" s="46"/>
      <c r="CRM92" s="35"/>
      <c r="CRN92" s="59"/>
      <c r="CRO92" s="37"/>
      <c r="CRP92" s="46"/>
      <c r="CRQ92" s="35"/>
      <c r="CRR92" s="59"/>
      <c r="CRS92" s="37"/>
      <c r="CRT92" s="46"/>
      <c r="CRU92" s="35"/>
      <c r="CRV92" s="59"/>
      <c r="CRW92" s="37"/>
      <c r="CRX92" s="46"/>
      <c r="CRY92" s="35"/>
      <c r="CRZ92" s="59"/>
      <c r="CSA92" s="37"/>
      <c r="CSB92" s="46"/>
      <c r="CSC92" s="35"/>
      <c r="CSD92" s="59"/>
      <c r="CSE92" s="37"/>
      <c r="CSF92" s="46"/>
      <c r="CSG92" s="35"/>
      <c r="CSH92" s="59"/>
      <c r="CSI92" s="37"/>
      <c r="CSJ92" s="46"/>
      <c r="CSK92" s="35"/>
      <c r="CSL92" s="59"/>
      <c r="CSM92" s="37"/>
      <c r="CSN92" s="46"/>
      <c r="CSO92" s="35"/>
      <c r="CSP92" s="59"/>
      <c r="CSQ92" s="37"/>
      <c r="CSR92" s="46"/>
      <c r="CSS92" s="35"/>
      <c r="CST92" s="59"/>
      <c r="CSU92" s="37"/>
      <c r="CSV92" s="46"/>
      <c r="CSW92" s="35"/>
      <c r="CSX92" s="59"/>
      <c r="CSY92" s="37"/>
      <c r="CSZ92" s="46"/>
      <c r="CTA92" s="35"/>
      <c r="CTB92" s="59"/>
      <c r="CTC92" s="37"/>
      <c r="CTD92" s="46"/>
      <c r="CTE92" s="35"/>
      <c r="CTF92" s="59"/>
      <c r="CTG92" s="37"/>
      <c r="CTH92" s="46"/>
      <c r="CTI92" s="35"/>
      <c r="CTJ92" s="59"/>
      <c r="CTK92" s="37"/>
      <c r="CTL92" s="46"/>
      <c r="CTM92" s="35"/>
      <c r="CTN92" s="59"/>
      <c r="CTO92" s="37"/>
      <c r="CTP92" s="46"/>
      <c r="CTQ92" s="35"/>
      <c r="CTR92" s="59"/>
      <c r="CTS92" s="37"/>
      <c r="CTT92" s="46"/>
      <c r="CTU92" s="35"/>
      <c r="CTV92" s="59"/>
      <c r="CTW92" s="37"/>
      <c r="CTX92" s="46"/>
      <c r="CTY92" s="35"/>
      <c r="CTZ92" s="59"/>
      <c r="CUA92" s="37"/>
      <c r="CUB92" s="46"/>
      <c r="CUC92" s="35"/>
      <c r="CUD92" s="59"/>
      <c r="CUE92" s="37"/>
      <c r="CUF92" s="46"/>
      <c r="CUG92" s="35"/>
      <c r="CUH92" s="59"/>
      <c r="CUI92" s="37"/>
      <c r="CUJ92" s="46"/>
      <c r="CUK92" s="35"/>
      <c r="CUL92" s="59"/>
      <c r="CUM92" s="37"/>
      <c r="CUN92" s="46"/>
      <c r="CUO92" s="35"/>
      <c r="CUP92" s="59"/>
      <c r="CUQ92" s="37"/>
      <c r="CUR92" s="46"/>
      <c r="CUS92" s="35"/>
      <c r="CUT92" s="59"/>
      <c r="CUU92" s="37"/>
      <c r="CUV92" s="46"/>
      <c r="CUW92" s="35"/>
      <c r="CUX92" s="59"/>
      <c r="CUY92" s="37"/>
      <c r="CUZ92" s="46"/>
      <c r="CVA92" s="35"/>
      <c r="CVB92" s="59"/>
      <c r="CVC92" s="37"/>
      <c r="CVD92" s="46"/>
      <c r="CVE92" s="35"/>
      <c r="CVF92" s="59"/>
      <c r="CVG92" s="37"/>
      <c r="CVH92" s="46"/>
      <c r="CVI92" s="35"/>
      <c r="CVJ92" s="59"/>
      <c r="CVK92" s="37"/>
      <c r="CVL92" s="46"/>
      <c r="CVM92" s="35"/>
      <c r="CVN92" s="59"/>
      <c r="CVO92" s="37"/>
      <c r="CVP92" s="46"/>
      <c r="CVQ92" s="35"/>
      <c r="CVR92" s="59"/>
      <c r="CVS92" s="37"/>
      <c r="CVT92" s="46"/>
      <c r="CVU92" s="35"/>
      <c r="CVV92" s="59"/>
      <c r="CVW92" s="37"/>
      <c r="CVX92" s="46"/>
      <c r="CVY92" s="35"/>
      <c r="CVZ92" s="59"/>
      <c r="CWA92" s="37"/>
      <c r="CWB92" s="46"/>
      <c r="CWC92" s="35"/>
      <c r="CWD92" s="59"/>
      <c r="CWE92" s="37"/>
      <c r="CWF92" s="46"/>
      <c r="CWG92" s="35"/>
      <c r="CWH92" s="59"/>
      <c r="CWI92" s="37"/>
      <c r="CWJ92" s="46"/>
      <c r="CWK92" s="35"/>
      <c r="CWL92" s="59"/>
      <c r="CWM92" s="37"/>
      <c r="CWN92" s="46"/>
      <c r="CWO92" s="35"/>
      <c r="CWP92" s="59"/>
      <c r="CWQ92" s="37"/>
      <c r="CWR92" s="46"/>
      <c r="CWS92" s="35"/>
      <c r="CWT92" s="59"/>
      <c r="CWU92" s="37"/>
      <c r="CWV92" s="46"/>
      <c r="CWW92" s="35"/>
      <c r="CWX92" s="59"/>
      <c r="CWY92" s="37"/>
      <c r="CWZ92" s="46"/>
      <c r="CXA92" s="35"/>
      <c r="CXB92" s="59"/>
      <c r="CXC92" s="37"/>
      <c r="CXD92" s="46"/>
      <c r="CXE92" s="35"/>
      <c r="CXF92" s="59"/>
      <c r="CXG92" s="37"/>
      <c r="CXH92" s="46"/>
      <c r="CXI92" s="35"/>
      <c r="CXJ92" s="59"/>
      <c r="CXK92" s="37"/>
      <c r="CXL92" s="46"/>
      <c r="CXM92" s="35"/>
      <c r="CXN92" s="59"/>
      <c r="CXO92" s="37"/>
      <c r="CXP92" s="46"/>
      <c r="CXQ92" s="35"/>
      <c r="CXR92" s="59"/>
      <c r="CXS92" s="37"/>
      <c r="CXT92" s="46"/>
      <c r="CXU92" s="35"/>
      <c r="CXV92" s="59"/>
      <c r="CXW92" s="37"/>
      <c r="CXX92" s="46"/>
      <c r="CXY92" s="35"/>
      <c r="CXZ92" s="59"/>
      <c r="CYA92" s="37"/>
      <c r="CYB92" s="46"/>
      <c r="CYC92" s="35"/>
      <c r="CYD92" s="59"/>
      <c r="CYE92" s="37"/>
      <c r="CYF92" s="46"/>
      <c r="CYG92" s="35"/>
      <c r="CYH92" s="59"/>
      <c r="CYI92" s="37"/>
      <c r="CYJ92" s="46"/>
      <c r="CYK92" s="35"/>
      <c r="CYL92" s="59"/>
      <c r="CYM92" s="37"/>
      <c r="CYN92" s="46"/>
      <c r="CYO92" s="35"/>
      <c r="CYP92" s="59"/>
      <c r="CYQ92" s="37"/>
      <c r="CYR92" s="46"/>
      <c r="CYS92" s="35"/>
      <c r="CYT92" s="59"/>
      <c r="CYU92" s="37"/>
      <c r="CYV92" s="46"/>
      <c r="CYW92" s="35"/>
      <c r="CYX92" s="59"/>
      <c r="CYY92" s="37"/>
      <c r="CYZ92" s="46"/>
      <c r="CZA92" s="35"/>
      <c r="CZB92" s="59"/>
      <c r="CZC92" s="37"/>
      <c r="CZD92" s="46"/>
      <c r="CZE92" s="35"/>
      <c r="CZF92" s="59"/>
      <c r="CZG92" s="37"/>
      <c r="CZH92" s="46"/>
      <c r="CZI92" s="35"/>
      <c r="CZJ92" s="59"/>
      <c r="CZK92" s="37"/>
      <c r="CZL92" s="46"/>
      <c r="CZM92" s="35"/>
      <c r="CZN92" s="59"/>
      <c r="CZO92" s="37"/>
      <c r="CZP92" s="46"/>
      <c r="CZQ92" s="35"/>
      <c r="CZR92" s="59"/>
      <c r="CZS92" s="37"/>
      <c r="CZT92" s="46"/>
      <c r="CZU92" s="35"/>
      <c r="CZV92" s="59"/>
      <c r="CZW92" s="37"/>
      <c r="CZX92" s="46"/>
      <c r="CZY92" s="35"/>
      <c r="CZZ92" s="59"/>
      <c r="DAA92" s="37"/>
      <c r="DAB92" s="46"/>
      <c r="DAC92" s="35"/>
      <c r="DAD92" s="59"/>
      <c r="DAE92" s="37"/>
      <c r="DAF92" s="46"/>
      <c r="DAG92" s="35"/>
      <c r="DAH92" s="59"/>
      <c r="DAI92" s="37"/>
      <c r="DAJ92" s="46"/>
      <c r="DAK92" s="35"/>
      <c r="DAL92" s="59"/>
      <c r="DAM92" s="37"/>
      <c r="DAN92" s="46"/>
      <c r="DAO92" s="35"/>
      <c r="DAP92" s="59"/>
      <c r="DAQ92" s="37"/>
      <c r="DAR92" s="46"/>
      <c r="DAS92" s="35"/>
      <c r="DAT92" s="59"/>
      <c r="DAU92" s="37"/>
      <c r="DAV92" s="46"/>
      <c r="DAW92" s="35"/>
      <c r="DAX92" s="59"/>
      <c r="DAY92" s="37"/>
      <c r="DAZ92" s="46"/>
      <c r="DBA92" s="35"/>
      <c r="DBB92" s="59"/>
      <c r="DBC92" s="37"/>
      <c r="DBD92" s="46"/>
      <c r="DBE92" s="35"/>
      <c r="DBF92" s="59"/>
      <c r="DBG92" s="37"/>
      <c r="DBH92" s="46"/>
      <c r="DBI92" s="35"/>
      <c r="DBJ92" s="59"/>
      <c r="DBK92" s="37"/>
      <c r="DBL92" s="46"/>
      <c r="DBM92" s="35"/>
      <c r="DBN92" s="59"/>
      <c r="DBO92" s="37"/>
      <c r="DBP92" s="46"/>
      <c r="DBQ92" s="35"/>
      <c r="DBR92" s="59"/>
      <c r="DBS92" s="37"/>
      <c r="DBT92" s="46"/>
      <c r="DBU92" s="35"/>
      <c r="DBV92" s="59"/>
      <c r="DBW92" s="37"/>
      <c r="DBX92" s="46"/>
      <c r="DBY92" s="35"/>
      <c r="DBZ92" s="59"/>
      <c r="DCA92" s="37"/>
      <c r="DCB92" s="46"/>
      <c r="DCC92" s="35"/>
      <c r="DCD92" s="59"/>
      <c r="DCE92" s="37"/>
      <c r="DCF92" s="46"/>
      <c r="DCG92" s="35"/>
      <c r="DCH92" s="59"/>
      <c r="DCI92" s="37"/>
      <c r="DCJ92" s="46"/>
      <c r="DCK92" s="35"/>
      <c r="DCL92" s="59"/>
      <c r="DCM92" s="37"/>
      <c r="DCN92" s="46"/>
      <c r="DCO92" s="35"/>
      <c r="DCP92" s="59"/>
      <c r="DCQ92" s="37"/>
      <c r="DCR92" s="46"/>
      <c r="DCS92" s="35"/>
      <c r="DCT92" s="59"/>
      <c r="DCU92" s="37"/>
      <c r="DCV92" s="46"/>
      <c r="DCW92" s="35"/>
      <c r="DCX92" s="59"/>
      <c r="DCY92" s="37"/>
      <c r="DCZ92" s="46"/>
      <c r="DDA92" s="35"/>
      <c r="DDB92" s="59"/>
      <c r="DDC92" s="37"/>
      <c r="DDD92" s="46"/>
      <c r="DDE92" s="35"/>
      <c r="DDF92" s="59"/>
      <c r="DDG92" s="37"/>
      <c r="DDH92" s="46"/>
      <c r="DDI92" s="35"/>
      <c r="DDJ92" s="59"/>
      <c r="DDK92" s="37"/>
      <c r="DDL92" s="46"/>
      <c r="DDM92" s="35"/>
      <c r="DDN92" s="59"/>
      <c r="DDO92" s="37"/>
      <c r="DDP92" s="46"/>
      <c r="DDQ92" s="35"/>
      <c r="DDR92" s="59"/>
      <c r="DDS92" s="37"/>
      <c r="DDT92" s="46"/>
      <c r="DDU92" s="35"/>
      <c r="DDV92" s="59"/>
      <c r="DDW92" s="37"/>
      <c r="DDX92" s="46"/>
      <c r="DDY92" s="35"/>
      <c r="DDZ92" s="59"/>
      <c r="DEA92" s="37"/>
      <c r="DEB92" s="46"/>
      <c r="DEC92" s="35"/>
      <c r="DED92" s="59"/>
      <c r="DEE92" s="37"/>
      <c r="DEF92" s="46"/>
      <c r="DEG92" s="35"/>
      <c r="DEH92" s="59"/>
      <c r="DEI92" s="37"/>
      <c r="DEJ92" s="46"/>
      <c r="DEK92" s="35"/>
      <c r="DEL92" s="59"/>
      <c r="DEM92" s="37"/>
      <c r="DEN92" s="46"/>
      <c r="DEO92" s="35"/>
      <c r="DEP92" s="59"/>
      <c r="DEQ92" s="37"/>
      <c r="DER92" s="46"/>
      <c r="DES92" s="35"/>
      <c r="DET92" s="59"/>
      <c r="DEU92" s="37"/>
      <c r="DEV92" s="46"/>
      <c r="DEW92" s="35"/>
      <c r="DEX92" s="59"/>
      <c r="DEY92" s="37"/>
      <c r="DEZ92" s="46"/>
      <c r="DFA92" s="35"/>
      <c r="DFB92" s="59"/>
      <c r="DFC92" s="37"/>
      <c r="DFD92" s="46"/>
      <c r="DFE92" s="35"/>
      <c r="DFF92" s="59"/>
      <c r="DFG92" s="37"/>
      <c r="DFH92" s="46"/>
      <c r="DFI92" s="35"/>
      <c r="DFJ92" s="59"/>
      <c r="DFK92" s="37"/>
      <c r="DFL92" s="46"/>
      <c r="DFM92" s="35"/>
      <c r="DFN92" s="59"/>
      <c r="DFO92" s="37"/>
      <c r="DFP92" s="46"/>
      <c r="DFQ92" s="35"/>
      <c r="DFR92" s="59"/>
      <c r="DFS92" s="37"/>
      <c r="DFT92" s="46"/>
      <c r="DFU92" s="35"/>
      <c r="DFV92" s="59"/>
      <c r="DFW92" s="37"/>
      <c r="DFX92" s="46"/>
      <c r="DFY92" s="35"/>
      <c r="DFZ92" s="59"/>
      <c r="DGA92" s="37"/>
      <c r="DGB92" s="46"/>
      <c r="DGC92" s="35"/>
      <c r="DGD92" s="59"/>
      <c r="DGE92" s="37"/>
      <c r="DGF92" s="46"/>
      <c r="DGG92" s="35"/>
      <c r="DGH92" s="59"/>
      <c r="DGI92" s="37"/>
      <c r="DGJ92" s="46"/>
      <c r="DGK92" s="35"/>
      <c r="DGL92" s="59"/>
      <c r="DGM92" s="37"/>
      <c r="DGN92" s="46"/>
      <c r="DGO92" s="35"/>
      <c r="DGP92" s="59"/>
      <c r="DGQ92" s="37"/>
      <c r="DGR92" s="46"/>
      <c r="DGS92" s="35"/>
      <c r="DGT92" s="59"/>
      <c r="DGU92" s="37"/>
      <c r="DGV92" s="46"/>
      <c r="DGW92" s="35"/>
      <c r="DGX92" s="59"/>
      <c r="DGY92" s="37"/>
      <c r="DGZ92" s="46"/>
      <c r="DHA92" s="35"/>
      <c r="DHB92" s="59"/>
      <c r="DHC92" s="37"/>
      <c r="DHD92" s="46"/>
      <c r="DHE92" s="35"/>
      <c r="DHF92" s="59"/>
      <c r="DHG92" s="37"/>
      <c r="DHH92" s="46"/>
      <c r="DHI92" s="35"/>
      <c r="DHJ92" s="59"/>
      <c r="DHK92" s="37"/>
      <c r="DHL92" s="46"/>
      <c r="DHM92" s="35"/>
      <c r="DHN92" s="59"/>
      <c r="DHO92" s="37"/>
      <c r="DHP92" s="46"/>
      <c r="DHQ92" s="35"/>
      <c r="DHR92" s="59"/>
      <c r="DHS92" s="37"/>
      <c r="DHT92" s="46"/>
      <c r="DHU92" s="35"/>
      <c r="DHV92" s="59"/>
      <c r="DHW92" s="37"/>
      <c r="DHX92" s="46"/>
      <c r="DHY92" s="35"/>
      <c r="DHZ92" s="59"/>
      <c r="DIA92" s="37"/>
      <c r="DIB92" s="46"/>
      <c r="DIC92" s="35"/>
      <c r="DID92" s="59"/>
      <c r="DIE92" s="37"/>
      <c r="DIF92" s="46"/>
      <c r="DIG92" s="35"/>
      <c r="DIH92" s="59"/>
      <c r="DII92" s="37"/>
      <c r="DIJ92" s="46"/>
      <c r="DIK92" s="35"/>
      <c r="DIL92" s="59"/>
      <c r="DIM92" s="37"/>
      <c r="DIN92" s="46"/>
      <c r="DIO92" s="35"/>
      <c r="DIP92" s="59"/>
      <c r="DIQ92" s="37"/>
      <c r="DIR92" s="46"/>
      <c r="DIS92" s="35"/>
      <c r="DIT92" s="59"/>
      <c r="DIU92" s="37"/>
      <c r="DIV92" s="46"/>
      <c r="DIW92" s="35"/>
      <c r="DIX92" s="59"/>
      <c r="DIY92" s="37"/>
      <c r="DIZ92" s="46"/>
      <c r="DJA92" s="35"/>
      <c r="DJB92" s="59"/>
      <c r="DJC92" s="37"/>
      <c r="DJD92" s="46"/>
      <c r="DJE92" s="35"/>
      <c r="DJF92" s="59"/>
      <c r="DJG92" s="37"/>
      <c r="DJH92" s="46"/>
      <c r="DJI92" s="35"/>
      <c r="DJJ92" s="59"/>
      <c r="DJK92" s="37"/>
      <c r="DJL92" s="46"/>
      <c r="DJM92" s="35"/>
      <c r="DJN92" s="59"/>
      <c r="DJO92" s="37"/>
      <c r="DJP92" s="46"/>
      <c r="DJQ92" s="35"/>
      <c r="DJR92" s="59"/>
      <c r="DJS92" s="37"/>
      <c r="DJT92" s="46"/>
      <c r="DJU92" s="35"/>
      <c r="DJV92" s="59"/>
      <c r="DJW92" s="37"/>
      <c r="DJX92" s="46"/>
      <c r="DJY92" s="35"/>
      <c r="DJZ92" s="59"/>
      <c r="DKA92" s="37"/>
      <c r="DKB92" s="46"/>
      <c r="DKC92" s="35"/>
      <c r="DKD92" s="59"/>
      <c r="DKE92" s="37"/>
      <c r="DKF92" s="46"/>
      <c r="DKG92" s="35"/>
      <c r="DKH92" s="59"/>
      <c r="DKI92" s="37"/>
      <c r="DKJ92" s="46"/>
      <c r="DKK92" s="35"/>
      <c r="DKL92" s="59"/>
      <c r="DKM92" s="37"/>
      <c r="DKN92" s="46"/>
      <c r="DKO92" s="35"/>
      <c r="DKP92" s="59"/>
      <c r="DKQ92" s="37"/>
      <c r="DKR92" s="46"/>
      <c r="DKS92" s="35"/>
      <c r="DKT92" s="59"/>
      <c r="DKU92" s="37"/>
      <c r="DKV92" s="46"/>
      <c r="DKW92" s="35"/>
      <c r="DKX92" s="59"/>
      <c r="DKY92" s="37"/>
      <c r="DKZ92" s="46"/>
      <c r="DLA92" s="35"/>
      <c r="DLB92" s="59"/>
      <c r="DLC92" s="37"/>
      <c r="DLD92" s="46"/>
      <c r="DLE92" s="35"/>
      <c r="DLF92" s="59"/>
      <c r="DLG92" s="37"/>
      <c r="DLH92" s="46"/>
      <c r="DLI92" s="35"/>
      <c r="DLJ92" s="59"/>
      <c r="DLK92" s="37"/>
      <c r="DLL92" s="46"/>
      <c r="DLM92" s="35"/>
      <c r="DLN92" s="59"/>
      <c r="DLO92" s="37"/>
      <c r="DLP92" s="46"/>
      <c r="DLQ92" s="35"/>
      <c r="DLR92" s="59"/>
      <c r="DLS92" s="37"/>
      <c r="DLT92" s="46"/>
      <c r="DLU92" s="35"/>
      <c r="DLV92" s="59"/>
      <c r="DLW92" s="37"/>
      <c r="DLX92" s="46"/>
      <c r="DLY92" s="35"/>
      <c r="DLZ92" s="59"/>
      <c r="DMA92" s="37"/>
      <c r="DMB92" s="46"/>
      <c r="DMC92" s="35"/>
      <c r="DMD92" s="59"/>
      <c r="DME92" s="37"/>
      <c r="DMF92" s="46"/>
      <c r="DMG92" s="35"/>
      <c r="DMH92" s="59"/>
      <c r="DMI92" s="37"/>
      <c r="DMJ92" s="46"/>
      <c r="DMK92" s="35"/>
      <c r="DML92" s="59"/>
      <c r="DMM92" s="37"/>
      <c r="DMN92" s="46"/>
      <c r="DMO92" s="35"/>
      <c r="DMP92" s="59"/>
      <c r="DMQ92" s="37"/>
      <c r="DMR92" s="46"/>
      <c r="DMS92" s="35"/>
      <c r="DMT92" s="59"/>
      <c r="DMU92" s="37"/>
      <c r="DMV92" s="46"/>
      <c r="DMW92" s="35"/>
      <c r="DMX92" s="59"/>
      <c r="DMY92" s="37"/>
      <c r="DMZ92" s="46"/>
      <c r="DNA92" s="35"/>
      <c r="DNB92" s="59"/>
      <c r="DNC92" s="37"/>
      <c r="DND92" s="46"/>
      <c r="DNE92" s="35"/>
      <c r="DNF92" s="59"/>
      <c r="DNG92" s="37"/>
      <c r="DNH92" s="46"/>
      <c r="DNI92" s="35"/>
      <c r="DNJ92" s="59"/>
      <c r="DNK92" s="37"/>
      <c r="DNL92" s="46"/>
      <c r="DNM92" s="35"/>
      <c r="DNN92" s="59"/>
      <c r="DNO92" s="37"/>
      <c r="DNP92" s="46"/>
      <c r="DNQ92" s="35"/>
      <c r="DNR92" s="59"/>
      <c r="DNS92" s="37"/>
      <c r="DNT92" s="46"/>
      <c r="DNU92" s="35"/>
      <c r="DNV92" s="59"/>
      <c r="DNW92" s="37"/>
      <c r="DNX92" s="46"/>
      <c r="DNY92" s="35"/>
      <c r="DNZ92" s="59"/>
      <c r="DOA92" s="37"/>
      <c r="DOB92" s="46"/>
      <c r="DOC92" s="35"/>
      <c r="DOD92" s="59"/>
      <c r="DOE92" s="37"/>
      <c r="DOF92" s="46"/>
      <c r="DOG92" s="35"/>
      <c r="DOH92" s="59"/>
      <c r="DOI92" s="37"/>
      <c r="DOJ92" s="46"/>
      <c r="DOK92" s="35"/>
      <c r="DOL92" s="59"/>
      <c r="DOM92" s="37"/>
      <c r="DON92" s="46"/>
      <c r="DOO92" s="35"/>
      <c r="DOP92" s="59"/>
      <c r="DOQ92" s="37"/>
      <c r="DOR92" s="46"/>
      <c r="DOS92" s="35"/>
      <c r="DOT92" s="59"/>
      <c r="DOU92" s="37"/>
      <c r="DOV92" s="46"/>
      <c r="DOW92" s="35"/>
      <c r="DOX92" s="59"/>
      <c r="DOY92" s="37"/>
      <c r="DOZ92" s="46"/>
      <c r="DPA92" s="35"/>
      <c r="DPB92" s="59"/>
      <c r="DPC92" s="37"/>
      <c r="DPD92" s="46"/>
      <c r="DPE92" s="35"/>
      <c r="DPF92" s="59"/>
      <c r="DPG92" s="37"/>
      <c r="DPH92" s="46"/>
      <c r="DPI92" s="35"/>
      <c r="DPJ92" s="59"/>
      <c r="DPK92" s="37"/>
      <c r="DPL92" s="46"/>
      <c r="DPM92" s="35"/>
      <c r="DPN92" s="59"/>
      <c r="DPO92" s="37"/>
      <c r="DPP92" s="46"/>
      <c r="DPQ92" s="35"/>
      <c r="DPR92" s="59"/>
      <c r="DPS92" s="37"/>
      <c r="DPT92" s="46"/>
      <c r="DPU92" s="35"/>
      <c r="DPV92" s="59"/>
      <c r="DPW92" s="37"/>
      <c r="DPX92" s="46"/>
      <c r="DPY92" s="35"/>
      <c r="DPZ92" s="59"/>
      <c r="DQA92" s="37"/>
      <c r="DQB92" s="46"/>
      <c r="DQC92" s="35"/>
      <c r="DQD92" s="59"/>
      <c r="DQE92" s="37"/>
      <c r="DQF92" s="46"/>
      <c r="DQG92" s="35"/>
      <c r="DQH92" s="59"/>
      <c r="DQI92" s="37"/>
      <c r="DQJ92" s="46"/>
      <c r="DQK92" s="35"/>
      <c r="DQL92" s="59"/>
      <c r="DQM92" s="37"/>
      <c r="DQN92" s="46"/>
      <c r="DQO92" s="35"/>
      <c r="DQP92" s="59"/>
      <c r="DQQ92" s="37"/>
      <c r="DQR92" s="46"/>
      <c r="DQS92" s="35"/>
      <c r="DQT92" s="59"/>
      <c r="DQU92" s="37"/>
      <c r="DQV92" s="46"/>
      <c r="DQW92" s="35"/>
      <c r="DQX92" s="59"/>
      <c r="DQY92" s="37"/>
      <c r="DQZ92" s="46"/>
      <c r="DRA92" s="35"/>
      <c r="DRB92" s="59"/>
      <c r="DRC92" s="37"/>
      <c r="DRD92" s="46"/>
      <c r="DRE92" s="35"/>
      <c r="DRF92" s="59"/>
      <c r="DRG92" s="37"/>
      <c r="DRH92" s="46"/>
      <c r="DRI92" s="35"/>
      <c r="DRJ92" s="59"/>
      <c r="DRK92" s="37"/>
      <c r="DRL92" s="46"/>
      <c r="DRM92" s="35"/>
      <c r="DRN92" s="59"/>
      <c r="DRO92" s="37"/>
      <c r="DRP92" s="46"/>
      <c r="DRQ92" s="35"/>
      <c r="DRR92" s="59"/>
      <c r="DRS92" s="37"/>
      <c r="DRT92" s="46"/>
      <c r="DRU92" s="35"/>
      <c r="DRV92" s="59"/>
      <c r="DRW92" s="37"/>
      <c r="DRX92" s="46"/>
      <c r="DRY92" s="35"/>
      <c r="DRZ92" s="59"/>
      <c r="DSA92" s="37"/>
      <c r="DSB92" s="46"/>
      <c r="DSC92" s="35"/>
      <c r="DSD92" s="59"/>
      <c r="DSE92" s="37"/>
      <c r="DSF92" s="46"/>
      <c r="DSG92" s="35"/>
      <c r="DSH92" s="59"/>
      <c r="DSI92" s="37"/>
      <c r="DSJ92" s="46"/>
      <c r="DSK92" s="35"/>
      <c r="DSL92" s="59"/>
      <c r="DSM92" s="37"/>
      <c r="DSN92" s="46"/>
      <c r="DSO92" s="35"/>
      <c r="DSP92" s="59"/>
      <c r="DSQ92" s="37"/>
      <c r="DSR92" s="46"/>
      <c r="DSS92" s="35"/>
      <c r="DST92" s="59"/>
      <c r="DSU92" s="37"/>
      <c r="DSV92" s="46"/>
      <c r="DSW92" s="35"/>
      <c r="DSX92" s="59"/>
      <c r="DSY92" s="37"/>
      <c r="DSZ92" s="46"/>
      <c r="DTA92" s="35"/>
      <c r="DTB92" s="59"/>
      <c r="DTC92" s="37"/>
      <c r="DTD92" s="46"/>
      <c r="DTE92" s="35"/>
      <c r="DTF92" s="59"/>
      <c r="DTG92" s="37"/>
      <c r="DTH92" s="46"/>
      <c r="DTI92" s="35"/>
      <c r="DTJ92" s="59"/>
      <c r="DTK92" s="37"/>
      <c r="DTL92" s="46"/>
      <c r="DTM92" s="35"/>
      <c r="DTN92" s="59"/>
      <c r="DTO92" s="37"/>
      <c r="DTP92" s="46"/>
      <c r="DTQ92" s="35"/>
      <c r="DTR92" s="59"/>
      <c r="DTS92" s="37"/>
      <c r="DTT92" s="46"/>
      <c r="DTU92" s="35"/>
      <c r="DTV92" s="59"/>
      <c r="DTW92" s="37"/>
      <c r="DTX92" s="46"/>
      <c r="DTY92" s="35"/>
      <c r="DTZ92" s="59"/>
      <c r="DUA92" s="37"/>
      <c r="DUB92" s="46"/>
      <c r="DUC92" s="35"/>
      <c r="DUD92" s="59"/>
      <c r="DUE92" s="37"/>
      <c r="DUF92" s="46"/>
      <c r="DUG92" s="35"/>
      <c r="DUH92" s="59"/>
      <c r="DUI92" s="37"/>
      <c r="DUJ92" s="46"/>
      <c r="DUK92" s="35"/>
      <c r="DUL92" s="59"/>
      <c r="DUM92" s="37"/>
      <c r="DUN92" s="46"/>
      <c r="DUO92" s="35"/>
      <c r="DUP92" s="59"/>
      <c r="DUQ92" s="37"/>
      <c r="DUR92" s="46"/>
      <c r="DUS92" s="35"/>
      <c r="DUT92" s="59"/>
      <c r="DUU92" s="37"/>
      <c r="DUV92" s="46"/>
      <c r="DUW92" s="35"/>
      <c r="DUX92" s="59"/>
      <c r="DUY92" s="37"/>
      <c r="DUZ92" s="46"/>
      <c r="DVA92" s="35"/>
      <c r="DVB92" s="59"/>
      <c r="DVC92" s="37"/>
      <c r="DVD92" s="46"/>
      <c r="DVE92" s="35"/>
      <c r="DVF92" s="59"/>
      <c r="DVG92" s="37"/>
      <c r="DVH92" s="46"/>
      <c r="DVI92" s="35"/>
      <c r="DVJ92" s="59"/>
      <c r="DVK92" s="37"/>
      <c r="DVL92" s="46"/>
      <c r="DVM92" s="35"/>
      <c r="DVN92" s="59"/>
      <c r="DVO92" s="37"/>
      <c r="DVP92" s="46"/>
      <c r="DVQ92" s="35"/>
      <c r="DVR92" s="59"/>
      <c r="DVS92" s="37"/>
      <c r="DVT92" s="46"/>
      <c r="DVU92" s="35"/>
      <c r="DVV92" s="59"/>
      <c r="DVW92" s="37"/>
      <c r="DVX92" s="46"/>
      <c r="DVY92" s="35"/>
      <c r="DVZ92" s="59"/>
      <c r="DWA92" s="37"/>
      <c r="DWB92" s="46"/>
      <c r="DWC92" s="35"/>
      <c r="DWD92" s="59"/>
      <c r="DWE92" s="37"/>
      <c r="DWF92" s="46"/>
      <c r="DWG92" s="35"/>
      <c r="DWH92" s="59"/>
      <c r="DWI92" s="37"/>
      <c r="DWJ92" s="46"/>
      <c r="DWK92" s="35"/>
      <c r="DWL92" s="59"/>
      <c r="DWM92" s="37"/>
      <c r="DWN92" s="46"/>
      <c r="DWO92" s="35"/>
      <c r="DWP92" s="59"/>
      <c r="DWQ92" s="37"/>
      <c r="DWR92" s="46"/>
      <c r="DWS92" s="35"/>
      <c r="DWT92" s="59"/>
      <c r="DWU92" s="37"/>
      <c r="DWV92" s="46"/>
      <c r="DWW92" s="35"/>
      <c r="DWX92" s="59"/>
      <c r="DWY92" s="37"/>
      <c r="DWZ92" s="46"/>
      <c r="DXA92" s="35"/>
      <c r="DXB92" s="59"/>
      <c r="DXC92" s="37"/>
      <c r="DXD92" s="46"/>
      <c r="DXE92" s="35"/>
      <c r="DXF92" s="59"/>
      <c r="DXG92" s="37"/>
      <c r="DXH92" s="46"/>
      <c r="DXI92" s="35"/>
      <c r="DXJ92" s="59"/>
      <c r="DXK92" s="37"/>
      <c r="DXL92" s="46"/>
      <c r="DXM92" s="35"/>
      <c r="DXN92" s="59"/>
      <c r="DXO92" s="37"/>
      <c r="DXP92" s="46"/>
      <c r="DXQ92" s="35"/>
      <c r="DXR92" s="59"/>
      <c r="DXS92" s="37"/>
      <c r="DXT92" s="46"/>
      <c r="DXU92" s="35"/>
      <c r="DXV92" s="59"/>
      <c r="DXW92" s="37"/>
      <c r="DXX92" s="46"/>
      <c r="DXY92" s="35"/>
      <c r="DXZ92" s="59"/>
      <c r="DYA92" s="37"/>
      <c r="DYB92" s="46"/>
      <c r="DYC92" s="35"/>
      <c r="DYD92" s="59"/>
      <c r="DYE92" s="37"/>
      <c r="DYF92" s="46"/>
      <c r="DYG92" s="35"/>
      <c r="DYH92" s="59"/>
      <c r="DYI92" s="37"/>
      <c r="DYJ92" s="46"/>
      <c r="DYK92" s="35"/>
      <c r="DYL92" s="59"/>
      <c r="DYM92" s="37"/>
      <c r="DYN92" s="46"/>
      <c r="DYO92" s="35"/>
      <c r="DYP92" s="59"/>
      <c r="DYQ92" s="37"/>
      <c r="DYR92" s="46"/>
      <c r="DYS92" s="35"/>
      <c r="DYT92" s="59"/>
      <c r="DYU92" s="37"/>
      <c r="DYV92" s="46"/>
      <c r="DYW92" s="35"/>
      <c r="DYX92" s="59"/>
      <c r="DYY92" s="37"/>
      <c r="DYZ92" s="46"/>
      <c r="DZA92" s="35"/>
      <c r="DZB92" s="59"/>
      <c r="DZC92" s="37"/>
      <c r="DZD92" s="46"/>
      <c r="DZE92" s="35"/>
      <c r="DZF92" s="59"/>
      <c r="DZG92" s="37"/>
      <c r="DZH92" s="46"/>
      <c r="DZI92" s="35"/>
      <c r="DZJ92" s="59"/>
      <c r="DZK92" s="37"/>
      <c r="DZL92" s="46"/>
      <c r="DZM92" s="35"/>
      <c r="DZN92" s="59"/>
      <c r="DZO92" s="37"/>
      <c r="DZP92" s="46"/>
      <c r="DZQ92" s="35"/>
      <c r="DZR92" s="59"/>
      <c r="DZS92" s="37"/>
      <c r="DZT92" s="46"/>
      <c r="DZU92" s="35"/>
      <c r="DZV92" s="59"/>
      <c r="DZW92" s="37"/>
      <c r="DZX92" s="46"/>
      <c r="DZY92" s="35"/>
      <c r="DZZ92" s="59"/>
      <c r="EAA92" s="37"/>
      <c r="EAB92" s="46"/>
      <c r="EAC92" s="35"/>
      <c r="EAD92" s="59"/>
      <c r="EAE92" s="37"/>
      <c r="EAF92" s="46"/>
      <c r="EAG92" s="35"/>
      <c r="EAH92" s="59"/>
      <c r="EAI92" s="37"/>
      <c r="EAJ92" s="46"/>
      <c r="EAK92" s="35"/>
      <c r="EAL92" s="59"/>
      <c r="EAM92" s="37"/>
      <c r="EAN92" s="46"/>
      <c r="EAO92" s="35"/>
      <c r="EAP92" s="59"/>
      <c r="EAQ92" s="37"/>
      <c r="EAR92" s="46"/>
      <c r="EAS92" s="35"/>
      <c r="EAT92" s="59"/>
      <c r="EAU92" s="37"/>
      <c r="EAV92" s="46"/>
      <c r="EAW92" s="35"/>
      <c r="EAX92" s="59"/>
      <c r="EAY92" s="37"/>
      <c r="EAZ92" s="46"/>
      <c r="EBA92" s="35"/>
      <c r="EBB92" s="59"/>
      <c r="EBC92" s="37"/>
      <c r="EBD92" s="46"/>
      <c r="EBE92" s="35"/>
      <c r="EBF92" s="59"/>
      <c r="EBG92" s="37"/>
      <c r="EBH92" s="46"/>
      <c r="EBI92" s="35"/>
      <c r="EBJ92" s="59"/>
      <c r="EBK92" s="37"/>
      <c r="EBL92" s="46"/>
      <c r="EBM92" s="35"/>
      <c r="EBN92" s="59"/>
      <c r="EBO92" s="37"/>
      <c r="EBP92" s="46"/>
      <c r="EBQ92" s="35"/>
      <c r="EBR92" s="59"/>
      <c r="EBS92" s="37"/>
      <c r="EBT92" s="46"/>
      <c r="EBU92" s="35"/>
      <c r="EBV92" s="59"/>
      <c r="EBW92" s="37"/>
      <c r="EBX92" s="46"/>
      <c r="EBY92" s="35"/>
      <c r="EBZ92" s="59"/>
      <c r="ECA92" s="37"/>
      <c r="ECB92" s="46"/>
      <c r="ECC92" s="35"/>
      <c r="ECD92" s="59"/>
      <c r="ECE92" s="37"/>
      <c r="ECF92" s="46"/>
      <c r="ECG92" s="35"/>
      <c r="ECH92" s="59"/>
      <c r="ECI92" s="37"/>
      <c r="ECJ92" s="46"/>
      <c r="ECK92" s="35"/>
      <c r="ECL92" s="59"/>
      <c r="ECM92" s="37"/>
      <c r="ECN92" s="46"/>
      <c r="ECO92" s="35"/>
      <c r="ECP92" s="59"/>
      <c r="ECQ92" s="37"/>
      <c r="ECR92" s="46"/>
      <c r="ECS92" s="35"/>
      <c r="ECT92" s="59"/>
      <c r="ECU92" s="37"/>
      <c r="ECV92" s="46"/>
      <c r="ECW92" s="35"/>
      <c r="ECX92" s="59"/>
      <c r="ECY92" s="37"/>
      <c r="ECZ92" s="46"/>
      <c r="EDA92" s="35"/>
      <c r="EDB92" s="59"/>
      <c r="EDC92" s="37"/>
      <c r="EDD92" s="46"/>
      <c r="EDE92" s="35"/>
      <c r="EDF92" s="59"/>
      <c r="EDG92" s="37"/>
      <c r="EDH92" s="46"/>
      <c r="EDI92" s="35"/>
      <c r="EDJ92" s="59"/>
      <c r="EDK92" s="37"/>
      <c r="EDL92" s="46"/>
      <c r="EDM92" s="35"/>
      <c r="EDN92" s="59"/>
      <c r="EDO92" s="37"/>
      <c r="EDP92" s="46"/>
      <c r="EDQ92" s="35"/>
      <c r="EDR92" s="59"/>
      <c r="EDS92" s="37"/>
      <c r="EDT92" s="46"/>
      <c r="EDU92" s="35"/>
      <c r="EDV92" s="59"/>
      <c r="EDW92" s="37"/>
      <c r="EDX92" s="46"/>
      <c r="EDY92" s="35"/>
      <c r="EDZ92" s="59"/>
      <c r="EEA92" s="37"/>
      <c r="EEB92" s="46"/>
      <c r="EEC92" s="35"/>
      <c r="EED92" s="59"/>
      <c r="EEE92" s="37"/>
      <c r="EEF92" s="46"/>
      <c r="EEG92" s="35"/>
      <c r="EEH92" s="59"/>
      <c r="EEI92" s="37"/>
      <c r="EEJ92" s="46"/>
      <c r="EEK92" s="35"/>
      <c r="EEL92" s="59"/>
      <c r="EEM92" s="37"/>
      <c r="EEN92" s="46"/>
      <c r="EEO92" s="35"/>
      <c r="EEP92" s="59"/>
      <c r="EEQ92" s="37"/>
      <c r="EER92" s="46"/>
      <c r="EES92" s="35"/>
      <c r="EET92" s="59"/>
      <c r="EEU92" s="37"/>
      <c r="EEV92" s="46"/>
      <c r="EEW92" s="35"/>
      <c r="EEX92" s="59"/>
      <c r="EEY92" s="37"/>
      <c r="EEZ92" s="46"/>
      <c r="EFA92" s="35"/>
      <c r="EFB92" s="59"/>
      <c r="EFC92" s="37"/>
      <c r="EFD92" s="46"/>
      <c r="EFE92" s="35"/>
      <c r="EFF92" s="59"/>
      <c r="EFG92" s="37"/>
      <c r="EFH92" s="46"/>
      <c r="EFI92" s="35"/>
      <c r="EFJ92" s="59"/>
      <c r="EFK92" s="37"/>
      <c r="EFL92" s="46"/>
      <c r="EFM92" s="35"/>
      <c r="EFN92" s="59"/>
      <c r="EFO92" s="37"/>
      <c r="EFP92" s="46"/>
      <c r="EFQ92" s="35"/>
      <c r="EFR92" s="59"/>
      <c r="EFS92" s="37"/>
      <c r="EFT92" s="46"/>
      <c r="EFU92" s="35"/>
      <c r="EFV92" s="59"/>
      <c r="EFW92" s="37"/>
      <c r="EFX92" s="46"/>
      <c r="EFY92" s="35"/>
      <c r="EFZ92" s="59"/>
      <c r="EGA92" s="37"/>
      <c r="EGB92" s="46"/>
      <c r="EGC92" s="35"/>
      <c r="EGD92" s="59"/>
      <c r="EGE92" s="37"/>
      <c r="EGF92" s="46"/>
      <c r="EGG92" s="35"/>
      <c r="EGH92" s="59"/>
      <c r="EGI92" s="37"/>
      <c r="EGJ92" s="46"/>
      <c r="EGK92" s="35"/>
      <c r="EGL92" s="59"/>
      <c r="EGM92" s="37"/>
      <c r="EGN92" s="46"/>
      <c r="EGO92" s="35"/>
      <c r="EGP92" s="59"/>
      <c r="EGQ92" s="37"/>
      <c r="EGR92" s="46"/>
      <c r="EGS92" s="35"/>
      <c r="EGT92" s="59"/>
      <c r="EGU92" s="37"/>
      <c r="EGV92" s="46"/>
      <c r="EGW92" s="35"/>
      <c r="EGX92" s="59"/>
      <c r="EGY92" s="37"/>
      <c r="EGZ92" s="46"/>
      <c r="EHA92" s="35"/>
      <c r="EHB92" s="59"/>
      <c r="EHC92" s="37"/>
      <c r="EHD92" s="46"/>
      <c r="EHE92" s="35"/>
      <c r="EHF92" s="59"/>
      <c r="EHG92" s="37"/>
      <c r="EHH92" s="46"/>
      <c r="EHI92" s="35"/>
      <c r="EHJ92" s="59"/>
      <c r="EHK92" s="37"/>
      <c r="EHL92" s="46"/>
      <c r="EHM92" s="35"/>
      <c r="EHN92" s="59"/>
      <c r="EHO92" s="37"/>
      <c r="EHP92" s="46"/>
      <c r="EHQ92" s="35"/>
      <c r="EHR92" s="59"/>
      <c r="EHS92" s="37"/>
      <c r="EHT92" s="46"/>
      <c r="EHU92" s="35"/>
      <c r="EHV92" s="59"/>
      <c r="EHW92" s="37"/>
      <c r="EHX92" s="46"/>
      <c r="EHY92" s="35"/>
      <c r="EHZ92" s="59"/>
      <c r="EIA92" s="37"/>
      <c r="EIB92" s="46"/>
      <c r="EIC92" s="35"/>
      <c r="EID92" s="59"/>
      <c r="EIE92" s="37"/>
      <c r="EIF92" s="46"/>
      <c r="EIG92" s="35"/>
      <c r="EIH92" s="59"/>
      <c r="EII92" s="37"/>
      <c r="EIJ92" s="46"/>
      <c r="EIK92" s="35"/>
      <c r="EIL92" s="59"/>
      <c r="EIM92" s="37"/>
      <c r="EIN92" s="46"/>
      <c r="EIO92" s="35"/>
      <c r="EIP92" s="59"/>
      <c r="EIQ92" s="37"/>
      <c r="EIR92" s="46"/>
      <c r="EIS92" s="35"/>
      <c r="EIT92" s="59"/>
      <c r="EIU92" s="37"/>
      <c r="EIV92" s="46"/>
      <c r="EIW92" s="35"/>
      <c r="EIX92" s="59"/>
      <c r="EIY92" s="37"/>
      <c r="EIZ92" s="46"/>
      <c r="EJA92" s="35"/>
      <c r="EJB92" s="59"/>
      <c r="EJC92" s="37"/>
      <c r="EJD92" s="46"/>
      <c r="EJE92" s="35"/>
      <c r="EJF92" s="59"/>
      <c r="EJG92" s="37"/>
      <c r="EJH92" s="46"/>
      <c r="EJI92" s="35"/>
      <c r="EJJ92" s="59"/>
      <c r="EJK92" s="37"/>
      <c r="EJL92" s="46"/>
      <c r="EJM92" s="35"/>
      <c r="EJN92" s="59"/>
      <c r="EJO92" s="37"/>
      <c r="EJP92" s="46"/>
      <c r="EJQ92" s="35"/>
      <c r="EJR92" s="59"/>
      <c r="EJS92" s="37"/>
      <c r="EJT92" s="46"/>
      <c r="EJU92" s="35"/>
      <c r="EJV92" s="59"/>
      <c r="EJW92" s="37"/>
      <c r="EJX92" s="46"/>
      <c r="EJY92" s="35"/>
      <c r="EJZ92" s="59"/>
      <c r="EKA92" s="37"/>
      <c r="EKB92" s="46"/>
      <c r="EKC92" s="35"/>
      <c r="EKD92" s="59"/>
      <c r="EKE92" s="37"/>
      <c r="EKF92" s="46"/>
      <c r="EKG92" s="35"/>
      <c r="EKH92" s="59"/>
      <c r="EKI92" s="37"/>
      <c r="EKJ92" s="46"/>
      <c r="EKK92" s="35"/>
      <c r="EKL92" s="59"/>
      <c r="EKM92" s="37"/>
      <c r="EKN92" s="46"/>
      <c r="EKO92" s="35"/>
      <c r="EKP92" s="59"/>
      <c r="EKQ92" s="37"/>
      <c r="EKR92" s="46"/>
      <c r="EKS92" s="35"/>
      <c r="EKT92" s="59"/>
      <c r="EKU92" s="37"/>
      <c r="EKV92" s="46"/>
      <c r="EKW92" s="35"/>
      <c r="EKX92" s="59"/>
      <c r="EKY92" s="37"/>
      <c r="EKZ92" s="46"/>
      <c r="ELA92" s="35"/>
      <c r="ELB92" s="59"/>
      <c r="ELC92" s="37"/>
      <c r="ELD92" s="46"/>
      <c r="ELE92" s="35"/>
      <c r="ELF92" s="59"/>
      <c r="ELG92" s="37"/>
      <c r="ELH92" s="46"/>
      <c r="ELI92" s="35"/>
      <c r="ELJ92" s="59"/>
      <c r="ELK92" s="37"/>
      <c r="ELL92" s="46"/>
      <c r="ELM92" s="35"/>
      <c r="ELN92" s="59"/>
      <c r="ELO92" s="37"/>
      <c r="ELP92" s="46"/>
      <c r="ELQ92" s="35"/>
      <c r="ELR92" s="59"/>
      <c r="ELS92" s="37"/>
      <c r="ELT92" s="46"/>
      <c r="ELU92" s="35"/>
      <c r="ELV92" s="59"/>
      <c r="ELW92" s="37"/>
      <c r="ELX92" s="46"/>
      <c r="ELY92" s="35"/>
      <c r="ELZ92" s="59"/>
      <c r="EMA92" s="37"/>
      <c r="EMB92" s="46"/>
      <c r="EMC92" s="35"/>
      <c r="EMD92" s="59"/>
      <c r="EME92" s="37"/>
      <c r="EMF92" s="46"/>
      <c r="EMG92" s="35"/>
      <c r="EMH92" s="59"/>
      <c r="EMI92" s="37"/>
      <c r="EMJ92" s="46"/>
      <c r="EMK92" s="35"/>
      <c r="EML92" s="59"/>
      <c r="EMM92" s="37"/>
      <c r="EMN92" s="46"/>
      <c r="EMO92" s="35"/>
      <c r="EMP92" s="59"/>
      <c r="EMQ92" s="37"/>
      <c r="EMR92" s="46"/>
      <c r="EMS92" s="35"/>
      <c r="EMT92" s="59"/>
      <c r="EMU92" s="37"/>
      <c r="EMV92" s="46"/>
      <c r="EMW92" s="35"/>
      <c r="EMX92" s="59"/>
      <c r="EMY92" s="37"/>
      <c r="EMZ92" s="46"/>
      <c r="ENA92" s="35"/>
      <c r="ENB92" s="59"/>
      <c r="ENC92" s="37"/>
      <c r="END92" s="46"/>
      <c r="ENE92" s="35"/>
      <c r="ENF92" s="59"/>
      <c r="ENG92" s="37"/>
      <c r="ENH92" s="46"/>
      <c r="ENI92" s="35"/>
      <c r="ENJ92" s="59"/>
      <c r="ENK92" s="37"/>
      <c r="ENL92" s="46"/>
      <c r="ENM92" s="35"/>
      <c r="ENN92" s="59"/>
      <c r="ENO92" s="37"/>
      <c r="ENP92" s="46"/>
      <c r="ENQ92" s="35"/>
      <c r="ENR92" s="59"/>
      <c r="ENS92" s="37"/>
      <c r="ENT92" s="46"/>
      <c r="ENU92" s="35"/>
      <c r="ENV92" s="59"/>
      <c r="ENW92" s="37"/>
      <c r="ENX92" s="46"/>
      <c r="ENY92" s="35"/>
      <c r="ENZ92" s="59"/>
      <c r="EOA92" s="37"/>
      <c r="EOB92" s="46"/>
      <c r="EOC92" s="35"/>
      <c r="EOD92" s="59"/>
      <c r="EOE92" s="37"/>
      <c r="EOF92" s="46"/>
      <c r="EOG92" s="35"/>
      <c r="EOH92" s="59"/>
      <c r="EOI92" s="37"/>
      <c r="EOJ92" s="46"/>
      <c r="EOK92" s="35"/>
      <c r="EOL92" s="59"/>
      <c r="EOM92" s="37"/>
      <c r="EON92" s="46"/>
      <c r="EOO92" s="35"/>
      <c r="EOP92" s="59"/>
      <c r="EOQ92" s="37"/>
      <c r="EOR92" s="46"/>
      <c r="EOS92" s="35"/>
      <c r="EOT92" s="59"/>
      <c r="EOU92" s="37"/>
      <c r="EOV92" s="46"/>
      <c r="EOW92" s="35"/>
      <c r="EOX92" s="59"/>
      <c r="EOY92" s="37"/>
      <c r="EOZ92" s="46"/>
      <c r="EPA92" s="35"/>
      <c r="EPB92" s="59"/>
      <c r="EPC92" s="37"/>
      <c r="EPD92" s="46"/>
      <c r="EPE92" s="35"/>
      <c r="EPF92" s="59"/>
      <c r="EPG92" s="37"/>
      <c r="EPH92" s="46"/>
      <c r="EPI92" s="35"/>
      <c r="EPJ92" s="59"/>
      <c r="EPK92" s="37"/>
      <c r="EPL92" s="46"/>
      <c r="EPM92" s="35"/>
      <c r="EPN92" s="59"/>
      <c r="EPO92" s="37"/>
      <c r="EPP92" s="46"/>
      <c r="EPQ92" s="35"/>
      <c r="EPR92" s="59"/>
      <c r="EPS92" s="37"/>
      <c r="EPT92" s="46"/>
      <c r="EPU92" s="35"/>
      <c r="EPV92" s="59"/>
      <c r="EPW92" s="37"/>
      <c r="EPX92" s="46"/>
      <c r="EPY92" s="35"/>
      <c r="EPZ92" s="59"/>
      <c r="EQA92" s="37"/>
      <c r="EQB92" s="46"/>
      <c r="EQC92" s="35"/>
      <c r="EQD92" s="59"/>
      <c r="EQE92" s="37"/>
      <c r="EQF92" s="46"/>
      <c r="EQG92" s="35"/>
      <c r="EQH92" s="59"/>
      <c r="EQI92" s="37"/>
      <c r="EQJ92" s="46"/>
      <c r="EQK92" s="35"/>
      <c r="EQL92" s="59"/>
      <c r="EQM92" s="37"/>
      <c r="EQN92" s="46"/>
      <c r="EQO92" s="35"/>
      <c r="EQP92" s="59"/>
      <c r="EQQ92" s="37"/>
      <c r="EQR92" s="46"/>
      <c r="EQS92" s="35"/>
      <c r="EQT92" s="59"/>
      <c r="EQU92" s="37"/>
      <c r="EQV92" s="46"/>
      <c r="EQW92" s="35"/>
      <c r="EQX92" s="59"/>
      <c r="EQY92" s="37"/>
      <c r="EQZ92" s="46"/>
      <c r="ERA92" s="35"/>
      <c r="ERB92" s="59"/>
      <c r="ERC92" s="37"/>
      <c r="ERD92" s="46"/>
      <c r="ERE92" s="35"/>
      <c r="ERF92" s="59"/>
      <c r="ERG92" s="37"/>
      <c r="ERH92" s="46"/>
      <c r="ERI92" s="35"/>
      <c r="ERJ92" s="59"/>
      <c r="ERK92" s="37"/>
      <c r="ERL92" s="46"/>
      <c r="ERM92" s="35"/>
      <c r="ERN92" s="59"/>
      <c r="ERO92" s="37"/>
      <c r="ERP92" s="46"/>
      <c r="ERQ92" s="35"/>
      <c r="ERR92" s="59"/>
      <c r="ERS92" s="37"/>
      <c r="ERT92" s="46"/>
      <c r="ERU92" s="35"/>
      <c r="ERV92" s="59"/>
      <c r="ERW92" s="37"/>
      <c r="ERX92" s="46"/>
      <c r="ERY92" s="35"/>
      <c r="ERZ92" s="59"/>
      <c r="ESA92" s="37"/>
      <c r="ESB92" s="46"/>
      <c r="ESC92" s="35"/>
      <c r="ESD92" s="59"/>
      <c r="ESE92" s="37"/>
      <c r="ESF92" s="46"/>
      <c r="ESG92" s="35"/>
      <c r="ESH92" s="59"/>
      <c r="ESI92" s="37"/>
      <c r="ESJ92" s="46"/>
      <c r="ESK92" s="35"/>
      <c r="ESL92" s="59"/>
      <c r="ESM92" s="37"/>
      <c r="ESN92" s="46"/>
      <c r="ESO92" s="35"/>
      <c r="ESP92" s="59"/>
      <c r="ESQ92" s="37"/>
      <c r="ESR92" s="46"/>
      <c r="ESS92" s="35"/>
      <c r="EST92" s="59"/>
      <c r="ESU92" s="37"/>
      <c r="ESV92" s="46"/>
      <c r="ESW92" s="35"/>
      <c r="ESX92" s="59"/>
      <c r="ESY92" s="37"/>
      <c r="ESZ92" s="46"/>
      <c r="ETA92" s="35"/>
      <c r="ETB92" s="59"/>
      <c r="ETC92" s="37"/>
      <c r="ETD92" s="46"/>
      <c r="ETE92" s="35"/>
      <c r="ETF92" s="59"/>
      <c r="ETG92" s="37"/>
      <c r="ETH92" s="46"/>
      <c r="ETI92" s="35"/>
      <c r="ETJ92" s="59"/>
      <c r="ETK92" s="37"/>
      <c r="ETL92" s="46"/>
      <c r="ETM92" s="35"/>
      <c r="ETN92" s="59"/>
      <c r="ETO92" s="37"/>
      <c r="ETP92" s="46"/>
      <c r="ETQ92" s="35"/>
      <c r="ETR92" s="59"/>
      <c r="ETS92" s="37"/>
      <c r="ETT92" s="46"/>
      <c r="ETU92" s="35"/>
      <c r="ETV92" s="59"/>
      <c r="ETW92" s="37"/>
      <c r="ETX92" s="46"/>
      <c r="ETY92" s="35"/>
      <c r="ETZ92" s="59"/>
      <c r="EUA92" s="37"/>
      <c r="EUB92" s="46"/>
      <c r="EUC92" s="35"/>
      <c r="EUD92" s="59"/>
      <c r="EUE92" s="37"/>
      <c r="EUF92" s="46"/>
      <c r="EUG92" s="35"/>
      <c r="EUH92" s="59"/>
      <c r="EUI92" s="37"/>
      <c r="EUJ92" s="46"/>
      <c r="EUK92" s="35"/>
      <c r="EUL92" s="59"/>
      <c r="EUM92" s="37"/>
      <c r="EUN92" s="46"/>
      <c r="EUO92" s="35"/>
      <c r="EUP92" s="59"/>
      <c r="EUQ92" s="37"/>
      <c r="EUR92" s="46"/>
      <c r="EUS92" s="35"/>
      <c r="EUT92" s="59"/>
      <c r="EUU92" s="37"/>
      <c r="EUV92" s="46"/>
      <c r="EUW92" s="35"/>
      <c r="EUX92" s="59"/>
      <c r="EUY92" s="37"/>
      <c r="EUZ92" s="46"/>
      <c r="EVA92" s="35"/>
      <c r="EVB92" s="59"/>
      <c r="EVC92" s="37"/>
      <c r="EVD92" s="46"/>
      <c r="EVE92" s="35"/>
      <c r="EVF92" s="59"/>
      <c r="EVG92" s="37"/>
      <c r="EVH92" s="46"/>
      <c r="EVI92" s="35"/>
      <c r="EVJ92" s="59"/>
      <c r="EVK92" s="37"/>
      <c r="EVL92" s="46"/>
      <c r="EVM92" s="35"/>
      <c r="EVN92" s="59"/>
      <c r="EVO92" s="37"/>
      <c r="EVP92" s="46"/>
      <c r="EVQ92" s="35"/>
      <c r="EVR92" s="59"/>
      <c r="EVS92" s="37"/>
      <c r="EVT92" s="46"/>
      <c r="EVU92" s="35"/>
      <c r="EVV92" s="59"/>
      <c r="EVW92" s="37"/>
      <c r="EVX92" s="46"/>
      <c r="EVY92" s="35"/>
      <c r="EVZ92" s="59"/>
      <c r="EWA92" s="37"/>
      <c r="EWB92" s="46"/>
      <c r="EWC92" s="35"/>
      <c r="EWD92" s="59"/>
      <c r="EWE92" s="37"/>
      <c r="EWF92" s="46"/>
      <c r="EWG92" s="35"/>
      <c r="EWH92" s="59"/>
      <c r="EWI92" s="37"/>
      <c r="EWJ92" s="46"/>
      <c r="EWK92" s="35"/>
      <c r="EWL92" s="59"/>
      <c r="EWM92" s="37"/>
      <c r="EWN92" s="46"/>
      <c r="EWO92" s="35"/>
      <c r="EWP92" s="59"/>
      <c r="EWQ92" s="37"/>
      <c r="EWR92" s="46"/>
      <c r="EWS92" s="35"/>
      <c r="EWT92" s="59"/>
      <c r="EWU92" s="37"/>
      <c r="EWV92" s="46"/>
      <c r="EWW92" s="35"/>
      <c r="EWX92" s="59"/>
      <c r="EWY92" s="37"/>
      <c r="EWZ92" s="46"/>
      <c r="EXA92" s="35"/>
      <c r="EXB92" s="59"/>
      <c r="EXC92" s="37"/>
      <c r="EXD92" s="46"/>
      <c r="EXE92" s="35"/>
      <c r="EXF92" s="59"/>
      <c r="EXG92" s="37"/>
      <c r="EXH92" s="46"/>
      <c r="EXI92" s="35"/>
      <c r="EXJ92" s="59"/>
      <c r="EXK92" s="37"/>
      <c r="EXL92" s="46"/>
      <c r="EXM92" s="35"/>
      <c r="EXN92" s="59"/>
      <c r="EXO92" s="37"/>
      <c r="EXP92" s="46"/>
      <c r="EXQ92" s="35"/>
      <c r="EXR92" s="59"/>
      <c r="EXS92" s="37"/>
      <c r="EXT92" s="46"/>
      <c r="EXU92" s="35"/>
      <c r="EXV92" s="59"/>
      <c r="EXW92" s="37"/>
      <c r="EXX92" s="46"/>
      <c r="EXY92" s="35"/>
      <c r="EXZ92" s="59"/>
      <c r="EYA92" s="37"/>
      <c r="EYB92" s="46"/>
      <c r="EYC92" s="35"/>
      <c r="EYD92" s="59"/>
      <c r="EYE92" s="37"/>
      <c r="EYF92" s="46"/>
      <c r="EYG92" s="35"/>
      <c r="EYH92" s="59"/>
      <c r="EYI92" s="37"/>
      <c r="EYJ92" s="46"/>
      <c r="EYK92" s="35"/>
      <c r="EYL92" s="59"/>
      <c r="EYM92" s="37"/>
      <c r="EYN92" s="46"/>
      <c r="EYO92" s="35"/>
      <c r="EYP92" s="59"/>
      <c r="EYQ92" s="37"/>
      <c r="EYR92" s="46"/>
      <c r="EYS92" s="35"/>
      <c r="EYT92" s="59"/>
      <c r="EYU92" s="37"/>
      <c r="EYV92" s="46"/>
      <c r="EYW92" s="35"/>
      <c r="EYX92" s="59"/>
      <c r="EYY92" s="37"/>
      <c r="EYZ92" s="46"/>
      <c r="EZA92" s="35"/>
      <c r="EZB92" s="59"/>
      <c r="EZC92" s="37"/>
      <c r="EZD92" s="46"/>
      <c r="EZE92" s="35"/>
      <c r="EZF92" s="59"/>
      <c r="EZG92" s="37"/>
      <c r="EZH92" s="46"/>
      <c r="EZI92" s="35"/>
      <c r="EZJ92" s="59"/>
      <c r="EZK92" s="37"/>
      <c r="EZL92" s="46"/>
      <c r="EZM92" s="35"/>
      <c r="EZN92" s="59"/>
      <c r="EZO92" s="37"/>
      <c r="EZP92" s="46"/>
      <c r="EZQ92" s="35"/>
      <c r="EZR92" s="59"/>
      <c r="EZS92" s="37"/>
      <c r="EZT92" s="46"/>
      <c r="EZU92" s="35"/>
      <c r="EZV92" s="59"/>
      <c r="EZW92" s="37"/>
      <c r="EZX92" s="46"/>
      <c r="EZY92" s="35"/>
      <c r="EZZ92" s="59"/>
      <c r="FAA92" s="37"/>
      <c r="FAB92" s="46"/>
      <c r="FAC92" s="35"/>
      <c r="FAD92" s="59"/>
      <c r="FAE92" s="37"/>
      <c r="FAF92" s="46"/>
      <c r="FAG92" s="35"/>
      <c r="FAH92" s="59"/>
      <c r="FAI92" s="37"/>
      <c r="FAJ92" s="46"/>
      <c r="FAK92" s="35"/>
      <c r="FAL92" s="59"/>
      <c r="FAM92" s="37"/>
      <c r="FAN92" s="46"/>
      <c r="FAO92" s="35"/>
      <c r="FAP92" s="59"/>
      <c r="FAQ92" s="37"/>
      <c r="FAR92" s="46"/>
      <c r="FAS92" s="35"/>
      <c r="FAT92" s="59"/>
      <c r="FAU92" s="37"/>
      <c r="FAV92" s="46"/>
      <c r="FAW92" s="35"/>
      <c r="FAX92" s="59"/>
      <c r="FAY92" s="37"/>
      <c r="FAZ92" s="46"/>
      <c r="FBA92" s="35"/>
      <c r="FBB92" s="59"/>
      <c r="FBC92" s="37"/>
      <c r="FBD92" s="46"/>
      <c r="FBE92" s="35"/>
      <c r="FBF92" s="59"/>
      <c r="FBG92" s="37"/>
      <c r="FBH92" s="46"/>
      <c r="FBI92" s="35"/>
      <c r="FBJ92" s="59"/>
      <c r="FBK92" s="37"/>
      <c r="FBL92" s="46"/>
      <c r="FBM92" s="35"/>
      <c r="FBN92" s="59"/>
      <c r="FBO92" s="37"/>
      <c r="FBP92" s="46"/>
      <c r="FBQ92" s="35"/>
      <c r="FBR92" s="59"/>
      <c r="FBS92" s="37"/>
      <c r="FBT92" s="46"/>
      <c r="FBU92" s="35"/>
      <c r="FBV92" s="59"/>
      <c r="FBW92" s="37"/>
      <c r="FBX92" s="46"/>
      <c r="FBY92" s="35"/>
      <c r="FBZ92" s="59"/>
      <c r="FCA92" s="37"/>
      <c r="FCB92" s="46"/>
      <c r="FCC92" s="35"/>
      <c r="FCD92" s="59"/>
      <c r="FCE92" s="37"/>
      <c r="FCF92" s="46"/>
      <c r="FCG92" s="35"/>
      <c r="FCH92" s="59"/>
      <c r="FCI92" s="37"/>
      <c r="FCJ92" s="46"/>
      <c r="FCK92" s="35"/>
      <c r="FCL92" s="59"/>
      <c r="FCM92" s="37"/>
      <c r="FCN92" s="46"/>
      <c r="FCO92" s="35"/>
      <c r="FCP92" s="59"/>
      <c r="FCQ92" s="37"/>
      <c r="FCR92" s="46"/>
      <c r="FCS92" s="35"/>
      <c r="FCT92" s="59"/>
      <c r="FCU92" s="37"/>
      <c r="FCV92" s="46"/>
      <c r="FCW92" s="35"/>
      <c r="FCX92" s="59"/>
      <c r="FCY92" s="37"/>
      <c r="FCZ92" s="46"/>
      <c r="FDA92" s="35"/>
      <c r="FDB92" s="59"/>
      <c r="FDC92" s="37"/>
      <c r="FDD92" s="46"/>
      <c r="FDE92" s="35"/>
      <c r="FDF92" s="59"/>
      <c r="FDG92" s="37"/>
      <c r="FDH92" s="46"/>
      <c r="FDI92" s="35"/>
      <c r="FDJ92" s="59"/>
      <c r="FDK92" s="37"/>
      <c r="FDL92" s="46"/>
      <c r="FDM92" s="35"/>
      <c r="FDN92" s="59"/>
      <c r="FDO92" s="37"/>
      <c r="FDP92" s="46"/>
      <c r="FDQ92" s="35"/>
      <c r="FDR92" s="59"/>
      <c r="FDS92" s="37"/>
      <c r="FDT92" s="46"/>
      <c r="FDU92" s="35"/>
      <c r="FDV92" s="59"/>
      <c r="FDW92" s="37"/>
      <c r="FDX92" s="46"/>
      <c r="FDY92" s="35"/>
      <c r="FDZ92" s="59"/>
      <c r="FEA92" s="37"/>
      <c r="FEB92" s="46"/>
      <c r="FEC92" s="35"/>
      <c r="FED92" s="59"/>
      <c r="FEE92" s="37"/>
      <c r="FEF92" s="46"/>
      <c r="FEG92" s="35"/>
      <c r="FEH92" s="59"/>
      <c r="FEI92" s="37"/>
      <c r="FEJ92" s="46"/>
      <c r="FEK92" s="35"/>
      <c r="FEL92" s="59"/>
      <c r="FEM92" s="37"/>
      <c r="FEN92" s="46"/>
      <c r="FEO92" s="35"/>
      <c r="FEP92" s="59"/>
      <c r="FEQ92" s="37"/>
      <c r="FER92" s="46"/>
      <c r="FES92" s="35"/>
      <c r="FET92" s="59"/>
      <c r="FEU92" s="37"/>
      <c r="FEV92" s="46"/>
      <c r="FEW92" s="35"/>
      <c r="FEX92" s="59"/>
      <c r="FEY92" s="37"/>
      <c r="FEZ92" s="46"/>
      <c r="FFA92" s="35"/>
      <c r="FFB92" s="59"/>
      <c r="FFC92" s="37"/>
      <c r="FFD92" s="46"/>
      <c r="FFE92" s="35"/>
      <c r="FFF92" s="59"/>
      <c r="FFG92" s="37"/>
      <c r="FFH92" s="46"/>
      <c r="FFI92" s="35"/>
      <c r="FFJ92" s="59"/>
      <c r="FFK92" s="37"/>
      <c r="FFL92" s="46"/>
      <c r="FFM92" s="35"/>
      <c r="FFN92" s="59"/>
      <c r="FFO92" s="37"/>
      <c r="FFP92" s="46"/>
      <c r="FFQ92" s="35"/>
      <c r="FFR92" s="59"/>
      <c r="FFS92" s="37"/>
      <c r="FFT92" s="46"/>
      <c r="FFU92" s="35"/>
      <c r="FFV92" s="59"/>
      <c r="FFW92" s="37"/>
      <c r="FFX92" s="46"/>
      <c r="FFY92" s="35"/>
      <c r="FFZ92" s="59"/>
      <c r="FGA92" s="37"/>
      <c r="FGB92" s="46"/>
      <c r="FGC92" s="35"/>
      <c r="FGD92" s="59"/>
      <c r="FGE92" s="37"/>
      <c r="FGF92" s="46"/>
      <c r="FGG92" s="35"/>
      <c r="FGH92" s="59"/>
      <c r="FGI92" s="37"/>
      <c r="FGJ92" s="46"/>
      <c r="FGK92" s="35"/>
      <c r="FGL92" s="59"/>
      <c r="FGM92" s="37"/>
      <c r="FGN92" s="46"/>
      <c r="FGO92" s="35"/>
      <c r="FGP92" s="59"/>
      <c r="FGQ92" s="37"/>
      <c r="FGR92" s="46"/>
      <c r="FGS92" s="35"/>
      <c r="FGT92" s="59"/>
      <c r="FGU92" s="37"/>
      <c r="FGV92" s="46"/>
      <c r="FGW92" s="35"/>
      <c r="FGX92" s="59"/>
      <c r="FGY92" s="37"/>
      <c r="FGZ92" s="46"/>
      <c r="FHA92" s="35"/>
      <c r="FHB92" s="59"/>
      <c r="FHC92" s="37"/>
      <c r="FHD92" s="46"/>
      <c r="FHE92" s="35"/>
      <c r="FHF92" s="59"/>
      <c r="FHG92" s="37"/>
      <c r="FHH92" s="46"/>
      <c r="FHI92" s="35"/>
      <c r="FHJ92" s="59"/>
      <c r="FHK92" s="37"/>
      <c r="FHL92" s="46"/>
      <c r="FHM92" s="35"/>
      <c r="FHN92" s="59"/>
      <c r="FHO92" s="37"/>
      <c r="FHP92" s="46"/>
      <c r="FHQ92" s="35"/>
      <c r="FHR92" s="59"/>
      <c r="FHS92" s="37"/>
      <c r="FHT92" s="46"/>
      <c r="FHU92" s="35"/>
      <c r="FHV92" s="59"/>
      <c r="FHW92" s="37"/>
      <c r="FHX92" s="46"/>
      <c r="FHY92" s="35"/>
      <c r="FHZ92" s="59"/>
      <c r="FIA92" s="37"/>
      <c r="FIB92" s="46"/>
      <c r="FIC92" s="35"/>
      <c r="FID92" s="59"/>
      <c r="FIE92" s="37"/>
      <c r="FIF92" s="46"/>
      <c r="FIG92" s="35"/>
      <c r="FIH92" s="59"/>
      <c r="FII92" s="37"/>
      <c r="FIJ92" s="46"/>
      <c r="FIK92" s="35"/>
      <c r="FIL92" s="59"/>
      <c r="FIM92" s="37"/>
      <c r="FIN92" s="46"/>
      <c r="FIO92" s="35"/>
      <c r="FIP92" s="59"/>
      <c r="FIQ92" s="37"/>
      <c r="FIR92" s="46"/>
      <c r="FIS92" s="35"/>
      <c r="FIT92" s="59"/>
      <c r="FIU92" s="37"/>
      <c r="FIV92" s="46"/>
      <c r="FIW92" s="35"/>
      <c r="FIX92" s="59"/>
      <c r="FIY92" s="37"/>
      <c r="FIZ92" s="46"/>
      <c r="FJA92" s="35"/>
      <c r="FJB92" s="59"/>
      <c r="FJC92" s="37"/>
      <c r="FJD92" s="46"/>
      <c r="FJE92" s="35"/>
      <c r="FJF92" s="59"/>
      <c r="FJG92" s="37"/>
      <c r="FJH92" s="46"/>
      <c r="FJI92" s="35"/>
      <c r="FJJ92" s="59"/>
      <c r="FJK92" s="37"/>
      <c r="FJL92" s="46"/>
      <c r="FJM92" s="35"/>
      <c r="FJN92" s="59"/>
      <c r="FJO92" s="37"/>
      <c r="FJP92" s="46"/>
      <c r="FJQ92" s="35"/>
      <c r="FJR92" s="59"/>
      <c r="FJS92" s="37"/>
      <c r="FJT92" s="46"/>
      <c r="FJU92" s="35"/>
      <c r="FJV92" s="59"/>
      <c r="FJW92" s="37"/>
      <c r="FJX92" s="46"/>
      <c r="FJY92" s="35"/>
      <c r="FJZ92" s="59"/>
      <c r="FKA92" s="37"/>
      <c r="FKB92" s="46"/>
      <c r="FKC92" s="35"/>
      <c r="FKD92" s="59"/>
      <c r="FKE92" s="37"/>
      <c r="FKF92" s="46"/>
      <c r="FKG92" s="35"/>
      <c r="FKH92" s="59"/>
      <c r="FKI92" s="37"/>
      <c r="FKJ92" s="46"/>
      <c r="FKK92" s="35"/>
      <c r="FKL92" s="59"/>
      <c r="FKM92" s="37"/>
      <c r="FKN92" s="46"/>
      <c r="FKO92" s="35"/>
      <c r="FKP92" s="59"/>
      <c r="FKQ92" s="37"/>
      <c r="FKR92" s="46"/>
      <c r="FKS92" s="35"/>
      <c r="FKT92" s="59"/>
      <c r="FKU92" s="37"/>
      <c r="FKV92" s="46"/>
      <c r="FKW92" s="35"/>
      <c r="FKX92" s="59"/>
      <c r="FKY92" s="37"/>
      <c r="FKZ92" s="46"/>
      <c r="FLA92" s="35"/>
      <c r="FLB92" s="59"/>
      <c r="FLC92" s="37"/>
      <c r="FLD92" s="46"/>
      <c r="FLE92" s="35"/>
      <c r="FLF92" s="59"/>
      <c r="FLG92" s="37"/>
      <c r="FLH92" s="46"/>
      <c r="FLI92" s="35"/>
      <c r="FLJ92" s="59"/>
      <c r="FLK92" s="37"/>
      <c r="FLL92" s="46"/>
      <c r="FLM92" s="35"/>
      <c r="FLN92" s="59"/>
      <c r="FLO92" s="37"/>
      <c r="FLP92" s="46"/>
      <c r="FLQ92" s="35"/>
      <c r="FLR92" s="59"/>
      <c r="FLS92" s="37"/>
      <c r="FLT92" s="46"/>
      <c r="FLU92" s="35"/>
      <c r="FLV92" s="59"/>
      <c r="FLW92" s="37"/>
      <c r="FLX92" s="46"/>
      <c r="FLY92" s="35"/>
      <c r="FLZ92" s="59"/>
      <c r="FMA92" s="37"/>
      <c r="FMB92" s="46"/>
      <c r="FMC92" s="35"/>
      <c r="FMD92" s="59"/>
      <c r="FME92" s="37"/>
      <c r="FMF92" s="46"/>
      <c r="FMG92" s="35"/>
      <c r="FMH92" s="59"/>
      <c r="FMI92" s="37"/>
      <c r="FMJ92" s="46"/>
      <c r="FMK92" s="35"/>
      <c r="FML92" s="59"/>
      <c r="FMM92" s="37"/>
      <c r="FMN92" s="46"/>
      <c r="FMO92" s="35"/>
      <c r="FMP92" s="59"/>
      <c r="FMQ92" s="37"/>
      <c r="FMR92" s="46"/>
      <c r="FMS92" s="35"/>
      <c r="FMT92" s="59"/>
      <c r="FMU92" s="37"/>
      <c r="FMV92" s="46"/>
      <c r="FMW92" s="35"/>
      <c r="FMX92" s="59"/>
      <c r="FMY92" s="37"/>
      <c r="FMZ92" s="46"/>
      <c r="FNA92" s="35"/>
      <c r="FNB92" s="59"/>
      <c r="FNC92" s="37"/>
      <c r="FND92" s="46"/>
      <c r="FNE92" s="35"/>
      <c r="FNF92" s="59"/>
      <c r="FNG92" s="37"/>
      <c r="FNH92" s="46"/>
      <c r="FNI92" s="35"/>
      <c r="FNJ92" s="59"/>
      <c r="FNK92" s="37"/>
      <c r="FNL92" s="46"/>
      <c r="FNM92" s="35"/>
      <c r="FNN92" s="59"/>
      <c r="FNO92" s="37"/>
      <c r="FNP92" s="46"/>
      <c r="FNQ92" s="35"/>
      <c r="FNR92" s="59"/>
      <c r="FNS92" s="37"/>
      <c r="FNT92" s="46"/>
      <c r="FNU92" s="35"/>
      <c r="FNV92" s="59"/>
      <c r="FNW92" s="37"/>
      <c r="FNX92" s="46"/>
      <c r="FNY92" s="35"/>
      <c r="FNZ92" s="59"/>
      <c r="FOA92" s="37"/>
      <c r="FOB92" s="46"/>
      <c r="FOC92" s="35"/>
      <c r="FOD92" s="59"/>
      <c r="FOE92" s="37"/>
      <c r="FOF92" s="46"/>
      <c r="FOG92" s="35"/>
      <c r="FOH92" s="59"/>
      <c r="FOI92" s="37"/>
      <c r="FOJ92" s="46"/>
      <c r="FOK92" s="35"/>
      <c r="FOL92" s="59"/>
      <c r="FOM92" s="37"/>
      <c r="FON92" s="46"/>
      <c r="FOO92" s="35"/>
      <c r="FOP92" s="59"/>
      <c r="FOQ92" s="37"/>
      <c r="FOR92" s="46"/>
      <c r="FOS92" s="35"/>
      <c r="FOT92" s="59"/>
      <c r="FOU92" s="37"/>
      <c r="FOV92" s="46"/>
      <c r="FOW92" s="35"/>
      <c r="FOX92" s="59"/>
      <c r="FOY92" s="37"/>
      <c r="FOZ92" s="46"/>
      <c r="FPA92" s="35"/>
      <c r="FPB92" s="59"/>
      <c r="FPC92" s="37"/>
      <c r="FPD92" s="46"/>
      <c r="FPE92" s="35"/>
      <c r="FPF92" s="59"/>
      <c r="FPG92" s="37"/>
      <c r="FPH92" s="46"/>
      <c r="FPI92" s="35"/>
      <c r="FPJ92" s="59"/>
      <c r="FPK92" s="37"/>
      <c r="FPL92" s="46"/>
      <c r="FPM92" s="35"/>
      <c r="FPN92" s="59"/>
      <c r="FPO92" s="37"/>
      <c r="FPP92" s="46"/>
      <c r="FPQ92" s="35"/>
      <c r="FPR92" s="59"/>
      <c r="FPS92" s="37"/>
      <c r="FPT92" s="46"/>
      <c r="FPU92" s="35"/>
      <c r="FPV92" s="59"/>
      <c r="FPW92" s="37"/>
      <c r="FPX92" s="46"/>
      <c r="FPY92" s="35"/>
      <c r="FPZ92" s="59"/>
      <c r="FQA92" s="37"/>
      <c r="FQB92" s="46"/>
      <c r="FQC92" s="35"/>
      <c r="FQD92" s="59"/>
      <c r="FQE92" s="37"/>
      <c r="FQF92" s="46"/>
      <c r="FQG92" s="35"/>
      <c r="FQH92" s="59"/>
      <c r="FQI92" s="37"/>
      <c r="FQJ92" s="46"/>
      <c r="FQK92" s="35"/>
      <c r="FQL92" s="59"/>
      <c r="FQM92" s="37"/>
      <c r="FQN92" s="46"/>
      <c r="FQO92" s="35"/>
      <c r="FQP92" s="59"/>
      <c r="FQQ92" s="37"/>
      <c r="FQR92" s="46"/>
      <c r="FQS92" s="35"/>
      <c r="FQT92" s="59"/>
      <c r="FQU92" s="37"/>
      <c r="FQV92" s="46"/>
      <c r="FQW92" s="35"/>
      <c r="FQX92" s="59"/>
      <c r="FQY92" s="37"/>
      <c r="FQZ92" s="46"/>
      <c r="FRA92" s="35"/>
      <c r="FRB92" s="59"/>
      <c r="FRC92" s="37"/>
      <c r="FRD92" s="46"/>
      <c r="FRE92" s="35"/>
      <c r="FRF92" s="59"/>
      <c r="FRG92" s="37"/>
      <c r="FRH92" s="46"/>
      <c r="FRI92" s="35"/>
      <c r="FRJ92" s="59"/>
      <c r="FRK92" s="37"/>
      <c r="FRL92" s="46"/>
      <c r="FRM92" s="35"/>
      <c r="FRN92" s="59"/>
      <c r="FRO92" s="37"/>
      <c r="FRP92" s="46"/>
      <c r="FRQ92" s="35"/>
      <c r="FRR92" s="59"/>
      <c r="FRS92" s="37"/>
      <c r="FRT92" s="46"/>
      <c r="FRU92" s="35"/>
      <c r="FRV92" s="59"/>
      <c r="FRW92" s="37"/>
      <c r="FRX92" s="46"/>
      <c r="FRY92" s="35"/>
      <c r="FRZ92" s="59"/>
      <c r="FSA92" s="37"/>
      <c r="FSB92" s="46"/>
      <c r="FSC92" s="35"/>
      <c r="FSD92" s="59"/>
      <c r="FSE92" s="37"/>
      <c r="FSF92" s="46"/>
      <c r="FSG92" s="35"/>
      <c r="FSH92" s="59"/>
      <c r="FSI92" s="37"/>
      <c r="FSJ92" s="46"/>
      <c r="FSK92" s="35"/>
      <c r="FSL92" s="59"/>
      <c r="FSM92" s="37"/>
      <c r="FSN92" s="46"/>
      <c r="FSO92" s="35"/>
      <c r="FSP92" s="59"/>
      <c r="FSQ92" s="37"/>
      <c r="FSR92" s="46"/>
      <c r="FSS92" s="35"/>
      <c r="FST92" s="59"/>
      <c r="FSU92" s="37"/>
      <c r="FSV92" s="46"/>
      <c r="FSW92" s="35"/>
      <c r="FSX92" s="59"/>
      <c r="FSY92" s="37"/>
      <c r="FSZ92" s="46"/>
      <c r="FTA92" s="35"/>
      <c r="FTB92" s="59"/>
      <c r="FTC92" s="37"/>
      <c r="FTD92" s="46"/>
      <c r="FTE92" s="35"/>
      <c r="FTF92" s="59"/>
      <c r="FTG92" s="37"/>
      <c r="FTH92" s="46"/>
      <c r="FTI92" s="35"/>
      <c r="FTJ92" s="59"/>
      <c r="FTK92" s="37"/>
      <c r="FTL92" s="46"/>
      <c r="FTM92" s="35"/>
      <c r="FTN92" s="59"/>
      <c r="FTO92" s="37"/>
      <c r="FTP92" s="46"/>
      <c r="FTQ92" s="35"/>
      <c r="FTR92" s="59"/>
      <c r="FTS92" s="37"/>
      <c r="FTT92" s="46"/>
      <c r="FTU92" s="35"/>
      <c r="FTV92" s="59"/>
      <c r="FTW92" s="37"/>
      <c r="FTX92" s="46"/>
      <c r="FTY92" s="35"/>
      <c r="FTZ92" s="59"/>
      <c r="FUA92" s="37"/>
      <c r="FUB92" s="46"/>
      <c r="FUC92" s="35"/>
      <c r="FUD92" s="59"/>
      <c r="FUE92" s="37"/>
      <c r="FUF92" s="46"/>
      <c r="FUG92" s="35"/>
      <c r="FUH92" s="59"/>
      <c r="FUI92" s="37"/>
      <c r="FUJ92" s="46"/>
      <c r="FUK92" s="35"/>
      <c r="FUL92" s="59"/>
      <c r="FUM92" s="37"/>
      <c r="FUN92" s="46"/>
      <c r="FUO92" s="35"/>
      <c r="FUP92" s="59"/>
      <c r="FUQ92" s="37"/>
      <c r="FUR92" s="46"/>
      <c r="FUS92" s="35"/>
      <c r="FUT92" s="59"/>
      <c r="FUU92" s="37"/>
      <c r="FUV92" s="46"/>
      <c r="FUW92" s="35"/>
      <c r="FUX92" s="59"/>
      <c r="FUY92" s="37"/>
      <c r="FUZ92" s="46"/>
      <c r="FVA92" s="35"/>
      <c r="FVB92" s="59"/>
      <c r="FVC92" s="37"/>
      <c r="FVD92" s="46"/>
      <c r="FVE92" s="35"/>
      <c r="FVF92" s="59"/>
      <c r="FVG92" s="37"/>
      <c r="FVH92" s="46"/>
      <c r="FVI92" s="35"/>
      <c r="FVJ92" s="59"/>
      <c r="FVK92" s="37"/>
      <c r="FVL92" s="46"/>
      <c r="FVM92" s="35"/>
      <c r="FVN92" s="59"/>
      <c r="FVO92" s="37"/>
      <c r="FVP92" s="46"/>
      <c r="FVQ92" s="35"/>
      <c r="FVR92" s="59"/>
      <c r="FVS92" s="37"/>
      <c r="FVT92" s="46"/>
      <c r="FVU92" s="35"/>
      <c r="FVV92" s="59"/>
      <c r="FVW92" s="37"/>
      <c r="FVX92" s="46"/>
      <c r="FVY92" s="35"/>
      <c r="FVZ92" s="59"/>
      <c r="FWA92" s="37"/>
      <c r="FWB92" s="46"/>
      <c r="FWC92" s="35"/>
      <c r="FWD92" s="59"/>
      <c r="FWE92" s="37"/>
      <c r="FWF92" s="46"/>
      <c r="FWG92" s="35"/>
      <c r="FWH92" s="59"/>
      <c r="FWI92" s="37"/>
      <c r="FWJ92" s="46"/>
      <c r="FWK92" s="35"/>
      <c r="FWL92" s="59"/>
      <c r="FWM92" s="37"/>
      <c r="FWN92" s="46"/>
      <c r="FWO92" s="35"/>
      <c r="FWP92" s="59"/>
      <c r="FWQ92" s="37"/>
      <c r="FWR92" s="46"/>
      <c r="FWS92" s="35"/>
      <c r="FWT92" s="59"/>
      <c r="FWU92" s="37"/>
      <c r="FWV92" s="46"/>
      <c r="FWW92" s="35"/>
      <c r="FWX92" s="59"/>
      <c r="FWY92" s="37"/>
      <c r="FWZ92" s="46"/>
      <c r="FXA92" s="35"/>
      <c r="FXB92" s="59"/>
      <c r="FXC92" s="37"/>
      <c r="FXD92" s="46"/>
      <c r="FXE92" s="35"/>
      <c r="FXF92" s="59"/>
      <c r="FXG92" s="37"/>
      <c r="FXH92" s="46"/>
      <c r="FXI92" s="35"/>
      <c r="FXJ92" s="59"/>
      <c r="FXK92" s="37"/>
      <c r="FXL92" s="46"/>
      <c r="FXM92" s="35"/>
      <c r="FXN92" s="59"/>
      <c r="FXO92" s="37"/>
      <c r="FXP92" s="46"/>
      <c r="FXQ92" s="35"/>
      <c r="FXR92" s="59"/>
      <c r="FXS92" s="37"/>
      <c r="FXT92" s="46"/>
      <c r="FXU92" s="35"/>
      <c r="FXV92" s="59"/>
      <c r="FXW92" s="37"/>
      <c r="FXX92" s="46"/>
      <c r="FXY92" s="35"/>
      <c r="FXZ92" s="59"/>
      <c r="FYA92" s="37"/>
      <c r="FYB92" s="46"/>
      <c r="FYC92" s="35"/>
      <c r="FYD92" s="59"/>
      <c r="FYE92" s="37"/>
      <c r="FYF92" s="46"/>
      <c r="FYG92" s="35"/>
      <c r="FYH92" s="59"/>
      <c r="FYI92" s="37"/>
      <c r="FYJ92" s="46"/>
      <c r="FYK92" s="35"/>
      <c r="FYL92" s="59"/>
      <c r="FYM92" s="37"/>
      <c r="FYN92" s="46"/>
      <c r="FYO92" s="35"/>
      <c r="FYP92" s="59"/>
      <c r="FYQ92" s="37"/>
      <c r="FYR92" s="46"/>
      <c r="FYS92" s="35"/>
      <c r="FYT92" s="59"/>
      <c r="FYU92" s="37"/>
      <c r="FYV92" s="46"/>
      <c r="FYW92" s="35"/>
      <c r="FYX92" s="59"/>
      <c r="FYY92" s="37"/>
      <c r="FYZ92" s="46"/>
      <c r="FZA92" s="35"/>
      <c r="FZB92" s="59"/>
      <c r="FZC92" s="37"/>
      <c r="FZD92" s="46"/>
      <c r="FZE92" s="35"/>
      <c r="FZF92" s="59"/>
      <c r="FZG92" s="37"/>
      <c r="FZH92" s="46"/>
      <c r="FZI92" s="35"/>
      <c r="FZJ92" s="59"/>
      <c r="FZK92" s="37"/>
      <c r="FZL92" s="46"/>
      <c r="FZM92" s="35"/>
      <c r="FZN92" s="59"/>
      <c r="FZO92" s="37"/>
      <c r="FZP92" s="46"/>
      <c r="FZQ92" s="35"/>
      <c r="FZR92" s="59"/>
      <c r="FZS92" s="37"/>
      <c r="FZT92" s="46"/>
      <c r="FZU92" s="35"/>
      <c r="FZV92" s="59"/>
      <c r="FZW92" s="37"/>
      <c r="FZX92" s="46"/>
      <c r="FZY92" s="35"/>
      <c r="FZZ92" s="59"/>
      <c r="GAA92" s="37"/>
      <c r="GAB92" s="46"/>
      <c r="GAC92" s="35"/>
      <c r="GAD92" s="59"/>
      <c r="GAE92" s="37"/>
      <c r="GAF92" s="46"/>
      <c r="GAG92" s="35"/>
      <c r="GAH92" s="59"/>
      <c r="GAI92" s="37"/>
      <c r="GAJ92" s="46"/>
      <c r="GAK92" s="35"/>
      <c r="GAL92" s="59"/>
      <c r="GAM92" s="37"/>
      <c r="GAN92" s="46"/>
      <c r="GAO92" s="35"/>
      <c r="GAP92" s="59"/>
      <c r="GAQ92" s="37"/>
      <c r="GAR92" s="46"/>
      <c r="GAS92" s="35"/>
      <c r="GAT92" s="59"/>
      <c r="GAU92" s="37"/>
      <c r="GAV92" s="46"/>
      <c r="GAW92" s="35"/>
      <c r="GAX92" s="59"/>
      <c r="GAY92" s="37"/>
      <c r="GAZ92" s="46"/>
      <c r="GBA92" s="35"/>
      <c r="GBB92" s="59"/>
      <c r="GBC92" s="37"/>
      <c r="GBD92" s="46"/>
      <c r="GBE92" s="35"/>
      <c r="GBF92" s="59"/>
      <c r="GBG92" s="37"/>
      <c r="GBH92" s="46"/>
      <c r="GBI92" s="35"/>
      <c r="GBJ92" s="59"/>
      <c r="GBK92" s="37"/>
      <c r="GBL92" s="46"/>
      <c r="GBM92" s="35"/>
      <c r="GBN92" s="59"/>
      <c r="GBO92" s="37"/>
      <c r="GBP92" s="46"/>
      <c r="GBQ92" s="35"/>
      <c r="GBR92" s="59"/>
      <c r="GBS92" s="37"/>
      <c r="GBT92" s="46"/>
      <c r="GBU92" s="35"/>
      <c r="GBV92" s="59"/>
      <c r="GBW92" s="37"/>
      <c r="GBX92" s="46"/>
      <c r="GBY92" s="35"/>
      <c r="GBZ92" s="59"/>
      <c r="GCA92" s="37"/>
      <c r="GCB92" s="46"/>
      <c r="GCC92" s="35"/>
      <c r="GCD92" s="59"/>
      <c r="GCE92" s="37"/>
      <c r="GCF92" s="46"/>
      <c r="GCG92" s="35"/>
      <c r="GCH92" s="59"/>
      <c r="GCI92" s="37"/>
      <c r="GCJ92" s="46"/>
      <c r="GCK92" s="35"/>
      <c r="GCL92" s="59"/>
      <c r="GCM92" s="37"/>
      <c r="GCN92" s="46"/>
      <c r="GCO92" s="35"/>
      <c r="GCP92" s="59"/>
      <c r="GCQ92" s="37"/>
      <c r="GCR92" s="46"/>
      <c r="GCS92" s="35"/>
      <c r="GCT92" s="59"/>
      <c r="GCU92" s="37"/>
      <c r="GCV92" s="46"/>
      <c r="GCW92" s="35"/>
      <c r="GCX92" s="59"/>
      <c r="GCY92" s="37"/>
      <c r="GCZ92" s="46"/>
      <c r="GDA92" s="35"/>
      <c r="GDB92" s="59"/>
      <c r="GDC92" s="37"/>
      <c r="GDD92" s="46"/>
      <c r="GDE92" s="35"/>
      <c r="GDF92" s="59"/>
      <c r="GDG92" s="37"/>
      <c r="GDH92" s="46"/>
      <c r="GDI92" s="35"/>
      <c r="GDJ92" s="59"/>
      <c r="GDK92" s="37"/>
      <c r="GDL92" s="46"/>
      <c r="GDM92" s="35"/>
      <c r="GDN92" s="59"/>
      <c r="GDO92" s="37"/>
      <c r="GDP92" s="46"/>
      <c r="GDQ92" s="35"/>
      <c r="GDR92" s="59"/>
      <c r="GDS92" s="37"/>
      <c r="GDT92" s="46"/>
      <c r="GDU92" s="35"/>
      <c r="GDV92" s="59"/>
      <c r="GDW92" s="37"/>
      <c r="GDX92" s="46"/>
      <c r="GDY92" s="35"/>
      <c r="GDZ92" s="59"/>
      <c r="GEA92" s="37"/>
      <c r="GEB92" s="46"/>
      <c r="GEC92" s="35"/>
      <c r="GED92" s="59"/>
      <c r="GEE92" s="37"/>
      <c r="GEF92" s="46"/>
      <c r="GEG92" s="35"/>
      <c r="GEH92" s="59"/>
      <c r="GEI92" s="37"/>
      <c r="GEJ92" s="46"/>
      <c r="GEK92" s="35"/>
      <c r="GEL92" s="59"/>
      <c r="GEM92" s="37"/>
      <c r="GEN92" s="46"/>
      <c r="GEO92" s="35"/>
      <c r="GEP92" s="59"/>
      <c r="GEQ92" s="37"/>
      <c r="GER92" s="46"/>
      <c r="GES92" s="35"/>
      <c r="GET92" s="59"/>
      <c r="GEU92" s="37"/>
      <c r="GEV92" s="46"/>
      <c r="GEW92" s="35"/>
      <c r="GEX92" s="59"/>
      <c r="GEY92" s="37"/>
      <c r="GEZ92" s="46"/>
      <c r="GFA92" s="35"/>
      <c r="GFB92" s="59"/>
      <c r="GFC92" s="37"/>
      <c r="GFD92" s="46"/>
      <c r="GFE92" s="35"/>
      <c r="GFF92" s="59"/>
      <c r="GFG92" s="37"/>
      <c r="GFH92" s="46"/>
      <c r="GFI92" s="35"/>
      <c r="GFJ92" s="59"/>
      <c r="GFK92" s="37"/>
      <c r="GFL92" s="46"/>
      <c r="GFM92" s="35"/>
      <c r="GFN92" s="59"/>
      <c r="GFO92" s="37"/>
      <c r="GFP92" s="46"/>
      <c r="GFQ92" s="35"/>
      <c r="GFR92" s="59"/>
      <c r="GFS92" s="37"/>
      <c r="GFT92" s="46"/>
      <c r="GFU92" s="35"/>
      <c r="GFV92" s="59"/>
      <c r="GFW92" s="37"/>
      <c r="GFX92" s="46"/>
      <c r="GFY92" s="35"/>
      <c r="GFZ92" s="59"/>
      <c r="GGA92" s="37"/>
      <c r="GGB92" s="46"/>
      <c r="GGC92" s="35"/>
      <c r="GGD92" s="59"/>
      <c r="GGE92" s="37"/>
      <c r="GGF92" s="46"/>
      <c r="GGG92" s="35"/>
      <c r="GGH92" s="59"/>
      <c r="GGI92" s="37"/>
      <c r="GGJ92" s="46"/>
      <c r="GGK92" s="35"/>
      <c r="GGL92" s="59"/>
      <c r="GGM92" s="37"/>
      <c r="GGN92" s="46"/>
      <c r="GGO92" s="35"/>
      <c r="GGP92" s="59"/>
      <c r="GGQ92" s="37"/>
      <c r="GGR92" s="46"/>
      <c r="GGS92" s="35"/>
      <c r="GGT92" s="59"/>
      <c r="GGU92" s="37"/>
      <c r="GGV92" s="46"/>
      <c r="GGW92" s="35"/>
      <c r="GGX92" s="59"/>
      <c r="GGY92" s="37"/>
      <c r="GGZ92" s="46"/>
      <c r="GHA92" s="35"/>
      <c r="GHB92" s="59"/>
      <c r="GHC92" s="37"/>
      <c r="GHD92" s="46"/>
      <c r="GHE92" s="35"/>
      <c r="GHF92" s="59"/>
      <c r="GHG92" s="37"/>
      <c r="GHH92" s="46"/>
      <c r="GHI92" s="35"/>
      <c r="GHJ92" s="59"/>
      <c r="GHK92" s="37"/>
      <c r="GHL92" s="46"/>
      <c r="GHM92" s="35"/>
      <c r="GHN92" s="59"/>
      <c r="GHO92" s="37"/>
      <c r="GHP92" s="46"/>
      <c r="GHQ92" s="35"/>
      <c r="GHR92" s="59"/>
      <c r="GHS92" s="37"/>
      <c r="GHT92" s="46"/>
      <c r="GHU92" s="35"/>
      <c r="GHV92" s="59"/>
      <c r="GHW92" s="37"/>
      <c r="GHX92" s="46"/>
      <c r="GHY92" s="35"/>
      <c r="GHZ92" s="59"/>
      <c r="GIA92" s="37"/>
      <c r="GIB92" s="46"/>
      <c r="GIC92" s="35"/>
      <c r="GID92" s="59"/>
      <c r="GIE92" s="37"/>
      <c r="GIF92" s="46"/>
      <c r="GIG92" s="35"/>
      <c r="GIH92" s="59"/>
      <c r="GII92" s="37"/>
      <c r="GIJ92" s="46"/>
      <c r="GIK92" s="35"/>
      <c r="GIL92" s="59"/>
      <c r="GIM92" s="37"/>
      <c r="GIN92" s="46"/>
      <c r="GIO92" s="35"/>
      <c r="GIP92" s="59"/>
      <c r="GIQ92" s="37"/>
      <c r="GIR92" s="46"/>
      <c r="GIS92" s="35"/>
      <c r="GIT92" s="59"/>
      <c r="GIU92" s="37"/>
      <c r="GIV92" s="46"/>
      <c r="GIW92" s="35"/>
      <c r="GIX92" s="59"/>
      <c r="GIY92" s="37"/>
      <c r="GIZ92" s="46"/>
      <c r="GJA92" s="35"/>
      <c r="GJB92" s="59"/>
      <c r="GJC92" s="37"/>
      <c r="GJD92" s="46"/>
      <c r="GJE92" s="35"/>
      <c r="GJF92" s="59"/>
      <c r="GJG92" s="37"/>
      <c r="GJH92" s="46"/>
      <c r="GJI92" s="35"/>
      <c r="GJJ92" s="59"/>
      <c r="GJK92" s="37"/>
      <c r="GJL92" s="46"/>
      <c r="GJM92" s="35"/>
      <c r="GJN92" s="59"/>
      <c r="GJO92" s="37"/>
      <c r="GJP92" s="46"/>
      <c r="GJQ92" s="35"/>
      <c r="GJR92" s="59"/>
      <c r="GJS92" s="37"/>
      <c r="GJT92" s="46"/>
      <c r="GJU92" s="35"/>
      <c r="GJV92" s="59"/>
      <c r="GJW92" s="37"/>
      <c r="GJX92" s="46"/>
      <c r="GJY92" s="35"/>
      <c r="GJZ92" s="59"/>
      <c r="GKA92" s="37"/>
      <c r="GKB92" s="46"/>
      <c r="GKC92" s="35"/>
      <c r="GKD92" s="59"/>
      <c r="GKE92" s="37"/>
      <c r="GKF92" s="46"/>
      <c r="GKG92" s="35"/>
      <c r="GKH92" s="59"/>
      <c r="GKI92" s="37"/>
      <c r="GKJ92" s="46"/>
      <c r="GKK92" s="35"/>
      <c r="GKL92" s="59"/>
      <c r="GKM92" s="37"/>
      <c r="GKN92" s="46"/>
      <c r="GKO92" s="35"/>
      <c r="GKP92" s="59"/>
      <c r="GKQ92" s="37"/>
      <c r="GKR92" s="46"/>
      <c r="GKS92" s="35"/>
      <c r="GKT92" s="59"/>
      <c r="GKU92" s="37"/>
      <c r="GKV92" s="46"/>
      <c r="GKW92" s="35"/>
      <c r="GKX92" s="59"/>
      <c r="GKY92" s="37"/>
      <c r="GKZ92" s="46"/>
      <c r="GLA92" s="35"/>
      <c r="GLB92" s="59"/>
      <c r="GLC92" s="37"/>
      <c r="GLD92" s="46"/>
      <c r="GLE92" s="35"/>
      <c r="GLF92" s="59"/>
      <c r="GLG92" s="37"/>
      <c r="GLH92" s="46"/>
      <c r="GLI92" s="35"/>
      <c r="GLJ92" s="59"/>
      <c r="GLK92" s="37"/>
      <c r="GLL92" s="46"/>
      <c r="GLM92" s="35"/>
      <c r="GLN92" s="59"/>
      <c r="GLO92" s="37"/>
      <c r="GLP92" s="46"/>
      <c r="GLQ92" s="35"/>
      <c r="GLR92" s="59"/>
      <c r="GLS92" s="37"/>
      <c r="GLT92" s="46"/>
      <c r="GLU92" s="35"/>
      <c r="GLV92" s="59"/>
      <c r="GLW92" s="37"/>
      <c r="GLX92" s="46"/>
      <c r="GLY92" s="35"/>
      <c r="GLZ92" s="59"/>
      <c r="GMA92" s="37"/>
      <c r="GMB92" s="46"/>
      <c r="GMC92" s="35"/>
      <c r="GMD92" s="59"/>
      <c r="GME92" s="37"/>
      <c r="GMF92" s="46"/>
      <c r="GMG92" s="35"/>
      <c r="GMH92" s="59"/>
      <c r="GMI92" s="37"/>
      <c r="GMJ92" s="46"/>
      <c r="GMK92" s="35"/>
      <c r="GML92" s="59"/>
      <c r="GMM92" s="37"/>
      <c r="GMN92" s="46"/>
      <c r="GMO92" s="35"/>
      <c r="GMP92" s="59"/>
      <c r="GMQ92" s="37"/>
      <c r="GMR92" s="46"/>
      <c r="GMS92" s="35"/>
      <c r="GMT92" s="59"/>
      <c r="GMU92" s="37"/>
      <c r="GMV92" s="46"/>
      <c r="GMW92" s="35"/>
      <c r="GMX92" s="59"/>
      <c r="GMY92" s="37"/>
      <c r="GMZ92" s="46"/>
      <c r="GNA92" s="35"/>
      <c r="GNB92" s="59"/>
      <c r="GNC92" s="37"/>
      <c r="GND92" s="46"/>
      <c r="GNE92" s="35"/>
      <c r="GNF92" s="59"/>
      <c r="GNG92" s="37"/>
      <c r="GNH92" s="46"/>
      <c r="GNI92" s="35"/>
      <c r="GNJ92" s="59"/>
      <c r="GNK92" s="37"/>
      <c r="GNL92" s="46"/>
      <c r="GNM92" s="35"/>
      <c r="GNN92" s="59"/>
      <c r="GNO92" s="37"/>
      <c r="GNP92" s="46"/>
      <c r="GNQ92" s="35"/>
      <c r="GNR92" s="59"/>
      <c r="GNS92" s="37"/>
      <c r="GNT92" s="46"/>
      <c r="GNU92" s="35"/>
      <c r="GNV92" s="59"/>
      <c r="GNW92" s="37"/>
      <c r="GNX92" s="46"/>
      <c r="GNY92" s="35"/>
      <c r="GNZ92" s="59"/>
      <c r="GOA92" s="37"/>
      <c r="GOB92" s="46"/>
      <c r="GOC92" s="35"/>
      <c r="GOD92" s="59"/>
      <c r="GOE92" s="37"/>
      <c r="GOF92" s="46"/>
      <c r="GOG92" s="35"/>
      <c r="GOH92" s="59"/>
      <c r="GOI92" s="37"/>
      <c r="GOJ92" s="46"/>
      <c r="GOK92" s="35"/>
      <c r="GOL92" s="59"/>
      <c r="GOM92" s="37"/>
      <c r="GON92" s="46"/>
      <c r="GOO92" s="35"/>
      <c r="GOP92" s="59"/>
      <c r="GOQ92" s="37"/>
      <c r="GOR92" s="46"/>
      <c r="GOS92" s="35"/>
      <c r="GOT92" s="59"/>
      <c r="GOU92" s="37"/>
      <c r="GOV92" s="46"/>
      <c r="GOW92" s="35"/>
      <c r="GOX92" s="59"/>
      <c r="GOY92" s="37"/>
      <c r="GOZ92" s="46"/>
      <c r="GPA92" s="35"/>
      <c r="GPB92" s="59"/>
      <c r="GPC92" s="37"/>
      <c r="GPD92" s="46"/>
      <c r="GPE92" s="35"/>
      <c r="GPF92" s="59"/>
      <c r="GPG92" s="37"/>
      <c r="GPH92" s="46"/>
      <c r="GPI92" s="35"/>
      <c r="GPJ92" s="59"/>
      <c r="GPK92" s="37"/>
      <c r="GPL92" s="46"/>
      <c r="GPM92" s="35"/>
      <c r="GPN92" s="59"/>
      <c r="GPO92" s="37"/>
      <c r="GPP92" s="46"/>
      <c r="GPQ92" s="35"/>
      <c r="GPR92" s="59"/>
      <c r="GPS92" s="37"/>
      <c r="GPT92" s="46"/>
      <c r="GPU92" s="35"/>
      <c r="GPV92" s="59"/>
      <c r="GPW92" s="37"/>
      <c r="GPX92" s="46"/>
      <c r="GPY92" s="35"/>
      <c r="GPZ92" s="59"/>
      <c r="GQA92" s="37"/>
      <c r="GQB92" s="46"/>
      <c r="GQC92" s="35"/>
      <c r="GQD92" s="59"/>
      <c r="GQE92" s="37"/>
      <c r="GQF92" s="46"/>
      <c r="GQG92" s="35"/>
      <c r="GQH92" s="59"/>
      <c r="GQI92" s="37"/>
      <c r="GQJ92" s="46"/>
      <c r="GQK92" s="35"/>
      <c r="GQL92" s="59"/>
      <c r="GQM92" s="37"/>
      <c r="GQN92" s="46"/>
      <c r="GQO92" s="35"/>
      <c r="GQP92" s="59"/>
      <c r="GQQ92" s="37"/>
      <c r="GQR92" s="46"/>
      <c r="GQS92" s="35"/>
      <c r="GQT92" s="59"/>
      <c r="GQU92" s="37"/>
      <c r="GQV92" s="46"/>
      <c r="GQW92" s="35"/>
      <c r="GQX92" s="59"/>
      <c r="GQY92" s="37"/>
      <c r="GQZ92" s="46"/>
      <c r="GRA92" s="35"/>
      <c r="GRB92" s="59"/>
      <c r="GRC92" s="37"/>
      <c r="GRD92" s="46"/>
      <c r="GRE92" s="35"/>
      <c r="GRF92" s="59"/>
      <c r="GRG92" s="37"/>
      <c r="GRH92" s="46"/>
      <c r="GRI92" s="35"/>
      <c r="GRJ92" s="59"/>
      <c r="GRK92" s="37"/>
      <c r="GRL92" s="46"/>
      <c r="GRM92" s="35"/>
      <c r="GRN92" s="59"/>
      <c r="GRO92" s="37"/>
      <c r="GRP92" s="46"/>
      <c r="GRQ92" s="35"/>
      <c r="GRR92" s="59"/>
      <c r="GRS92" s="37"/>
      <c r="GRT92" s="46"/>
      <c r="GRU92" s="35"/>
      <c r="GRV92" s="59"/>
      <c r="GRW92" s="37"/>
      <c r="GRX92" s="46"/>
      <c r="GRY92" s="35"/>
      <c r="GRZ92" s="59"/>
      <c r="GSA92" s="37"/>
      <c r="GSB92" s="46"/>
      <c r="GSC92" s="35"/>
      <c r="GSD92" s="59"/>
      <c r="GSE92" s="37"/>
      <c r="GSF92" s="46"/>
      <c r="GSG92" s="35"/>
      <c r="GSH92" s="59"/>
      <c r="GSI92" s="37"/>
      <c r="GSJ92" s="46"/>
      <c r="GSK92" s="35"/>
      <c r="GSL92" s="59"/>
      <c r="GSM92" s="37"/>
      <c r="GSN92" s="46"/>
      <c r="GSO92" s="35"/>
      <c r="GSP92" s="59"/>
      <c r="GSQ92" s="37"/>
      <c r="GSR92" s="46"/>
      <c r="GSS92" s="35"/>
      <c r="GST92" s="59"/>
      <c r="GSU92" s="37"/>
      <c r="GSV92" s="46"/>
      <c r="GSW92" s="35"/>
      <c r="GSX92" s="59"/>
      <c r="GSY92" s="37"/>
      <c r="GSZ92" s="46"/>
      <c r="GTA92" s="35"/>
      <c r="GTB92" s="59"/>
      <c r="GTC92" s="37"/>
      <c r="GTD92" s="46"/>
      <c r="GTE92" s="35"/>
      <c r="GTF92" s="59"/>
      <c r="GTG92" s="37"/>
      <c r="GTH92" s="46"/>
      <c r="GTI92" s="35"/>
      <c r="GTJ92" s="59"/>
      <c r="GTK92" s="37"/>
      <c r="GTL92" s="46"/>
      <c r="GTM92" s="35"/>
      <c r="GTN92" s="59"/>
      <c r="GTO92" s="37"/>
      <c r="GTP92" s="46"/>
      <c r="GTQ92" s="35"/>
      <c r="GTR92" s="59"/>
      <c r="GTS92" s="37"/>
      <c r="GTT92" s="46"/>
      <c r="GTU92" s="35"/>
      <c r="GTV92" s="59"/>
      <c r="GTW92" s="37"/>
      <c r="GTX92" s="46"/>
      <c r="GTY92" s="35"/>
      <c r="GTZ92" s="59"/>
      <c r="GUA92" s="37"/>
      <c r="GUB92" s="46"/>
      <c r="GUC92" s="35"/>
      <c r="GUD92" s="59"/>
      <c r="GUE92" s="37"/>
      <c r="GUF92" s="46"/>
      <c r="GUG92" s="35"/>
      <c r="GUH92" s="59"/>
      <c r="GUI92" s="37"/>
      <c r="GUJ92" s="46"/>
      <c r="GUK92" s="35"/>
      <c r="GUL92" s="59"/>
      <c r="GUM92" s="37"/>
      <c r="GUN92" s="46"/>
      <c r="GUO92" s="35"/>
      <c r="GUP92" s="59"/>
      <c r="GUQ92" s="37"/>
      <c r="GUR92" s="46"/>
      <c r="GUS92" s="35"/>
      <c r="GUT92" s="59"/>
      <c r="GUU92" s="37"/>
      <c r="GUV92" s="46"/>
      <c r="GUW92" s="35"/>
      <c r="GUX92" s="59"/>
      <c r="GUY92" s="37"/>
      <c r="GUZ92" s="46"/>
      <c r="GVA92" s="35"/>
      <c r="GVB92" s="59"/>
      <c r="GVC92" s="37"/>
      <c r="GVD92" s="46"/>
      <c r="GVE92" s="35"/>
      <c r="GVF92" s="59"/>
      <c r="GVG92" s="37"/>
      <c r="GVH92" s="46"/>
      <c r="GVI92" s="35"/>
      <c r="GVJ92" s="59"/>
      <c r="GVK92" s="37"/>
      <c r="GVL92" s="46"/>
      <c r="GVM92" s="35"/>
      <c r="GVN92" s="59"/>
      <c r="GVO92" s="37"/>
      <c r="GVP92" s="46"/>
      <c r="GVQ92" s="35"/>
      <c r="GVR92" s="59"/>
      <c r="GVS92" s="37"/>
      <c r="GVT92" s="46"/>
      <c r="GVU92" s="35"/>
      <c r="GVV92" s="59"/>
      <c r="GVW92" s="37"/>
      <c r="GVX92" s="46"/>
      <c r="GVY92" s="35"/>
      <c r="GVZ92" s="59"/>
      <c r="GWA92" s="37"/>
      <c r="GWB92" s="46"/>
      <c r="GWC92" s="35"/>
      <c r="GWD92" s="59"/>
      <c r="GWE92" s="37"/>
      <c r="GWF92" s="46"/>
      <c r="GWG92" s="35"/>
      <c r="GWH92" s="59"/>
      <c r="GWI92" s="37"/>
      <c r="GWJ92" s="46"/>
      <c r="GWK92" s="35"/>
      <c r="GWL92" s="59"/>
      <c r="GWM92" s="37"/>
      <c r="GWN92" s="46"/>
      <c r="GWO92" s="35"/>
      <c r="GWP92" s="59"/>
      <c r="GWQ92" s="37"/>
      <c r="GWR92" s="46"/>
      <c r="GWS92" s="35"/>
      <c r="GWT92" s="59"/>
      <c r="GWU92" s="37"/>
      <c r="GWV92" s="46"/>
      <c r="GWW92" s="35"/>
      <c r="GWX92" s="59"/>
      <c r="GWY92" s="37"/>
      <c r="GWZ92" s="46"/>
      <c r="GXA92" s="35"/>
      <c r="GXB92" s="59"/>
      <c r="GXC92" s="37"/>
      <c r="GXD92" s="46"/>
      <c r="GXE92" s="35"/>
      <c r="GXF92" s="59"/>
      <c r="GXG92" s="37"/>
      <c r="GXH92" s="46"/>
      <c r="GXI92" s="35"/>
      <c r="GXJ92" s="59"/>
      <c r="GXK92" s="37"/>
      <c r="GXL92" s="46"/>
      <c r="GXM92" s="35"/>
      <c r="GXN92" s="59"/>
      <c r="GXO92" s="37"/>
      <c r="GXP92" s="46"/>
      <c r="GXQ92" s="35"/>
      <c r="GXR92" s="59"/>
      <c r="GXS92" s="37"/>
      <c r="GXT92" s="46"/>
      <c r="GXU92" s="35"/>
      <c r="GXV92" s="59"/>
      <c r="GXW92" s="37"/>
      <c r="GXX92" s="46"/>
      <c r="GXY92" s="35"/>
      <c r="GXZ92" s="59"/>
      <c r="GYA92" s="37"/>
      <c r="GYB92" s="46"/>
      <c r="GYC92" s="35"/>
      <c r="GYD92" s="59"/>
      <c r="GYE92" s="37"/>
      <c r="GYF92" s="46"/>
      <c r="GYG92" s="35"/>
      <c r="GYH92" s="59"/>
      <c r="GYI92" s="37"/>
      <c r="GYJ92" s="46"/>
      <c r="GYK92" s="35"/>
      <c r="GYL92" s="59"/>
      <c r="GYM92" s="37"/>
      <c r="GYN92" s="46"/>
      <c r="GYO92" s="35"/>
      <c r="GYP92" s="59"/>
      <c r="GYQ92" s="37"/>
      <c r="GYR92" s="46"/>
      <c r="GYS92" s="35"/>
      <c r="GYT92" s="59"/>
      <c r="GYU92" s="37"/>
      <c r="GYV92" s="46"/>
      <c r="GYW92" s="35"/>
      <c r="GYX92" s="59"/>
      <c r="GYY92" s="37"/>
      <c r="GYZ92" s="46"/>
      <c r="GZA92" s="35"/>
      <c r="GZB92" s="59"/>
      <c r="GZC92" s="37"/>
      <c r="GZD92" s="46"/>
      <c r="GZE92" s="35"/>
      <c r="GZF92" s="59"/>
      <c r="GZG92" s="37"/>
      <c r="GZH92" s="46"/>
      <c r="GZI92" s="35"/>
      <c r="GZJ92" s="59"/>
      <c r="GZK92" s="37"/>
      <c r="GZL92" s="46"/>
      <c r="GZM92" s="35"/>
      <c r="GZN92" s="59"/>
      <c r="GZO92" s="37"/>
      <c r="GZP92" s="46"/>
      <c r="GZQ92" s="35"/>
      <c r="GZR92" s="59"/>
      <c r="GZS92" s="37"/>
      <c r="GZT92" s="46"/>
      <c r="GZU92" s="35"/>
      <c r="GZV92" s="59"/>
      <c r="GZW92" s="37"/>
      <c r="GZX92" s="46"/>
      <c r="GZY92" s="35"/>
      <c r="GZZ92" s="59"/>
      <c r="HAA92" s="37"/>
      <c r="HAB92" s="46"/>
      <c r="HAC92" s="35"/>
      <c r="HAD92" s="59"/>
      <c r="HAE92" s="37"/>
      <c r="HAF92" s="46"/>
      <c r="HAG92" s="35"/>
      <c r="HAH92" s="59"/>
      <c r="HAI92" s="37"/>
      <c r="HAJ92" s="46"/>
      <c r="HAK92" s="35"/>
      <c r="HAL92" s="59"/>
      <c r="HAM92" s="37"/>
      <c r="HAN92" s="46"/>
      <c r="HAO92" s="35"/>
      <c r="HAP92" s="59"/>
      <c r="HAQ92" s="37"/>
      <c r="HAR92" s="46"/>
      <c r="HAS92" s="35"/>
      <c r="HAT92" s="59"/>
      <c r="HAU92" s="37"/>
      <c r="HAV92" s="46"/>
      <c r="HAW92" s="35"/>
      <c r="HAX92" s="59"/>
      <c r="HAY92" s="37"/>
      <c r="HAZ92" s="46"/>
      <c r="HBA92" s="35"/>
      <c r="HBB92" s="59"/>
      <c r="HBC92" s="37"/>
      <c r="HBD92" s="46"/>
      <c r="HBE92" s="35"/>
      <c r="HBF92" s="59"/>
      <c r="HBG92" s="37"/>
      <c r="HBH92" s="46"/>
      <c r="HBI92" s="35"/>
      <c r="HBJ92" s="59"/>
      <c r="HBK92" s="37"/>
      <c r="HBL92" s="46"/>
      <c r="HBM92" s="35"/>
      <c r="HBN92" s="59"/>
      <c r="HBO92" s="37"/>
      <c r="HBP92" s="46"/>
      <c r="HBQ92" s="35"/>
      <c r="HBR92" s="59"/>
      <c r="HBS92" s="37"/>
      <c r="HBT92" s="46"/>
      <c r="HBU92" s="35"/>
      <c r="HBV92" s="59"/>
      <c r="HBW92" s="37"/>
      <c r="HBX92" s="46"/>
      <c r="HBY92" s="35"/>
      <c r="HBZ92" s="59"/>
      <c r="HCA92" s="37"/>
      <c r="HCB92" s="46"/>
      <c r="HCC92" s="35"/>
      <c r="HCD92" s="59"/>
      <c r="HCE92" s="37"/>
      <c r="HCF92" s="46"/>
      <c r="HCG92" s="35"/>
      <c r="HCH92" s="59"/>
      <c r="HCI92" s="37"/>
      <c r="HCJ92" s="46"/>
      <c r="HCK92" s="35"/>
      <c r="HCL92" s="59"/>
      <c r="HCM92" s="37"/>
      <c r="HCN92" s="46"/>
      <c r="HCO92" s="35"/>
      <c r="HCP92" s="59"/>
      <c r="HCQ92" s="37"/>
      <c r="HCR92" s="46"/>
      <c r="HCS92" s="35"/>
      <c r="HCT92" s="59"/>
      <c r="HCU92" s="37"/>
      <c r="HCV92" s="46"/>
      <c r="HCW92" s="35"/>
      <c r="HCX92" s="59"/>
      <c r="HCY92" s="37"/>
      <c r="HCZ92" s="46"/>
      <c r="HDA92" s="35"/>
      <c r="HDB92" s="59"/>
      <c r="HDC92" s="37"/>
      <c r="HDD92" s="46"/>
      <c r="HDE92" s="35"/>
      <c r="HDF92" s="59"/>
      <c r="HDG92" s="37"/>
      <c r="HDH92" s="46"/>
      <c r="HDI92" s="35"/>
      <c r="HDJ92" s="59"/>
      <c r="HDK92" s="37"/>
      <c r="HDL92" s="46"/>
      <c r="HDM92" s="35"/>
      <c r="HDN92" s="59"/>
      <c r="HDO92" s="37"/>
      <c r="HDP92" s="46"/>
      <c r="HDQ92" s="35"/>
      <c r="HDR92" s="59"/>
      <c r="HDS92" s="37"/>
      <c r="HDT92" s="46"/>
      <c r="HDU92" s="35"/>
      <c r="HDV92" s="59"/>
      <c r="HDW92" s="37"/>
      <c r="HDX92" s="46"/>
      <c r="HDY92" s="35"/>
      <c r="HDZ92" s="59"/>
      <c r="HEA92" s="37"/>
      <c r="HEB92" s="46"/>
      <c r="HEC92" s="35"/>
      <c r="HED92" s="59"/>
      <c r="HEE92" s="37"/>
      <c r="HEF92" s="46"/>
      <c r="HEG92" s="35"/>
      <c r="HEH92" s="59"/>
      <c r="HEI92" s="37"/>
      <c r="HEJ92" s="46"/>
      <c r="HEK92" s="35"/>
      <c r="HEL92" s="59"/>
      <c r="HEM92" s="37"/>
      <c r="HEN92" s="46"/>
      <c r="HEO92" s="35"/>
      <c r="HEP92" s="59"/>
      <c r="HEQ92" s="37"/>
      <c r="HER92" s="46"/>
      <c r="HES92" s="35"/>
      <c r="HET92" s="59"/>
      <c r="HEU92" s="37"/>
      <c r="HEV92" s="46"/>
      <c r="HEW92" s="35"/>
      <c r="HEX92" s="59"/>
      <c r="HEY92" s="37"/>
      <c r="HEZ92" s="46"/>
      <c r="HFA92" s="35"/>
      <c r="HFB92" s="59"/>
      <c r="HFC92" s="37"/>
      <c r="HFD92" s="46"/>
      <c r="HFE92" s="35"/>
      <c r="HFF92" s="59"/>
      <c r="HFG92" s="37"/>
      <c r="HFH92" s="46"/>
      <c r="HFI92" s="35"/>
      <c r="HFJ92" s="59"/>
      <c r="HFK92" s="37"/>
      <c r="HFL92" s="46"/>
      <c r="HFM92" s="35"/>
      <c r="HFN92" s="59"/>
      <c r="HFO92" s="37"/>
      <c r="HFP92" s="46"/>
      <c r="HFQ92" s="35"/>
      <c r="HFR92" s="59"/>
      <c r="HFS92" s="37"/>
      <c r="HFT92" s="46"/>
      <c r="HFU92" s="35"/>
      <c r="HFV92" s="59"/>
      <c r="HFW92" s="37"/>
      <c r="HFX92" s="46"/>
      <c r="HFY92" s="35"/>
      <c r="HFZ92" s="59"/>
      <c r="HGA92" s="37"/>
      <c r="HGB92" s="46"/>
      <c r="HGC92" s="35"/>
      <c r="HGD92" s="59"/>
      <c r="HGE92" s="37"/>
      <c r="HGF92" s="46"/>
      <c r="HGG92" s="35"/>
      <c r="HGH92" s="59"/>
      <c r="HGI92" s="37"/>
      <c r="HGJ92" s="46"/>
      <c r="HGK92" s="35"/>
      <c r="HGL92" s="59"/>
      <c r="HGM92" s="37"/>
      <c r="HGN92" s="46"/>
      <c r="HGO92" s="35"/>
      <c r="HGP92" s="59"/>
      <c r="HGQ92" s="37"/>
      <c r="HGR92" s="46"/>
      <c r="HGS92" s="35"/>
      <c r="HGT92" s="59"/>
      <c r="HGU92" s="37"/>
      <c r="HGV92" s="46"/>
      <c r="HGW92" s="35"/>
      <c r="HGX92" s="59"/>
      <c r="HGY92" s="37"/>
      <c r="HGZ92" s="46"/>
      <c r="HHA92" s="35"/>
      <c r="HHB92" s="59"/>
      <c r="HHC92" s="37"/>
      <c r="HHD92" s="46"/>
      <c r="HHE92" s="35"/>
      <c r="HHF92" s="59"/>
      <c r="HHG92" s="37"/>
      <c r="HHH92" s="46"/>
      <c r="HHI92" s="35"/>
      <c r="HHJ92" s="59"/>
      <c r="HHK92" s="37"/>
      <c r="HHL92" s="46"/>
      <c r="HHM92" s="35"/>
      <c r="HHN92" s="59"/>
      <c r="HHO92" s="37"/>
      <c r="HHP92" s="46"/>
      <c r="HHQ92" s="35"/>
      <c r="HHR92" s="59"/>
      <c r="HHS92" s="37"/>
      <c r="HHT92" s="46"/>
      <c r="HHU92" s="35"/>
      <c r="HHV92" s="59"/>
      <c r="HHW92" s="37"/>
      <c r="HHX92" s="46"/>
      <c r="HHY92" s="35"/>
      <c r="HHZ92" s="59"/>
      <c r="HIA92" s="37"/>
      <c r="HIB92" s="46"/>
      <c r="HIC92" s="35"/>
      <c r="HID92" s="59"/>
      <c r="HIE92" s="37"/>
      <c r="HIF92" s="46"/>
      <c r="HIG92" s="35"/>
      <c r="HIH92" s="59"/>
      <c r="HII92" s="37"/>
      <c r="HIJ92" s="46"/>
      <c r="HIK92" s="35"/>
      <c r="HIL92" s="59"/>
      <c r="HIM92" s="37"/>
      <c r="HIN92" s="46"/>
      <c r="HIO92" s="35"/>
      <c r="HIP92" s="59"/>
      <c r="HIQ92" s="37"/>
      <c r="HIR92" s="46"/>
      <c r="HIS92" s="35"/>
      <c r="HIT92" s="59"/>
      <c r="HIU92" s="37"/>
      <c r="HIV92" s="46"/>
      <c r="HIW92" s="35"/>
      <c r="HIX92" s="59"/>
      <c r="HIY92" s="37"/>
      <c r="HIZ92" s="46"/>
      <c r="HJA92" s="35"/>
      <c r="HJB92" s="59"/>
      <c r="HJC92" s="37"/>
      <c r="HJD92" s="46"/>
      <c r="HJE92" s="35"/>
      <c r="HJF92" s="59"/>
      <c r="HJG92" s="37"/>
      <c r="HJH92" s="46"/>
      <c r="HJI92" s="35"/>
      <c r="HJJ92" s="59"/>
      <c r="HJK92" s="37"/>
      <c r="HJL92" s="46"/>
      <c r="HJM92" s="35"/>
      <c r="HJN92" s="59"/>
      <c r="HJO92" s="37"/>
      <c r="HJP92" s="46"/>
      <c r="HJQ92" s="35"/>
      <c r="HJR92" s="59"/>
      <c r="HJS92" s="37"/>
      <c r="HJT92" s="46"/>
      <c r="HJU92" s="35"/>
      <c r="HJV92" s="59"/>
      <c r="HJW92" s="37"/>
      <c r="HJX92" s="46"/>
      <c r="HJY92" s="35"/>
      <c r="HJZ92" s="59"/>
      <c r="HKA92" s="37"/>
      <c r="HKB92" s="46"/>
      <c r="HKC92" s="35"/>
      <c r="HKD92" s="59"/>
      <c r="HKE92" s="37"/>
      <c r="HKF92" s="46"/>
      <c r="HKG92" s="35"/>
      <c r="HKH92" s="59"/>
      <c r="HKI92" s="37"/>
      <c r="HKJ92" s="46"/>
      <c r="HKK92" s="35"/>
      <c r="HKL92" s="59"/>
      <c r="HKM92" s="37"/>
      <c r="HKN92" s="46"/>
      <c r="HKO92" s="35"/>
      <c r="HKP92" s="59"/>
      <c r="HKQ92" s="37"/>
      <c r="HKR92" s="46"/>
      <c r="HKS92" s="35"/>
      <c r="HKT92" s="59"/>
      <c r="HKU92" s="37"/>
      <c r="HKV92" s="46"/>
      <c r="HKW92" s="35"/>
      <c r="HKX92" s="59"/>
      <c r="HKY92" s="37"/>
      <c r="HKZ92" s="46"/>
      <c r="HLA92" s="35"/>
      <c r="HLB92" s="59"/>
      <c r="HLC92" s="37"/>
      <c r="HLD92" s="46"/>
      <c r="HLE92" s="35"/>
      <c r="HLF92" s="59"/>
      <c r="HLG92" s="37"/>
      <c r="HLH92" s="46"/>
      <c r="HLI92" s="35"/>
      <c r="HLJ92" s="59"/>
      <c r="HLK92" s="37"/>
      <c r="HLL92" s="46"/>
      <c r="HLM92" s="35"/>
      <c r="HLN92" s="59"/>
      <c r="HLO92" s="37"/>
      <c r="HLP92" s="46"/>
      <c r="HLQ92" s="35"/>
      <c r="HLR92" s="59"/>
      <c r="HLS92" s="37"/>
      <c r="HLT92" s="46"/>
      <c r="HLU92" s="35"/>
      <c r="HLV92" s="59"/>
      <c r="HLW92" s="37"/>
      <c r="HLX92" s="46"/>
      <c r="HLY92" s="35"/>
      <c r="HLZ92" s="59"/>
      <c r="HMA92" s="37"/>
      <c r="HMB92" s="46"/>
      <c r="HMC92" s="35"/>
      <c r="HMD92" s="59"/>
      <c r="HME92" s="37"/>
      <c r="HMF92" s="46"/>
      <c r="HMG92" s="35"/>
      <c r="HMH92" s="59"/>
      <c r="HMI92" s="37"/>
      <c r="HMJ92" s="46"/>
      <c r="HMK92" s="35"/>
      <c r="HML92" s="59"/>
      <c r="HMM92" s="37"/>
      <c r="HMN92" s="46"/>
      <c r="HMO92" s="35"/>
      <c r="HMP92" s="59"/>
      <c r="HMQ92" s="37"/>
      <c r="HMR92" s="46"/>
      <c r="HMS92" s="35"/>
      <c r="HMT92" s="59"/>
      <c r="HMU92" s="37"/>
      <c r="HMV92" s="46"/>
      <c r="HMW92" s="35"/>
      <c r="HMX92" s="59"/>
      <c r="HMY92" s="37"/>
      <c r="HMZ92" s="46"/>
      <c r="HNA92" s="35"/>
      <c r="HNB92" s="59"/>
      <c r="HNC92" s="37"/>
      <c r="HND92" s="46"/>
      <c r="HNE92" s="35"/>
      <c r="HNF92" s="59"/>
      <c r="HNG92" s="37"/>
      <c r="HNH92" s="46"/>
      <c r="HNI92" s="35"/>
      <c r="HNJ92" s="59"/>
      <c r="HNK92" s="37"/>
      <c r="HNL92" s="46"/>
      <c r="HNM92" s="35"/>
      <c r="HNN92" s="59"/>
      <c r="HNO92" s="37"/>
      <c r="HNP92" s="46"/>
      <c r="HNQ92" s="35"/>
      <c r="HNR92" s="59"/>
      <c r="HNS92" s="37"/>
      <c r="HNT92" s="46"/>
      <c r="HNU92" s="35"/>
      <c r="HNV92" s="59"/>
      <c r="HNW92" s="37"/>
      <c r="HNX92" s="46"/>
      <c r="HNY92" s="35"/>
      <c r="HNZ92" s="59"/>
      <c r="HOA92" s="37"/>
      <c r="HOB92" s="46"/>
      <c r="HOC92" s="35"/>
      <c r="HOD92" s="59"/>
      <c r="HOE92" s="37"/>
      <c r="HOF92" s="46"/>
      <c r="HOG92" s="35"/>
      <c r="HOH92" s="59"/>
      <c r="HOI92" s="37"/>
      <c r="HOJ92" s="46"/>
      <c r="HOK92" s="35"/>
      <c r="HOL92" s="59"/>
      <c r="HOM92" s="37"/>
      <c r="HON92" s="46"/>
      <c r="HOO92" s="35"/>
      <c r="HOP92" s="59"/>
      <c r="HOQ92" s="37"/>
      <c r="HOR92" s="46"/>
      <c r="HOS92" s="35"/>
      <c r="HOT92" s="59"/>
      <c r="HOU92" s="37"/>
      <c r="HOV92" s="46"/>
      <c r="HOW92" s="35"/>
      <c r="HOX92" s="59"/>
      <c r="HOY92" s="37"/>
      <c r="HOZ92" s="46"/>
      <c r="HPA92" s="35"/>
      <c r="HPB92" s="59"/>
      <c r="HPC92" s="37"/>
      <c r="HPD92" s="46"/>
      <c r="HPE92" s="35"/>
      <c r="HPF92" s="59"/>
      <c r="HPG92" s="37"/>
      <c r="HPH92" s="46"/>
      <c r="HPI92" s="35"/>
      <c r="HPJ92" s="59"/>
      <c r="HPK92" s="37"/>
      <c r="HPL92" s="46"/>
      <c r="HPM92" s="35"/>
      <c r="HPN92" s="59"/>
      <c r="HPO92" s="37"/>
      <c r="HPP92" s="46"/>
      <c r="HPQ92" s="35"/>
      <c r="HPR92" s="59"/>
      <c r="HPS92" s="37"/>
      <c r="HPT92" s="46"/>
      <c r="HPU92" s="35"/>
      <c r="HPV92" s="59"/>
      <c r="HPW92" s="37"/>
      <c r="HPX92" s="46"/>
      <c r="HPY92" s="35"/>
      <c r="HPZ92" s="59"/>
      <c r="HQA92" s="37"/>
      <c r="HQB92" s="46"/>
      <c r="HQC92" s="35"/>
      <c r="HQD92" s="59"/>
      <c r="HQE92" s="37"/>
      <c r="HQF92" s="46"/>
      <c r="HQG92" s="35"/>
      <c r="HQH92" s="59"/>
      <c r="HQI92" s="37"/>
      <c r="HQJ92" s="46"/>
      <c r="HQK92" s="35"/>
      <c r="HQL92" s="59"/>
      <c r="HQM92" s="37"/>
      <c r="HQN92" s="46"/>
      <c r="HQO92" s="35"/>
      <c r="HQP92" s="59"/>
      <c r="HQQ92" s="37"/>
      <c r="HQR92" s="46"/>
      <c r="HQS92" s="35"/>
      <c r="HQT92" s="59"/>
      <c r="HQU92" s="37"/>
      <c r="HQV92" s="46"/>
      <c r="HQW92" s="35"/>
      <c r="HQX92" s="59"/>
      <c r="HQY92" s="37"/>
      <c r="HQZ92" s="46"/>
      <c r="HRA92" s="35"/>
      <c r="HRB92" s="59"/>
      <c r="HRC92" s="37"/>
      <c r="HRD92" s="46"/>
      <c r="HRE92" s="35"/>
      <c r="HRF92" s="59"/>
      <c r="HRG92" s="37"/>
      <c r="HRH92" s="46"/>
      <c r="HRI92" s="35"/>
      <c r="HRJ92" s="59"/>
      <c r="HRK92" s="37"/>
      <c r="HRL92" s="46"/>
      <c r="HRM92" s="35"/>
      <c r="HRN92" s="59"/>
      <c r="HRO92" s="37"/>
      <c r="HRP92" s="46"/>
      <c r="HRQ92" s="35"/>
      <c r="HRR92" s="59"/>
      <c r="HRS92" s="37"/>
      <c r="HRT92" s="46"/>
      <c r="HRU92" s="35"/>
      <c r="HRV92" s="59"/>
      <c r="HRW92" s="37"/>
      <c r="HRX92" s="46"/>
      <c r="HRY92" s="35"/>
      <c r="HRZ92" s="59"/>
      <c r="HSA92" s="37"/>
      <c r="HSB92" s="46"/>
      <c r="HSC92" s="35"/>
      <c r="HSD92" s="59"/>
      <c r="HSE92" s="37"/>
      <c r="HSF92" s="46"/>
      <c r="HSG92" s="35"/>
      <c r="HSH92" s="59"/>
      <c r="HSI92" s="37"/>
      <c r="HSJ92" s="46"/>
      <c r="HSK92" s="35"/>
      <c r="HSL92" s="59"/>
      <c r="HSM92" s="37"/>
      <c r="HSN92" s="46"/>
      <c r="HSO92" s="35"/>
      <c r="HSP92" s="59"/>
      <c r="HSQ92" s="37"/>
      <c r="HSR92" s="46"/>
      <c r="HSS92" s="35"/>
      <c r="HST92" s="59"/>
      <c r="HSU92" s="37"/>
      <c r="HSV92" s="46"/>
      <c r="HSW92" s="35"/>
      <c r="HSX92" s="59"/>
      <c r="HSY92" s="37"/>
      <c r="HSZ92" s="46"/>
      <c r="HTA92" s="35"/>
      <c r="HTB92" s="59"/>
      <c r="HTC92" s="37"/>
      <c r="HTD92" s="46"/>
      <c r="HTE92" s="35"/>
      <c r="HTF92" s="59"/>
      <c r="HTG92" s="37"/>
      <c r="HTH92" s="46"/>
      <c r="HTI92" s="35"/>
      <c r="HTJ92" s="59"/>
      <c r="HTK92" s="37"/>
      <c r="HTL92" s="46"/>
      <c r="HTM92" s="35"/>
      <c r="HTN92" s="59"/>
      <c r="HTO92" s="37"/>
      <c r="HTP92" s="46"/>
      <c r="HTQ92" s="35"/>
      <c r="HTR92" s="59"/>
      <c r="HTS92" s="37"/>
      <c r="HTT92" s="46"/>
      <c r="HTU92" s="35"/>
      <c r="HTV92" s="59"/>
      <c r="HTW92" s="37"/>
      <c r="HTX92" s="46"/>
      <c r="HTY92" s="35"/>
      <c r="HTZ92" s="59"/>
      <c r="HUA92" s="37"/>
      <c r="HUB92" s="46"/>
      <c r="HUC92" s="35"/>
      <c r="HUD92" s="59"/>
      <c r="HUE92" s="37"/>
      <c r="HUF92" s="46"/>
      <c r="HUG92" s="35"/>
      <c r="HUH92" s="59"/>
      <c r="HUI92" s="37"/>
      <c r="HUJ92" s="46"/>
      <c r="HUK92" s="35"/>
      <c r="HUL92" s="59"/>
      <c r="HUM92" s="37"/>
      <c r="HUN92" s="46"/>
      <c r="HUO92" s="35"/>
      <c r="HUP92" s="59"/>
      <c r="HUQ92" s="37"/>
      <c r="HUR92" s="46"/>
      <c r="HUS92" s="35"/>
      <c r="HUT92" s="59"/>
      <c r="HUU92" s="37"/>
      <c r="HUV92" s="46"/>
      <c r="HUW92" s="35"/>
      <c r="HUX92" s="59"/>
      <c r="HUY92" s="37"/>
      <c r="HUZ92" s="46"/>
      <c r="HVA92" s="35"/>
      <c r="HVB92" s="59"/>
      <c r="HVC92" s="37"/>
      <c r="HVD92" s="46"/>
      <c r="HVE92" s="35"/>
      <c r="HVF92" s="59"/>
      <c r="HVG92" s="37"/>
      <c r="HVH92" s="46"/>
      <c r="HVI92" s="35"/>
      <c r="HVJ92" s="59"/>
      <c r="HVK92" s="37"/>
      <c r="HVL92" s="46"/>
      <c r="HVM92" s="35"/>
      <c r="HVN92" s="59"/>
      <c r="HVO92" s="37"/>
      <c r="HVP92" s="46"/>
      <c r="HVQ92" s="35"/>
      <c r="HVR92" s="59"/>
      <c r="HVS92" s="37"/>
      <c r="HVT92" s="46"/>
      <c r="HVU92" s="35"/>
      <c r="HVV92" s="59"/>
      <c r="HVW92" s="37"/>
      <c r="HVX92" s="46"/>
      <c r="HVY92" s="35"/>
      <c r="HVZ92" s="59"/>
      <c r="HWA92" s="37"/>
      <c r="HWB92" s="46"/>
      <c r="HWC92" s="35"/>
      <c r="HWD92" s="59"/>
      <c r="HWE92" s="37"/>
      <c r="HWF92" s="46"/>
      <c r="HWG92" s="35"/>
      <c r="HWH92" s="59"/>
      <c r="HWI92" s="37"/>
      <c r="HWJ92" s="46"/>
      <c r="HWK92" s="35"/>
      <c r="HWL92" s="59"/>
      <c r="HWM92" s="37"/>
      <c r="HWN92" s="46"/>
      <c r="HWO92" s="35"/>
      <c r="HWP92" s="59"/>
      <c r="HWQ92" s="37"/>
      <c r="HWR92" s="46"/>
      <c r="HWS92" s="35"/>
      <c r="HWT92" s="59"/>
      <c r="HWU92" s="37"/>
      <c r="HWV92" s="46"/>
      <c r="HWW92" s="35"/>
      <c r="HWX92" s="59"/>
      <c r="HWY92" s="37"/>
      <c r="HWZ92" s="46"/>
      <c r="HXA92" s="35"/>
      <c r="HXB92" s="59"/>
      <c r="HXC92" s="37"/>
      <c r="HXD92" s="46"/>
      <c r="HXE92" s="35"/>
      <c r="HXF92" s="59"/>
      <c r="HXG92" s="37"/>
      <c r="HXH92" s="46"/>
      <c r="HXI92" s="35"/>
      <c r="HXJ92" s="59"/>
      <c r="HXK92" s="37"/>
      <c r="HXL92" s="46"/>
      <c r="HXM92" s="35"/>
      <c r="HXN92" s="59"/>
      <c r="HXO92" s="37"/>
      <c r="HXP92" s="46"/>
      <c r="HXQ92" s="35"/>
      <c r="HXR92" s="59"/>
      <c r="HXS92" s="37"/>
      <c r="HXT92" s="46"/>
      <c r="HXU92" s="35"/>
      <c r="HXV92" s="59"/>
      <c r="HXW92" s="37"/>
      <c r="HXX92" s="46"/>
      <c r="HXY92" s="35"/>
      <c r="HXZ92" s="59"/>
      <c r="HYA92" s="37"/>
      <c r="HYB92" s="46"/>
      <c r="HYC92" s="35"/>
      <c r="HYD92" s="59"/>
      <c r="HYE92" s="37"/>
      <c r="HYF92" s="46"/>
      <c r="HYG92" s="35"/>
      <c r="HYH92" s="59"/>
      <c r="HYI92" s="37"/>
      <c r="HYJ92" s="46"/>
      <c r="HYK92" s="35"/>
      <c r="HYL92" s="59"/>
      <c r="HYM92" s="37"/>
      <c r="HYN92" s="46"/>
      <c r="HYO92" s="35"/>
      <c r="HYP92" s="59"/>
      <c r="HYQ92" s="37"/>
      <c r="HYR92" s="46"/>
      <c r="HYS92" s="35"/>
      <c r="HYT92" s="59"/>
      <c r="HYU92" s="37"/>
      <c r="HYV92" s="46"/>
      <c r="HYW92" s="35"/>
      <c r="HYX92" s="59"/>
      <c r="HYY92" s="37"/>
      <c r="HYZ92" s="46"/>
      <c r="HZA92" s="35"/>
      <c r="HZB92" s="59"/>
      <c r="HZC92" s="37"/>
      <c r="HZD92" s="46"/>
      <c r="HZE92" s="35"/>
      <c r="HZF92" s="59"/>
      <c r="HZG92" s="37"/>
      <c r="HZH92" s="46"/>
      <c r="HZI92" s="35"/>
      <c r="HZJ92" s="59"/>
      <c r="HZK92" s="37"/>
      <c r="HZL92" s="46"/>
      <c r="HZM92" s="35"/>
      <c r="HZN92" s="59"/>
      <c r="HZO92" s="37"/>
      <c r="HZP92" s="46"/>
      <c r="HZQ92" s="35"/>
      <c r="HZR92" s="59"/>
      <c r="HZS92" s="37"/>
      <c r="HZT92" s="46"/>
      <c r="HZU92" s="35"/>
      <c r="HZV92" s="59"/>
      <c r="HZW92" s="37"/>
      <c r="HZX92" s="46"/>
      <c r="HZY92" s="35"/>
      <c r="HZZ92" s="59"/>
      <c r="IAA92" s="37"/>
      <c r="IAB92" s="46"/>
      <c r="IAC92" s="35"/>
      <c r="IAD92" s="59"/>
      <c r="IAE92" s="37"/>
      <c r="IAF92" s="46"/>
      <c r="IAG92" s="35"/>
      <c r="IAH92" s="59"/>
      <c r="IAI92" s="37"/>
      <c r="IAJ92" s="46"/>
      <c r="IAK92" s="35"/>
      <c r="IAL92" s="59"/>
      <c r="IAM92" s="37"/>
      <c r="IAN92" s="46"/>
      <c r="IAO92" s="35"/>
      <c r="IAP92" s="59"/>
      <c r="IAQ92" s="37"/>
      <c r="IAR92" s="46"/>
      <c r="IAS92" s="35"/>
      <c r="IAT92" s="59"/>
      <c r="IAU92" s="37"/>
      <c r="IAV92" s="46"/>
      <c r="IAW92" s="35"/>
      <c r="IAX92" s="59"/>
      <c r="IAY92" s="37"/>
      <c r="IAZ92" s="46"/>
      <c r="IBA92" s="35"/>
      <c r="IBB92" s="59"/>
      <c r="IBC92" s="37"/>
      <c r="IBD92" s="46"/>
      <c r="IBE92" s="35"/>
      <c r="IBF92" s="59"/>
      <c r="IBG92" s="37"/>
      <c r="IBH92" s="46"/>
      <c r="IBI92" s="35"/>
      <c r="IBJ92" s="59"/>
      <c r="IBK92" s="37"/>
      <c r="IBL92" s="46"/>
      <c r="IBM92" s="35"/>
      <c r="IBN92" s="59"/>
      <c r="IBO92" s="37"/>
      <c r="IBP92" s="46"/>
      <c r="IBQ92" s="35"/>
      <c r="IBR92" s="59"/>
      <c r="IBS92" s="37"/>
      <c r="IBT92" s="46"/>
      <c r="IBU92" s="35"/>
      <c r="IBV92" s="59"/>
      <c r="IBW92" s="37"/>
      <c r="IBX92" s="46"/>
      <c r="IBY92" s="35"/>
      <c r="IBZ92" s="59"/>
      <c r="ICA92" s="37"/>
      <c r="ICB92" s="46"/>
      <c r="ICC92" s="35"/>
      <c r="ICD92" s="59"/>
      <c r="ICE92" s="37"/>
      <c r="ICF92" s="46"/>
      <c r="ICG92" s="35"/>
      <c r="ICH92" s="59"/>
      <c r="ICI92" s="37"/>
      <c r="ICJ92" s="46"/>
      <c r="ICK92" s="35"/>
      <c r="ICL92" s="59"/>
      <c r="ICM92" s="37"/>
      <c r="ICN92" s="46"/>
      <c r="ICO92" s="35"/>
      <c r="ICP92" s="59"/>
      <c r="ICQ92" s="37"/>
      <c r="ICR92" s="46"/>
      <c r="ICS92" s="35"/>
      <c r="ICT92" s="59"/>
      <c r="ICU92" s="37"/>
      <c r="ICV92" s="46"/>
      <c r="ICW92" s="35"/>
      <c r="ICX92" s="59"/>
      <c r="ICY92" s="37"/>
      <c r="ICZ92" s="46"/>
      <c r="IDA92" s="35"/>
      <c r="IDB92" s="59"/>
      <c r="IDC92" s="37"/>
      <c r="IDD92" s="46"/>
      <c r="IDE92" s="35"/>
      <c r="IDF92" s="59"/>
      <c r="IDG92" s="37"/>
      <c r="IDH92" s="46"/>
      <c r="IDI92" s="35"/>
      <c r="IDJ92" s="59"/>
      <c r="IDK92" s="37"/>
      <c r="IDL92" s="46"/>
      <c r="IDM92" s="35"/>
      <c r="IDN92" s="59"/>
      <c r="IDO92" s="37"/>
      <c r="IDP92" s="46"/>
      <c r="IDQ92" s="35"/>
      <c r="IDR92" s="59"/>
      <c r="IDS92" s="37"/>
      <c r="IDT92" s="46"/>
      <c r="IDU92" s="35"/>
      <c r="IDV92" s="59"/>
      <c r="IDW92" s="37"/>
      <c r="IDX92" s="46"/>
      <c r="IDY92" s="35"/>
      <c r="IDZ92" s="59"/>
      <c r="IEA92" s="37"/>
      <c r="IEB92" s="46"/>
      <c r="IEC92" s="35"/>
      <c r="IED92" s="59"/>
      <c r="IEE92" s="37"/>
      <c r="IEF92" s="46"/>
      <c r="IEG92" s="35"/>
      <c r="IEH92" s="59"/>
      <c r="IEI92" s="37"/>
      <c r="IEJ92" s="46"/>
      <c r="IEK92" s="35"/>
      <c r="IEL92" s="59"/>
      <c r="IEM92" s="37"/>
      <c r="IEN92" s="46"/>
      <c r="IEO92" s="35"/>
      <c r="IEP92" s="59"/>
      <c r="IEQ92" s="37"/>
      <c r="IER92" s="46"/>
      <c r="IES92" s="35"/>
      <c r="IET92" s="59"/>
      <c r="IEU92" s="37"/>
      <c r="IEV92" s="46"/>
      <c r="IEW92" s="35"/>
      <c r="IEX92" s="59"/>
      <c r="IEY92" s="37"/>
      <c r="IEZ92" s="46"/>
      <c r="IFA92" s="35"/>
      <c r="IFB92" s="59"/>
      <c r="IFC92" s="37"/>
      <c r="IFD92" s="46"/>
      <c r="IFE92" s="35"/>
      <c r="IFF92" s="59"/>
      <c r="IFG92" s="37"/>
      <c r="IFH92" s="46"/>
      <c r="IFI92" s="35"/>
      <c r="IFJ92" s="59"/>
      <c r="IFK92" s="37"/>
      <c r="IFL92" s="46"/>
      <c r="IFM92" s="35"/>
      <c r="IFN92" s="59"/>
      <c r="IFO92" s="37"/>
      <c r="IFP92" s="46"/>
      <c r="IFQ92" s="35"/>
      <c r="IFR92" s="59"/>
      <c r="IFS92" s="37"/>
      <c r="IFT92" s="46"/>
      <c r="IFU92" s="35"/>
      <c r="IFV92" s="59"/>
      <c r="IFW92" s="37"/>
      <c r="IFX92" s="46"/>
      <c r="IFY92" s="35"/>
      <c r="IFZ92" s="59"/>
      <c r="IGA92" s="37"/>
      <c r="IGB92" s="46"/>
      <c r="IGC92" s="35"/>
      <c r="IGD92" s="59"/>
      <c r="IGE92" s="37"/>
      <c r="IGF92" s="46"/>
      <c r="IGG92" s="35"/>
      <c r="IGH92" s="59"/>
      <c r="IGI92" s="37"/>
      <c r="IGJ92" s="46"/>
      <c r="IGK92" s="35"/>
      <c r="IGL92" s="59"/>
      <c r="IGM92" s="37"/>
      <c r="IGN92" s="46"/>
      <c r="IGO92" s="35"/>
      <c r="IGP92" s="59"/>
      <c r="IGQ92" s="37"/>
      <c r="IGR92" s="46"/>
      <c r="IGS92" s="35"/>
      <c r="IGT92" s="59"/>
      <c r="IGU92" s="37"/>
      <c r="IGV92" s="46"/>
      <c r="IGW92" s="35"/>
      <c r="IGX92" s="59"/>
      <c r="IGY92" s="37"/>
      <c r="IGZ92" s="46"/>
      <c r="IHA92" s="35"/>
      <c r="IHB92" s="59"/>
      <c r="IHC92" s="37"/>
      <c r="IHD92" s="46"/>
      <c r="IHE92" s="35"/>
      <c r="IHF92" s="59"/>
      <c r="IHG92" s="37"/>
      <c r="IHH92" s="46"/>
      <c r="IHI92" s="35"/>
      <c r="IHJ92" s="59"/>
      <c r="IHK92" s="37"/>
      <c r="IHL92" s="46"/>
      <c r="IHM92" s="35"/>
      <c r="IHN92" s="59"/>
      <c r="IHO92" s="37"/>
      <c r="IHP92" s="46"/>
      <c r="IHQ92" s="35"/>
      <c r="IHR92" s="59"/>
      <c r="IHS92" s="37"/>
      <c r="IHT92" s="46"/>
      <c r="IHU92" s="35"/>
      <c r="IHV92" s="59"/>
      <c r="IHW92" s="37"/>
      <c r="IHX92" s="46"/>
      <c r="IHY92" s="35"/>
      <c r="IHZ92" s="59"/>
      <c r="IIA92" s="37"/>
      <c r="IIB92" s="46"/>
      <c r="IIC92" s="35"/>
      <c r="IID92" s="59"/>
      <c r="IIE92" s="37"/>
      <c r="IIF92" s="46"/>
      <c r="IIG92" s="35"/>
      <c r="IIH92" s="59"/>
      <c r="III92" s="37"/>
      <c r="IIJ92" s="46"/>
      <c r="IIK92" s="35"/>
      <c r="IIL92" s="59"/>
      <c r="IIM92" s="37"/>
      <c r="IIN92" s="46"/>
      <c r="IIO92" s="35"/>
      <c r="IIP92" s="59"/>
      <c r="IIQ92" s="37"/>
      <c r="IIR92" s="46"/>
      <c r="IIS92" s="35"/>
      <c r="IIT92" s="59"/>
      <c r="IIU92" s="37"/>
      <c r="IIV92" s="46"/>
      <c r="IIW92" s="35"/>
      <c r="IIX92" s="59"/>
      <c r="IIY92" s="37"/>
      <c r="IIZ92" s="46"/>
      <c r="IJA92" s="35"/>
      <c r="IJB92" s="59"/>
      <c r="IJC92" s="37"/>
      <c r="IJD92" s="46"/>
      <c r="IJE92" s="35"/>
      <c r="IJF92" s="59"/>
      <c r="IJG92" s="37"/>
      <c r="IJH92" s="46"/>
      <c r="IJI92" s="35"/>
      <c r="IJJ92" s="59"/>
      <c r="IJK92" s="37"/>
      <c r="IJL92" s="46"/>
      <c r="IJM92" s="35"/>
      <c r="IJN92" s="59"/>
      <c r="IJO92" s="37"/>
      <c r="IJP92" s="46"/>
      <c r="IJQ92" s="35"/>
      <c r="IJR92" s="59"/>
      <c r="IJS92" s="37"/>
      <c r="IJT92" s="46"/>
      <c r="IJU92" s="35"/>
      <c r="IJV92" s="59"/>
      <c r="IJW92" s="37"/>
      <c r="IJX92" s="46"/>
      <c r="IJY92" s="35"/>
      <c r="IJZ92" s="59"/>
      <c r="IKA92" s="37"/>
      <c r="IKB92" s="46"/>
      <c r="IKC92" s="35"/>
      <c r="IKD92" s="59"/>
      <c r="IKE92" s="37"/>
      <c r="IKF92" s="46"/>
      <c r="IKG92" s="35"/>
      <c r="IKH92" s="59"/>
      <c r="IKI92" s="37"/>
      <c r="IKJ92" s="46"/>
      <c r="IKK92" s="35"/>
      <c r="IKL92" s="59"/>
      <c r="IKM92" s="37"/>
      <c r="IKN92" s="46"/>
      <c r="IKO92" s="35"/>
      <c r="IKP92" s="59"/>
      <c r="IKQ92" s="37"/>
      <c r="IKR92" s="46"/>
      <c r="IKS92" s="35"/>
      <c r="IKT92" s="59"/>
      <c r="IKU92" s="37"/>
      <c r="IKV92" s="46"/>
      <c r="IKW92" s="35"/>
      <c r="IKX92" s="59"/>
      <c r="IKY92" s="37"/>
      <c r="IKZ92" s="46"/>
      <c r="ILA92" s="35"/>
      <c r="ILB92" s="59"/>
      <c r="ILC92" s="37"/>
      <c r="ILD92" s="46"/>
      <c r="ILE92" s="35"/>
      <c r="ILF92" s="59"/>
      <c r="ILG92" s="37"/>
      <c r="ILH92" s="46"/>
      <c r="ILI92" s="35"/>
      <c r="ILJ92" s="59"/>
      <c r="ILK92" s="37"/>
      <c r="ILL92" s="46"/>
      <c r="ILM92" s="35"/>
      <c r="ILN92" s="59"/>
      <c r="ILO92" s="37"/>
      <c r="ILP92" s="46"/>
      <c r="ILQ92" s="35"/>
      <c r="ILR92" s="59"/>
      <c r="ILS92" s="37"/>
      <c r="ILT92" s="46"/>
      <c r="ILU92" s="35"/>
      <c r="ILV92" s="59"/>
      <c r="ILW92" s="37"/>
      <c r="ILX92" s="46"/>
      <c r="ILY92" s="35"/>
      <c r="ILZ92" s="59"/>
      <c r="IMA92" s="37"/>
      <c r="IMB92" s="46"/>
      <c r="IMC92" s="35"/>
      <c r="IMD92" s="59"/>
      <c r="IME92" s="37"/>
      <c r="IMF92" s="46"/>
      <c r="IMG92" s="35"/>
      <c r="IMH92" s="59"/>
      <c r="IMI92" s="37"/>
      <c r="IMJ92" s="46"/>
      <c r="IMK92" s="35"/>
      <c r="IML92" s="59"/>
      <c r="IMM92" s="37"/>
      <c r="IMN92" s="46"/>
      <c r="IMO92" s="35"/>
      <c r="IMP92" s="59"/>
      <c r="IMQ92" s="37"/>
      <c r="IMR92" s="46"/>
      <c r="IMS92" s="35"/>
      <c r="IMT92" s="59"/>
      <c r="IMU92" s="37"/>
      <c r="IMV92" s="46"/>
      <c r="IMW92" s="35"/>
      <c r="IMX92" s="59"/>
      <c r="IMY92" s="37"/>
      <c r="IMZ92" s="46"/>
      <c r="INA92" s="35"/>
      <c r="INB92" s="59"/>
      <c r="INC92" s="37"/>
      <c r="IND92" s="46"/>
      <c r="INE92" s="35"/>
      <c r="INF92" s="59"/>
      <c r="ING92" s="37"/>
      <c r="INH92" s="46"/>
      <c r="INI92" s="35"/>
      <c r="INJ92" s="59"/>
      <c r="INK92" s="37"/>
      <c r="INL92" s="46"/>
      <c r="INM92" s="35"/>
      <c r="INN92" s="59"/>
      <c r="INO92" s="37"/>
      <c r="INP92" s="46"/>
      <c r="INQ92" s="35"/>
      <c r="INR92" s="59"/>
      <c r="INS92" s="37"/>
      <c r="INT92" s="46"/>
      <c r="INU92" s="35"/>
      <c r="INV92" s="59"/>
      <c r="INW92" s="37"/>
      <c r="INX92" s="46"/>
      <c r="INY92" s="35"/>
      <c r="INZ92" s="59"/>
      <c r="IOA92" s="37"/>
      <c r="IOB92" s="46"/>
      <c r="IOC92" s="35"/>
      <c r="IOD92" s="59"/>
      <c r="IOE92" s="37"/>
      <c r="IOF92" s="46"/>
      <c r="IOG92" s="35"/>
      <c r="IOH92" s="59"/>
      <c r="IOI92" s="37"/>
      <c r="IOJ92" s="46"/>
      <c r="IOK92" s="35"/>
      <c r="IOL92" s="59"/>
      <c r="IOM92" s="37"/>
      <c r="ION92" s="46"/>
      <c r="IOO92" s="35"/>
      <c r="IOP92" s="59"/>
      <c r="IOQ92" s="37"/>
      <c r="IOR92" s="46"/>
      <c r="IOS92" s="35"/>
      <c r="IOT92" s="59"/>
      <c r="IOU92" s="37"/>
      <c r="IOV92" s="46"/>
      <c r="IOW92" s="35"/>
      <c r="IOX92" s="59"/>
      <c r="IOY92" s="37"/>
      <c r="IOZ92" s="46"/>
      <c r="IPA92" s="35"/>
      <c r="IPB92" s="59"/>
      <c r="IPC92" s="37"/>
      <c r="IPD92" s="46"/>
      <c r="IPE92" s="35"/>
      <c r="IPF92" s="59"/>
      <c r="IPG92" s="37"/>
      <c r="IPH92" s="46"/>
      <c r="IPI92" s="35"/>
      <c r="IPJ92" s="59"/>
      <c r="IPK92" s="37"/>
      <c r="IPL92" s="46"/>
      <c r="IPM92" s="35"/>
      <c r="IPN92" s="59"/>
      <c r="IPO92" s="37"/>
      <c r="IPP92" s="46"/>
      <c r="IPQ92" s="35"/>
      <c r="IPR92" s="59"/>
      <c r="IPS92" s="37"/>
      <c r="IPT92" s="46"/>
      <c r="IPU92" s="35"/>
      <c r="IPV92" s="59"/>
      <c r="IPW92" s="37"/>
      <c r="IPX92" s="46"/>
      <c r="IPY92" s="35"/>
      <c r="IPZ92" s="59"/>
      <c r="IQA92" s="37"/>
      <c r="IQB92" s="46"/>
      <c r="IQC92" s="35"/>
      <c r="IQD92" s="59"/>
      <c r="IQE92" s="37"/>
      <c r="IQF92" s="46"/>
      <c r="IQG92" s="35"/>
      <c r="IQH92" s="59"/>
      <c r="IQI92" s="37"/>
      <c r="IQJ92" s="46"/>
      <c r="IQK92" s="35"/>
      <c r="IQL92" s="59"/>
      <c r="IQM92" s="37"/>
      <c r="IQN92" s="46"/>
      <c r="IQO92" s="35"/>
      <c r="IQP92" s="59"/>
      <c r="IQQ92" s="37"/>
      <c r="IQR92" s="46"/>
      <c r="IQS92" s="35"/>
      <c r="IQT92" s="59"/>
      <c r="IQU92" s="37"/>
      <c r="IQV92" s="46"/>
      <c r="IQW92" s="35"/>
      <c r="IQX92" s="59"/>
      <c r="IQY92" s="37"/>
      <c r="IQZ92" s="46"/>
      <c r="IRA92" s="35"/>
      <c r="IRB92" s="59"/>
      <c r="IRC92" s="37"/>
      <c r="IRD92" s="46"/>
      <c r="IRE92" s="35"/>
      <c r="IRF92" s="59"/>
      <c r="IRG92" s="37"/>
      <c r="IRH92" s="46"/>
      <c r="IRI92" s="35"/>
      <c r="IRJ92" s="59"/>
      <c r="IRK92" s="37"/>
      <c r="IRL92" s="46"/>
      <c r="IRM92" s="35"/>
      <c r="IRN92" s="59"/>
      <c r="IRO92" s="37"/>
      <c r="IRP92" s="46"/>
      <c r="IRQ92" s="35"/>
      <c r="IRR92" s="59"/>
      <c r="IRS92" s="37"/>
      <c r="IRT92" s="46"/>
      <c r="IRU92" s="35"/>
      <c r="IRV92" s="59"/>
      <c r="IRW92" s="37"/>
      <c r="IRX92" s="46"/>
      <c r="IRY92" s="35"/>
      <c r="IRZ92" s="59"/>
      <c r="ISA92" s="37"/>
      <c r="ISB92" s="46"/>
      <c r="ISC92" s="35"/>
      <c r="ISD92" s="59"/>
      <c r="ISE92" s="37"/>
      <c r="ISF92" s="46"/>
      <c r="ISG92" s="35"/>
      <c r="ISH92" s="59"/>
      <c r="ISI92" s="37"/>
      <c r="ISJ92" s="46"/>
      <c r="ISK92" s="35"/>
      <c r="ISL92" s="59"/>
      <c r="ISM92" s="37"/>
      <c r="ISN92" s="46"/>
      <c r="ISO92" s="35"/>
      <c r="ISP92" s="59"/>
      <c r="ISQ92" s="37"/>
      <c r="ISR92" s="46"/>
      <c r="ISS92" s="35"/>
      <c r="IST92" s="59"/>
      <c r="ISU92" s="37"/>
      <c r="ISV92" s="46"/>
      <c r="ISW92" s="35"/>
      <c r="ISX92" s="59"/>
      <c r="ISY92" s="37"/>
      <c r="ISZ92" s="46"/>
      <c r="ITA92" s="35"/>
      <c r="ITB92" s="59"/>
      <c r="ITC92" s="37"/>
      <c r="ITD92" s="46"/>
      <c r="ITE92" s="35"/>
      <c r="ITF92" s="59"/>
      <c r="ITG92" s="37"/>
      <c r="ITH92" s="46"/>
      <c r="ITI92" s="35"/>
      <c r="ITJ92" s="59"/>
      <c r="ITK92" s="37"/>
      <c r="ITL92" s="46"/>
      <c r="ITM92" s="35"/>
      <c r="ITN92" s="59"/>
      <c r="ITO92" s="37"/>
      <c r="ITP92" s="46"/>
      <c r="ITQ92" s="35"/>
      <c r="ITR92" s="59"/>
      <c r="ITS92" s="37"/>
      <c r="ITT92" s="46"/>
      <c r="ITU92" s="35"/>
      <c r="ITV92" s="59"/>
      <c r="ITW92" s="37"/>
      <c r="ITX92" s="46"/>
      <c r="ITY92" s="35"/>
      <c r="ITZ92" s="59"/>
      <c r="IUA92" s="37"/>
      <c r="IUB92" s="46"/>
      <c r="IUC92" s="35"/>
      <c r="IUD92" s="59"/>
      <c r="IUE92" s="37"/>
      <c r="IUF92" s="46"/>
      <c r="IUG92" s="35"/>
      <c r="IUH92" s="59"/>
      <c r="IUI92" s="37"/>
      <c r="IUJ92" s="46"/>
      <c r="IUK92" s="35"/>
      <c r="IUL92" s="59"/>
      <c r="IUM92" s="37"/>
      <c r="IUN92" s="46"/>
      <c r="IUO92" s="35"/>
      <c r="IUP92" s="59"/>
      <c r="IUQ92" s="37"/>
      <c r="IUR92" s="46"/>
      <c r="IUS92" s="35"/>
      <c r="IUT92" s="59"/>
      <c r="IUU92" s="37"/>
      <c r="IUV92" s="46"/>
      <c r="IUW92" s="35"/>
      <c r="IUX92" s="59"/>
      <c r="IUY92" s="37"/>
      <c r="IUZ92" s="46"/>
      <c r="IVA92" s="35"/>
      <c r="IVB92" s="59"/>
      <c r="IVC92" s="37"/>
      <c r="IVD92" s="46"/>
      <c r="IVE92" s="35"/>
      <c r="IVF92" s="59"/>
      <c r="IVG92" s="37"/>
      <c r="IVH92" s="46"/>
      <c r="IVI92" s="35"/>
      <c r="IVJ92" s="59"/>
      <c r="IVK92" s="37"/>
      <c r="IVL92" s="46"/>
      <c r="IVM92" s="35"/>
      <c r="IVN92" s="59"/>
      <c r="IVO92" s="37"/>
      <c r="IVP92" s="46"/>
      <c r="IVQ92" s="35"/>
      <c r="IVR92" s="59"/>
      <c r="IVS92" s="37"/>
      <c r="IVT92" s="46"/>
      <c r="IVU92" s="35"/>
      <c r="IVV92" s="59"/>
      <c r="IVW92" s="37"/>
      <c r="IVX92" s="46"/>
      <c r="IVY92" s="35"/>
      <c r="IVZ92" s="59"/>
      <c r="IWA92" s="37"/>
      <c r="IWB92" s="46"/>
      <c r="IWC92" s="35"/>
      <c r="IWD92" s="59"/>
      <c r="IWE92" s="37"/>
      <c r="IWF92" s="46"/>
      <c r="IWG92" s="35"/>
      <c r="IWH92" s="59"/>
      <c r="IWI92" s="37"/>
      <c r="IWJ92" s="46"/>
      <c r="IWK92" s="35"/>
      <c r="IWL92" s="59"/>
      <c r="IWM92" s="37"/>
      <c r="IWN92" s="46"/>
      <c r="IWO92" s="35"/>
      <c r="IWP92" s="59"/>
      <c r="IWQ92" s="37"/>
      <c r="IWR92" s="46"/>
      <c r="IWS92" s="35"/>
      <c r="IWT92" s="59"/>
      <c r="IWU92" s="37"/>
      <c r="IWV92" s="46"/>
      <c r="IWW92" s="35"/>
      <c r="IWX92" s="59"/>
      <c r="IWY92" s="37"/>
      <c r="IWZ92" s="46"/>
      <c r="IXA92" s="35"/>
      <c r="IXB92" s="59"/>
      <c r="IXC92" s="37"/>
      <c r="IXD92" s="46"/>
      <c r="IXE92" s="35"/>
      <c r="IXF92" s="59"/>
      <c r="IXG92" s="37"/>
      <c r="IXH92" s="46"/>
      <c r="IXI92" s="35"/>
      <c r="IXJ92" s="59"/>
      <c r="IXK92" s="37"/>
      <c r="IXL92" s="46"/>
      <c r="IXM92" s="35"/>
      <c r="IXN92" s="59"/>
      <c r="IXO92" s="37"/>
      <c r="IXP92" s="46"/>
      <c r="IXQ92" s="35"/>
      <c r="IXR92" s="59"/>
      <c r="IXS92" s="37"/>
      <c r="IXT92" s="46"/>
      <c r="IXU92" s="35"/>
      <c r="IXV92" s="59"/>
      <c r="IXW92" s="37"/>
      <c r="IXX92" s="46"/>
      <c r="IXY92" s="35"/>
      <c r="IXZ92" s="59"/>
      <c r="IYA92" s="37"/>
      <c r="IYB92" s="46"/>
      <c r="IYC92" s="35"/>
      <c r="IYD92" s="59"/>
      <c r="IYE92" s="37"/>
      <c r="IYF92" s="46"/>
      <c r="IYG92" s="35"/>
      <c r="IYH92" s="59"/>
      <c r="IYI92" s="37"/>
      <c r="IYJ92" s="46"/>
      <c r="IYK92" s="35"/>
      <c r="IYL92" s="59"/>
      <c r="IYM92" s="37"/>
      <c r="IYN92" s="46"/>
      <c r="IYO92" s="35"/>
      <c r="IYP92" s="59"/>
      <c r="IYQ92" s="37"/>
      <c r="IYR92" s="46"/>
      <c r="IYS92" s="35"/>
      <c r="IYT92" s="59"/>
      <c r="IYU92" s="37"/>
      <c r="IYV92" s="46"/>
      <c r="IYW92" s="35"/>
      <c r="IYX92" s="59"/>
      <c r="IYY92" s="37"/>
      <c r="IYZ92" s="46"/>
      <c r="IZA92" s="35"/>
      <c r="IZB92" s="59"/>
      <c r="IZC92" s="37"/>
      <c r="IZD92" s="46"/>
      <c r="IZE92" s="35"/>
      <c r="IZF92" s="59"/>
      <c r="IZG92" s="37"/>
      <c r="IZH92" s="46"/>
      <c r="IZI92" s="35"/>
      <c r="IZJ92" s="59"/>
      <c r="IZK92" s="37"/>
      <c r="IZL92" s="46"/>
      <c r="IZM92" s="35"/>
      <c r="IZN92" s="59"/>
      <c r="IZO92" s="37"/>
      <c r="IZP92" s="46"/>
      <c r="IZQ92" s="35"/>
      <c r="IZR92" s="59"/>
      <c r="IZS92" s="37"/>
      <c r="IZT92" s="46"/>
      <c r="IZU92" s="35"/>
      <c r="IZV92" s="59"/>
      <c r="IZW92" s="37"/>
      <c r="IZX92" s="46"/>
      <c r="IZY92" s="35"/>
      <c r="IZZ92" s="59"/>
      <c r="JAA92" s="37"/>
      <c r="JAB92" s="46"/>
      <c r="JAC92" s="35"/>
      <c r="JAD92" s="59"/>
      <c r="JAE92" s="37"/>
      <c r="JAF92" s="46"/>
      <c r="JAG92" s="35"/>
      <c r="JAH92" s="59"/>
      <c r="JAI92" s="37"/>
      <c r="JAJ92" s="46"/>
      <c r="JAK92" s="35"/>
      <c r="JAL92" s="59"/>
      <c r="JAM92" s="37"/>
      <c r="JAN92" s="46"/>
      <c r="JAO92" s="35"/>
      <c r="JAP92" s="59"/>
      <c r="JAQ92" s="37"/>
      <c r="JAR92" s="46"/>
      <c r="JAS92" s="35"/>
      <c r="JAT92" s="59"/>
      <c r="JAU92" s="37"/>
      <c r="JAV92" s="46"/>
      <c r="JAW92" s="35"/>
      <c r="JAX92" s="59"/>
      <c r="JAY92" s="37"/>
      <c r="JAZ92" s="46"/>
      <c r="JBA92" s="35"/>
      <c r="JBB92" s="59"/>
      <c r="JBC92" s="37"/>
      <c r="JBD92" s="46"/>
      <c r="JBE92" s="35"/>
      <c r="JBF92" s="59"/>
      <c r="JBG92" s="37"/>
      <c r="JBH92" s="46"/>
      <c r="JBI92" s="35"/>
      <c r="JBJ92" s="59"/>
      <c r="JBK92" s="37"/>
      <c r="JBL92" s="46"/>
      <c r="JBM92" s="35"/>
      <c r="JBN92" s="59"/>
      <c r="JBO92" s="37"/>
      <c r="JBP92" s="46"/>
      <c r="JBQ92" s="35"/>
      <c r="JBR92" s="59"/>
      <c r="JBS92" s="37"/>
      <c r="JBT92" s="46"/>
      <c r="JBU92" s="35"/>
      <c r="JBV92" s="59"/>
      <c r="JBW92" s="37"/>
      <c r="JBX92" s="46"/>
      <c r="JBY92" s="35"/>
      <c r="JBZ92" s="59"/>
      <c r="JCA92" s="37"/>
      <c r="JCB92" s="46"/>
      <c r="JCC92" s="35"/>
      <c r="JCD92" s="59"/>
      <c r="JCE92" s="37"/>
      <c r="JCF92" s="46"/>
      <c r="JCG92" s="35"/>
      <c r="JCH92" s="59"/>
      <c r="JCI92" s="37"/>
      <c r="JCJ92" s="46"/>
      <c r="JCK92" s="35"/>
      <c r="JCL92" s="59"/>
      <c r="JCM92" s="37"/>
      <c r="JCN92" s="46"/>
      <c r="JCO92" s="35"/>
      <c r="JCP92" s="59"/>
      <c r="JCQ92" s="37"/>
      <c r="JCR92" s="46"/>
      <c r="JCS92" s="35"/>
      <c r="JCT92" s="59"/>
      <c r="JCU92" s="37"/>
      <c r="JCV92" s="46"/>
      <c r="JCW92" s="35"/>
      <c r="JCX92" s="59"/>
      <c r="JCY92" s="37"/>
      <c r="JCZ92" s="46"/>
      <c r="JDA92" s="35"/>
      <c r="JDB92" s="59"/>
      <c r="JDC92" s="37"/>
      <c r="JDD92" s="46"/>
      <c r="JDE92" s="35"/>
      <c r="JDF92" s="59"/>
      <c r="JDG92" s="37"/>
      <c r="JDH92" s="46"/>
      <c r="JDI92" s="35"/>
      <c r="JDJ92" s="59"/>
      <c r="JDK92" s="37"/>
      <c r="JDL92" s="46"/>
      <c r="JDM92" s="35"/>
      <c r="JDN92" s="59"/>
      <c r="JDO92" s="37"/>
      <c r="JDP92" s="46"/>
      <c r="JDQ92" s="35"/>
      <c r="JDR92" s="59"/>
      <c r="JDS92" s="37"/>
      <c r="JDT92" s="46"/>
      <c r="JDU92" s="35"/>
      <c r="JDV92" s="59"/>
      <c r="JDW92" s="37"/>
      <c r="JDX92" s="46"/>
      <c r="JDY92" s="35"/>
      <c r="JDZ92" s="59"/>
      <c r="JEA92" s="37"/>
      <c r="JEB92" s="46"/>
      <c r="JEC92" s="35"/>
      <c r="JED92" s="59"/>
      <c r="JEE92" s="37"/>
      <c r="JEF92" s="46"/>
      <c r="JEG92" s="35"/>
      <c r="JEH92" s="59"/>
      <c r="JEI92" s="37"/>
      <c r="JEJ92" s="46"/>
      <c r="JEK92" s="35"/>
      <c r="JEL92" s="59"/>
      <c r="JEM92" s="37"/>
      <c r="JEN92" s="46"/>
      <c r="JEO92" s="35"/>
      <c r="JEP92" s="59"/>
      <c r="JEQ92" s="37"/>
      <c r="JER92" s="46"/>
      <c r="JES92" s="35"/>
      <c r="JET92" s="59"/>
      <c r="JEU92" s="37"/>
      <c r="JEV92" s="46"/>
      <c r="JEW92" s="35"/>
      <c r="JEX92" s="59"/>
      <c r="JEY92" s="37"/>
      <c r="JEZ92" s="46"/>
      <c r="JFA92" s="35"/>
      <c r="JFB92" s="59"/>
      <c r="JFC92" s="37"/>
      <c r="JFD92" s="46"/>
      <c r="JFE92" s="35"/>
      <c r="JFF92" s="59"/>
      <c r="JFG92" s="37"/>
      <c r="JFH92" s="46"/>
      <c r="JFI92" s="35"/>
      <c r="JFJ92" s="59"/>
      <c r="JFK92" s="37"/>
      <c r="JFL92" s="46"/>
      <c r="JFM92" s="35"/>
      <c r="JFN92" s="59"/>
      <c r="JFO92" s="37"/>
      <c r="JFP92" s="46"/>
      <c r="JFQ92" s="35"/>
      <c r="JFR92" s="59"/>
      <c r="JFS92" s="37"/>
      <c r="JFT92" s="46"/>
      <c r="JFU92" s="35"/>
      <c r="JFV92" s="59"/>
      <c r="JFW92" s="37"/>
      <c r="JFX92" s="46"/>
      <c r="JFY92" s="35"/>
      <c r="JFZ92" s="59"/>
      <c r="JGA92" s="37"/>
      <c r="JGB92" s="46"/>
      <c r="JGC92" s="35"/>
      <c r="JGD92" s="59"/>
      <c r="JGE92" s="37"/>
      <c r="JGF92" s="46"/>
      <c r="JGG92" s="35"/>
      <c r="JGH92" s="59"/>
      <c r="JGI92" s="37"/>
      <c r="JGJ92" s="46"/>
      <c r="JGK92" s="35"/>
      <c r="JGL92" s="59"/>
      <c r="JGM92" s="37"/>
      <c r="JGN92" s="46"/>
      <c r="JGO92" s="35"/>
      <c r="JGP92" s="59"/>
      <c r="JGQ92" s="37"/>
      <c r="JGR92" s="46"/>
      <c r="JGS92" s="35"/>
      <c r="JGT92" s="59"/>
      <c r="JGU92" s="37"/>
      <c r="JGV92" s="46"/>
      <c r="JGW92" s="35"/>
      <c r="JGX92" s="59"/>
      <c r="JGY92" s="37"/>
      <c r="JGZ92" s="46"/>
      <c r="JHA92" s="35"/>
      <c r="JHB92" s="59"/>
      <c r="JHC92" s="37"/>
      <c r="JHD92" s="46"/>
      <c r="JHE92" s="35"/>
      <c r="JHF92" s="59"/>
      <c r="JHG92" s="37"/>
      <c r="JHH92" s="46"/>
      <c r="JHI92" s="35"/>
      <c r="JHJ92" s="59"/>
      <c r="JHK92" s="37"/>
      <c r="JHL92" s="46"/>
      <c r="JHM92" s="35"/>
      <c r="JHN92" s="59"/>
      <c r="JHO92" s="37"/>
      <c r="JHP92" s="46"/>
      <c r="JHQ92" s="35"/>
      <c r="JHR92" s="59"/>
      <c r="JHS92" s="37"/>
      <c r="JHT92" s="46"/>
      <c r="JHU92" s="35"/>
      <c r="JHV92" s="59"/>
      <c r="JHW92" s="37"/>
      <c r="JHX92" s="46"/>
      <c r="JHY92" s="35"/>
      <c r="JHZ92" s="59"/>
      <c r="JIA92" s="37"/>
      <c r="JIB92" s="46"/>
      <c r="JIC92" s="35"/>
      <c r="JID92" s="59"/>
      <c r="JIE92" s="37"/>
      <c r="JIF92" s="46"/>
      <c r="JIG92" s="35"/>
      <c r="JIH92" s="59"/>
      <c r="JII92" s="37"/>
      <c r="JIJ92" s="46"/>
      <c r="JIK92" s="35"/>
      <c r="JIL92" s="59"/>
      <c r="JIM92" s="37"/>
      <c r="JIN92" s="46"/>
      <c r="JIO92" s="35"/>
      <c r="JIP92" s="59"/>
      <c r="JIQ92" s="37"/>
      <c r="JIR92" s="46"/>
      <c r="JIS92" s="35"/>
      <c r="JIT92" s="59"/>
      <c r="JIU92" s="37"/>
      <c r="JIV92" s="46"/>
      <c r="JIW92" s="35"/>
      <c r="JIX92" s="59"/>
      <c r="JIY92" s="37"/>
      <c r="JIZ92" s="46"/>
      <c r="JJA92" s="35"/>
      <c r="JJB92" s="59"/>
      <c r="JJC92" s="37"/>
      <c r="JJD92" s="46"/>
      <c r="JJE92" s="35"/>
      <c r="JJF92" s="59"/>
      <c r="JJG92" s="37"/>
      <c r="JJH92" s="46"/>
      <c r="JJI92" s="35"/>
      <c r="JJJ92" s="59"/>
      <c r="JJK92" s="37"/>
      <c r="JJL92" s="46"/>
      <c r="JJM92" s="35"/>
      <c r="JJN92" s="59"/>
      <c r="JJO92" s="37"/>
      <c r="JJP92" s="46"/>
      <c r="JJQ92" s="35"/>
      <c r="JJR92" s="59"/>
      <c r="JJS92" s="37"/>
      <c r="JJT92" s="46"/>
      <c r="JJU92" s="35"/>
      <c r="JJV92" s="59"/>
      <c r="JJW92" s="37"/>
      <c r="JJX92" s="46"/>
      <c r="JJY92" s="35"/>
      <c r="JJZ92" s="59"/>
      <c r="JKA92" s="37"/>
      <c r="JKB92" s="46"/>
      <c r="JKC92" s="35"/>
      <c r="JKD92" s="59"/>
      <c r="JKE92" s="37"/>
      <c r="JKF92" s="46"/>
      <c r="JKG92" s="35"/>
      <c r="JKH92" s="59"/>
      <c r="JKI92" s="37"/>
      <c r="JKJ92" s="46"/>
      <c r="JKK92" s="35"/>
      <c r="JKL92" s="59"/>
      <c r="JKM92" s="37"/>
      <c r="JKN92" s="46"/>
      <c r="JKO92" s="35"/>
      <c r="JKP92" s="59"/>
      <c r="JKQ92" s="37"/>
      <c r="JKR92" s="46"/>
      <c r="JKS92" s="35"/>
      <c r="JKT92" s="59"/>
      <c r="JKU92" s="37"/>
      <c r="JKV92" s="46"/>
      <c r="JKW92" s="35"/>
      <c r="JKX92" s="59"/>
      <c r="JKY92" s="37"/>
      <c r="JKZ92" s="46"/>
      <c r="JLA92" s="35"/>
      <c r="JLB92" s="59"/>
      <c r="JLC92" s="37"/>
      <c r="JLD92" s="46"/>
      <c r="JLE92" s="35"/>
      <c r="JLF92" s="59"/>
      <c r="JLG92" s="37"/>
      <c r="JLH92" s="46"/>
      <c r="JLI92" s="35"/>
      <c r="JLJ92" s="59"/>
      <c r="JLK92" s="37"/>
      <c r="JLL92" s="46"/>
      <c r="JLM92" s="35"/>
      <c r="JLN92" s="59"/>
      <c r="JLO92" s="37"/>
      <c r="JLP92" s="46"/>
      <c r="JLQ92" s="35"/>
      <c r="JLR92" s="59"/>
      <c r="JLS92" s="37"/>
      <c r="JLT92" s="46"/>
      <c r="JLU92" s="35"/>
      <c r="JLV92" s="59"/>
      <c r="JLW92" s="37"/>
      <c r="JLX92" s="46"/>
      <c r="JLY92" s="35"/>
      <c r="JLZ92" s="59"/>
      <c r="JMA92" s="37"/>
      <c r="JMB92" s="46"/>
      <c r="JMC92" s="35"/>
      <c r="JMD92" s="59"/>
      <c r="JME92" s="37"/>
      <c r="JMF92" s="46"/>
      <c r="JMG92" s="35"/>
      <c r="JMH92" s="59"/>
      <c r="JMI92" s="37"/>
      <c r="JMJ92" s="46"/>
      <c r="JMK92" s="35"/>
      <c r="JML92" s="59"/>
      <c r="JMM92" s="37"/>
      <c r="JMN92" s="46"/>
      <c r="JMO92" s="35"/>
      <c r="JMP92" s="59"/>
      <c r="JMQ92" s="37"/>
      <c r="JMR92" s="46"/>
      <c r="JMS92" s="35"/>
      <c r="JMT92" s="59"/>
      <c r="JMU92" s="37"/>
      <c r="JMV92" s="46"/>
      <c r="JMW92" s="35"/>
      <c r="JMX92" s="59"/>
      <c r="JMY92" s="37"/>
      <c r="JMZ92" s="46"/>
      <c r="JNA92" s="35"/>
      <c r="JNB92" s="59"/>
      <c r="JNC92" s="37"/>
      <c r="JND92" s="46"/>
      <c r="JNE92" s="35"/>
      <c r="JNF92" s="59"/>
      <c r="JNG92" s="37"/>
      <c r="JNH92" s="46"/>
      <c r="JNI92" s="35"/>
      <c r="JNJ92" s="59"/>
      <c r="JNK92" s="37"/>
      <c r="JNL92" s="46"/>
      <c r="JNM92" s="35"/>
      <c r="JNN92" s="59"/>
      <c r="JNO92" s="37"/>
      <c r="JNP92" s="46"/>
      <c r="JNQ92" s="35"/>
      <c r="JNR92" s="59"/>
      <c r="JNS92" s="37"/>
      <c r="JNT92" s="46"/>
      <c r="JNU92" s="35"/>
      <c r="JNV92" s="59"/>
      <c r="JNW92" s="37"/>
      <c r="JNX92" s="46"/>
      <c r="JNY92" s="35"/>
      <c r="JNZ92" s="59"/>
      <c r="JOA92" s="37"/>
      <c r="JOB92" s="46"/>
      <c r="JOC92" s="35"/>
      <c r="JOD92" s="59"/>
      <c r="JOE92" s="37"/>
      <c r="JOF92" s="46"/>
      <c r="JOG92" s="35"/>
      <c r="JOH92" s="59"/>
      <c r="JOI92" s="37"/>
      <c r="JOJ92" s="46"/>
      <c r="JOK92" s="35"/>
      <c r="JOL92" s="59"/>
      <c r="JOM92" s="37"/>
      <c r="JON92" s="46"/>
      <c r="JOO92" s="35"/>
      <c r="JOP92" s="59"/>
      <c r="JOQ92" s="37"/>
      <c r="JOR92" s="46"/>
      <c r="JOS92" s="35"/>
      <c r="JOT92" s="59"/>
      <c r="JOU92" s="37"/>
      <c r="JOV92" s="46"/>
      <c r="JOW92" s="35"/>
      <c r="JOX92" s="59"/>
      <c r="JOY92" s="37"/>
      <c r="JOZ92" s="46"/>
      <c r="JPA92" s="35"/>
      <c r="JPB92" s="59"/>
      <c r="JPC92" s="37"/>
      <c r="JPD92" s="46"/>
      <c r="JPE92" s="35"/>
      <c r="JPF92" s="59"/>
      <c r="JPG92" s="37"/>
      <c r="JPH92" s="46"/>
      <c r="JPI92" s="35"/>
      <c r="JPJ92" s="59"/>
      <c r="JPK92" s="37"/>
      <c r="JPL92" s="46"/>
      <c r="JPM92" s="35"/>
      <c r="JPN92" s="59"/>
      <c r="JPO92" s="37"/>
      <c r="JPP92" s="46"/>
      <c r="JPQ92" s="35"/>
      <c r="JPR92" s="59"/>
      <c r="JPS92" s="37"/>
      <c r="JPT92" s="46"/>
      <c r="JPU92" s="35"/>
      <c r="JPV92" s="59"/>
      <c r="JPW92" s="37"/>
      <c r="JPX92" s="46"/>
      <c r="JPY92" s="35"/>
      <c r="JPZ92" s="59"/>
      <c r="JQA92" s="37"/>
      <c r="JQB92" s="46"/>
      <c r="JQC92" s="35"/>
      <c r="JQD92" s="59"/>
      <c r="JQE92" s="37"/>
      <c r="JQF92" s="46"/>
      <c r="JQG92" s="35"/>
      <c r="JQH92" s="59"/>
      <c r="JQI92" s="37"/>
      <c r="JQJ92" s="46"/>
      <c r="JQK92" s="35"/>
      <c r="JQL92" s="59"/>
      <c r="JQM92" s="37"/>
      <c r="JQN92" s="46"/>
      <c r="JQO92" s="35"/>
      <c r="JQP92" s="59"/>
      <c r="JQQ92" s="37"/>
      <c r="JQR92" s="46"/>
      <c r="JQS92" s="35"/>
      <c r="JQT92" s="59"/>
      <c r="JQU92" s="37"/>
      <c r="JQV92" s="46"/>
      <c r="JQW92" s="35"/>
      <c r="JQX92" s="59"/>
      <c r="JQY92" s="37"/>
      <c r="JQZ92" s="46"/>
      <c r="JRA92" s="35"/>
      <c r="JRB92" s="59"/>
      <c r="JRC92" s="37"/>
      <c r="JRD92" s="46"/>
      <c r="JRE92" s="35"/>
      <c r="JRF92" s="59"/>
      <c r="JRG92" s="37"/>
      <c r="JRH92" s="46"/>
      <c r="JRI92" s="35"/>
      <c r="JRJ92" s="59"/>
      <c r="JRK92" s="37"/>
      <c r="JRL92" s="46"/>
      <c r="JRM92" s="35"/>
      <c r="JRN92" s="59"/>
      <c r="JRO92" s="37"/>
      <c r="JRP92" s="46"/>
      <c r="JRQ92" s="35"/>
      <c r="JRR92" s="59"/>
      <c r="JRS92" s="37"/>
      <c r="JRT92" s="46"/>
      <c r="JRU92" s="35"/>
      <c r="JRV92" s="59"/>
      <c r="JRW92" s="37"/>
      <c r="JRX92" s="46"/>
      <c r="JRY92" s="35"/>
      <c r="JRZ92" s="59"/>
      <c r="JSA92" s="37"/>
      <c r="JSB92" s="46"/>
      <c r="JSC92" s="35"/>
      <c r="JSD92" s="59"/>
      <c r="JSE92" s="37"/>
      <c r="JSF92" s="46"/>
      <c r="JSG92" s="35"/>
      <c r="JSH92" s="59"/>
      <c r="JSI92" s="37"/>
      <c r="JSJ92" s="46"/>
      <c r="JSK92" s="35"/>
      <c r="JSL92" s="59"/>
      <c r="JSM92" s="37"/>
      <c r="JSN92" s="46"/>
      <c r="JSO92" s="35"/>
      <c r="JSP92" s="59"/>
      <c r="JSQ92" s="37"/>
      <c r="JSR92" s="46"/>
      <c r="JSS92" s="35"/>
      <c r="JST92" s="59"/>
      <c r="JSU92" s="37"/>
      <c r="JSV92" s="46"/>
      <c r="JSW92" s="35"/>
      <c r="JSX92" s="59"/>
      <c r="JSY92" s="37"/>
      <c r="JSZ92" s="46"/>
      <c r="JTA92" s="35"/>
      <c r="JTB92" s="59"/>
      <c r="JTC92" s="37"/>
      <c r="JTD92" s="46"/>
      <c r="JTE92" s="35"/>
      <c r="JTF92" s="59"/>
      <c r="JTG92" s="37"/>
      <c r="JTH92" s="46"/>
      <c r="JTI92" s="35"/>
      <c r="JTJ92" s="59"/>
      <c r="JTK92" s="37"/>
      <c r="JTL92" s="46"/>
      <c r="JTM92" s="35"/>
      <c r="JTN92" s="59"/>
      <c r="JTO92" s="37"/>
      <c r="JTP92" s="46"/>
      <c r="JTQ92" s="35"/>
      <c r="JTR92" s="59"/>
      <c r="JTS92" s="37"/>
      <c r="JTT92" s="46"/>
      <c r="JTU92" s="35"/>
      <c r="JTV92" s="59"/>
      <c r="JTW92" s="37"/>
      <c r="JTX92" s="46"/>
      <c r="JTY92" s="35"/>
      <c r="JTZ92" s="59"/>
      <c r="JUA92" s="37"/>
      <c r="JUB92" s="46"/>
      <c r="JUC92" s="35"/>
      <c r="JUD92" s="59"/>
      <c r="JUE92" s="37"/>
      <c r="JUF92" s="46"/>
      <c r="JUG92" s="35"/>
      <c r="JUH92" s="59"/>
      <c r="JUI92" s="37"/>
      <c r="JUJ92" s="46"/>
      <c r="JUK92" s="35"/>
      <c r="JUL92" s="59"/>
      <c r="JUM92" s="37"/>
      <c r="JUN92" s="46"/>
      <c r="JUO92" s="35"/>
      <c r="JUP92" s="59"/>
      <c r="JUQ92" s="37"/>
      <c r="JUR92" s="46"/>
      <c r="JUS92" s="35"/>
      <c r="JUT92" s="59"/>
      <c r="JUU92" s="37"/>
      <c r="JUV92" s="46"/>
      <c r="JUW92" s="35"/>
      <c r="JUX92" s="59"/>
      <c r="JUY92" s="37"/>
      <c r="JUZ92" s="46"/>
      <c r="JVA92" s="35"/>
      <c r="JVB92" s="59"/>
      <c r="JVC92" s="37"/>
      <c r="JVD92" s="46"/>
      <c r="JVE92" s="35"/>
      <c r="JVF92" s="59"/>
      <c r="JVG92" s="37"/>
      <c r="JVH92" s="46"/>
      <c r="JVI92" s="35"/>
      <c r="JVJ92" s="59"/>
      <c r="JVK92" s="37"/>
      <c r="JVL92" s="46"/>
      <c r="JVM92" s="35"/>
      <c r="JVN92" s="59"/>
      <c r="JVO92" s="37"/>
      <c r="JVP92" s="46"/>
      <c r="JVQ92" s="35"/>
      <c r="JVR92" s="59"/>
      <c r="JVS92" s="37"/>
      <c r="JVT92" s="46"/>
      <c r="JVU92" s="35"/>
      <c r="JVV92" s="59"/>
      <c r="JVW92" s="37"/>
      <c r="JVX92" s="46"/>
      <c r="JVY92" s="35"/>
      <c r="JVZ92" s="59"/>
      <c r="JWA92" s="37"/>
      <c r="JWB92" s="46"/>
      <c r="JWC92" s="35"/>
      <c r="JWD92" s="59"/>
      <c r="JWE92" s="37"/>
      <c r="JWF92" s="46"/>
      <c r="JWG92" s="35"/>
      <c r="JWH92" s="59"/>
      <c r="JWI92" s="37"/>
      <c r="JWJ92" s="46"/>
      <c r="JWK92" s="35"/>
      <c r="JWL92" s="59"/>
      <c r="JWM92" s="37"/>
      <c r="JWN92" s="46"/>
      <c r="JWO92" s="35"/>
      <c r="JWP92" s="59"/>
      <c r="JWQ92" s="37"/>
      <c r="JWR92" s="46"/>
      <c r="JWS92" s="35"/>
      <c r="JWT92" s="59"/>
      <c r="JWU92" s="37"/>
      <c r="JWV92" s="46"/>
      <c r="JWW92" s="35"/>
      <c r="JWX92" s="59"/>
      <c r="JWY92" s="37"/>
      <c r="JWZ92" s="46"/>
      <c r="JXA92" s="35"/>
      <c r="JXB92" s="59"/>
      <c r="JXC92" s="37"/>
      <c r="JXD92" s="46"/>
      <c r="JXE92" s="35"/>
      <c r="JXF92" s="59"/>
      <c r="JXG92" s="37"/>
      <c r="JXH92" s="46"/>
      <c r="JXI92" s="35"/>
      <c r="JXJ92" s="59"/>
      <c r="JXK92" s="37"/>
      <c r="JXL92" s="46"/>
      <c r="JXM92" s="35"/>
      <c r="JXN92" s="59"/>
      <c r="JXO92" s="37"/>
      <c r="JXP92" s="46"/>
      <c r="JXQ92" s="35"/>
      <c r="JXR92" s="59"/>
      <c r="JXS92" s="37"/>
      <c r="JXT92" s="46"/>
      <c r="JXU92" s="35"/>
      <c r="JXV92" s="59"/>
      <c r="JXW92" s="37"/>
      <c r="JXX92" s="46"/>
      <c r="JXY92" s="35"/>
      <c r="JXZ92" s="59"/>
      <c r="JYA92" s="37"/>
      <c r="JYB92" s="46"/>
      <c r="JYC92" s="35"/>
      <c r="JYD92" s="59"/>
      <c r="JYE92" s="37"/>
      <c r="JYF92" s="46"/>
      <c r="JYG92" s="35"/>
      <c r="JYH92" s="59"/>
      <c r="JYI92" s="37"/>
      <c r="JYJ92" s="46"/>
      <c r="JYK92" s="35"/>
      <c r="JYL92" s="59"/>
      <c r="JYM92" s="37"/>
      <c r="JYN92" s="46"/>
      <c r="JYO92" s="35"/>
      <c r="JYP92" s="59"/>
      <c r="JYQ92" s="37"/>
      <c r="JYR92" s="46"/>
      <c r="JYS92" s="35"/>
      <c r="JYT92" s="59"/>
      <c r="JYU92" s="37"/>
      <c r="JYV92" s="46"/>
      <c r="JYW92" s="35"/>
      <c r="JYX92" s="59"/>
      <c r="JYY92" s="37"/>
      <c r="JYZ92" s="46"/>
      <c r="JZA92" s="35"/>
      <c r="JZB92" s="59"/>
      <c r="JZC92" s="37"/>
      <c r="JZD92" s="46"/>
      <c r="JZE92" s="35"/>
      <c r="JZF92" s="59"/>
      <c r="JZG92" s="37"/>
      <c r="JZH92" s="46"/>
      <c r="JZI92" s="35"/>
      <c r="JZJ92" s="59"/>
      <c r="JZK92" s="37"/>
      <c r="JZL92" s="46"/>
      <c r="JZM92" s="35"/>
      <c r="JZN92" s="59"/>
      <c r="JZO92" s="37"/>
      <c r="JZP92" s="46"/>
      <c r="JZQ92" s="35"/>
      <c r="JZR92" s="59"/>
      <c r="JZS92" s="37"/>
      <c r="JZT92" s="46"/>
      <c r="JZU92" s="35"/>
      <c r="JZV92" s="59"/>
      <c r="JZW92" s="37"/>
      <c r="JZX92" s="46"/>
      <c r="JZY92" s="35"/>
      <c r="JZZ92" s="59"/>
      <c r="KAA92" s="37"/>
      <c r="KAB92" s="46"/>
      <c r="KAC92" s="35"/>
      <c r="KAD92" s="59"/>
      <c r="KAE92" s="37"/>
      <c r="KAF92" s="46"/>
      <c r="KAG92" s="35"/>
      <c r="KAH92" s="59"/>
      <c r="KAI92" s="37"/>
      <c r="KAJ92" s="46"/>
      <c r="KAK92" s="35"/>
      <c r="KAL92" s="59"/>
      <c r="KAM92" s="37"/>
      <c r="KAN92" s="46"/>
      <c r="KAO92" s="35"/>
      <c r="KAP92" s="59"/>
      <c r="KAQ92" s="37"/>
      <c r="KAR92" s="46"/>
      <c r="KAS92" s="35"/>
      <c r="KAT92" s="59"/>
      <c r="KAU92" s="37"/>
      <c r="KAV92" s="46"/>
      <c r="KAW92" s="35"/>
      <c r="KAX92" s="59"/>
      <c r="KAY92" s="37"/>
      <c r="KAZ92" s="46"/>
      <c r="KBA92" s="35"/>
      <c r="KBB92" s="59"/>
      <c r="KBC92" s="37"/>
      <c r="KBD92" s="46"/>
      <c r="KBE92" s="35"/>
      <c r="KBF92" s="59"/>
      <c r="KBG92" s="37"/>
      <c r="KBH92" s="46"/>
      <c r="KBI92" s="35"/>
      <c r="KBJ92" s="59"/>
      <c r="KBK92" s="37"/>
      <c r="KBL92" s="46"/>
      <c r="KBM92" s="35"/>
      <c r="KBN92" s="59"/>
      <c r="KBO92" s="37"/>
      <c r="KBP92" s="46"/>
      <c r="KBQ92" s="35"/>
      <c r="KBR92" s="59"/>
      <c r="KBS92" s="37"/>
      <c r="KBT92" s="46"/>
      <c r="KBU92" s="35"/>
      <c r="KBV92" s="59"/>
      <c r="KBW92" s="37"/>
      <c r="KBX92" s="46"/>
      <c r="KBY92" s="35"/>
      <c r="KBZ92" s="59"/>
      <c r="KCA92" s="37"/>
      <c r="KCB92" s="46"/>
      <c r="KCC92" s="35"/>
      <c r="KCD92" s="59"/>
      <c r="KCE92" s="37"/>
      <c r="KCF92" s="46"/>
      <c r="KCG92" s="35"/>
      <c r="KCH92" s="59"/>
      <c r="KCI92" s="37"/>
      <c r="KCJ92" s="46"/>
      <c r="KCK92" s="35"/>
      <c r="KCL92" s="59"/>
      <c r="KCM92" s="37"/>
      <c r="KCN92" s="46"/>
      <c r="KCO92" s="35"/>
      <c r="KCP92" s="59"/>
      <c r="KCQ92" s="37"/>
      <c r="KCR92" s="46"/>
      <c r="KCS92" s="35"/>
      <c r="KCT92" s="59"/>
      <c r="KCU92" s="37"/>
      <c r="KCV92" s="46"/>
      <c r="KCW92" s="35"/>
      <c r="KCX92" s="59"/>
      <c r="KCY92" s="37"/>
      <c r="KCZ92" s="46"/>
      <c r="KDA92" s="35"/>
      <c r="KDB92" s="59"/>
      <c r="KDC92" s="37"/>
      <c r="KDD92" s="46"/>
      <c r="KDE92" s="35"/>
      <c r="KDF92" s="59"/>
      <c r="KDG92" s="37"/>
      <c r="KDH92" s="46"/>
      <c r="KDI92" s="35"/>
      <c r="KDJ92" s="59"/>
      <c r="KDK92" s="37"/>
      <c r="KDL92" s="46"/>
      <c r="KDM92" s="35"/>
      <c r="KDN92" s="59"/>
      <c r="KDO92" s="37"/>
      <c r="KDP92" s="46"/>
      <c r="KDQ92" s="35"/>
      <c r="KDR92" s="59"/>
      <c r="KDS92" s="37"/>
      <c r="KDT92" s="46"/>
      <c r="KDU92" s="35"/>
      <c r="KDV92" s="59"/>
      <c r="KDW92" s="37"/>
      <c r="KDX92" s="46"/>
      <c r="KDY92" s="35"/>
      <c r="KDZ92" s="59"/>
      <c r="KEA92" s="37"/>
      <c r="KEB92" s="46"/>
      <c r="KEC92" s="35"/>
      <c r="KED92" s="59"/>
      <c r="KEE92" s="37"/>
      <c r="KEF92" s="46"/>
      <c r="KEG92" s="35"/>
      <c r="KEH92" s="59"/>
      <c r="KEI92" s="37"/>
      <c r="KEJ92" s="46"/>
      <c r="KEK92" s="35"/>
      <c r="KEL92" s="59"/>
      <c r="KEM92" s="37"/>
      <c r="KEN92" s="46"/>
      <c r="KEO92" s="35"/>
      <c r="KEP92" s="59"/>
      <c r="KEQ92" s="37"/>
      <c r="KER92" s="46"/>
      <c r="KES92" s="35"/>
      <c r="KET92" s="59"/>
      <c r="KEU92" s="37"/>
      <c r="KEV92" s="46"/>
      <c r="KEW92" s="35"/>
      <c r="KEX92" s="59"/>
      <c r="KEY92" s="37"/>
      <c r="KEZ92" s="46"/>
      <c r="KFA92" s="35"/>
      <c r="KFB92" s="59"/>
      <c r="KFC92" s="37"/>
      <c r="KFD92" s="46"/>
      <c r="KFE92" s="35"/>
      <c r="KFF92" s="59"/>
      <c r="KFG92" s="37"/>
      <c r="KFH92" s="46"/>
      <c r="KFI92" s="35"/>
      <c r="KFJ92" s="59"/>
      <c r="KFK92" s="37"/>
      <c r="KFL92" s="46"/>
      <c r="KFM92" s="35"/>
      <c r="KFN92" s="59"/>
      <c r="KFO92" s="37"/>
      <c r="KFP92" s="46"/>
      <c r="KFQ92" s="35"/>
      <c r="KFR92" s="59"/>
      <c r="KFS92" s="37"/>
      <c r="KFT92" s="46"/>
      <c r="KFU92" s="35"/>
      <c r="KFV92" s="59"/>
      <c r="KFW92" s="37"/>
      <c r="KFX92" s="46"/>
      <c r="KFY92" s="35"/>
      <c r="KFZ92" s="59"/>
      <c r="KGA92" s="37"/>
      <c r="KGB92" s="46"/>
      <c r="KGC92" s="35"/>
      <c r="KGD92" s="59"/>
      <c r="KGE92" s="37"/>
      <c r="KGF92" s="46"/>
      <c r="KGG92" s="35"/>
      <c r="KGH92" s="59"/>
      <c r="KGI92" s="37"/>
      <c r="KGJ92" s="46"/>
      <c r="KGK92" s="35"/>
      <c r="KGL92" s="59"/>
      <c r="KGM92" s="37"/>
      <c r="KGN92" s="46"/>
      <c r="KGO92" s="35"/>
      <c r="KGP92" s="59"/>
      <c r="KGQ92" s="37"/>
      <c r="KGR92" s="46"/>
      <c r="KGS92" s="35"/>
      <c r="KGT92" s="59"/>
      <c r="KGU92" s="37"/>
      <c r="KGV92" s="46"/>
      <c r="KGW92" s="35"/>
      <c r="KGX92" s="59"/>
      <c r="KGY92" s="37"/>
      <c r="KGZ92" s="46"/>
      <c r="KHA92" s="35"/>
      <c r="KHB92" s="59"/>
      <c r="KHC92" s="37"/>
      <c r="KHD92" s="46"/>
      <c r="KHE92" s="35"/>
      <c r="KHF92" s="59"/>
      <c r="KHG92" s="37"/>
      <c r="KHH92" s="46"/>
      <c r="KHI92" s="35"/>
      <c r="KHJ92" s="59"/>
      <c r="KHK92" s="37"/>
      <c r="KHL92" s="46"/>
      <c r="KHM92" s="35"/>
      <c r="KHN92" s="59"/>
      <c r="KHO92" s="37"/>
      <c r="KHP92" s="46"/>
      <c r="KHQ92" s="35"/>
      <c r="KHR92" s="59"/>
      <c r="KHS92" s="37"/>
      <c r="KHT92" s="46"/>
      <c r="KHU92" s="35"/>
      <c r="KHV92" s="59"/>
      <c r="KHW92" s="37"/>
      <c r="KHX92" s="46"/>
      <c r="KHY92" s="35"/>
      <c r="KHZ92" s="59"/>
      <c r="KIA92" s="37"/>
      <c r="KIB92" s="46"/>
      <c r="KIC92" s="35"/>
      <c r="KID92" s="59"/>
      <c r="KIE92" s="37"/>
      <c r="KIF92" s="46"/>
      <c r="KIG92" s="35"/>
      <c r="KIH92" s="59"/>
      <c r="KII92" s="37"/>
      <c r="KIJ92" s="46"/>
      <c r="KIK92" s="35"/>
      <c r="KIL92" s="59"/>
      <c r="KIM92" s="37"/>
      <c r="KIN92" s="46"/>
      <c r="KIO92" s="35"/>
      <c r="KIP92" s="59"/>
      <c r="KIQ92" s="37"/>
      <c r="KIR92" s="46"/>
      <c r="KIS92" s="35"/>
      <c r="KIT92" s="59"/>
      <c r="KIU92" s="37"/>
      <c r="KIV92" s="46"/>
      <c r="KIW92" s="35"/>
      <c r="KIX92" s="59"/>
      <c r="KIY92" s="37"/>
      <c r="KIZ92" s="46"/>
      <c r="KJA92" s="35"/>
      <c r="KJB92" s="59"/>
      <c r="KJC92" s="37"/>
      <c r="KJD92" s="46"/>
      <c r="KJE92" s="35"/>
      <c r="KJF92" s="59"/>
      <c r="KJG92" s="37"/>
      <c r="KJH92" s="46"/>
      <c r="KJI92" s="35"/>
      <c r="KJJ92" s="59"/>
      <c r="KJK92" s="37"/>
      <c r="KJL92" s="46"/>
      <c r="KJM92" s="35"/>
      <c r="KJN92" s="59"/>
      <c r="KJO92" s="37"/>
      <c r="KJP92" s="46"/>
      <c r="KJQ92" s="35"/>
      <c r="KJR92" s="59"/>
      <c r="KJS92" s="37"/>
      <c r="KJT92" s="46"/>
      <c r="KJU92" s="35"/>
      <c r="KJV92" s="59"/>
      <c r="KJW92" s="37"/>
      <c r="KJX92" s="46"/>
      <c r="KJY92" s="35"/>
      <c r="KJZ92" s="59"/>
      <c r="KKA92" s="37"/>
      <c r="KKB92" s="46"/>
      <c r="KKC92" s="35"/>
      <c r="KKD92" s="59"/>
      <c r="KKE92" s="37"/>
      <c r="KKF92" s="46"/>
      <c r="KKG92" s="35"/>
      <c r="KKH92" s="59"/>
      <c r="KKI92" s="37"/>
      <c r="KKJ92" s="46"/>
      <c r="KKK92" s="35"/>
      <c r="KKL92" s="59"/>
      <c r="KKM92" s="37"/>
      <c r="KKN92" s="46"/>
      <c r="KKO92" s="35"/>
      <c r="KKP92" s="59"/>
      <c r="KKQ92" s="37"/>
      <c r="KKR92" s="46"/>
      <c r="KKS92" s="35"/>
      <c r="KKT92" s="59"/>
      <c r="KKU92" s="37"/>
      <c r="KKV92" s="46"/>
      <c r="KKW92" s="35"/>
      <c r="KKX92" s="59"/>
      <c r="KKY92" s="37"/>
      <c r="KKZ92" s="46"/>
      <c r="KLA92" s="35"/>
      <c r="KLB92" s="59"/>
      <c r="KLC92" s="37"/>
      <c r="KLD92" s="46"/>
      <c r="KLE92" s="35"/>
      <c r="KLF92" s="59"/>
      <c r="KLG92" s="37"/>
      <c r="KLH92" s="46"/>
      <c r="KLI92" s="35"/>
      <c r="KLJ92" s="59"/>
      <c r="KLK92" s="37"/>
      <c r="KLL92" s="46"/>
      <c r="KLM92" s="35"/>
      <c r="KLN92" s="59"/>
      <c r="KLO92" s="37"/>
      <c r="KLP92" s="46"/>
      <c r="KLQ92" s="35"/>
      <c r="KLR92" s="59"/>
      <c r="KLS92" s="37"/>
      <c r="KLT92" s="46"/>
      <c r="KLU92" s="35"/>
      <c r="KLV92" s="59"/>
      <c r="KLW92" s="37"/>
      <c r="KLX92" s="46"/>
      <c r="KLY92" s="35"/>
      <c r="KLZ92" s="59"/>
      <c r="KMA92" s="37"/>
      <c r="KMB92" s="46"/>
      <c r="KMC92" s="35"/>
      <c r="KMD92" s="59"/>
      <c r="KME92" s="37"/>
      <c r="KMF92" s="46"/>
      <c r="KMG92" s="35"/>
      <c r="KMH92" s="59"/>
      <c r="KMI92" s="37"/>
      <c r="KMJ92" s="46"/>
      <c r="KMK92" s="35"/>
      <c r="KML92" s="59"/>
      <c r="KMM92" s="37"/>
      <c r="KMN92" s="46"/>
      <c r="KMO92" s="35"/>
      <c r="KMP92" s="59"/>
      <c r="KMQ92" s="37"/>
      <c r="KMR92" s="46"/>
      <c r="KMS92" s="35"/>
      <c r="KMT92" s="59"/>
      <c r="KMU92" s="37"/>
      <c r="KMV92" s="46"/>
      <c r="KMW92" s="35"/>
      <c r="KMX92" s="59"/>
      <c r="KMY92" s="37"/>
      <c r="KMZ92" s="46"/>
      <c r="KNA92" s="35"/>
      <c r="KNB92" s="59"/>
      <c r="KNC92" s="37"/>
      <c r="KND92" s="46"/>
      <c r="KNE92" s="35"/>
      <c r="KNF92" s="59"/>
      <c r="KNG92" s="37"/>
      <c r="KNH92" s="46"/>
      <c r="KNI92" s="35"/>
      <c r="KNJ92" s="59"/>
      <c r="KNK92" s="37"/>
      <c r="KNL92" s="46"/>
      <c r="KNM92" s="35"/>
      <c r="KNN92" s="59"/>
      <c r="KNO92" s="37"/>
      <c r="KNP92" s="46"/>
      <c r="KNQ92" s="35"/>
      <c r="KNR92" s="59"/>
      <c r="KNS92" s="37"/>
      <c r="KNT92" s="46"/>
      <c r="KNU92" s="35"/>
      <c r="KNV92" s="59"/>
      <c r="KNW92" s="37"/>
      <c r="KNX92" s="46"/>
      <c r="KNY92" s="35"/>
      <c r="KNZ92" s="59"/>
      <c r="KOA92" s="37"/>
      <c r="KOB92" s="46"/>
      <c r="KOC92" s="35"/>
      <c r="KOD92" s="59"/>
      <c r="KOE92" s="37"/>
      <c r="KOF92" s="46"/>
      <c r="KOG92" s="35"/>
      <c r="KOH92" s="59"/>
      <c r="KOI92" s="37"/>
      <c r="KOJ92" s="46"/>
      <c r="KOK92" s="35"/>
      <c r="KOL92" s="59"/>
      <c r="KOM92" s="37"/>
      <c r="KON92" s="46"/>
      <c r="KOO92" s="35"/>
      <c r="KOP92" s="59"/>
      <c r="KOQ92" s="37"/>
      <c r="KOR92" s="46"/>
      <c r="KOS92" s="35"/>
      <c r="KOT92" s="59"/>
      <c r="KOU92" s="37"/>
      <c r="KOV92" s="46"/>
      <c r="KOW92" s="35"/>
      <c r="KOX92" s="59"/>
      <c r="KOY92" s="37"/>
      <c r="KOZ92" s="46"/>
      <c r="KPA92" s="35"/>
      <c r="KPB92" s="59"/>
      <c r="KPC92" s="37"/>
      <c r="KPD92" s="46"/>
      <c r="KPE92" s="35"/>
      <c r="KPF92" s="59"/>
      <c r="KPG92" s="37"/>
      <c r="KPH92" s="46"/>
      <c r="KPI92" s="35"/>
      <c r="KPJ92" s="59"/>
      <c r="KPK92" s="37"/>
      <c r="KPL92" s="46"/>
      <c r="KPM92" s="35"/>
      <c r="KPN92" s="59"/>
      <c r="KPO92" s="37"/>
      <c r="KPP92" s="46"/>
      <c r="KPQ92" s="35"/>
      <c r="KPR92" s="59"/>
      <c r="KPS92" s="37"/>
      <c r="KPT92" s="46"/>
      <c r="KPU92" s="35"/>
      <c r="KPV92" s="59"/>
      <c r="KPW92" s="37"/>
      <c r="KPX92" s="46"/>
      <c r="KPY92" s="35"/>
      <c r="KPZ92" s="59"/>
      <c r="KQA92" s="37"/>
      <c r="KQB92" s="46"/>
      <c r="KQC92" s="35"/>
      <c r="KQD92" s="59"/>
      <c r="KQE92" s="37"/>
      <c r="KQF92" s="46"/>
      <c r="KQG92" s="35"/>
      <c r="KQH92" s="59"/>
      <c r="KQI92" s="37"/>
      <c r="KQJ92" s="46"/>
      <c r="KQK92" s="35"/>
      <c r="KQL92" s="59"/>
      <c r="KQM92" s="37"/>
      <c r="KQN92" s="46"/>
      <c r="KQO92" s="35"/>
      <c r="KQP92" s="59"/>
      <c r="KQQ92" s="37"/>
      <c r="KQR92" s="46"/>
      <c r="KQS92" s="35"/>
      <c r="KQT92" s="59"/>
      <c r="KQU92" s="37"/>
      <c r="KQV92" s="46"/>
      <c r="KQW92" s="35"/>
      <c r="KQX92" s="59"/>
      <c r="KQY92" s="37"/>
      <c r="KQZ92" s="46"/>
      <c r="KRA92" s="35"/>
      <c r="KRB92" s="59"/>
      <c r="KRC92" s="37"/>
      <c r="KRD92" s="46"/>
      <c r="KRE92" s="35"/>
      <c r="KRF92" s="59"/>
      <c r="KRG92" s="37"/>
      <c r="KRH92" s="46"/>
      <c r="KRI92" s="35"/>
      <c r="KRJ92" s="59"/>
      <c r="KRK92" s="37"/>
      <c r="KRL92" s="46"/>
      <c r="KRM92" s="35"/>
      <c r="KRN92" s="59"/>
      <c r="KRO92" s="37"/>
      <c r="KRP92" s="46"/>
      <c r="KRQ92" s="35"/>
      <c r="KRR92" s="59"/>
      <c r="KRS92" s="37"/>
      <c r="KRT92" s="46"/>
      <c r="KRU92" s="35"/>
      <c r="KRV92" s="59"/>
      <c r="KRW92" s="37"/>
      <c r="KRX92" s="46"/>
      <c r="KRY92" s="35"/>
      <c r="KRZ92" s="59"/>
      <c r="KSA92" s="37"/>
      <c r="KSB92" s="46"/>
      <c r="KSC92" s="35"/>
      <c r="KSD92" s="59"/>
      <c r="KSE92" s="37"/>
      <c r="KSF92" s="46"/>
      <c r="KSG92" s="35"/>
      <c r="KSH92" s="59"/>
      <c r="KSI92" s="37"/>
      <c r="KSJ92" s="46"/>
      <c r="KSK92" s="35"/>
      <c r="KSL92" s="59"/>
      <c r="KSM92" s="37"/>
      <c r="KSN92" s="46"/>
      <c r="KSO92" s="35"/>
      <c r="KSP92" s="59"/>
      <c r="KSQ92" s="37"/>
      <c r="KSR92" s="46"/>
      <c r="KSS92" s="35"/>
      <c r="KST92" s="59"/>
      <c r="KSU92" s="37"/>
      <c r="KSV92" s="46"/>
      <c r="KSW92" s="35"/>
      <c r="KSX92" s="59"/>
      <c r="KSY92" s="37"/>
      <c r="KSZ92" s="46"/>
      <c r="KTA92" s="35"/>
      <c r="KTB92" s="59"/>
      <c r="KTC92" s="37"/>
      <c r="KTD92" s="46"/>
      <c r="KTE92" s="35"/>
      <c r="KTF92" s="59"/>
      <c r="KTG92" s="37"/>
      <c r="KTH92" s="46"/>
      <c r="KTI92" s="35"/>
      <c r="KTJ92" s="59"/>
      <c r="KTK92" s="37"/>
      <c r="KTL92" s="46"/>
      <c r="KTM92" s="35"/>
      <c r="KTN92" s="59"/>
      <c r="KTO92" s="37"/>
      <c r="KTP92" s="46"/>
      <c r="KTQ92" s="35"/>
      <c r="KTR92" s="59"/>
      <c r="KTS92" s="37"/>
      <c r="KTT92" s="46"/>
      <c r="KTU92" s="35"/>
      <c r="KTV92" s="59"/>
      <c r="KTW92" s="37"/>
      <c r="KTX92" s="46"/>
      <c r="KTY92" s="35"/>
      <c r="KTZ92" s="59"/>
      <c r="KUA92" s="37"/>
      <c r="KUB92" s="46"/>
      <c r="KUC92" s="35"/>
      <c r="KUD92" s="59"/>
      <c r="KUE92" s="37"/>
      <c r="KUF92" s="46"/>
      <c r="KUG92" s="35"/>
      <c r="KUH92" s="59"/>
      <c r="KUI92" s="37"/>
      <c r="KUJ92" s="46"/>
      <c r="KUK92" s="35"/>
      <c r="KUL92" s="59"/>
      <c r="KUM92" s="37"/>
      <c r="KUN92" s="46"/>
      <c r="KUO92" s="35"/>
      <c r="KUP92" s="59"/>
      <c r="KUQ92" s="37"/>
      <c r="KUR92" s="46"/>
      <c r="KUS92" s="35"/>
      <c r="KUT92" s="59"/>
      <c r="KUU92" s="37"/>
      <c r="KUV92" s="46"/>
      <c r="KUW92" s="35"/>
      <c r="KUX92" s="59"/>
      <c r="KUY92" s="37"/>
      <c r="KUZ92" s="46"/>
      <c r="KVA92" s="35"/>
      <c r="KVB92" s="59"/>
      <c r="KVC92" s="37"/>
      <c r="KVD92" s="46"/>
      <c r="KVE92" s="35"/>
      <c r="KVF92" s="59"/>
      <c r="KVG92" s="37"/>
      <c r="KVH92" s="46"/>
      <c r="KVI92" s="35"/>
      <c r="KVJ92" s="59"/>
      <c r="KVK92" s="37"/>
      <c r="KVL92" s="46"/>
      <c r="KVM92" s="35"/>
      <c r="KVN92" s="59"/>
      <c r="KVO92" s="37"/>
      <c r="KVP92" s="46"/>
      <c r="KVQ92" s="35"/>
      <c r="KVR92" s="59"/>
      <c r="KVS92" s="37"/>
      <c r="KVT92" s="46"/>
      <c r="KVU92" s="35"/>
      <c r="KVV92" s="59"/>
      <c r="KVW92" s="37"/>
      <c r="KVX92" s="46"/>
      <c r="KVY92" s="35"/>
      <c r="KVZ92" s="59"/>
      <c r="KWA92" s="37"/>
      <c r="KWB92" s="46"/>
      <c r="KWC92" s="35"/>
      <c r="KWD92" s="59"/>
      <c r="KWE92" s="37"/>
      <c r="KWF92" s="46"/>
      <c r="KWG92" s="35"/>
      <c r="KWH92" s="59"/>
      <c r="KWI92" s="37"/>
      <c r="KWJ92" s="46"/>
      <c r="KWK92" s="35"/>
      <c r="KWL92" s="59"/>
      <c r="KWM92" s="37"/>
      <c r="KWN92" s="46"/>
      <c r="KWO92" s="35"/>
      <c r="KWP92" s="59"/>
      <c r="KWQ92" s="37"/>
      <c r="KWR92" s="46"/>
      <c r="KWS92" s="35"/>
      <c r="KWT92" s="59"/>
      <c r="KWU92" s="37"/>
      <c r="KWV92" s="46"/>
      <c r="KWW92" s="35"/>
      <c r="KWX92" s="59"/>
      <c r="KWY92" s="37"/>
      <c r="KWZ92" s="46"/>
      <c r="KXA92" s="35"/>
      <c r="KXB92" s="59"/>
      <c r="KXC92" s="37"/>
      <c r="KXD92" s="46"/>
      <c r="KXE92" s="35"/>
      <c r="KXF92" s="59"/>
      <c r="KXG92" s="37"/>
      <c r="KXH92" s="46"/>
      <c r="KXI92" s="35"/>
      <c r="KXJ92" s="59"/>
      <c r="KXK92" s="37"/>
      <c r="KXL92" s="46"/>
      <c r="KXM92" s="35"/>
      <c r="KXN92" s="59"/>
      <c r="KXO92" s="37"/>
      <c r="KXP92" s="46"/>
      <c r="KXQ92" s="35"/>
      <c r="KXR92" s="59"/>
      <c r="KXS92" s="37"/>
      <c r="KXT92" s="46"/>
      <c r="KXU92" s="35"/>
      <c r="KXV92" s="59"/>
      <c r="KXW92" s="37"/>
      <c r="KXX92" s="46"/>
      <c r="KXY92" s="35"/>
      <c r="KXZ92" s="59"/>
      <c r="KYA92" s="37"/>
      <c r="KYB92" s="46"/>
      <c r="KYC92" s="35"/>
      <c r="KYD92" s="59"/>
      <c r="KYE92" s="37"/>
      <c r="KYF92" s="46"/>
      <c r="KYG92" s="35"/>
      <c r="KYH92" s="59"/>
      <c r="KYI92" s="37"/>
      <c r="KYJ92" s="46"/>
      <c r="KYK92" s="35"/>
      <c r="KYL92" s="59"/>
      <c r="KYM92" s="37"/>
      <c r="KYN92" s="46"/>
      <c r="KYO92" s="35"/>
      <c r="KYP92" s="59"/>
      <c r="KYQ92" s="37"/>
      <c r="KYR92" s="46"/>
      <c r="KYS92" s="35"/>
      <c r="KYT92" s="59"/>
      <c r="KYU92" s="37"/>
      <c r="KYV92" s="46"/>
      <c r="KYW92" s="35"/>
      <c r="KYX92" s="59"/>
      <c r="KYY92" s="37"/>
      <c r="KYZ92" s="46"/>
      <c r="KZA92" s="35"/>
      <c r="KZB92" s="59"/>
      <c r="KZC92" s="37"/>
      <c r="KZD92" s="46"/>
      <c r="KZE92" s="35"/>
      <c r="KZF92" s="59"/>
      <c r="KZG92" s="37"/>
      <c r="KZH92" s="46"/>
      <c r="KZI92" s="35"/>
      <c r="KZJ92" s="59"/>
      <c r="KZK92" s="37"/>
      <c r="KZL92" s="46"/>
      <c r="KZM92" s="35"/>
      <c r="KZN92" s="59"/>
      <c r="KZO92" s="37"/>
      <c r="KZP92" s="46"/>
      <c r="KZQ92" s="35"/>
      <c r="KZR92" s="59"/>
      <c r="KZS92" s="37"/>
      <c r="KZT92" s="46"/>
      <c r="KZU92" s="35"/>
      <c r="KZV92" s="59"/>
      <c r="KZW92" s="37"/>
      <c r="KZX92" s="46"/>
      <c r="KZY92" s="35"/>
      <c r="KZZ92" s="59"/>
      <c r="LAA92" s="37"/>
      <c r="LAB92" s="46"/>
      <c r="LAC92" s="35"/>
      <c r="LAD92" s="59"/>
      <c r="LAE92" s="37"/>
      <c r="LAF92" s="46"/>
      <c r="LAG92" s="35"/>
      <c r="LAH92" s="59"/>
      <c r="LAI92" s="37"/>
      <c r="LAJ92" s="46"/>
      <c r="LAK92" s="35"/>
      <c r="LAL92" s="59"/>
      <c r="LAM92" s="37"/>
      <c r="LAN92" s="46"/>
      <c r="LAO92" s="35"/>
      <c r="LAP92" s="59"/>
      <c r="LAQ92" s="37"/>
      <c r="LAR92" s="46"/>
      <c r="LAS92" s="35"/>
      <c r="LAT92" s="59"/>
      <c r="LAU92" s="37"/>
      <c r="LAV92" s="46"/>
      <c r="LAW92" s="35"/>
      <c r="LAX92" s="59"/>
      <c r="LAY92" s="37"/>
      <c r="LAZ92" s="46"/>
      <c r="LBA92" s="35"/>
      <c r="LBB92" s="59"/>
      <c r="LBC92" s="37"/>
      <c r="LBD92" s="46"/>
      <c r="LBE92" s="35"/>
      <c r="LBF92" s="59"/>
      <c r="LBG92" s="37"/>
      <c r="LBH92" s="46"/>
      <c r="LBI92" s="35"/>
      <c r="LBJ92" s="59"/>
      <c r="LBK92" s="37"/>
      <c r="LBL92" s="46"/>
      <c r="LBM92" s="35"/>
      <c r="LBN92" s="59"/>
      <c r="LBO92" s="37"/>
      <c r="LBP92" s="46"/>
      <c r="LBQ92" s="35"/>
      <c r="LBR92" s="59"/>
      <c r="LBS92" s="37"/>
      <c r="LBT92" s="46"/>
      <c r="LBU92" s="35"/>
      <c r="LBV92" s="59"/>
      <c r="LBW92" s="37"/>
      <c r="LBX92" s="46"/>
      <c r="LBY92" s="35"/>
      <c r="LBZ92" s="59"/>
      <c r="LCA92" s="37"/>
      <c r="LCB92" s="46"/>
      <c r="LCC92" s="35"/>
      <c r="LCD92" s="59"/>
      <c r="LCE92" s="37"/>
      <c r="LCF92" s="46"/>
      <c r="LCG92" s="35"/>
      <c r="LCH92" s="59"/>
      <c r="LCI92" s="37"/>
      <c r="LCJ92" s="46"/>
      <c r="LCK92" s="35"/>
      <c r="LCL92" s="59"/>
      <c r="LCM92" s="37"/>
      <c r="LCN92" s="46"/>
      <c r="LCO92" s="35"/>
      <c r="LCP92" s="59"/>
      <c r="LCQ92" s="37"/>
      <c r="LCR92" s="46"/>
      <c r="LCS92" s="35"/>
      <c r="LCT92" s="59"/>
      <c r="LCU92" s="37"/>
      <c r="LCV92" s="46"/>
      <c r="LCW92" s="35"/>
      <c r="LCX92" s="59"/>
      <c r="LCY92" s="37"/>
      <c r="LCZ92" s="46"/>
      <c r="LDA92" s="35"/>
      <c r="LDB92" s="59"/>
      <c r="LDC92" s="37"/>
      <c r="LDD92" s="46"/>
      <c r="LDE92" s="35"/>
      <c r="LDF92" s="59"/>
      <c r="LDG92" s="37"/>
      <c r="LDH92" s="46"/>
      <c r="LDI92" s="35"/>
      <c r="LDJ92" s="59"/>
      <c r="LDK92" s="37"/>
      <c r="LDL92" s="46"/>
      <c r="LDM92" s="35"/>
      <c r="LDN92" s="59"/>
      <c r="LDO92" s="37"/>
      <c r="LDP92" s="46"/>
      <c r="LDQ92" s="35"/>
      <c r="LDR92" s="59"/>
      <c r="LDS92" s="37"/>
      <c r="LDT92" s="46"/>
      <c r="LDU92" s="35"/>
      <c r="LDV92" s="59"/>
      <c r="LDW92" s="37"/>
      <c r="LDX92" s="46"/>
      <c r="LDY92" s="35"/>
      <c r="LDZ92" s="59"/>
      <c r="LEA92" s="37"/>
      <c r="LEB92" s="46"/>
      <c r="LEC92" s="35"/>
      <c r="LED92" s="59"/>
      <c r="LEE92" s="37"/>
      <c r="LEF92" s="46"/>
      <c r="LEG92" s="35"/>
      <c r="LEH92" s="59"/>
      <c r="LEI92" s="37"/>
      <c r="LEJ92" s="46"/>
      <c r="LEK92" s="35"/>
      <c r="LEL92" s="59"/>
      <c r="LEM92" s="37"/>
      <c r="LEN92" s="46"/>
      <c r="LEO92" s="35"/>
      <c r="LEP92" s="59"/>
      <c r="LEQ92" s="37"/>
      <c r="LER92" s="46"/>
      <c r="LES92" s="35"/>
      <c r="LET92" s="59"/>
      <c r="LEU92" s="37"/>
      <c r="LEV92" s="46"/>
      <c r="LEW92" s="35"/>
      <c r="LEX92" s="59"/>
      <c r="LEY92" s="37"/>
      <c r="LEZ92" s="46"/>
      <c r="LFA92" s="35"/>
      <c r="LFB92" s="59"/>
      <c r="LFC92" s="37"/>
      <c r="LFD92" s="46"/>
      <c r="LFE92" s="35"/>
      <c r="LFF92" s="59"/>
      <c r="LFG92" s="37"/>
      <c r="LFH92" s="46"/>
      <c r="LFI92" s="35"/>
      <c r="LFJ92" s="59"/>
      <c r="LFK92" s="37"/>
      <c r="LFL92" s="46"/>
      <c r="LFM92" s="35"/>
      <c r="LFN92" s="59"/>
      <c r="LFO92" s="37"/>
      <c r="LFP92" s="46"/>
      <c r="LFQ92" s="35"/>
      <c r="LFR92" s="59"/>
      <c r="LFS92" s="37"/>
      <c r="LFT92" s="46"/>
      <c r="LFU92" s="35"/>
      <c r="LFV92" s="59"/>
      <c r="LFW92" s="37"/>
      <c r="LFX92" s="46"/>
      <c r="LFY92" s="35"/>
      <c r="LFZ92" s="59"/>
      <c r="LGA92" s="37"/>
      <c r="LGB92" s="46"/>
      <c r="LGC92" s="35"/>
      <c r="LGD92" s="59"/>
      <c r="LGE92" s="37"/>
      <c r="LGF92" s="46"/>
      <c r="LGG92" s="35"/>
      <c r="LGH92" s="59"/>
      <c r="LGI92" s="37"/>
      <c r="LGJ92" s="46"/>
      <c r="LGK92" s="35"/>
      <c r="LGL92" s="59"/>
      <c r="LGM92" s="37"/>
      <c r="LGN92" s="46"/>
      <c r="LGO92" s="35"/>
      <c r="LGP92" s="59"/>
      <c r="LGQ92" s="37"/>
      <c r="LGR92" s="46"/>
      <c r="LGS92" s="35"/>
      <c r="LGT92" s="59"/>
      <c r="LGU92" s="37"/>
      <c r="LGV92" s="46"/>
      <c r="LGW92" s="35"/>
      <c r="LGX92" s="59"/>
      <c r="LGY92" s="37"/>
      <c r="LGZ92" s="46"/>
      <c r="LHA92" s="35"/>
      <c r="LHB92" s="59"/>
      <c r="LHC92" s="37"/>
      <c r="LHD92" s="46"/>
      <c r="LHE92" s="35"/>
      <c r="LHF92" s="59"/>
      <c r="LHG92" s="37"/>
      <c r="LHH92" s="46"/>
      <c r="LHI92" s="35"/>
      <c r="LHJ92" s="59"/>
      <c r="LHK92" s="37"/>
      <c r="LHL92" s="46"/>
      <c r="LHM92" s="35"/>
      <c r="LHN92" s="59"/>
      <c r="LHO92" s="37"/>
      <c r="LHP92" s="46"/>
      <c r="LHQ92" s="35"/>
      <c r="LHR92" s="59"/>
      <c r="LHS92" s="37"/>
      <c r="LHT92" s="46"/>
      <c r="LHU92" s="35"/>
      <c r="LHV92" s="59"/>
      <c r="LHW92" s="37"/>
      <c r="LHX92" s="46"/>
      <c r="LHY92" s="35"/>
      <c r="LHZ92" s="59"/>
      <c r="LIA92" s="37"/>
      <c r="LIB92" s="46"/>
      <c r="LIC92" s="35"/>
      <c r="LID92" s="59"/>
      <c r="LIE92" s="37"/>
      <c r="LIF92" s="46"/>
      <c r="LIG92" s="35"/>
      <c r="LIH92" s="59"/>
      <c r="LII92" s="37"/>
      <c r="LIJ92" s="46"/>
      <c r="LIK92" s="35"/>
      <c r="LIL92" s="59"/>
      <c r="LIM92" s="37"/>
      <c r="LIN92" s="46"/>
      <c r="LIO92" s="35"/>
      <c r="LIP92" s="59"/>
      <c r="LIQ92" s="37"/>
      <c r="LIR92" s="46"/>
      <c r="LIS92" s="35"/>
      <c r="LIT92" s="59"/>
      <c r="LIU92" s="37"/>
      <c r="LIV92" s="46"/>
      <c r="LIW92" s="35"/>
      <c r="LIX92" s="59"/>
      <c r="LIY92" s="37"/>
      <c r="LIZ92" s="46"/>
      <c r="LJA92" s="35"/>
      <c r="LJB92" s="59"/>
      <c r="LJC92" s="37"/>
      <c r="LJD92" s="46"/>
      <c r="LJE92" s="35"/>
      <c r="LJF92" s="59"/>
      <c r="LJG92" s="37"/>
      <c r="LJH92" s="46"/>
      <c r="LJI92" s="35"/>
      <c r="LJJ92" s="59"/>
      <c r="LJK92" s="37"/>
      <c r="LJL92" s="46"/>
      <c r="LJM92" s="35"/>
      <c r="LJN92" s="59"/>
      <c r="LJO92" s="37"/>
      <c r="LJP92" s="46"/>
      <c r="LJQ92" s="35"/>
      <c r="LJR92" s="59"/>
      <c r="LJS92" s="37"/>
      <c r="LJT92" s="46"/>
      <c r="LJU92" s="35"/>
      <c r="LJV92" s="59"/>
      <c r="LJW92" s="37"/>
      <c r="LJX92" s="46"/>
      <c r="LJY92" s="35"/>
      <c r="LJZ92" s="59"/>
      <c r="LKA92" s="37"/>
      <c r="LKB92" s="46"/>
      <c r="LKC92" s="35"/>
      <c r="LKD92" s="59"/>
      <c r="LKE92" s="37"/>
      <c r="LKF92" s="46"/>
      <c r="LKG92" s="35"/>
      <c r="LKH92" s="59"/>
      <c r="LKI92" s="37"/>
      <c r="LKJ92" s="46"/>
      <c r="LKK92" s="35"/>
      <c r="LKL92" s="59"/>
      <c r="LKM92" s="37"/>
      <c r="LKN92" s="46"/>
      <c r="LKO92" s="35"/>
      <c r="LKP92" s="59"/>
      <c r="LKQ92" s="37"/>
      <c r="LKR92" s="46"/>
      <c r="LKS92" s="35"/>
      <c r="LKT92" s="59"/>
      <c r="LKU92" s="37"/>
      <c r="LKV92" s="46"/>
      <c r="LKW92" s="35"/>
      <c r="LKX92" s="59"/>
      <c r="LKY92" s="37"/>
      <c r="LKZ92" s="46"/>
      <c r="LLA92" s="35"/>
      <c r="LLB92" s="59"/>
      <c r="LLC92" s="37"/>
      <c r="LLD92" s="46"/>
      <c r="LLE92" s="35"/>
      <c r="LLF92" s="59"/>
      <c r="LLG92" s="37"/>
      <c r="LLH92" s="46"/>
      <c r="LLI92" s="35"/>
      <c r="LLJ92" s="59"/>
      <c r="LLK92" s="37"/>
      <c r="LLL92" s="46"/>
      <c r="LLM92" s="35"/>
      <c r="LLN92" s="59"/>
      <c r="LLO92" s="37"/>
      <c r="LLP92" s="46"/>
      <c r="LLQ92" s="35"/>
      <c r="LLR92" s="59"/>
      <c r="LLS92" s="37"/>
      <c r="LLT92" s="46"/>
      <c r="LLU92" s="35"/>
      <c r="LLV92" s="59"/>
      <c r="LLW92" s="37"/>
      <c r="LLX92" s="46"/>
      <c r="LLY92" s="35"/>
      <c r="LLZ92" s="59"/>
      <c r="LMA92" s="37"/>
      <c r="LMB92" s="46"/>
      <c r="LMC92" s="35"/>
      <c r="LMD92" s="59"/>
      <c r="LME92" s="37"/>
      <c r="LMF92" s="46"/>
      <c r="LMG92" s="35"/>
      <c r="LMH92" s="59"/>
      <c r="LMI92" s="37"/>
      <c r="LMJ92" s="46"/>
      <c r="LMK92" s="35"/>
      <c r="LML92" s="59"/>
      <c r="LMM92" s="37"/>
      <c r="LMN92" s="46"/>
      <c r="LMO92" s="35"/>
      <c r="LMP92" s="59"/>
      <c r="LMQ92" s="37"/>
      <c r="LMR92" s="46"/>
      <c r="LMS92" s="35"/>
      <c r="LMT92" s="59"/>
      <c r="LMU92" s="37"/>
      <c r="LMV92" s="46"/>
      <c r="LMW92" s="35"/>
      <c r="LMX92" s="59"/>
      <c r="LMY92" s="37"/>
      <c r="LMZ92" s="46"/>
      <c r="LNA92" s="35"/>
      <c r="LNB92" s="59"/>
      <c r="LNC92" s="37"/>
      <c r="LND92" s="46"/>
      <c r="LNE92" s="35"/>
      <c r="LNF92" s="59"/>
      <c r="LNG92" s="37"/>
      <c r="LNH92" s="46"/>
      <c r="LNI92" s="35"/>
      <c r="LNJ92" s="59"/>
      <c r="LNK92" s="37"/>
      <c r="LNL92" s="46"/>
      <c r="LNM92" s="35"/>
      <c r="LNN92" s="59"/>
      <c r="LNO92" s="37"/>
      <c r="LNP92" s="46"/>
      <c r="LNQ92" s="35"/>
      <c r="LNR92" s="59"/>
      <c r="LNS92" s="37"/>
      <c r="LNT92" s="46"/>
      <c r="LNU92" s="35"/>
      <c r="LNV92" s="59"/>
      <c r="LNW92" s="37"/>
      <c r="LNX92" s="46"/>
      <c r="LNY92" s="35"/>
      <c r="LNZ92" s="59"/>
      <c r="LOA92" s="37"/>
      <c r="LOB92" s="46"/>
      <c r="LOC92" s="35"/>
      <c r="LOD92" s="59"/>
      <c r="LOE92" s="37"/>
      <c r="LOF92" s="46"/>
      <c r="LOG92" s="35"/>
      <c r="LOH92" s="59"/>
      <c r="LOI92" s="37"/>
      <c r="LOJ92" s="46"/>
      <c r="LOK92" s="35"/>
      <c r="LOL92" s="59"/>
      <c r="LOM92" s="37"/>
      <c r="LON92" s="46"/>
      <c r="LOO92" s="35"/>
      <c r="LOP92" s="59"/>
      <c r="LOQ92" s="37"/>
      <c r="LOR92" s="46"/>
      <c r="LOS92" s="35"/>
      <c r="LOT92" s="59"/>
      <c r="LOU92" s="37"/>
      <c r="LOV92" s="46"/>
      <c r="LOW92" s="35"/>
      <c r="LOX92" s="59"/>
      <c r="LOY92" s="37"/>
      <c r="LOZ92" s="46"/>
      <c r="LPA92" s="35"/>
      <c r="LPB92" s="59"/>
      <c r="LPC92" s="37"/>
      <c r="LPD92" s="46"/>
      <c r="LPE92" s="35"/>
      <c r="LPF92" s="59"/>
      <c r="LPG92" s="37"/>
      <c r="LPH92" s="46"/>
      <c r="LPI92" s="35"/>
      <c r="LPJ92" s="59"/>
      <c r="LPK92" s="37"/>
      <c r="LPL92" s="46"/>
      <c r="LPM92" s="35"/>
      <c r="LPN92" s="59"/>
      <c r="LPO92" s="37"/>
      <c r="LPP92" s="46"/>
      <c r="LPQ92" s="35"/>
      <c r="LPR92" s="59"/>
      <c r="LPS92" s="37"/>
      <c r="LPT92" s="46"/>
      <c r="LPU92" s="35"/>
      <c r="LPV92" s="59"/>
      <c r="LPW92" s="37"/>
      <c r="LPX92" s="46"/>
      <c r="LPY92" s="35"/>
      <c r="LPZ92" s="59"/>
      <c r="LQA92" s="37"/>
      <c r="LQB92" s="46"/>
      <c r="LQC92" s="35"/>
      <c r="LQD92" s="59"/>
      <c r="LQE92" s="37"/>
      <c r="LQF92" s="46"/>
      <c r="LQG92" s="35"/>
      <c r="LQH92" s="59"/>
      <c r="LQI92" s="37"/>
      <c r="LQJ92" s="46"/>
      <c r="LQK92" s="35"/>
      <c r="LQL92" s="59"/>
      <c r="LQM92" s="37"/>
      <c r="LQN92" s="46"/>
      <c r="LQO92" s="35"/>
      <c r="LQP92" s="59"/>
      <c r="LQQ92" s="37"/>
      <c r="LQR92" s="46"/>
      <c r="LQS92" s="35"/>
      <c r="LQT92" s="59"/>
      <c r="LQU92" s="37"/>
      <c r="LQV92" s="46"/>
      <c r="LQW92" s="35"/>
      <c r="LQX92" s="59"/>
      <c r="LQY92" s="37"/>
      <c r="LQZ92" s="46"/>
      <c r="LRA92" s="35"/>
      <c r="LRB92" s="59"/>
      <c r="LRC92" s="37"/>
      <c r="LRD92" s="46"/>
      <c r="LRE92" s="35"/>
      <c r="LRF92" s="59"/>
      <c r="LRG92" s="37"/>
      <c r="LRH92" s="46"/>
      <c r="LRI92" s="35"/>
      <c r="LRJ92" s="59"/>
      <c r="LRK92" s="37"/>
      <c r="LRL92" s="46"/>
      <c r="LRM92" s="35"/>
      <c r="LRN92" s="59"/>
      <c r="LRO92" s="37"/>
      <c r="LRP92" s="46"/>
      <c r="LRQ92" s="35"/>
      <c r="LRR92" s="59"/>
      <c r="LRS92" s="37"/>
      <c r="LRT92" s="46"/>
      <c r="LRU92" s="35"/>
      <c r="LRV92" s="59"/>
      <c r="LRW92" s="37"/>
      <c r="LRX92" s="46"/>
      <c r="LRY92" s="35"/>
      <c r="LRZ92" s="59"/>
      <c r="LSA92" s="37"/>
      <c r="LSB92" s="46"/>
      <c r="LSC92" s="35"/>
      <c r="LSD92" s="59"/>
      <c r="LSE92" s="37"/>
      <c r="LSF92" s="46"/>
      <c r="LSG92" s="35"/>
      <c r="LSH92" s="59"/>
      <c r="LSI92" s="37"/>
      <c r="LSJ92" s="46"/>
      <c r="LSK92" s="35"/>
      <c r="LSL92" s="59"/>
      <c r="LSM92" s="37"/>
      <c r="LSN92" s="46"/>
      <c r="LSO92" s="35"/>
      <c r="LSP92" s="59"/>
      <c r="LSQ92" s="37"/>
      <c r="LSR92" s="46"/>
      <c r="LSS92" s="35"/>
      <c r="LST92" s="59"/>
      <c r="LSU92" s="37"/>
      <c r="LSV92" s="46"/>
      <c r="LSW92" s="35"/>
      <c r="LSX92" s="59"/>
      <c r="LSY92" s="37"/>
      <c r="LSZ92" s="46"/>
      <c r="LTA92" s="35"/>
      <c r="LTB92" s="59"/>
      <c r="LTC92" s="37"/>
      <c r="LTD92" s="46"/>
      <c r="LTE92" s="35"/>
      <c r="LTF92" s="59"/>
      <c r="LTG92" s="37"/>
      <c r="LTH92" s="46"/>
      <c r="LTI92" s="35"/>
      <c r="LTJ92" s="59"/>
      <c r="LTK92" s="37"/>
      <c r="LTL92" s="46"/>
      <c r="LTM92" s="35"/>
      <c r="LTN92" s="59"/>
      <c r="LTO92" s="37"/>
      <c r="LTP92" s="46"/>
      <c r="LTQ92" s="35"/>
      <c r="LTR92" s="59"/>
      <c r="LTS92" s="37"/>
      <c r="LTT92" s="46"/>
      <c r="LTU92" s="35"/>
      <c r="LTV92" s="59"/>
      <c r="LTW92" s="37"/>
      <c r="LTX92" s="46"/>
      <c r="LTY92" s="35"/>
      <c r="LTZ92" s="59"/>
      <c r="LUA92" s="37"/>
      <c r="LUB92" s="46"/>
      <c r="LUC92" s="35"/>
      <c r="LUD92" s="59"/>
      <c r="LUE92" s="37"/>
      <c r="LUF92" s="46"/>
      <c r="LUG92" s="35"/>
      <c r="LUH92" s="59"/>
      <c r="LUI92" s="37"/>
      <c r="LUJ92" s="46"/>
      <c r="LUK92" s="35"/>
      <c r="LUL92" s="59"/>
      <c r="LUM92" s="37"/>
      <c r="LUN92" s="46"/>
      <c r="LUO92" s="35"/>
      <c r="LUP92" s="59"/>
      <c r="LUQ92" s="37"/>
      <c r="LUR92" s="46"/>
      <c r="LUS92" s="35"/>
      <c r="LUT92" s="59"/>
      <c r="LUU92" s="37"/>
      <c r="LUV92" s="46"/>
      <c r="LUW92" s="35"/>
      <c r="LUX92" s="59"/>
      <c r="LUY92" s="37"/>
      <c r="LUZ92" s="46"/>
      <c r="LVA92" s="35"/>
      <c r="LVB92" s="59"/>
      <c r="LVC92" s="37"/>
      <c r="LVD92" s="46"/>
      <c r="LVE92" s="35"/>
      <c r="LVF92" s="59"/>
      <c r="LVG92" s="37"/>
      <c r="LVH92" s="46"/>
      <c r="LVI92" s="35"/>
      <c r="LVJ92" s="59"/>
      <c r="LVK92" s="37"/>
      <c r="LVL92" s="46"/>
      <c r="LVM92" s="35"/>
      <c r="LVN92" s="59"/>
      <c r="LVO92" s="37"/>
      <c r="LVP92" s="46"/>
      <c r="LVQ92" s="35"/>
      <c r="LVR92" s="59"/>
      <c r="LVS92" s="37"/>
      <c r="LVT92" s="46"/>
      <c r="LVU92" s="35"/>
      <c r="LVV92" s="59"/>
      <c r="LVW92" s="37"/>
      <c r="LVX92" s="46"/>
      <c r="LVY92" s="35"/>
      <c r="LVZ92" s="59"/>
      <c r="LWA92" s="37"/>
      <c r="LWB92" s="46"/>
      <c r="LWC92" s="35"/>
      <c r="LWD92" s="59"/>
      <c r="LWE92" s="37"/>
      <c r="LWF92" s="46"/>
      <c r="LWG92" s="35"/>
      <c r="LWH92" s="59"/>
      <c r="LWI92" s="37"/>
      <c r="LWJ92" s="46"/>
      <c r="LWK92" s="35"/>
      <c r="LWL92" s="59"/>
      <c r="LWM92" s="37"/>
      <c r="LWN92" s="46"/>
      <c r="LWO92" s="35"/>
      <c r="LWP92" s="59"/>
      <c r="LWQ92" s="37"/>
      <c r="LWR92" s="46"/>
      <c r="LWS92" s="35"/>
      <c r="LWT92" s="59"/>
      <c r="LWU92" s="37"/>
      <c r="LWV92" s="46"/>
      <c r="LWW92" s="35"/>
      <c r="LWX92" s="59"/>
      <c r="LWY92" s="37"/>
      <c r="LWZ92" s="46"/>
      <c r="LXA92" s="35"/>
      <c r="LXB92" s="59"/>
      <c r="LXC92" s="37"/>
      <c r="LXD92" s="46"/>
      <c r="LXE92" s="35"/>
      <c r="LXF92" s="59"/>
      <c r="LXG92" s="37"/>
      <c r="LXH92" s="46"/>
      <c r="LXI92" s="35"/>
      <c r="LXJ92" s="59"/>
      <c r="LXK92" s="37"/>
      <c r="LXL92" s="46"/>
      <c r="LXM92" s="35"/>
      <c r="LXN92" s="59"/>
      <c r="LXO92" s="37"/>
      <c r="LXP92" s="46"/>
      <c r="LXQ92" s="35"/>
      <c r="LXR92" s="59"/>
      <c r="LXS92" s="37"/>
      <c r="LXT92" s="46"/>
      <c r="LXU92" s="35"/>
      <c r="LXV92" s="59"/>
      <c r="LXW92" s="37"/>
      <c r="LXX92" s="46"/>
      <c r="LXY92" s="35"/>
      <c r="LXZ92" s="59"/>
      <c r="LYA92" s="37"/>
      <c r="LYB92" s="46"/>
      <c r="LYC92" s="35"/>
      <c r="LYD92" s="59"/>
      <c r="LYE92" s="37"/>
      <c r="LYF92" s="46"/>
      <c r="LYG92" s="35"/>
      <c r="LYH92" s="59"/>
      <c r="LYI92" s="37"/>
      <c r="LYJ92" s="46"/>
      <c r="LYK92" s="35"/>
      <c r="LYL92" s="59"/>
      <c r="LYM92" s="37"/>
      <c r="LYN92" s="46"/>
      <c r="LYO92" s="35"/>
      <c r="LYP92" s="59"/>
      <c r="LYQ92" s="37"/>
      <c r="LYR92" s="46"/>
      <c r="LYS92" s="35"/>
      <c r="LYT92" s="59"/>
      <c r="LYU92" s="37"/>
      <c r="LYV92" s="46"/>
      <c r="LYW92" s="35"/>
      <c r="LYX92" s="59"/>
      <c r="LYY92" s="37"/>
      <c r="LYZ92" s="46"/>
      <c r="LZA92" s="35"/>
      <c r="LZB92" s="59"/>
      <c r="LZC92" s="37"/>
      <c r="LZD92" s="46"/>
      <c r="LZE92" s="35"/>
      <c r="LZF92" s="59"/>
      <c r="LZG92" s="37"/>
      <c r="LZH92" s="46"/>
      <c r="LZI92" s="35"/>
      <c r="LZJ92" s="59"/>
      <c r="LZK92" s="37"/>
      <c r="LZL92" s="46"/>
      <c r="LZM92" s="35"/>
      <c r="LZN92" s="59"/>
      <c r="LZO92" s="37"/>
      <c r="LZP92" s="46"/>
      <c r="LZQ92" s="35"/>
      <c r="LZR92" s="59"/>
      <c r="LZS92" s="37"/>
      <c r="LZT92" s="46"/>
      <c r="LZU92" s="35"/>
      <c r="LZV92" s="59"/>
      <c r="LZW92" s="37"/>
      <c r="LZX92" s="46"/>
      <c r="LZY92" s="35"/>
      <c r="LZZ92" s="59"/>
      <c r="MAA92" s="37"/>
      <c r="MAB92" s="46"/>
      <c r="MAC92" s="35"/>
      <c r="MAD92" s="59"/>
      <c r="MAE92" s="37"/>
      <c r="MAF92" s="46"/>
      <c r="MAG92" s="35"/>
      <c r="MAH92" s="59"/>
      <c r="MAI92" s="37"/>
      <c r="MAJ92" s="46"/>
      <c r="MAK92" s="35"/>
      <c r="MAL92" s="59"/>
      <c r="MAM92" s="37"/>
      <c r="MAN92" s="46"/>
      <c r="MAO92" s="35"/>
      <c r="MAP92" s="59"/>
      <c r="MAQ92" s="37"/>
      <c r="MAR92" s="46"/>
      <c r="MAS92" s="35"/>
      <c r="MAT92" s="59"/>
      <c r="MAU92" s="37"/>
      <c r="MAV92" s="46"/>
      <c r="MAW92" s="35"/>
      <c r="MAX92" s="59"/>
      <c r="MAY92" s="37"/>
      <c r="MAZ92" s="46"/>
      <c r="MBA92" s="35"/>
      <c r="MBB92" s="59"/>
      <c r="MBC92" s="37"/>
      <c r="MBD92" s="46"/>
      <c r="MBE92" s="35"/>
      <c r="MBF92" s="59"/>
      <c r="MBG92" s="37"/>
      <c r="MBH92" s="46"/>
      <c r="MBI92" s="35"/>
      <c r="MBJ92" s="59"/>
      <c r="MBK92" s="37"/>
      <c r="MBL92" s="46"/>
      <c r="MBM92" s="35"/>
      <c r="MBN92" s="59"/>
      <c r="MBO92" s="37"/>
      <c r="MBP92" s="46"/>
      <c r="MBQ92" s="35"/>
      <c r="MBR92" s="59"/>
      <c r="MBS92" s="37"/>
      <c r="MBT92" s="46"/>
      <c r="MBU92" s="35"/>
      <c r="MBV92" s="59"/>
      <c r="MBW92" s="37"/>
      <c r="MBX92" s="46"/>
      <c r="MBY92" s="35"/>
      <c r="MBZ92" s="59"/>
      <c r="MCA92" s="37"/>
      <c r="MCB92" s="46"/>
      <c r="MCC92" s="35"/>
      <c r="MCD92" s="59"/>
      <c r="MCE92" s="37"/>
      <c r="MCF92" s="46"/>
      <c r="MCG92" s="35"/>
      <c r="MCH92" s="59"/>
      <c r="MCI92" s="37"/>
      <c r="MCJ92" s="46"/>
      <c r="MCK92" s="35"/>
      <c r="MCL92" s="59"/>
      <c r="MCM92" s="37"/>
      <c r="MCN92" s="46"/>
      <c r="MCO92" s="35"/>
      <c r="MCP92" s="59"/>
      <c r="MCQ92" s="37"/>
      <c r="MCR92" s="46"/>
      <c r="MCS92" s="35"/>
      <c r="MCT92" s="59"/>
      <c r="MCU92" s="37"/>
      <c r="MCV92" s="46"/>
      <c r="MCW92" s="35"/>
      <c r="MCX92" s="59"/>
      <c r="MCY92" s="37"/>
      <c r="MCZ92" s="46"/>
      <c r="MDA92" s="35"/>
      <c r="MDB92" s="59"/>
      <c r="MDC92" s="37"/>
      <c r="MDD92" s="46"/>
      <c r="MDE92" s="35"/>
      <c r="MDF92" s="59"/>
      <c r="MDG92" s="37"/>
      <c r="MDH92" s="46"/>
      <c r="MDI92" s="35"/>
      <c r="MDJ92" s="59"/>
      <c r="MDK92" s="37"/>
      <c r="MDL92" s="46"/>
      <c r="MDM92" s="35"/>
      <c r="MDN92" s="59"/>
      <c r="MDO92" s="37"/>
      <c r="MDP92" s="46"/>
      <c r="MDQ92" s="35"/>
      <c r="MDR92" s="59"/>
      <c r="MDS92" s="37"/>
      <c r="MDT92" s="46"/>
      <c r="MDU92" s="35"/>
      <c r="MDV92" s="59"/>
      <c r="MDW92" s="37"/>
      <c r="MDX92" s="46"/>
      <c r="MDY92" s="35"/>
      <c r="MDZ92" s="59"/>
      <c r="MEA92" s="37"/>
      <c r="MEB92" s="46"/>
      <c r="MEC92" s="35"/>
      <c r="MED92" s="59"/>
      <c r="MEE92" s="37"/>
      <c r="MEF92" s="46"/>
      <c r="MEG92" s="35"/>
      <c r="MEH92" s="59"/>
      <c r="MEI92" s="37"/>
      <c r="MEJ92" s="46"/>
      <c r="MEK92" s="35"/>
      <c r="MEL92" s="59"/>
      <c r="MEM92" s="37"/>
      <c r="MEN92" s="46"/>
      <c r="MEO92" s="35"/>
      <c r="MEP92" s="59"/>
      <c r="MEQ92" s="37"/>
      <c r="MER92" s="46"/>
      <c r="MES92" s="35"/>
      <c r="MET92" s="59"/>
      <c r="MEU92" s="37"/>
      <c r="MEV92" s="46"/>
      <c r="MEW92" s="35"/>
      <c r="MEX92" s="59"/>
      <c r="MEY92" s="37"/>
      <c r="MEZ92" s="46"/>
      <c r="MFA92" s="35"/>
      <c r="MFB92" s="59"/>
      <c r="MFC92" s="37"/>
      <c r="MFD92" s="46"/>
      <c r="MFE92" s="35"/>
      <c r="MFF92" s="59"/>
      <c r="MFG92" s="37"/>
      <c r="MFH92" s="46"/>
      <c r="MFI92" s="35"/>
      <c r="MFJ92" s="59"/>
      <c r="MFK92" s="37"/>
      <c r="MFL92" s="46"/>
      <c r="MFM92" s="35"/>
      <c r="MFN92" s="59"/>
      <c r="MFO92" s="37"/>
      <c r="MFP92" s="46"/>
      <c r="MFQ92" s="35"/>
      <c r="MFR92" s="59"/>
      <c r="MFS92" s="37"/>
      <c r="MFT92" s="46"/>
      <c r="MFU92" s="35"/>
      <c r="MFV92" s="59"/>
      <c r="MFW92" s="37"/>
      <c r="MFX92" s="46"/>
      <c r="MFY92" s="35"/>
      <c r="MFZ92" s="59"/>
      <c r="MGA92" s="37"/>
      <c r="MGB92" s="46"/>
      <c r="MGC92" s="35"/>
      <c r="MGD92" s="59"/>
      <c r="MGE92" s="37"/>
      <c r="MGF92" s="46"/>
      <c r="MGG92" s="35"/>
      <c r="MGH92" s="59"/>
      <c r="MGI92" s="37"/>
      <c r="MGJ92" s="46"/>
      <c r="MGK92" s="35"/>
      <c r="MGL92" s="59"/>
      <c r="MGM92" s="37"/>
      <c r="MGN92" s="46"/>
      <c r="MGO92" s="35"/>
      <c r="MGP92" s="59"/>
      <c r="MGQ92" s="37"/>
      <c r="MGR92" s="46"/>
      <c r="MGS92" s="35"/>
      <c r="MGT92" s="59"/>
      <c r="MGU92" s="37"/>
      <c r="MGV92" s="46"/>
      <c r="MGW92" s="35"/>
      <c r="MGX92" s="59"/>
      <c r="MGY92" s="37"/>
      <c r="MGZ92" s="46"/>
      <c r="MHA92" s="35"/>
      <c r="MHB92" s="59"/>
      <c r="MHC92" s="37"/>
      <c r="MHD92" s="46"/>
      <c r="MHE92" s="35"/>
      <c r="MHF92" s="59"/>
      <c r="MHG92" s="37"/>
      <c r="MHH92" s="46"/>
      <c r="MHI92" s="35"/>
      <c r="MHJ92" s="59"/>
      <c r="MHK92" s="37"/>
      <c r="MHL92" s="46"/>
      <c r="MHM92" s="35"/>
      <c r="MHN92" s="59"/>
      <c r="MHO92" s="37"/>
      <c r="MHP92" s="46"/>
      <c r="MHQ92" s="35"/>
      <c r="MHR92" s="59"/>
      <c r="MHS92" s="37"/>
      <c r="MHT92" s="46"/>
      <c r="MHU92" s="35"/>
      <c r="MHV92" s="59"/>
      <c r="MHW92" s="37"/>
      <c r="MHX92" s="46"/>
      <c r="MHY92" s="35"/>
      <c r="MHZ92" s="59"/>
      <c r="MIA92" s="37"/>
      <c r="MIB92" s="46"/>
      <c r="MIC92" s="35"/>
      <c r="MID92" s="59"/>
      <c r="MIE92" s="37"/>
      <c r="MIF92" s="46"/>
      <c r="MIG92" s="35"/>
      <c r="MIH92" s="59"/>
      <c r="MII92" s="37"/>
      <c r="MIJ92" s="46"/>
      <c r="MIK92" s="35"/>
      <c r="MIL92" s="59"/>
      <c r="MIM92" s="37"/>
      <c r="MIN92" s="46"/>
      <c r="MIO92" s="35"/>
      <c r="MIP92" s="59"/>
      <c r="MIQ92" s="37"/>
      <c r="MIR92" s="46"/>
      <c r="MIS92" s="35"/>
      <c r="MIT92" s="59"/>
      <c r="MIU92" s="37"/>
      <c r="MIV92" s="46"/>
      <c r="MIW92" s="35"/>
      <c r="MIX92" s="59"/>
      <c r="MIY92" s="37"/>
      <c r="MIZ92" s="46"/>
      <c r="MJA92" s="35"/>
      <c r="MJB92" s="59"/>
      <c r="MJC92" s="37"/>
      <c r="MJD92" s="46"/>
      <c r="MJE92" s="35"/>
      <c r="MJF92" s="59"/>
      <c r="MJG92" s="37"/>
      <c r="MJH92" s="46"/>
      <c r="MJI92" s="35"/>
      <c r="MJJ92" s="59"/>
      <c r="MJK92" s="37"/>
      <c r="MJL92" s="46"/>
      <c r="MJM92" s="35"/>
      <c r="MJN92" s="59"/>
      <c r="MJO92" s="37"/>
      <c r="MJP92" s="46"/>
      <c r="MJQ92" s="35"/>
      <c r="MJR92" s="59"/>
      <c r="MJS92" s="37"/>
      <c r="MJT92" s="46"/>
      <c r="MJU92" s="35"/>
      <c r="MJV92" s="59"/>
      <c r="MJW92" s="37"/>
      <c r="MJX92" s="46"/>
      <c r="MJY92" s="35"/>
      <c r="MJZ92" s="59"/>
      <c r="MKA92" s="37"/>
      <c r="MKB92" s="46"/>
      <c r="MKC92" s="35"/>
      <c r="MKD92" s="59"/>
      <c r="MKE92" s="37"/>
      <c r="MKF92" s="46"/>
      <c r="MKG92" s="35"/>
      <c r="MKH92" s="59"/>
      <c r="MKI92" s="37"/>
      <c r="MKJ92" s="46"/>
      <c r="MKK92" s="35"/>
      <c r="MKL92" s="59"/>
      <c r="MKM92" s="37"/>
      <c r="MKN92" s="46"/>
      <c r="MKO92" s="35"/>
      <c r="MKP92" s="59"/>
      <c r="MKQ92" s="37"/>
      <c r="MKR92" s="46"/>
      <c r="MKS92" s="35"/>
      <c r="MKT92" s="59"/>
      <c r="MKU92" s="37"/>
      <c r="MKV92" s="46"/>
      <c r="MKW92" s="35"/>
      <c r="MKX92" s="59"/>
      <c r="MKY92" s="37"/>
      <c r="MKZ92" s="46"/>
      <c r="MLA92" s="35"/>
      <c r="MLB92" s="59"/>
      <c r="MLC92" s="37"/>
      <c r="MLD92" s="46"/>
      <c r="MLE92" s="35"/>
      <c r="MLF92" s="59"/>
      <c r="MLG92" s="37"/>
      <c r="MLH92" s="46"/>
      <c r="MLI92" s="35"/>
      <c r="MLJ92" s="59"/>
      <c r="MLK92" s="37"/>
      <c r="MLL92" s="46"/>
      <c r="MLM92" s="35"/>
      <c r="MLN92" s="59"/>
      <c r="MLO92" s="37"/>
      <c r="MLP92" s="46"/>
      <c r="MLQ92" s="35"/>
      <c r="MLR92" s="59"/>
      <c r="MLS92" s="37"/>
      <c r="MLT92" s="46"/>
      <c r="MLU92" s="35"/>
      <c r="MLV92" s="59"/>
      <c r="MLW92" s="37"/>
      <c r="MLX92" s="46"/>
      <c r="MLY92" s="35"/>
      <c r="MLZ92" s="59"/>
      <c r="MMA92" s="37"/>
      <c r="MMB92" s="46"/>
      <c r="MMC92" s="35"/>
      <c r="MMD92" s="59"/>
      <c r="MME92" s="37"/>
      <c r="MMF92" s="46"/>
      <c r="MMG92" s="35"/>
      <c r="MMH92" s="59"/>
      <c r="MMI92" s="37"/>
      <c r="MMJ92" s="46"/>
      <c r="MMK92" s="35"/>
      <c r="MML92" s="59"/>
      <c r="MMM92" s="37"/>
      <c r="MMN92" s="46"/>
      <c r="MMO92" s="35"/>
      <c r="MMP92" s="59"/>
      <c r="MMQ92" s="37"/>
      <c r="MMR92" s="46"/>
      <c r="MMS92" s="35"/>
      <c r="MMT92" s="59"/>
      <c r="MMU92" s="37"/>
      <c r="MMV92" s="46"/>
      <c r="MMW92" s="35"/>
      <c r="MMX92" s="59"/>
      <c r="MMY92" s="37"/>
      <c r="MMZ92" s="46"/>
      <c r="MNA92" s="35"/>
      <c r="MNB92" s="59"/>
      <c r="MNC92" s="37"/>
      <c r="MND92" s="46"/>
      <c r="MNE92" s="35"/>
      <c r="MNF92" s="59"/>
      <c r="MNG92" s="37"/>
      <c r="MNH92" s="46"/>
      <c r="MNI92" s="35"/>
      <c r="MNJ92" s="59"/>
      <c r="MNK92" s="37"/>
      <c r="MNL92" s="46"/>
      <c r="MNM92" s="35"/>
      <c r="MNN92" s="59"/>
      <c r="MNO92" s="37"/>
      <c r="MNP92" s="46"/>
      <c r="MNQ92" s="35"/>
      <c r="MNR92" s="59"/>
      <c r="MNS92" s="37"/>
      <c r="MNT92" s="46"/>
      <c r="MNU92" s="35"/>
      <c r="MNV92" s="59"/>
      <c r="MNW92" s="37"/>
      <c r="MNX92" s="46"/>
      <c r="MNY92" s="35"/>
      <c r="MNZ92" s="59"/>
      <c r="MOA92" s="37"/>
      <c r="MOB92" s="46"/>
      <c r="MOC92" s="35"/>
      <c r="MOD92" s="59"/>
      <c r="MOE92" s="37"/>
      <c r="MOF92" s="46"/>
      <c r="MOG92" s="35"/>
      <c r="MOH92" s="59"/>
      <c r="MOI92" s="37"/>
      <c r="MOJ92" s="46"/>
      <c r="MOK92" s="35"/>
      <c r="MOL92" s="59"/>
      <c r="MOM92" s="37"/>
      <c r="MON92" s="46"/>
      <c r="MOO92" s="35"/>
      <c r="MOP92" s="59"/>
      <c r="MOQ92" s="37"/>
      <c r="MOR92" s="46"/>
      <c r="MOS92" s="35"/>
      <c r="MOT92" s="59"/>
      <c r="MOU92" s="37"/>
      <c r="MOV92" s="46"/>
      <c r="MOW92" s="35"/>
      <c r="MOX92" s="59"/>
      <c r="MOY92" s="37"/>
      <c r="MOZ92" s="46"/>
      <c r="MPA92" s="35"/>
      <c r="MPB92" s="59"/>
      <c r="MPC92" s="37"/>
      <c r="MPD92" s="46"/>
      <c r="MPE92" s="35"/>
      <c r="MPF92" s="59"/>
      <c r="MPG92" s="37"/>
      <c r="MPH92" s="46"/>
      <c r="MPI92" s="35"/>
      <c r="MPJ92" s="59"/>
      <c r="MPK92" s="37"/>
      <c r="MPL92" s="46"/>
      <c r="MPM92" s="35"/>
      <c r="MPN92" s="59"/>
      <c r="MPO92" s="37"/>
      <c r="MPP92" s="46"/>
      <c r="MPQ92" s="35"/>
      <c r="MPR92" s="59"/>
      <c r="MPS92" s="37"/>
      <c r="MPT92" s="46"/>
      <c r="MPU92" s="35"/>
      <c r="MPV92" s="59"/>
      <c r="MPW92" s="37"/>
      <c r="MPX92" s="46"/>
      <c r="MPY92" s="35"/>
      <c r="MPZ92" s="59"/>
      <c r="MQA92" s="37"/>
      <c r="MQB92" s="46"/>
      <c r="MQC92" s="35"/>
      <c r="MQD92" s="59"/>
      <c r="MQE92" s="37"/>
      <c r="MQF92" s="46"/>
      <c r="MQG92" s="35"/>
      <c r="MQH92" s="59"/>
      <c r="MQI92" s="37"/>
      <c r="MQJ92" s="46"/>
      <c r="MQK92" s="35"/>
      <c r="MQL92" s="59"/>
      <c r="MQM92" s="37"/>
      <c r="MQN92" s="46"/>
      <c r="MQO92" s="35"/>
      <c r="MQP92" s="59"/>
      <c r="MQQ92" s="37"/>
      <c r="MQR92" s="46"/>
      <c r="MQS92" s="35"/>
      <c r="MQT92" s="59"/>
      <c r="MQU92" s="37"/>
      <c r="MQV92" s="46"/>
      <c r="MQW92" s="35"/>
      <c r="MQX92" s="59"/>
      <c r="MQY92" s="37"/>
      <c r="MQZ92" s="46"/>
      <c r="MRA92" s="35"/>
      <c r="MRB92" s="59"/>
      <c r="MRC92" s="37"/>
      <c r="MRD92" s="46"/>
      <c r="MRE92" s="35"/>
      <c r="MRF92" s="59"/>
      <c r="MRG92" s="37"/>
      <c r="MRH92" s="46"/>
      <c r="MRI92" s="35"/>
      <c r="MRJ92" s="59"/>
      <c r="MRK92" s="37"/>
      <c r="MRL92" s="46"/>
      <c r="MRM92" s="35"/>
      <c r="MRN92" s="59"/>
      <c r="MRO92" s="37"/>
      <c r="MRP92" s="46"/>
      <c r="MRQ92" s="35"/>
      <c r="MRR92" s="59"/>
      <c r="MRS92" s="37"/>
      <c r="MRT92" s="46"/>
      <c r="MRU92" s="35"/>
      <c r="MRV92" s="59"/>
      <c r="MRW92" s="37"/>
      <c r="MRX92" s="46"/>
      <c r="MRY92" s="35"/>
      <c r="MRZ92" s="59"/>
      <c r="MSA92" s="37"/>
      <c r="MSB92" s="46"/>
      <c r="MSC92" s="35"/>
      <c r="MSD92" s="59"/>
      <c r="MSE92" s="37"/>
      <c r="MSF92" s="46"/>
      <c r="MSG92" s="35"/>
      <c r="MSH92" s="59"/>
      <c r="MSI92" s="37"/>
      <c r="MSJ92" s="46"/>
      <c r="MSK92" s="35"/>
      <c r="MSL92" s="59"/>
      <c r="MSM92" s="37"/>
      <c r="MSN92" s="46"/>
      <c r="MSO92" s="35"/>
      <c r="MSP92" s="59"/>
      <c r="MSQ92" s="37"/>
      <c r="MSR92" s="46"/>
      <c r="MSS92" s="35"/>
      <c r="MST92" s="59"/>
      <c r="MSU92" s="37"/>
      <c r="MSV92" s="46"/>
      <c r="MSW92" s="35"/>
      <c r="MSX92" s="59"/>
      <c r="MSY92" s="37"/>
      <c r="MSZ92" s="46"/>
      <c r="MTA92" s="35"/>
      <c r="MTB92" s="59"/>
      <c r="MTC92" s="37"/>
      <c r="MTD92" s="46"/>
      <c r="MTE92" s="35"/>
      <c r="MTF92" s="59"/>
      <c r="MTG92" s="37"/>
      <c r="MTH92" s="46"/>
      <c r="MTI92" s="35"/>
      <c r="MTJ92" s="59"/>
      <c r="MTK92" s="37"/>
      <c r="MTL92" s="46"/>
      <c r="MTM92" s="35"/>
      <c r="MTN92" s="59"/>
      <c r="MTO92" s="37"/>
      <c r="MTP92" s="46"/>
      <c r="MTQ92" s="35"/>
      <c r="MTR92" s="59"/>
      <c r="MTS92" s="37"/>
      <c r="MTT92" s="46"/>
      <c r="MTU92" s="35"/>
      <c r="MTV92" s="59"/>
      <c r="MTW92" s="37"/>
      <c r="MTX92" s="46"/>
      <c r="MTY92" s="35"/>
      <c r="MTZ92" s="59"/>
      <c r="MUA92" s="37"/>
      <c r="MUB92" s="46"/>
      <c r="MUC92" s="35"/>
      <c r="MUD92" s="59"/>
      <c r="MUE92" s="37"/>
      <c r="MUF92" s="46"/>
      <c r="MUG92" s="35"/>
      <c r="MUH92" s="59"/>
      <c r="MUI92" s="37"/>
      <c r="MUJ92" s="46"/>
      <c r="MUK92" s="35"/>
      <c r="MUL92" s="59"/>
      <c r="MUM92" s="37"/>
      <c r="MUN92" s="46"/>
      <c r="MUO92" s="35"/>
      <c r="MUP92" s="59"/>
      <c r="MUQ92" s="37"/>
      <c r="MUR92" s="46"/>
      <c r="MUS92" s="35"/>
      <c r="MUT92" s="59"/>
      <c r="MUU92" s="37"/>
      <c r="MUV92" s="46"/>
      <c r="MUW92" s="35"/>
      <c r="MUX92" s="59"/>
      <c r="MUY92" s="37"/>
      <c r="MUZ92" s="46"/>
      <c r="MVA92" s="35"/>
      <c r="MVB92" s="59"/>
      <c r="MVC92" s="37"/>
      <c r="MVD92" s="46"/>
      <c r="MVE92" s="35"/>
      <c r="MVF92" s="59"/>
      <c r="MVG92" s="37"/>
      <c r="MVH92" s="46"/>
      <c r="MVI92" s="35"/>
      <c r="MVJ92" s="59"/>
      <c r="MVK92" s="37"/>
      <c r="MVL92" s="46"/>
      <c r="MVM92" s="35"/>
      <c r="MVN92" s="59"/>
      <c r="MVO92" s="37"/>
      <c r="MVP92" s="46"/>
      <c r="MVQ92" s="35"/>
      <c r="MVR92" s="59"/>
      <c r="MVS92" s="37"/>
      <c r="MVT92" s="46"/>
      <c r="MVU92" s="35"/>
      <c r="MVV92" s="59"/>
      <c r="MVW92" s="37"/>
      <c r="MVX92" s="46"/>
      <c r="MVY92" s="35"/>
      <c r="MVZ92" s="59"/>
      <c r="MWA92" s="37"/>
      <c r="MWB92" s="46"/>
      <c r="MWC92" s="35"/>
      <c r="MWD92" s="59"/>
      <c r="MWE92" s="37"/>
      <c r="MWF92" s="46"/>
      <c r="MWG92" s="35"/>
      <c r="MWH92" s="59"/>
      <c r="MWI92" s="37"/>
      <c r="MWJ92" s="46"/>
      <c r="MWK92" s="35"/>
      <c r="MWL92" s="59"/>
      <c r="MWM92" s="37"/>
      <c r="MWN92" s="46"/>
      <c r="MWO92" s="35"/>
      <c r="MWP92" s="59"/>
      <c r="MWQ92" s="37"/>
      <c r="MWR92" s="46"/>
      <c r="MWS92" s="35"/>
      <c r="MWT92" s="59"/>
      <c r="MWU92" s="37"/>
      <c r="MWV92" s="46"/>
      <c r="MWW92" s="35"/>
      <c r="MWX92" s="59"/>
      <c r="MWY92" s="37"/>
      <c r="MWZ92" s="46"/>
      <c r="MXA92" s="35"/>
      <c r="MXB92" s="59"/>
      <c r="MXC92" s="37"/>
      <c r="MXD92" s="46"/>
      <c r="MXE92" s="35"/>
      <c r="MXF92" s="59"/>
      <c r="MXG92" s="37"/>
      <c r="MXH92" s="46"/>
      <c r="MXI92" s="35"/>
      <c r="MXJ92" s="59"/>
      <c r="MXK92" s="37"/>
      <c r="MXL92" s="46"/>
      <c r="MXM92" s="35"/>
      <c r="MXN92" s="59"/>
      <c r="MXO92" s="37"/>
      <c r="MXP92" s="46"/>
      <c r="MXQ92" s="35"/>
      <c r="MXR92" s="59"/>
      <c r="MXS92" s="37"/>
      <c r="MXT92" s="46"/>
      <c r="MXU92" s="35"/>
      <c r="MXV92" s="59"/>
      <c r="MXW92" s="37"/>
      <c r="MXX92" s="46"/>
      <c r="MXY92" s="35"/>
      <c r="MXZ92" s="59"/>
      <c r="MYA92" s="37"/>
      <c r="MYB92" s="46"/>
      <c r="MYC92" s="35"/>
      <c r="MYD92" s="59"/>
      <c r="MYE92" s="37"/>
      <c r="MYF92" s="46"/>
      <c r="MYG92" s="35"/>
      <c r="MYH92" s="59"/>
      <c r="MYI92" s="37"/>
      <c r="MYJ92" s="46"/>
      <c r="MYK92" s="35"/>
      <c r="MYL92" s="59"/>
      <c r="MYM92" s="37"/>
      <c r="MYN92" s="46"/>
      <c r="MYO92" s="35"/>
      <c r="MYP92" s="59"/>
      <c r="MYQ92" s="37"/>
      <c r="MYR92" s="46"/>
      <c r="MYS92" s="35"/>
      <c r="MYT92" s="59"/>
      <c r="MYU92" s="37"/>
      <c r="MYV92" s="46"/>
      <c r="MYW92" s="35"/>
      <c r="MYX92" s="59"/>
      <c r="MYY92" s="37"/>
      <c r="MYZ92" s="46"/>
      <c r="MZA92" s="35"/>
      <c r="MZB92" s="59"/>
      <c r="MZC92" s="37"/>
      <c r="MZD92" s="46"/>
      <c r="MZE92" s="35"/>
      <c r="MZF92" s="59"/>
      <c r="MZG92" s="37"/>
      <c r="MZH92" s="46"/>
      <c r="MZI92" s="35"/>
      <c r="MZJ92" s="59"/>
      <c r="MZK92" s="37"/>
      <c r="MZL92" s="46"/>
      <c r="MZM92" s="35"/>
      <c r="MZN92" s="59"/>
      <c r="MZO92" s="37"/>
      <c r="MZP92" s="46"/>
      <c r="MZQ92" s="35"/>
      <c r="MZR92" s="59"/>
      <c r="MZS92" s="37"/>
      <c r="MZT92" s="46"/>
      <c r="MZU92" s="35"/>
      <c r="MZV92" s="59"/>
      <c r="MZW92" s="37"/>
      <c r="MZX92" s="46"/>
      <c r="MZY92" s="35"/>
      <c r="MZZ92" s="59"/>
      <c r="NAA92" s="37"/>
      <c r="NAB92" s="46"/>
      <c r="NAC92" s="35"/>
      <c r="NAD92" s="59"/>
      <c r="NAE92" s="37"/>
      <c r="NAF92" s="46"/>
      <c r="NAG92" s="35"/>
      <c r="NAH92" s="59"/>
      <c r="NAI92" s="37"/>
      <c r="NAJ92" s="46"/>
      <c r="NAK92" s="35"/>
      <c r="NAL92" s="59"/>
      <c r="NAM92" s="37"/>
      <c r="NAN92" s="46"/>
      <c r="NAO92" s="35"/>
      <c r="NAP92" s="59"/>
      <c r="NAQ92" s="37"/>
      <c r="NAR92" s="46"/>
      <c r="NAS92" s="35"/>
      <c r="NAT92" s="59"/>
      <c r="NAU92" s="37"/>
      <c r="NAV92" s="46"/>
      <c r="NAW92" s="35"/>
      <c r="NAX92" s="59"/>
      <c r="NAY92" s="37"/>
      <c r="NAZ92" s="46"/>
      <c r="NBA92" s="35"/>
      <c r="NBB92" s="59"/>
      <c r="NBC92" s="37"/>
      <c r="NBD92" s="46"/>
      <c r="NBE92" s="35"/>
      <c r="NBF92" s="59"/>
      <c r="NBG92" s="37"/>
      <c r="NBH92" s="46"/>
      <c r="NBI92" s="35"/>
      <c r="NBJ92" s="59"/>
      <c r="NBK92" s="37"/>
      <c r="NBL92" s="46"/>
      <c r="NBM92" s="35"/>
      <c r="NBN92" s="59"/>
      <c r="NBO92" s="37"/>
      <c r="NBP92" s="46"/>
      <c r="NBQ92" s="35"/>
      <c r="NBR92" s="59"/>
      <c r="NBS92" s="37"/>
      <c r="NBT92" s="46"/>
      <c r="NBU92" s="35"/>
      <c r="NBV92" s="59"/>
      <c r="NBW92" s="37"/>
      <c r="NBX92" s="46"/>
      <c r="NBY92" s="35"/>
      <c r="NBZ92" s="59"/>
      <c r="NCA92" s="37"/>
      <c r="NCB92" s="46"/>
      <c r="NCC92" s="35"/>
      <c r="NCD92" s="59"/>
      <c r="NCE92" s="37"/>
      <c r="NCF92" s="46"/>
      <c r="NCG92" s="35"/>
      <c r="NCH92" s="59"/>
      <c r="NCI92" s="37"/>
      <c r="NCJ92" s="46"/>
      <c r="NCK92" s="35"/>
      <c r="NCL92" s="59"/>
      <c r="NCM92" s="37"/>
      <c r="NCN92" s="46"/>
      <c r="NCO92" s="35"/>
      <c r="NCP92" s="59"/>
      <c r="NCQ92" s="37"/>
      <c r="NCR92" s="46"/>
      <c r="NCS92" s="35"/>
      <c r="NCT92" s="59"/>
      <c r="NCU92" s="37"/>
      <c r="NCV92" s="46"/>
      <c r="NCW92" s="35"/>
      <c r="NCX92" s="59"/>
      <c r="NCY92" s="37"/>
      <c r="NCZ92" s="46"/>
      <c r="NDA92" s="35"/>
      <c r="NDB92" s="59"/>
      <c r="NDC92" s="37"/>
      <c r="NDD92" s="46"/>
      <c r="NDE92" s="35"/>
      <c r="NDF92" s="59"/>
      <c r="NDG92" s="37"/>
      <c r="NDH92" s="46"/>
      <c r="NDI92" s="35"/>
      <c r="NDJ92" s="59"/>
      <c r="NDK92" s="37"/>
      <c r="NDL92" s="46"/>
      <c r="NDM92" s="35"/>
      <c r="NDN92" s="59"/>
      <c r="NDO92" s="37"/>
      <c r="NDP92" s="46"/>
      <c r="NDQ92" s="35"/>
      <c r="NDR92" s="59"/>
      <c r="NDS92" s="37"/>
      <c r="NDT92" s="46"/>
      <c r="NDU92" s="35"/>
      <c r="NDV92" s="59"/>
      <c r="NDW92" s="37"/>
      <c r="NDX92" s="46"/>
      <c r="NDY92" s="35"/>
      <c r="NDZ92" s="59"/>
      <c r="NEA92" s="37"/>
      <c r="NEB92" s="46"/>
      <c r="NEC92" s="35"/>
      <c r="NED92" s="59"/>
      <c r="NEE92" s="37"/>
      <c r="NEF92" s="46"/>
      <c r="NEG92" s="35"/>
      <c r="NEH92" s="59"/>
      <c r="NEI92" s="37"/>
      <c r="NEJ92" s="46"/>
      <c r="NEK92" s="35"/>
      <c r="NEL92" s="59"/>
      <c r="NEM92" s="37"/>
      <c r="NEN92" s="46"/>
      <c r="NEO92" s="35"/>
      <c r="NEP92" s="59"/>
      <c r="NEQ92" s="37"/>
      <c r="NER92" s="46"/>
      <c r="NES92" s="35"/>
      <c r="NET92" s="59"/>
      <c r="NEU92" s="37"/>
      <c r="NEV92" s="46"/>
      <c r="NEW92" s="35"/>
      <c r="NEX92" s="59"/>
      <c r="NEY92" s="37"/>
      <c r="NEZ92" s="46"/>
      <c r="NFA92" s="35"/>
      <c r="NFB92" s="59"/>
      <c r="NFC92" s="37"/>
      <c r="NFD92" s="46"/>
      <c r="NFE92" s="35"/>
      <c r="NFF92" s="59"/>
      <c r="NFG92" s="37"/>
      <c r="NFH92" s="46"/>
      <c r="NFI92" s="35"/>
      <c r="NFJ92" s="59"/>
      <c r="NFK92" s="37"/>
      <c r="NFL92" s="46"/>
      <c r="NFM92" s="35"/>
      <c r="NFN92" s="59"/>
      <c r="NFO92" s="37"/>
      <c r="NFP92" s="46"/>
      <c r="NFQ92" s="35"/>
      <c r="NFR92" s="59"/>
      <c r="NFS92" s="37"/>
      <c r="NFT92" s="46"/>
      <c r="NFU92" s="35"/>
      <c r="NFV92" s="59"/>
      <c r="NFW92" s="37"/>
      <c r="NFX92" s="46"/>
      <c r="NFY92" s="35"/>
      <c r="NFZ92" s="59"/>
      <c r="NGA92" s="37"/>
      <c r="NGB92" s="46"/>
      <c r="NGC92" s="35"/>
      <c r="NGD92" s="59"/>
      <c r="NGE92" s="37"/>
      <c r="NGF92" s="46"/>
      <c r="NGG92" s="35"/>
      <c r="NGH92" s="59"/>
      <c r="NGI92" s="37"/>
      <c r="NGJ92" s="46"/>
      <c r="NGK92" s="35"/>
      <c r="NGL92" s="59"/>
      <c r="NGM92" s="37"/>
      <c r="NGN92" s="46"/>
      <c r="NGO92" s="35"/>
      <c r="NGP92" s="59"/>
      <c r="NGQ92" s="37"/>
      <c r="NGR92" s="46"/>
      <c r="NGS92" s="35"/>
      <c r="NGT92" s="59"/>
      <c r="NGU92" s="37"/>
      <c r="NGV92" s="46"/>
      <c r="NGW92" s="35"/>
      <c r="NGX92" s="59"/>
      <c r="NGY92" s="37"/>
      <c r="NGZ92" s="46"/>
      <c r="NHA92" s="35"/>
      <c r="NHB92" s="59"/>
      <c r="NHC92" s="37"/>
      <c r="NHD92" s="46"/>
      <c r="NHE92" s="35"/>
      <c r="NHF92" s="59"/>
      <c r="NHG92" s="37"/>
      <c r="NHH92" s="46"/>
      <c r="NHI92" s="35"/>
      <c r="NHJ92" s="59"/>
      <c r="NHK92" s="37"/>
      <c r="NHL92" s="46"/>
      <c r="NHM92" s="35"/>
      <c r="NHN92" s="59"/>
      <c r="NHO92" s="37"/>
      <c r="NHP92" s="46"/>
      <c r="NHQ92" s="35"/>
      <c r="NHR92" s="59"/>
      <c r="NHS92" s="37"/>
      <c r="NHT92" s="46"/>
      <c r="NHU92" s="35"/>
      <c r="NHV92" s="59"/>
      <c r="NHW92" s="37"/>
      <c r="NHX92" s="46"/>
      <c r="NHY92" s="35"/>
      <c r="NHZ92" s="59"/>
      <c r="NIA92" s="37"/>
      <c r="NIB92" s="46"/>
      <c r="NIC92" s="35"/>
      <c r="NID92" s="59"/>
      <c r="NIE92" s="37"/>
      <c r="NIF92" s="46"/>
      <c r="NIG92" s="35"/>
      <c r="NIH92" s="59"/>
      <c r="NII92" s="37"/>
      <c r="NIJ92" s="46"/>
      <c r="NIK92" s="35"/>
      <c r="NIL92" s="59"/>
      <c r="NIM92" s="37"/>
      <c r="NIN92" s="46"/>
      <c r="NIO92" s="35"/>
      <c r="NIP92" s="59"/>
      <c r="NIQ92" s="37"/>
      <c r="NIR92" s="46"/>
      <c r="NIS92" s="35"/>
      <c r="NIT92" s="59"/>
      <c r="NIU92" s="37"/>
      <c r="NIV92" s="46"/>
      <c r="NIW92" s="35"/>
      <c r="NIX92" s="59"/>
      <c r="NIY92" s="37"/>
      <c r="NIZ92" s="46"/>
      <c r="NJA92" s="35"/>
      <c r="NJB92" s="59"/>
      <c r="NJC92" s="37"/>
      <c r="NJD92" s="46"/>
      <c r="NJE92" s="35"/>
      <c r="NJF92" s="59"/>
      <c r="NJG92" s="37"/>
      <c r="NJH92" s="46"/>
      <c r="NJI92" s="35"/>
      <c r="NJJ92" s="59"/>
      <c r="NJK92" s="37"/>
      <c r="NJL92" s="46"/>
      <c r="NJM92" s="35"/>
      <c r="NJN92" s="59"/>
      <c r="NJO92" s="37"/>
      <c r="NJP92" s="46"/>
      <c r="NJQ92" s="35"/>
      <c r="NJR92" s="59"/>
      <c r="NJS92" s="37"/>
      <c r="NJT92" s="46"/>
      <c r="NJU92" s="35"/>
      <c r="NJV92" s="59"/>
      <c r="NJW92" s="37"/>
      <c r="NJX92" s="46"/>
      <c r="NJY92" s="35"/>
      <c r="NJZ92" s="59"/>
      <c r="NKA92" s="37"/>
      <c r="NKB92" s="46"/>
      <c r="NKC92" s="35"/>
      <c r="NKD92" s="59"/>
      <c r="NKE92" s="37"/>
      <c r="NKF92" s="46"/>
      <c r="NKG92" s="35"/>
      <c r="NKH92" s="59"/>
      <c r="NKI92" s="37"/>
      <c r="NKJ92" s="46"/>
      <c r="NKK92" s="35"/>
      <c r="NKL92" s="59"/>
      <c r="NKM92" s="37"/>
      <c r="NKN92" s="46"/>
      <c r="NKO92" s="35"/>
      <c r="NKP92" s="59"/>
      <c r="NKQ92" s="37"/>
      <c r="NKR92" s="46"/>
      <c r="NKS92" s="35"/>
      <c r="NKT92" s="59"/>
      <c r="NKU92" s="37"/>
      <c r="NKV92" s="46"/>
      <c r="NKW92" s="35"/>
      <c r="NKX92" s="59"/>
      <c r="NKY92" s="37"/>
      <c r="NKZ92" s="46"/>
      <c r="NLA92" s="35"/>
      <c r="NLB92" s="59"/>
      <c r="NLC92" s="37"/>
      <c r="NLD92" s="46"/>
      <c r="NLE92" s="35"/>
      <c r="NLF92" s="59"/>
      <c r="NLG92" s="37"/>
      <c r="NLH92" s="46"/>
      <c r="NLI92" s="35"/>
      <c r="NLJ92" s="59"/>
      <c r="NLK92" s="37"/>
      <c r="NLL92" s="46"/>
      <c r="NLM92" s="35"/>
      <c r="NLN92" s="59"/>
      <c r="NLO92" s="37"/>
      <c r="NLP92" s="46"/>
      <c r="NLQ92" s="35"/>
      <c r="NLR92" s="59"/>
      <c r="NLS92" s="37"/>
      <c r="NLT92" s="46"/>
      <c r="NLU92" s="35"/>
      <c r="NLV92" s="59"/>
      <c r="NLW92" s="37"/>
      <c r="NLX92" s="46"/>
      <c r="NLY92" s="35"/>
      <c r="NLZ92" s="59"/>
      <c r="NMA92" s="37"/>
      <c r="NMB92" s="46"/>
      <c r="NMC92" s="35"/>
      <c r="NMD92" s="59"/>
      <c r="NME92" s="37"/>
      <c r="NMF92" s="46"/>
      <c r="NMG92" s="35"/>
      <c r="NMH92" s="59"/>
      <c r="NMI92" s="37"/>
      <c r="NMJ92" s="46"/>
      <c r="NMK92" s="35"/>
      <c r="NML92" s="59"/>
      <c r="NMM92" s="37"/>
      <c r="NMN92" s="46"/>
      <c r="NMO92" s="35"/>
      <c r="NMP92" s="59"/>
      <c r="NMQ92" s="37"/>
      <c r="NMR92" s="46"/>
      <c r="NMS92" s="35"/>
      <c r="NMT92" s="59"/>
      <c r="NMU92" s="37"/>
      <c r="NMV92" s="46"/>
      <c r="NMW92" s="35"/>
      <c r="NMX92" s="59"/>
      <c r="NMY92" s="37"/>
      <c r="NMZ92" s="46"/>
      <c r="NNA92" s="35"/>
      <c r="NNB92" s="59"/>
      <c r="NNC92" s="37"/>
      <c r="NND92" s="46"/>
      <c r="NNE92" s="35"/>
      <c r="NNF92" s="59"/>
      <c r="NNG92" s="37"/>
      <c r="NNH92" s="46"/>
      <c r="NNI92" s="35"/>
      <c r="NNJ92" s="59"/>
      <c r="NNK92" s="37"/>
      <c r="NNL92" s="46"/>
      <c r="NNM92" s="35"/>
      <c r="NNN92" s="59"/>
      <c r="NNO92" s="37"/>
      <c r="NNP92" s="46"/>
      <c r="NNQ92" s="35"/>
      <c r="NNR92" s="59"/>
      <c r="NNS92" s="37"/>
      <c r="NNT92" s="46"/>
      <c r="NNU92" s="35"/>
      <c r="NNV92" s="59"/>
      <c r="NNW92" s="37"/>
      <c r="NNX92" s="46"/>
      <c r="NNY92" s="35"/>
      <c r="NNZ92" s="59"/>
      <c r="NOA92" s="37"/>
      <c r="NOB92" s="46"/>
      <c r="NOC92" s="35"/>
      <c r="NOD92" s="59"/>
      <c r="NOE92" s="37"/>
      <c r="NOF92" s="46"/>
      <c r="NOG92" s="35"/>
      <c r="NOH92" s="59"/>
      <c r="NOI92" s="37"/>
      <c r="NOJ92" s="46"/>
      <c r="NOK92" s="35"/>
      <c r="NOL92" s="59"/>
      <c r="NOM92" s="37"/>
      <c r="NON92" s="46"/>
      <c r="NOO92" s="35"/>
      <c r="NOP92" s="59"/>
      <c r="NOQ92" s="37"/>
      <c r="NOR92" s="46"/>
      <c r="NOS92" s="35"/>
      <c r="NOT92" s="59"/>
      <c r="NOU92" s="37"/>
      <c r="NOV92" s="46"/>
      <c r="NOW92" s="35"/>
      <c r="NOX92" s="59"/>
      <c r="NOY92" s="37"/>
      <c r="NOZ92" s="46"/>
      <c r="NPA92" s="35"/>
      <c r="NPB92" s="59"/>
      <c r="NPC92" s="37"/>
      <c r="NPD92" s="46"/>
      <c r="NPE92" s="35"/>
      <c r="NPF92" s="59"/>
      <c r="NPG92" s="37"/>
      <c r="NPH92" s="46"/>
      <c r="NPI92" s="35"/>
      <c r="NPJ92" s="59"/>
      <c r="NPK92" s="37"/>
      <c r="NPL92" s="46"/>
      <c r="NPM92" s="35"/>
      <c r="NPN92" s="59"/>
      <c r="NPO92" s="37"/>
      <c r="NPP92" s="46"/>
      <c r="NPQ92" s="35"/>
      <c r="NPR92" s="59"/>
      <c r="NPS92" s="37"/>
      <c r="NPT92" s="46"/>
      <c r="NPU92" s="35"/>
      <c r="NPV92" s="59"/>
      <c r="NPW92" s="37"/>
      <c r="NPX92" s="46"/>
      <c r="NPY92" s="35"/>
      <c r="NPZ92" s="59"/>
      <c r="NQA92" s="37"/>
      <c r="NQB92" s="46"/>
      <c r="NQC92" s="35"/>
      <c r="NQD92" s="59"/>
      <c r="NQE92" s="37"/>
      <c r="NQF92" s="46"/>
      <c r="NQG92" s="35"/>
      <c r="NQH92" s="59"/>
      <c r="NQI92" s="37"/>
      <c r="NQJ92" s="46"/>
      <c r="NQK92" s="35"/>
      <c r="NQL92" s="59"/>
      <c r="NQM92" s="37"/>
      <c r="NQN92" s="46"/>
      <c r="NQO92" s="35"/>
      <c r="NQP92" s="59"/>
      <c r="NQQ92" s="37"/>
      <c r="NQR92" s="46"/>
      <c r="NQS92" s="35"/>
      <c r="NQT92" s="59"/>
      <c r="NQU92" s="37"/>
      <c r="NQV92" s="46"/>
      <c r="NQW92" s="35"/>
      <c r="NQX92" s="59"/>
      <c r="NQY92" s="37"/>
      <c r="NQZ92" s="46"/>
      <c r="NRA92" s="35"/>
      <c r="NRB92" s="59"/>
      <c r="NRC92" s="37"/>
      <c r="NRD92" s="46"/>
      <c r="NRE92" s="35"/>
      <c r="NRF92" s="59"/>
      <c r="NRG92" s="37"/>
      <c r="NRH92" s="46"/>
      <c r="NRI92" s="35"/>
      <c r="NRJ92" s="59"/>
      <c r="NRK92" s="37"/>
      <c r="NRL92" s="46"/>
      <c r="NRM92" s="35"/>
      <c r="NRN92" s="59"/>
      <c r="NRO92" s="37"/>
      <c r="NRP92" s="46"/>
      <c r="NRQ92" s="35"/>
      <c r="NRR92" s="59"/>
      <c r="NRS92" s="37"/>
      <c r="NRT92" s="46"/>
      <c r="NRU92" s="35"/>
      <c r="NRV92" s="59"/>
      <c r="NRW92" s="37"/>
      <c r="NRX92" s="46"/>
      <c r="NRY92" s="35"/>
      <c r="NRZ92" s="59"/>
      <c r="NSA92" s="37"/>
      <c r="NSB92" s="46"/>
      <c r="NSC92" s="35"/>
      <c r="NSD92" s="59"/>
      <c r="NSE92" s="37"/>
      <c r="NSF92" s="46"/>
      <c r="NSG92" s="35"/>
      <c r="NSH92" s="59"/>
      <c r="NSI92" s="37"/>
      <c r="NSJ92" s="46"/>
      <c r="NSK92" s="35"/>
      <c r="NSL92" s="59"/>
      <c r="NSM92" s="37"/>
      <c r="NSN92" s="46"/>
      <c r="NSO92" s="35"/>
      <c r="NSP92" s="59"/>
      <c r="NSQ92" s="37"/>
      <c r="NSR92" s="46"/>
      <c r="NSS92" s="35"/>
      <c r="NST92" s="59"/>
      <c r="NSU92" s="37"/>
      <c r="NSV92" s="46"/>
      <c r="NSW92" s="35"/>
      <c r="NSX92" s="59"/>
      <c r="NSY92" s="37"/>
      <c r="NSZ92" s="46"/>
      <c r="NTA92" s="35"/>
      <c r="NTB92" s="59"/>
      <c r="NTC92" s="37"/>
      <c r="NTD92" s="46"/>
      <c r="NTE92" s="35"/>
      <c r="NTF92" s="59"/>
      <c r="NTG92" s="37"/>
      <c r="NTH92" s="46"/>
      <c r="NTI92" s="35"/>
      <c r="NTJ92" s="59"/>
      <c r="NTK92" s="37"/>
      <c r="NTL92" s="46"/>
      <c r="NTM92" s="35"/>
      <c r="NTN92" s="59"/>
      <c r="NTO92" s="37"/>
      <c r="NTP92" s="46"/>
      <c r="NTQ92" s="35"/>
      <c r="NTR92" s="59"/>
      <c r="NTS92" s="37"/>
      <c r="NTT92" s="46"/>
      <c r="NTU92" s="35"/>
      <c r="NTV92" s="59"/>
      <c r="NTW92" s="37"/>
      <c r="NTX92" s="46"/>
      <c r="NTY92" s="35"/>
      <c r="NTZ92" s="59"/>
      <c r="NUA92" s="37"/>
      <c r="NUB92" s="46"/>
      <c r="NUC92" s="35"/>
      <c r="NUD92" s="59"/>
      <c r="NUE92" s="37"/>
      <c r="NUF92" s="46"/>
      <c r="NUG92" s="35"/>
      <c r="NUH92" s="59"/>
      <c r="NUI92" s="37"/>
      <c r="NUJ92" s="46"/>
      <c r="NUK92" s="35"/>
      <c r="NUL92" s="59"/>
      <c r="NUM92" s="37"/>
      <c r="NUN92" s="46"/>
      <c r="NUO92" s="35"/>
      <c r="NUP92" s="59"/>
      <c r="NUQ92" s="37"/>
      <c r="NUR92" s="46"/>
      <c r="NUS92" s="35"/>
      <c r="NUT92" s="59"/>
      <c r="NUU92" s="37"/>
      <c r="NUV92" s="46"/>
      <c r="NUW92" s="35"/>
      <c r="NUX92" s="59"/>
      <c r="NUY92" s="37"/>
      <c r="NUZ92" s="46"/>
      <c r="NVA92" s="35"/>
      <c r="NVB92" s="59"/>
      <c r="NVC92" s="37"/>
      <c r="NVD92" s="46"/>
      <c r="NVE92" s="35"/>
      <c r="NVF92" s="59"/>
      <c r="NVG92" s="37"/>
      <c r="NVH92" s="46"/>
      <c r="NVI92" s="35"/>
      <c r="NVJ92" s="59"/>
      <c r="NVK92" s="37"/>
      <c r="NVL92" s="46"/>
      <c r="NVM92" s="35"/>
      <c r="NVN92" s="59"/>
      <c r="NVO92" s="37"/>
      <c r="NVP92" s="46"/>
      <c r="NVQ92" s="35"/>
      <c r="NVR92" s="59"/>
      <c r="NVS92" s="37"/>
      <c r="NVT92" s="46"/>
      <c r="NVU92" s="35"/>
      <c r="NVV92" s="59"/>
      <c r="NVW92" s="37"/>
      <c r="NVX92" s="46"/>
      <c r="NVY92" s="35"/>
      <c r="NVZ92" s="59"/>
      <c r="NWA92" s="37"/>
      <c r="NWB92" s="46"/>
      <c r="NWC92" s="35"/>
      <c r="NWD92" s="59"/>
      <c r="NWE92" s="37"/>
      <c r="NWF92" s="46"/>
      <c r="NWG92" s="35"/>
      <c r="NWH92" s="59"/>
      <c r="NWI92" s="37"/>
      <c r="NWJ92" s="46"/>
      <c r="NWK92" s="35"/>
      <c r="NWL92" s="59"/>
      <c r="NWM92" s="37"/>
      <c r="NWN92" s="46"/>
      <c r="NWO92" s="35"/>
      <c r="NWP92" s="59"/>
      <c r="NWQ92" s="37"/>
      <c r="NWR92" s="46"/>
      <c r="NWS92" s="35"/>
      <c r="NWT92" s="59"/>
      <c r="NWU92" s="37"/>
      <c r="NWV92" s="46"/>
      <c r="NWW92" s="35"/>
      <c r="NWX92" s="59"/>
      <c r="NWY92" s="37"/>
      <c r="NWZ92" s="46"/>
      <c r="NXA92" s="35"/>
      <c r="NXB92" s="59"/>
      <c r="NXC92" s="37"/>
      <c r="NXD92" s="46"/>
      <c r="NXE92" s="35"/>
      <c r="NXF92" s="59"/>
      <c r="NXG92" s="37"/>
      <c r="NXH92" s="46"/>
      <c r="NXI92" s="35"/>
      <c r="NXJ92" s="59"/>
      <c r="NXK92" s="37"/>
      <c r="NXL92" s="46"/>
      <c r="NXM92" s="35"/>
      <c r="NXN92" s="59"/>
      <c r="NXO92" s="37"/>
      <c r="NXP92" s="46"/>
      <c r="NXQ92" s="35"/>
      <c r="NXR92" s="59"/>
      <c r="NXS92" s="37"/>
      <c r="NXT92" s="46"/>
      <c r="NXU92" s="35"/>
      <c r="NXV92" s="59"/>
      <c r="NXW92" s="37"/>
      <c r="NXX92" s="46"/>
      <c r="NXY92" s="35"/>
      <c r="NXZ92" s="59"/>
      <c r="NYA92" s="37"/>
      <c r="NYB92" s="46"/>
      <c r="NYC92" s="35"/>
      <c r="NYD92" s="59"/>
      <c r="NYE92" s="37"/>
      <c r="NYF92" s="46"/>
      <c r="NYG92" s="35"/>
      <c r="NYH92" s="59"/>
      <c r="NYI92" s="37"/>
      <c r="NYJ92" s="46"/>
      <c r="NYK92" s="35"/>
      <c r="NYL92" s="59"/>
      <c r="NYM92" s="37"/>
      <c r="NYN92" s="46"/>
      <c r="NYO92" s="35"/>
      <c r="NYP92" s="59"/>
      <c r="NYQ92" s="37"/>
      <c r="NYR92" s="46"/>
      <c r="NYS92" s="35"/>
      <c r="NYT92" s="59"/>
      <c r="NYU92" s="37"/>
      <c r="NYV92" s="46"/>
      <c r="NYW92" s="35"/>
      <c r="NYX92" s="59"/>
      <c r="NYY92" s="37"/>
      <c r="NYZ92" s="46"/>
      <c r="NZA92" s="35"/>
      <c r="NZB92" s="59"/>
      <c r="NZC92" s="37"/>
      <c r="NZD92" s="46"/>
      <c r="NZE92" s="35"/>
      <c r="NZF92" s="59"/>
      <c r="NZG92" s="37"/>
      <c r="NZH92" s="46"/>
      <c r="NZI92" s="35"/>
      <c r="NZJ92" s="59"/>
      <c r="NZK92" s="37"/>
      <c r="NZL92" s="46"/>
      <c r="NZM92" s="35"/>
      <c r="NZN92" s="59"/>
      <c r="NZO92" s="37"/>
      <c r="NZP92" s="46"/>
      <c r="NZQ92" s="35"/>
      <c r="NZR92" s="59"/>
      <c r="NZS92" s="37"/>
      <c r="NZT92" s="46"/>
      <c r="NZU92" s="35"/>
      <c r="NZV92" s="59"/>
      <c r="NZW92" s="37"/>
      <c r="NZX92" s="46"/>
      <c r="NZY92" s="35"/>
      <c r="NZZ92" s="59"/>
      <c r="OAA92" s="37"/>
      <c r="OAB92" s="46"/>
      <c r="OAC92" s="35"/>
      <c r="OAD92" s="59"/>
      <c r="OAE92" s="37"/>
      <c r="OAF92" s="46"/>
      <c r="OAG92" s="35"/>
      <c r="OAH92" s="59"/>
      <c r="OAI92" s="37"/>
      <c r="OAJ92" s="46"/>
      <c r="OAK92" s="35"/>
      <c r="OAL92" s="59"/>
      <c r="OAM92" s="37"/>
      <c r="OAN92" s="46"/>
      <c r="OAO92" s="35"/>
      <c r="OAP92" s="59"/>
      <c r="OAQ92" s="37"/>
      <c r="OAR92" s="46"/>
      <c r="OAS92" s="35"/>
      <c r="OAT92" s="59"/>
      <c r="OAU92" s="37"/>
      <c r="OAV92" s="46"/>
      <c r="OAW92" s="35"/>
      <c r="OAX92" s="59"/>
      <c r="OAY92" s="37"/>
      <c r="OAZ92" s="46"/>
      <c r="OBA92" s="35"/>
      <c r="OBB92" s="59"/>
      <c r="OBC92" s="37"/>
      <c r="OBD92" s="46"/>
      <c r="OBE92" s="35"/>
      <c r="OBF92" s="59"/>
      <c r="OBG92" s="37"/>
      <c r="OBH92" s="46"/>
      <c r="OBI92" s="35"/>
      <c r="OBJ92" s="59"/>
      <c r="OBK92" s="37"/>
      <c r="OBL92" s="46"/>
      <c r="OBM92" s="35"/>
      <c r="OBN92" s="59"/>
      <c r="OBO92" s="37"/>
      <c r="OBP92" s="46"/>
      <c r="OBQ92" s="35"/>
      <c r="OBR92" s="59"/>
      <c r="OBS92" s="37"/>
      <c r="OBT92" s="46"/>
      <c r="OBU92" s="35"/>
      <c r="OBV92" s="59"/>
      <c r="OBW92" s="37"/>
      <c r="OBX92" s="46"/>
      <c r="OBY92" s="35"/>
      <c r="OBZ92" s="59"/>
      <c r="OCA92" s="37"/>
      <c r="OCB92" s="46"/>
      <c r="OCC92" s="35"/>
      <c r="OCD92" s="59"/>
      <c r="OCE92" s="37"/>
      <c r="OCF92" s="46"/>
      <c r="OCG92" s="35"/>
      <c r="OCH92" s="59"/>
      <c r="OCI92" s="37"/>
      <c r="OCJ92" s="46"/>
      <c r="OCK92" s="35"/>
      <c r="OCL92" s="59"/>
      <c r="OCM92" s="37"/>
      <c r="OCN92" s="46"/>
      <c r="OCO92" s="35"/>
      <c r="OCP92" s="59"/>
      <c r="OCQ92" s="37"/>
      <c r="OCR92" s="46"/>
      <c r="OCS92" s="35"/>
      <c r="OCT92" s="59"/>
      <c r="OCU92" s="37"/>
      <c r="OCV92" s="46"/>
      <c r="OCW92" s="35"/>
      <c r="OCX92" s="59"/>
      <c r="OCY92" s="37"/>
      <c r="OCZ92" s="46"/>
      <c r="ODA92" s="35"/>
      <c r="ODB92" s="59"/>
      <c r="ODC92" s="37"/>
      <c r="ODD92" s="46"/>
      <c r="ODE92" s="35"/>
      <c r="ODF92" s="59"/>
      <c r="ODG92" s="37"/>
      <c r="ODH92" s="46"/>
      <c r="ODI92" s="35"/>
      <c r="ODJ92" s="59"/>
      <c r="ODK92" s="37"/>
      <c r="ODL92" s="46"/>
      <c r="ODM92" s="35"/>
      <c r="ODN92" s="59"/>
      <c r="ODO92" s="37"/>
      <c r="ODP92" s="46"/>
      <c r="ODQ92" s="35"/>
      <c r="ODR92" s="59"/>
      <c r="ODS92" s="37"/>
      <c r="ODT92" s="46"/>
      <c r="ODU92" s="35"/>
      <c r="ODV92" s="59"/>
      <c r="ODW92" s="37"/>
      <c r="ODX92" s="46"/>
      <c r="ODY92" s="35"/>
      <c r="ODZ92" s="59"/>
      <c r="OEA92" s="37"/>
      <c r="OEB92" s="46"/>
      <c r="OEC92" s="35"/>
      <c r="OED92" s="59"/>
      <c r="OEE92" s="37"/>
      <c r="OEF92" s="46"/>
      <c r="OEG92" s="35"/>
      <c r="OEH92" s="59"/>
      <c r="OEI92" s="37"/>
      <c r="OEJ92" s="46"/>
      <c r="OEK92" s="35"/>
      <c r="OEL92" s="59"/>
      <c r="OEM92" s="37"/>
      <c r="OEN92" s="46"/>
      <c r="OEO92" s="35"/>
      <c r="OEP92" s="59"/>
      <c r="OEQ92" s="37"/>
      <c r="OER92" s="46"/>
      <c r="OES92" s="35"/>
      <c r="OET92" s="59"/>
      <c r="OEU92" s="37"/>
      <c r="OEV92" s="46"/>
      <c r="OEW92" s="35"/>
      <c r="OEX92" s="59"/>
      <c r="OEY92" s="37"/>
      <c r="OEZ92" s="46"/>
      <c r="OFA92" s="35"/>
      <c r="OFB92" s="59"/>
      <c r="OFC92" s="37"/>
      <c r="OFD92" s="46"/>
      <c r="OFE92" s="35"/>
      <c r="OFF92" s="59"/>
      <c r="OFG92" s="37"/>
      <c r="OFH92" s="46"/>
      <c r="OFI92" s="35"/>
      <c r="OFJ92" s="59"/>
      <c r="OFK92" s="37"/>
      <c r="OFL92" s="46"/>
      <c r="OFM92" s="35"/>
      <c r="OFN92" s="59"/>
      <c r="OFO92" s="37"/>
      <c r="OFP92" s="46"/>
      <c r="OFQ92" s="35"/>
      <c r="OFR92" s="59"/>
      <c r="OFS92" s="37"/>
      <c r="OFT92" s="46"/>
      <c r="OFU92" s="35"/>
      <c r="OFV92" s="59"/>
      <c r="OFW92" s="37"/>
      <c r="OFX92" s="46"/>
      <c r="OFY92" s="35"/>
      <c r="OFZ92" s="59"/>
      <c r="OGA92" s="37"/>
      <c r="OGB92" s="46"/>
      <c r="OGC92" s="35"/>
      <c r="OGD92" s="59"/>
      <c r="OGE92" s="37"/>
      <c r="OGF92" s="46"/>
      <c r="OGG92" s="35"/>
      <c r="OGH92" s="59"/>
      <c r="OGI92" s="37"/>
      <c r="OGJ92" s="46"/>
      <c r="OGK92" s="35"/>
      <c r="OGL92" s="59"/>
      <c r="OGM92" s="37"/>
      <c r="OGN92" s="46"/>
      <c r="OGO92" s="35"/>
      <c r="OGP92" s="59"/>
      <c r="OGQ92" s="37"/>
      <c r="OGR92" s="46"/>
      <c r="OGS92" s="35"/>
      <c r="OGT92" s="59"/>
      <c r="OGU92" s="37"/>
      <c r="OGV92" s="46"/>
      <c r="OGW92" s="35"/>
      <c r="OGX92" s="59"/>
      <c r="OGY92" s="37"/>
      <c r="OGZ92" s="46"/>
      <c r="OHA92" s="35"/>
      <c r="OHB92" s="59"/>
      <c r="OHC92" s="37"/>
      <c r="OHD92" s="46"/>
      <c r="OHE92" s="35"/>
      <c r="OHF92" s="59"/>
      <c r="OHG92" s="37"/>
      <c r="OHH92" s="46"/>
      <c r="OHI92" s="35"/>
      <c r="OHJ92" s="59"/>
      <c r="OHK92" s="37"/>
      <c r="OHL92" s="46"/>
      <c r="OHM92" s="35"/>
      <c r="OHN92" s="59"/>
      <c r="OHO92" s="37"/>
      <c r="OHP92" s="46"/>
      <c r="OHQ92" s="35"/>
      <c r="OHR92" s="59"/>
      <c r="OHS92" s="37"/>
      <c r="OHT92" s="46"/>
      <c r="OHU92" s="35"/>
      <c r="OHV92" s="59"/>
      <c r="OHW92" s="37"/>
      <c r="OHX92" s="46"/>
      <c r="OHY92" s="35"/>
      <c r="OHZ92" s="59"/>
      <c r="OIA92" s="37"/>
      <c r="OIB92" s="46"/>
      <c r="OIC92" s="35"/>
      <c r="OID92" s="59"/>
      <c r="OIE92" s="37"/>
      <c r="OIF92" s="46"/>
      <c r="OIG92" s="35"/>
      <c r="OIH92" s="59"/>
      <c r="OII92" s="37"/>
      <c r="OIJ92" s="46"/>
      <c r="OIK92" s="35"/>
      <c r="OIL92" s="59"/>
      <c r="OIM92" s="37"/>
      <c r="OIN92" s="46"/>
      <c r="OIO92" s="35"/>
      <c r="OIP92" s="59"/>
      <c r="OIQ92" s="37"/>
      <c r="OIR92" s="46"/>
      <c r="OIS92" s="35"/>
      <c r="OIT92" s="59"/>
      <c r="OIU92" s="37"/>
      <c r="OIV92" s="46"/>
      <c r="OIW92" s="35"/>
      <c r="OIX92" s="59"/>
      <c r="OIY92" s="37"/>
      <c r="OIZ92" s="46"/>
      <c r="OJA92" s="35"/>
      <c r="OJB92" s="59"/>
      <c r="OJC92" s="37"/>
      <c r="OJD92" s="46"/>
      <c r="OJE92" s="35"/>
      <c r="OJF92" s="59"/>
      <c r="OJG92" s="37"/>
      <c r="OJH92" s="46"/>
      <c r="OJI92" s="35"/>
      <c r="OJJ92" s="59"/>
      <c r="OJK92" s="37"/>
      <c r="OJL92" s="46"/>
      <c r="OJM92" s="35"/>
      <c r="OJN92" s="59"/>
      <c r="OJO92" s="37"/>
      <c r="OJP92" s="46"/>
      <c r="OJQ92" s="35"/>
      <c r="OJR92" s="59"/>
      <c r="OJS92" s="37"/>
      <c r="OJT92" s="46"/>
      <c r="OJU92" s="35"/>
      <c r="OJV92" s="59"/>
      <c r="OJW92" s="37"/>
      <c r="OJX92" s="46"/>
      <c r="OJY92" s="35"/>
      <c r="OJZ92" s="59"/>
      <c r="OKA92" s="37"/>
      <c r="OKB92" s="46"/>
      <c r="OKC92" s="35"/>
      <c r="OKD92" s="59"/>
      <c r="OKE92" s="37"/>
      <c r="OKF92" s="46"/>
      <c r="OKG92" s="35"/>
      <c r="OKH92" s="59"/>
      <c r="OKI92" s="37"/>
      <c r="OKJ92" s="46"/>
      <c r="OKK92" s="35"/>
      <c r="OKL92" s="59"/>
      <c r="OKM92" s="37"/>
      <c r="OKN92" s="46"/>
      <c r="OKO92" s="35"/>
      <c r="OKP92" s="59"/>
      <c r="OKQ92" s="37"/>
      <c r="OKR92" s="46"/>
      <c r="OKS92" s="35"/>
      <c r="OKT92" s="59"/>
      <c r="OKU92" s="37"/>
      <c r="OKV92" s="46"/>
      <c r="OKW92" s="35"/>
      <c r="OKX92" s="59"/>
      <c r="OKY92" s="37"/>
      <c r="OKZ92" s="46"/>
      <c r="OLA92" s="35"/>
      <c r="OLB92" s="59"/>
      <c r="OLC92" s="37"/>
      <c r="OLD92" s="46"/>
      <c r="OLE92" s="35"/>
      <c r="OLF92" s="59"/>
      <c r="OLG92" s="37"/>
      <c r="OLH92" s="46"/>
      <c r="OLI92" s="35"/>
      <c r="OLJ92" s="59"/>
      <c r="OLK92" s="37"/>
      <c r="OLL92" s="46"/>
      <c r="OLM92" s="35"/>
      <c r="OLN92" s="59"/>
      <c r="OLO92" s="37"/>
      <c r="OLP92" s="46"/>
      <c r="OLQ92" s="35"/>
      <c r="OLR92" s="59"/>
      <c r="OLS92" s="37"/>
      <c r="OLT92" s="46"/>
      <c r="OLU92" s="35"/>
      <c r="OLV92" s="59"/>
      <c r="OLW92" s="37"/>
      <c r="OLX92" s="46"/>
      <c r="OLY92" s="35"/>
      <c r="OLZ92" s="59"/>
      <c r="OMA92" s="37"/>
      <c r="OMB92" s="46"/>
      <c r="OMC92" s="35"/>
      <c r="OMD92" s="59"/>
      <c r="OME92" s="37"/>
      <c r="OMF92" s="46"/>
      <c r="OMG92" s="35"/>
      <c r="OMH92" s="59"/>
      <c r="OMI92" s="37"/>
      <c r="OMJ92" s="46"/>
      <c r="OMK92" s="35"/>
      <c r="OML92" s="59"/>
      <c r="OMM92" s="37"/>
      <c r="OMN92" s="46"/>
      <c r="OMO92" s="35"/>
      <c r="OMP92" s="59"/>
      <c r="OMQ92" s="37"/>
      <c r="OMR92" s="46"/>
      <c r="OMS92" s="35"/>
      <c r="OMT92" s="59"/>
      <c r="OMU92" s="37"/>
      <c r="OMV92" s="46"/>
      <c r="OMW92" s="35"/>
      <c r="OMX92" s="59"/>
      <c r="OMY92" s="37"/>
      <c r="OMZ92" s="46"/>
      <c r="ONA92" s="35"/>
      <c r="ONB92" s="59"/>
      <c r="ONC92" s="37"/>
      <c r="OND92" s="46"/>
      <c r="ONE92" s="35"/>
      <c r="ONF92" s="59"/>
      <c r="ONG92" s="37"/>
      <c r="ONH92" s="46"/>
      <c r="ONI92" s="35"/>
      <c r="ONJ92" s="59"/>
      <c r="ONK92" s="37"/>
      <c r="ONL92" s="46"/>
      <c r="ONM92" s="35"/>
      <c r="ONN92" s="59"/>
      <c r="ONO92" s="37"/>
      <c r="ONP92" s="46"/>
      <c r="ONQ92" s="35"/>
      <c r="ONR92" s="59"/>
      <c r="ONS92" s="37"/>
      <c r="ONT92" s="46"/>
      <c r="ONU92" s="35"/>
      <c r="ONV92" s="59"/>
      <c r="ONW92" s="37"/>
      <c r="ONX92" s="46"/>
      <c r="ONY92" s="35"/>
      <c r="ONZ92" s="59"/>
      <c r="OOA92" s="37"/>
      <c r="OOB92" s="46"/>
      <c r="OOC92" s="35"/>
      <c r="OOD92" s="59"/>
      <c r="OOE92" s="37"/>
      <c r="OOF92" s="46"/>
      <c r="OOG92" s="35"/>
      <c r="OOH92" s="59"/>
      <c r="OOI92" s="37"/>
      <c r="OOJ92" s="46"/>
      <c r="OOK92" s="35"/>
      <c r="OOL92" s="59"/>
      <c r="OOM92" s="37"/>
      <c r="OON92" s="46"/>
      <c r="OOO92" s="35"/>
      <c r="OOP92" s="59"/>
      <c r="OOQ92" s="37"/>
      <c r="OOR92" s="46"/>
      <c r="OOS92" s="35"/>
      <c r="OOT92" s="59"/>
      <c r="OOU92" s="37"/>
      <c r="OOV92" s="46"/>
      <c r="OOW92" s="35"/>
      <c r="OOX92" s="59"/>
      <c r="OOY92" s="37"/>
      <c r="OOZ92" s="46"/>
      <c r="OPA92" s="35"/>
      <c r="OPB92" s="59"/>
      <c r="OPC92" s="37"/>
      <c r="OPD92" s="46"/>
      <c r="OPE92" s="35"/>
      <c r="OPF92" s="59"/>
      <c r="OPG92" s="37"/>
      <c r="OPH92" s="46"/>
      <c r="OPI92" s="35"/>
      <c r="OPJ92" s="59"/>
      <c r="OPK92" s="37"/>
      <c r="OPL92" s="46"/>
      <c r="OPM92" s="35"/>
      <c r="OPN92" s="59"/>
      <c r="OPO92" s="37"/>
      <c r="OPP92" s="46"/>
      <c r="OPQ92" s="35"/>
      <c r="OPR92" s="59"/>
      <c r="OPS92" s="37"/>
      <c r="OPT92" s="46"/>
      <c r="OPU92" s="35"/>
      <c r="OPV92" s="59"/>
      <c r="OPW92" s="37"/>
      <c r="OPX92" s="46"/>
      <c r="OPY92" s="35"/>
      <c r="OPZ92" s="59"/>
      <c r="OQA92" s="37"/>
      <c r="OQB92" s="46"/>
      <c r="OQC92" s="35"/>
      <c r="OQD92" s="59"/>
      <c r="OQE92" s="37"/>
      <c r="OQF92" s="46"/>
      <c r="OQG92" s="35"/>
      <c r="OQH92" s="59"/>
      <c r="OQI92" s="37"/>
      <c r="OQJ92" s="46"/>
      <c r="OQK92" s="35"/>
      <c r="OQL92" s="59"/>
      <c r="OQM92" s="37"/>
      <c r="OQN92" s="46"/>
      <c r="OQO92" s="35"/>
      <c r="OQP92" s="59"/>
      <c r="OQQ92" s="37"/>
      <c r="OQR92" s="46"/>
      <c r="OQS92" s="35"/>
      <c r="OQT92" s="59"/>
      <c r="OQU92" s="37"/>
      <c r="OQV92" s="46"/>
      <c r="OQW92" s="35"/>
      <c r="OQX92" s="59"/>
      <c r="OQY92" s="37"/>
      <c r="OQZ92" s="46"/>
      <c r="ORA92" s="35"/>
      <c r="ORB92" s="59"/>
      <c r="ORC92" s="37"/>
      <c r="ORD92" s="46"/>
      <c r="ORE92" s="35"/>
      <c r="ORF92" s="59"/>
      <c r="ORG92" s="37"/>
      <c r="ORH92" s="46"/>
      <c r="ORI92" s="35"/>
      <c r="ORJ92" s="59"/>
      <c r="ORK92" s="37"/>
      <c r="ORL92" s="46"/>
      <c r="ORM92" s="35"/>
      <c r="ORN92" s="59"/>
      <c r="ORO92" s="37"/>
      <c r="ORP92" s="46"/>
      <c r="ORQ92" s="35"/>
      <c r="ORR92" s="59"/>
      <c r="ORS92" s="37"/>
      <c r="ORT92" s="46"/>
      <c r="ORU92" s="35"/>
      <c r="ORV92" s="59"/>
      <c r="ORW92" s="37"/>
      <c r="ORX92" s="46"/>
      <c r="ORY92" s="35"/>
      <c r="ORZ92" s="59"/>
      <c r="OSA92" s="37"/>
      <c r="OSB92" s="46"/>
      <c r="OSC92" s="35"/>
      <c r="OSD92" s="59"/>
      <c r="OSE92" s="37"/>
      <c r="OSF92" s="46"/>
      <c r="OSG92" s="35"/>
      <c r="OSH92" s="59"/>
      <c r="OSI92" s="37"/>
      <c r="OSJ92" s="46"/>
      <c r="OSK92" s="35"/>
      <c r="OSL92" s="59"/>
      <c r="OSM92" s="37"/>
      <c r="OSN92" s="46"/>
      <c r="OSO92" s="35"/>
      <c r="OSP92" s="59"/>
      <c r="OSQ92" s="37"/>
      <c r="OSR92" s="46"/>
      <c r="OSS92" s="35"/>
      <c r="OST92" s="59"/>
      <c r="OSU92" s="37"/>
      <c r="OSV92" s="46"/>
      <c r="OSW92" s="35"/>
      <c r="OSX92" s="59"/>
      <c r="OSY92" s="37"/>
      <c r="OSZ92" s="46"/>
      <c r="OTA92" s="35"/>
      <c r="OTB92" s="59"/>
      <c r="OTC92" s="37"/>
      <c r="OTD92" s="46"/>
      <c r="OTE92" s="35"/>
      <c r="OTF92" s="59"/>
      <c r="OTG92" s="37"/>
      <c r="OTH92" s="46"/>
      <c r="OTI92" s="35"/>
      <c r="OTJ92" s="59"/>
      <c r="OTK92" s="37"/>
      <c r="OTL92" s="46"/>
      <c r="OTM92" s="35"/>
      <c r="OTN92" s="59"/>
      <c r="OTO92" s="37"/>
      <c r="OTP92" s="46"/>
      <c r="OTQ92" s="35"/>
      <c r="OTR92" s="59"/>
      <c r="OTS92" s="37"/>
      <c r="OTT92" s="46"/>
      <c r="OTU92" s="35"/>
      <c r="OTV92" s="59"/>
      <c r="OTW92" s="37"/>
      <c r="OTX92" s="46"/>
      <c r="OTY92" s="35"/>
      <c r="OTZ92" s="59"/>
      <c r="OUA92" s="37"/>
      <c r="OUB92" s="46"/>
      <c r="OUC92" s="35"/>
      <c r="OUD92" s="59"/>
      <c r="OUE92" s="37"/>
      <c r="OUF92" s="46"/>
      <c r="OUG92" s="35"/>
      <c r="OUH92" s="59"/>
      <c r="OUI92" s="37"/>
      <c r="OUJ92" s="46"/>
      <c r="OUK92" s="35"/>
      <c r="OUL92" s="59"/>
      <c r="OUM92" s="37"/>
      <c r="OUN92" s="46"/>
      <c r="OUO92" s="35"/>
      <c r="OUP92" s="59"/>
      <c r="OUQ92" s="37"/>
      <c r="OUR92" s="46"/>
      <c r="OUS92" s="35"/>
      <c r="OUT92" s="59"/>
      <c r="OUU92" s="37"/>
      <c r="OUV92" s="46"/>
      <c r="OUW92" s="35"/>
      <c r="OUX92" s="59"/>
      <c r="OUY92" s="37"/>
      <c r="OUZ92" s="46"/>
      <c r="OVA92" s="35"/>
      <c r="OVB92" s="59"/>
      <c r="OVC92" s="37"/>
      <c r="OVD92" s="46"/>
      <c r="OVE92" s="35"/>
      <c r="OVF92" s="59"/>
      <c r="OVG92" s="37"/>
      <c r="OVH92" s="46"/>
      <c r="OVI92" s="35"/>
      <c r="OVJ92" s="59"/>
      <c r="OVK92" s="37"/>
      <c r="OVL92" s="46"/>
      <c r="OVM92" s="35"/>
      <c r="OVN92" s="59"/>
      <c r="OVO92" s="37"/>
      <c r="OVP92" s="46"/>
      <c r="OVQ92" s="35"/>
      <c r="OVR92" s="59"/>
      <c r="OVS92" s="37"/>
      <c r="OVT92" s="46"/>
      <c r="OVU92" s="35"/>
      <c r="OVV92" s="59"/>
      <c r="OVW92" s="37"/>
      <c r="OVX92" s="46"/>
      <c r="OVY92" s="35"/>
      <c r="OVZ92" s="59"/>
      <c r="OWA92" s="37"/>
      <c r="OWB92" s="46"/>
      <c r="OWC92" s="35"/>
      <c r="OWD92" s="59"/>
      <c r="OWE92" s="37"/>
      <c r="OWF92" s="46"/>
      <c r="OWG92" s="35"/>
      <c r="OWH92" s="59"/>
      <c r="OWI92" s="37"/>
      <c r="OWJ92" s="46"/>
      <c r="OWK92" s="35"/>
      <c r="OWL92" s="59"/>
      <c r="OWM92" s="37"/>
      <c r="OWN92" s="46"/>
      <c r="OWO92" s="35"/>
      <c r="OWP92" s="59"/>
      <c r="OWQ92" s="37"/>
      <c r="OWR92" s="46"/>
      <c r="OWS92" s="35"/>
      <c r="OWT92" s="59"/>
      <c r="OWU92" s="37"/>
      <c r="OWV92" s="46"/>
      <c r="OWW92" s="35"/>
      <c r="OWX92" s="59"/>
      <c r="OWY92" s="37"/>
      <c r="OWZ92" s="46"/>
      <c r="OXA92" s="35"/>
      <c r="OXB92" s="59"/>
      <c r="OXC92" s="37"/>
      <c r="OXD92" s="46"/>
      <c r="OXE92" s="35"/>
      <c r="OXF92" s="59"/>
      <c r="OXG92" s="37"/>
      <c r="OXH92" s="46"/>
      <c r="OXI92" s="35"/>
      <c r="OXJ92" s="59"/>
      <c r="OXK92" s="37"/>
      <c r="OXL92" s="46"/>
      <c r="OXM92" s="35"/>
      <c r="OXN92" s="59"/>
      <c r="OXO92" s="37"/>
      <c r="OXP92" s="46"/>
      <c r="OXQ92" s="35"/>
      <c r="OXR92" s="59"/>
      <c r="OXS92" s="37"/>
      <c r="OXT92" s="46"/>
      <c r="OXU92" s="35"/>
      <c r="OXV92" s="59"/>
      <c r="OXW92" s="37"/>
      <c r="OXX92" s="46"/>
      <c r="OXY92" s="35"/>
      <c r="OXZ92" s="59"/>
      <c r="OYA92" s="37"/>
      <c r="OYB92" s="46"/>
      <c r="OYC92" s="35"/>
      <c r="OYD92" s="59"/>
      <c r="OYE92" s="37"/>
      <c r="OYF92" s="46"/>
      <c r="OYG92" s="35"/>
      <c r="OYH92" s="59"/>
      <c r="OYI92" s="37"/>
      <c r="OYJ92" s="46"/>
      <c r="OYK92" s="35"/>
      <c r="OYL92" s="59"/>
      <c r="OYM92" s="37"/>
      <c r="OYN92" s="46"/>
      <c r="OYO92" s="35"/>
      <c r="OYP92" s="59"/>
      <c r="OYQ92" s="37"/>
      <c r="OYR92" s="46"/>
      <c r="OYS92" s="35"/>
      <c r="OYT92" s="59"/>
      <c r="OYU92" s="37"/>
      <c r="OYV92" s="46"/>
      <c r="OYW92" s="35"/>
      <c r="OYX92" s="59"/>
      <c r="OYY92" s="37"/>
      <c r="OYZ92" s="46"/>
      <c r="OZA92" s="35"/>
      <c r="OZB92" s="59"/>
      <c r="OZC92" s="37"/>
      <c r="OZD92" s="46"/>
      <c r="OZE92" s="35"/>
      <c r="OZF92" s="59"/>
      <c r="OZG92" s="37"/>
      <c r="OZH92" s="46"/>
      <c r="OZI92" s="35"/>
      <c r="OZJ92" s="59"/>
      <c r="OZK92" s="37"/>
      <c r="OZL92" s="46"/>
      <c r="OZM92" s="35"/>
      <c r="OZN92" s="59"/>
      <c r="OZO92" s="37"/>
      <c r="OZP92" s="46"/>
      <c r="OZQ92" s="35"/>
      <c r="OZR92" s="59"/>
      <c r="OZS92" s="37"/>
      <c r="OZT92" s="46"/>
      <c r="OZU92" s="35"/>
      <c r="OZV92" s="59"/>
      <c r="OZW92" s="37"/>
      <c r="OZX92" s="46"/>
      <c r="OZY92" s="35"/>
      <c r="OZZ92" s="59"/>
      <c r="PAA92" s="37"/>
      <c r="PAB92" s="46"/>
      <c r="PAC92" s="35"/>
      <c r="PAD92" s="59"/>
      <c r="PAE92" s="37"/>
      <c r="PAF92" s="46"/>
      <c r="PAG92" s="35"/>
      <c r="PAH92" s="59"/>
      <c r="PAI92" s="37"/>
      <c r="PAJ92" s="46"/>
      <c r="PAK92" s="35"/>
      <c r="PAL92" s="59"/>
      <c r="PAM92" s="37"/>
      <c r="PAN92" s="46"/>
      <c r="PAO92" s="35"/>
      <c r="PAP92" s="59"/>
      <c r="PAQ92" s="37"/>
      <c r="PAR92" s="46"/>
      <c r="PAS92" s="35"/>
      <c r="PAT92" s="59"/>
      <c r="PAU92" s="37"/>
      <c r="PAV92" s="46"/>
      <c r="PAW92" s="35"/>
      <c r="PAX92" s="59"/>
      <c r="PAY92" s="37"/>
      <c r="PAZ92" s="46"/>
      <c r="PBA92" s="35"/>
      <c r="PBB92" s="59"/>
      <c r="PBC92" s="37"/>
      <c r="PBD92" s="46"/>
      <c r="PBE92" s="35"/>
      <c r="PBF92" s="59"/>
      <c r="PBG92" s="37"/>
      <c r="PBH92" s="46"/>
      <c r="PBI92" s="35"/>
      <c r="PBJ92" s="59"/>
      <c r="PBK92" s="37"/>
      <c r="PBL92" s="46"/>
      <c r="PBM92" s="35"/>
      <c r="PBN92" s="59"/>
      <c r="PBO92" s="37"/>
      <c r="PBP92" s="46"/>
      <c r="PBQ92" s="35"/>
      <c r="PBR92" s="59"/>
      <c r="PBS92" s="37"/>
      <c r="PBT92" s="46"/>
      <c r="PBU92" s="35"/>
      <c r="PBV92" s="59"/>
      <c r="PBW92" s="37"/>
      <c r="PBX92" s="46"/>
      <c r="PBY92" s="35"/>
      <c r="PBZ92" s="59"/>
      <c r="PCA92" s="37"/>
      <c r="PCB92" s="46"/>
      <c r="PCC92" s="35"/>
      <c r="PCD92" s="59"/>
      <c r="PCE92" s="37"/>
      <c r="PCF92" s="46"/>
      <c r="PCG92" s="35"/>
      <c r="PCH92" s="59"/>
      <c r="PCI92" s="37"/>
      <c r="PCJ92" s="46"/>
      <c r="PCK92" s="35"/>
      <c r="PCL92" s="59"/>
      <c r="PCM92" s="37"/>
      <c r="PCN92" s="46"/>
      <c r="PCO92" s="35"/>
      <c r="PCP92" s="59"/>
      <c r="PCQ92" s="37"/>
      <c r="PCR92" s="46"/>
      <c r="PCS92" s="35"/>
      <c r="PCT92" s="59"/>
      <c r="PCU92" s="37"/>
      <c r="PCV92" s="46"/>
      <c r="PCW92" s="35"/>
      <c r="PCX92" s="59"/>
      <c r="PCY92" s="37"/>
      <c r="PCZ92" s="46"/>
      <c r="PDA92" s="35"/>
      <c r="PDB92" s="59"/>
      <c r="PDC92" s="37"/>
      <c r="PDD92" s="46"/>
      <c r="PDE92" s="35"/>
      <c r="PDF92" s="59"/>
      <c r="PDG92" s="37"/>
      <c r="PDH92" s="46"/>
      <c r="PDI92" s="35"/>
      <c r="PDJ92" s="59"/>
      <c r="PDK92" s="37"/>
      <c r="PDL92" s="46"/>
      <c r="PDM92" s="35"/>
      <c r="PDN92" s="59"/>
      <c r="PDO92" s="37"/>
      <c r="PDP92" s="46"/>
      <c r="PDQ92" s="35"/>
      <c r="PDR92" s="59"/>
      <c r="PDS92" s="37"/>
      <c r="PDT92" s="46"/>
      <c r="PDU92" s="35"/>
      <c r="PDV92" s="59"/>
      <c r="PDW92" s="37"/>
      <c r="PDX92" s="46"/>
      <c r="PDY92" s="35"/>
      <c r="PDZ92" s="59"/>
      <c r="PEA92" s="37"/>
      <c r="PEB92" s="46"/>
      <c r="PEC92" s="35"/>
      <c r="PED92" s="59"/>
      <c r="PEE92" s="37"/>
      <c r="PEF92" s="46"/>
      <c r="PEG92" s="35"/>
      <c r="PEH92" s="59"/>
      <c r="PEI92" s="37"/>
      <c r="PEJ92" s="46"/>
      <c r="PEK92" s="35"/>
      <c r="PEL92" s="59"/>
      <c r="PEM92" s="37"/>
      <c r="PEN92" s="46"/>
      <c r="PEO92" s="35"/>
      <c r="PEP92" s="59"/>
      <c r="PEQ92" s="37"/>
      <c r="PER92" s="46"/>
      <c r="PES92" s="35"/>
      <c r="PET92" s="59"/>
      <c r="PEU92" s="37"/>
      <c r="PEV92" s="46"/>
      <c r="PEW92" s="35"/>
      <c r="PEX92" s="59"/>
      <c r="PEY92" s="37"/>
      <c r="PEZ92" s="46"/>
      <c r="PFA92" s="35"/>
      <c r="PFB92" s="59"/>
      <c r="PFC92" s="37"/>
      <c r="PFD92" s="46"/>
      <c r="PFE92" s="35"/>
      <c r="PFF92" s="59"/>
      <c r="PFG92" s="37"/>
      <c r="PFH92" s="46"/>
      <c r="PFI92" s="35"/>
      <c r="PFJ92" s="59"/>
      <c r="PFK92" s="37"/>
      <c r="PFL92" s="46"/>
      <c r="PFM92" s="35"/>
      <c r="PFN92" s="59"/>
      <c r="PFO92" s="37"/>
      <c r="PFP92" s="46"/>
      <c r="PFQ92" s="35"/>
      <c r="PFR92" s="59"/>
      <c r="PFS92" s="37"/>
      <c r="PFT92" s="46"/>
      <c r="PFU92" s="35"/>
      <c r="PFV92" s="59"/>
      <c r="PFW92" s="37"/>
      <c r="PFX92" s="46"/>
      <c r="PFY92" s="35"/>
      <c r="PFZ92" s="59"/>
      <c r="PGA92" s="37"/>
      <c r="PGB92" s="46"/>
      <c r="PGC92" s="35"/>
      <c r="PGD92" s="59"/>
      <c r="PGE92" s="37"/>
      <c r="PGF92" s="46"/>
      <c r="PGG92" s="35"/>
      <c r="PGH92" s="59"/>
      <c r="PGI92" s="37"/>
      <c r="PGJ92" s="46"/>
      <c r="PGK92" s="35"/>
      <c r="PGL92" s="59"/>
      <c r="PGM92" s="37"/>
      <c r="PGN92" s="46"/>
      <c r="PGO92" s="35"/>
      <c r="PGP92" s="59"/>
      <c r="PGQ92" s="37"/>
      <c r="PGR92" s="46"/>
      <c r="PGS92" s="35"/>
      <c r="PGT92" s="59"/>
      <c r="PGU92" s="37"/>
      <c r="PGV92" s="46"/>
      <c r="PGW92" s="35"/>
      <c r="PGX92" s="59"/>
      <c r="PGY92" s="37"/>
      <c r="PGZ92" s="46"/>
      <c r="PHA92" s="35"/>
      <c r="PHB92" s="59"/>
      <c r="PHC92" s="37"/>
      <c r="PHD92" s="46"/>
      <c r="PHE92" s="35"/>
      <c r="PHF92" s="59"/>
      <c r="PHG92" s="37"/>
      <c r="PHH92" s="46"/>
      <c r="PHI92" s="35"/>
      <c r="PHJ92" s="59"/>
      <c r="PHK92" s="37"/>
      <c r="PHL92" s="46"/>
      <c r="PHM92" s="35"/>
      <c r="PHN92" s="59"/>
      <c r="PHO92" s="37"/>
      <c r="PHP92" s="46"/>
      <c r="PHQ92" s="35"/>
      <c r="PHR92" s="59"/>
      <c r="PHS92" s="37"/>
      <c r="PHT92" s="46"/>
      <c r="PHU92" s="35"/>
      <c r="PHV92" s="59"/>
      <c r="PHW92" s="37"/>
      <c r="PHX92" s="46"/>
      <c r="PHY92" s="35"/>
      <c r="PHZ92" s="59"/>
      <c r="PIA92" s="37"/>
      <c r="PIB92" s="46"/>
      <c r="PIC92" s="35"/>
      <c r="PID92" s="59"/>
      <c r="PIE92" s="37"/>
      <c r="PIF92" s="46"/>
      <c r="PIG92" s="35"/>
      <c r="PIH92" s="59"/>
      <c r="PII92" s="37"/>
      <c r="PIJ92" s="46"/>
      <c r="PIK92" s="35"/>
      <c r="PIL92" s="59"/>
      <c r="PIM92" s="37"/>
      <c r="PIN92" s="46"/>
      <c r="PIO92" s="35"/>
      <c r="PIP92" s="59"/>
      <c r="PIQ92" s="37"/>
      <c r="PIR92" s="46"/>
      <c r="PIS92" s="35"/>
      <c r="PIT92" s="59"/>
      <c r="PIU92" s="37"/>
      <c r="PIV92" s="46"/>
      <c r="PIW92" s="35"/>
      <c r="PIX92" s="59"/>
      <c r="PIY92" s="37"/>
      <c r="PIZ92" s="46"/>
      <c r="PJA92" s="35"/>
      <c r="PJB92" s="59"/>
      <c r="PJC92" s="37"/>
      <c r="PJD92" s="46"/>
      <c r="PJE92" s="35"/>
      <c r="PJF92" s="59"/>
      <c r="PJG92" s="37"/>
      <c r="PJH92" s="46"/>
      <c r="PJI92" s="35"/>
      <c r="PJJ92" s="59"/>
      <c r="PJK92" s="37"/>
      <c r="PJL92" s="46"/>
      <c r="PJM92" s="35"/>
      <c r="PJN92" s="59"/>
      <c r="PJO92" s="37"/>
      <c r="PJP92" s="46"/>
      <c r="PJQ92" s="35"/>
      <c r="PJR92" s="59"/>
      <c r="PJS92" s="37"/>
      <c r="PJT92" s="46"/>
      <c r="PJU92" s="35"/>
      <c r="PJV92" s="59"/>
      <c r="PJW92" s="37"/>
      <c r="PJX92" s="46"/>
      <c r="PJY92" s="35"/>
      <c r="PJZ92" s="59"/>
      <c r="PKA92" s="37"/>
      <c r="PKB92" s="46"/>
      <c r="PKC92" s="35"/>
      <c r="PKD92" s="59"/>
      <c r="PKE92" s="37"/>
      <c r="PKF92" s="46"/>
      <c r="PKG92" s="35"/>
      <c r="PKH92" s="59"/>
      <c r="PKI92" s="37"/>
      <c r="PKJ92" s="46"/>
      <c r="PKK92" s="35"/>
      <c r="PKL92" s="59"/>
      <c r="PKM92" s="37"/>
      <c r="PKN92" s="46"/>
      <c r="PKO92" s="35"/>
      <c r="PKP92" s="59"/>
      <c r="PKQ92" s="37"/>
      <c r="PKR92" s="46"/>
      <c r="PKS92" s="35"/>
      <c r="PKT92" s="59"/>
      <c r="PKU92" s="37"/>
      <c r="PKV92" s="46"/>
      <c r="PKW92" s="35"/>
      <c r="PKX92" s="59"/>
      <c r="PKY92" s="37"/>
      <c r="PKZ92" s="46"/>
      <c r="PLA92" s="35"/>
      <c r="PLB92" s="59"/>
      <c r="PLC92" s="37"/>
      <c r="PLD92" s="46"/>
      <c r="PLE92" s="35"/>
      <c r="PLF92" s="59"/>
      <c r="PLG92" s="37"/>
      <c r="PLH92" s="46"/>
      <c r="PLI92" s="35"/>
      <c r="PLJ92" s="59"/>
      <c r="PLK92" s="37"/>
      <c r="PLL92" s="46"/>
      <c r="PLM92" s="35"/>
      <c r="PLN92" s="59"/>
      <c r="PLO92" s="37"/>
      <c r="PLP92" s="46"/>
      <c r="PLQ92" s="35"/>
      <c r="PLR92" s="59"/>
      <c r="PLS92" s="37"/>
      <c r="PLT92" s="46"/>
      <c r="PLU92" s="35"/>
      <c r="PLV92" s="59"/>
      <c r="PLW92" s="37"/>
      <c r="PLX92" s="46"/>
      <c r="PLY92" s="35"/>
      <c r="PLZ92" s="59"/>
      <c r="PMA92" s="37"/>
      <c r="PMB92" s="46"/>
      <c r="PMC92" s="35"/>
      <c r="PMD92" s="59"/>
      <c r="PME92" s="37"/>
      <c r="PMF92" s="46"/>
      <c r="PMG92" s="35"/>
      <c r="PMH92" s="59"/>
      <c r="PMI92" s="37"/>
      <c r="PMJ92" s="46"/>
      <c r="PMK92" s="35"/>
      <c r="PML92" s="59"/>
      <c r="PMM92" s="37"/>
      <c r="PMN92" s="46"/>
      <c r="PMO92" s="35"/>
      <c r="PMP92" s="59"/>
      <c r="PMQ92" s="37"/>
      <c r="PMR92" s="46"/>
      <c r="PMS92" s="35"/>
      <c r="PMT92" s="59"/>
      <c r="PMU92" s="37"/>
      <c r="PMV92" s="46"/>
      <c r="PMW92" s="35"/>
      <c r="PMX92" s="59"/>
      <c r="PMY92" s="37"/>
      <c r="PMZ92" s="46"/>
      <c r="PNA92" s="35"/>
      <c r="PNB92" s="59"/>
      <c r="PNC92" s="37"/>
      <c r="PND92" s="46"/>
      <c r="PNE92" s="35"/>
      <c r="PNF92" s="59"/>
      <c r="PNG92" s="37"/>
      <c r="PNH92" s="46"/>
      <c r="PNI92" s="35"/>
      <c r="PNJ92" s="59"/>
      <c r="PNK92" s="37"/>
      <c r="PNL92" s="46"/>
      <c r="PNM92" s="35"/>
      <c r="PNN92" s="59"/>
      <c r="PNO92" s="37"/>
      <c r="PNP92" s="46"/>
      <c r="PNQ92" s="35"/>
      <c r="PNR92" s="59"/>
      <c r="PNS92" s="37"/>
      <c r="PNT92" s="46"/>
      <c r="PNU92" s="35"/>
      <c r="PNV92" s="59"/>
      <c r="PNW92" s="37"/>
      <c r="PNX92" s="46"/>
      <c r="PNY92" s="35"/>
      <c r="PNZ92" s="59"/>
      <c r="POA92" s="37"/>
      <c r="POB92" s="46"/>
      <c r="POC92" s="35"/>
      <c r="POD92" s="59"/>
      <c r="POE92" s="37"/>
      <c r="POF92" s="46"/>
      <c r="POG92" s="35"/>
      <c r="POH92" s="59"/>
      <c r="POI92" s="37"/>
      <c r="POJ92" s="46"/>
      <c r="POK92" s="35"/>
      <c r="POL92" s="59"/>
      <c r="POM92" s="37"/>
      <c r="PON92" s="46"/>
      <c r="POO92" s="35"/>
      <c r="POP92" s="59"/>
      <c r="POQ92" s="37"/>
      <c r="POR92" s="46"/>
      <c r="POS92" s="35"/>
      <c r="POT92" s="59"/>
      <c r="POU92" s="37"/>
      <c r="POV92" s="46"/>
      <c r="POW92" s="35"/>
      <c r="POX92" s="59"/>
      <c r="POY92" s="37"/>
      <c r="POZ92" s="46"/>
      <c r="PPA92" s="35"/>
      <c r="PPB92" s="59"/>
      <c r="PPC92" s="37"/>
      <c r="PPD92" s="46"/>
      <c r="PPE92" s="35"/>
      <c r="PPF92" s="59"/>
      <c r="PPG92" s="37"/>
      <c r="PPH92" s="46"/>
      <c r="PPI92" s="35"/>
      <c r="PPJ92" s="59"/>
      <c r="PPK92" s="37"/>
      <c r="PPL92" s="46"/>
      <c r="PPM92" s="35"/>
      <c r="PPN92" s="59"/>
      <c r="PPO92" s="37"/>
      <c r="PPP92" s="46"/>
      <c r="PPQ92" s="35"/>
      <c r="PPR92" s="59"/>
      <c r="PPS92" s="37"/>
      <c r="PPT92" s="46"/>
      <c r="PPU92" s="35"/>
      <c r="PPV92" s="59"/>
      <c r="PPW92" s="37"/>
      <c r="PPX92" s="46"/>
      <c r="PPY92" s="35"/>
      <c r="PPZ92" s="59"/>
      <c r="PQA92" s="37"/>
      <c r="PQB92" s="46"/>
      <c r="PQC92" s="35"/>
      <c r="PQD92" s="59"/>
      <c r="PQE92" s="37"/>
      <c r="PQF92" s="46"/>
      <c r="PQG92" s="35"/>
      <c r="PQH92" s="59"/>
      <c r="PQI92" s="37"/>
      <c r="PQJ92" s="46"/>
      <c r="PQK92" s="35"/>
      <c r="PQL92" s="59"/>
      <c r="PQM92" s="37"/>
      <c r="PQN92" s="46"/>
      <c r="PQO92" s="35"/>
      <c r="PQP92" s="59"/>
      <c r="PQQ92" s="37"/>
      <c r="PQR92" s="46"/>
      <c r="PQS92" s="35"/>
      <c r="PQT92" s="59"/>
      <c r="PQU92" s="37"/>
      <c r="PQV92" s="46"/>
      <c r="PQW92" s="35"/>
      <c r="PQX92" s="59"/>
      <c r="PQY92" s="37"/>
      <c r="PQZ92" s="46"/>
      <c r="PRA92" s="35"/>
      <c r="PRB92" s="59"/>
      <c r="PRC92" s="37"/>
      <c r="PRD92" s="46"/>
      <c r="PRE92" s="35"/>
      <c r="PRF92" s="59"/>
      <c r="PRG92" s="37"/>
      <c r="PRH92" s="46"/>
      <c r="PRI92" s="35"/>
      <c r="PRJ92" s="59"/>
      <c r="PRK92" s="37"/>
      <c r="PRL92" s="46"/>
      <c r="PRM92" s="35"/>
      <c r="PRN92" s="59"/>
      <c r="PRO92" s="37"/>
      <c r="PRP92" s="46"/>
      <c r="PRQ92" s="35"/>
      <c r="PRR92" s="59"/>
      <c r="PRS92" s="37"/>
      <c r="PRT92" s="46"/>
      <c r="PRU92" s="35"/>
      <c r="PRV92" s="59"/>
      <c r="PRW92" s="37"/>
      <c r="PRX92" s="46"/>
      <c r="PRY92" s="35"/>
      <c r="PRZ92" s="59"/>
      <c r="PSA92" s="37"/>
      <c r="PSB92" s="46"/>
      <c r="PSC92" s="35"/>
      <c r="PSD92" s="59"/>
      <c r="PSE92" s="37"/>
      <c r="PSF92" s="46"/>
      <c r="PSG92" s="35"/>
      <c r="PSH92" s="59"/>
      <c r="PSI92" s="37"/>
      <c r="PSJ92" s="46"/>
      <c r="PSK92" s="35"/>
      <c r="PSL92" s="59"/>
      <c r="PSM92" s="37"/>
      <c r="PSN92" s="46"/>
      <c r="PSO92" s="35"/>
      <c r="PSP92" s="59"/>
      <c r="PSQ92" s="37"/>
      <c r="PSR92" s="46"/>
      <c r="PSS92" s="35"/>
      <c r="PST92" s="59"/>
      <c r="PSU92" s="37"/>
      <c r="PSV92" s="46"/>
      <c r="PSW92" s="35"/>
      <c r="PSX92" s="59"/>
      <c r="PSY92" s="37"/>
      <c r="PSZ92" s="46"/>
      <c r="PTA92" s="35"/>
      <c r="PTB92" s="59"/>
      <c r="PTC92" s="37"/>
      <c r="PTD92" s="46"/>
      <c r="PTE92" s="35"/>
      <c r="PTF92" s="59"/>
      <c r="PTG92" s="37"/>
      <c r="PTH92" s="46"/>
      <c r="PTI92" s="35"/>
      <c r="PTJ92" s="59"/>
      <c r="PTK92" s="37"/>
      <c r="PTL92" s="46"/>
      <c r="PTM92" s="35"/>
      <c r="PTN92" s="59"/>
      <c r="PTO92" s="37"/>
      <c r="PTP92" s="46"/>
      <c r="PTQ92" s="35"/>
      <c r="PTR92" s="59"/>
      <c r="PTS92" s="37"/>
      <c r="PTT92" s="46"/>
      <c r="PTU92" s="35"/>
      <c r="PTV92" s="59"/>
      <c r="PTW92" s="37"/>
      <c r="PTX92" s="46"/>
      <c r="PTY92" s="35"/>
      <c r="PTZ92" s="59"/>
      <c r="PUA92" s="37"/>
      <c r="PUB92" s="46"/>
      <c r="PUC92" s="35"/>
      <c r="PUD92" s="59"/>
      <c r="PUE92" s="37"/>
      <c r="PUF92" s="46"/>
      <c r="PUG92" s="35"/>
      <c r="PUH92" s="59"/>
      <c r="PUI92" s="37"/>
      <c r="PUJ92" s="46"/>
      <c r="PUK92" s="35"/>
      <c r="PUL92" s="59"/>
      <c r="PUM92" s="37"/>
      <c r="PUN92" s="46"/>
      <c r="PUO92" s="35"/>
      <c r="PUP92" s="59"/>
      <c r="PUQ92" s="37"/>
      <c r="PUR92" s="46"/>
      <c r="PUS92" s="35"/>
      <c r="PUT92" s="59"/>
      <c r="PUU92" s="37"/>
      <c r="PUV92" s="46"/>
      <c r="PUW92" s="35"/>
      <c r="PUX92" s="59"/>
      <c r="PUY92" s="37"/>
      <c r="PUZ92" s="46"/>
      <c r="PVA92" s="35"/>
      <c r="PVB92" s="59"/>
      <c r="PVC92" s="37"/>
      <c r="PVD92" s="46"/>
      <c r="PVE92" s="35"/>
      <c r="PVF92" s="59"/>
      <c r="PVG92" s="37"/>
      <c r="PVH92" s="46"/>
      <c r="PVI92" s="35"/>
      <c r="PVJ92" s="59"/>
      <c r="PVK92" s="37"/>
      <c r="PVL92" s="46"/>
      <c r="PVM92" s="35"/>
      <c r="PVN92" s="59"/>
      <c r="PVO92" s="37"/>
      <c r="PVP92" s="46"/>
      <c r="PVQ92" s="35"/>
      <c r="PVR92" s="59"/>
      <c r="PVS92" s="37"/>
      <c r="PVT92" s="46"/>
      <c r="PVU92" s="35"/>
      <c r="PVV92" s="59"/>
      <c r="PVW92" s="37"/>
      <c r="PVX92" s="46"/>
      <c r="PVY92" s="35"/>
      <c r="PVZ92" s="59"/>
      <c r="PWA92" s="37"/>
      <c r="PWB92" s="46"/>
      <c r="PWC92" s="35"/>
      <c r="PWD92" s="59"/>
      <c r="PWE92" s="37"/>
      <c r="PWF92" s="46"/>
      <c r="PWG92" s="35"/>
      <c r="PWH92" s="59"/>
      <c r="PWI92" s="37"/>
      <c r="PWJ92" s="46"/>
      <c r="PWK92" s="35"/>
      <c r="PWL92" s="59"/>
      <c r="PWM92" s="37"/>
      <c r="PWN92" s="46"/>
      <c r="PWO92" s="35"/>
      <c r="PWP92" s="59"/>
      <c r="PWQ92" s="37"/>
      <c r="PWR92" s="46"/>
      <c r="PWS92" s="35"/>
      <c r="PWT92" s="59"/>
      <c r="PWU92" s="37"/>
      <c r="PWV92" s="46"/>
      <c r="PWW92" s="35"/>
      <c r="PWX92" s="59"/>
      <c r="PWY92" s="37"/>
      <c r="PWZ92" s="46"/>
      <c r="PXA92" s="35"/>
      <c r="PXB92" s="59"/>
      <c r="PXC92" s="37"/>
      <c r="PXD92" s="46"/>
      <c r="PXE92" s="35"/>
      <c r="PXF92" s="59"/>
      <c r="PXG92" s="37"/>
      <c r="PXH92" s="46"/>
      <c r="PXI92" s="35"/>
      <c r="PXJ92" s="59"/>
      <c r="PXK92" s="37"/>
      <c r="PXL92" s="46"/>
      <c r="PXM92" s="35"/>
      <c r="PXN92" s="59"/>
      <c r="PXO92" s="37"/>
      <c r="PXP92" s="46"/>
      <c r="PXQ92" s="35"/>
      <c r="PXR92" s="59"/>
      <c r="PXS92" s="37"/>
      <c r="PXT92" s="46"/>
      <c r="PXU92" s="35"/>
      <c r="PXV92" s="59"/>
      <c r="PXW92" s="37"/>
      <c r="PXX92" s="46"/>
      <c r="PXY92" s="35"/>
      <c r="PXZ92" s="59"/>
      <c r="PYA92" s="37"/>
      <c r="PYB92" s="46"/>
      <c r="PYC92" s="35"/>
      <c r="PYD92" s="59"/>
      <c r="PYE92" s="37"/>
      <c r="PYF92" s="46"/>
      <c r="PYG92" s="35"/>
      <c r="PYH92" s="59"/>
      <c r="PYI92" s="37"/>
      <c r="PYJ92" s="46"/>
      <c r="PYK92" s="35"/>
      <c r="PYL92" s="59"/>
      <c r="PYM92" s="37"/>
      <c r="PYN92" s="46"/>
      <c r="PYO92" s="35"/>
      <c r="PYP92" s="59"/>
      <c r="PYQ92" s="37"/>
      <c r="PYR92" s="46"/>
      <c r="PYS92" s="35"/>
      <c r="PYT92" s="59"/>
      <c r="PYU92" s="37"/>
      <c r="PYV92" s="46"/>
      <c r="PYW92" s="35"/>
      <c r="PYX92" s="59"/>
      <c r="PYY92" s="37"/>
      <c r="PYZ92" s="46"/>
      <c r="PZA92" s="35"/>
      <c r="PZB92" s="59"/>
      <c r="PZC92" s="37"/>
      <c r="PZD92" s="46"/>
      <c r="PZE92" s="35"/>
      <c r="PZF92" s="59"/>
      <c r="PZG92" s="37"/>
      <c r="PZH92" s="46"/>
      <c r="PZI92" s="35"/>
      <c r="PZJ92" s="59"/>
      <c r="PZK92" s="37"/>
      <c r="PZL92" s="46"/>
      <c r="PZM92" s="35"/>
      <c r="PZN92" s="59"/>
      <c r="PZO92" s="37"/>
      <c r="PZP92" s="46"/>
      <c r="PZQ92" s="35"/>
      <c r="PZR92" s="59"/>
      <c r="PZS92" s="37"/>
      <c r="PZT92" s="46"/>
      <c r="PZU92" s="35"/>
      <c r="PZV92" s="59"/>
      <c r="PZW92" s="37"/>
      <c r="PZX92" s="46"/>
      <c r="PZY92" s="35"/>
      <c r="PZZ92" s="59"/>
      <c r="QAA92" s="37"/>
      <c r="QAB92" s="46"/>
      <c r="QAC92" s="35"/>
      <c r="QAD92" s="59"/>
      <c r="QAE92" s="37"/>
      <c r="QAF92" s="46"/>
      <c r="QAG92" s="35"/>
      <c r="QAH92" s="59"/>
      <c r="QAI92" s="37"/>
      <c r="QAJ92" s="46"/>
      <c r="QAK92" s="35"/>
      <c r="QAL92" s="59"/>
      <c r="QAM92" s="37"/>
      <c r="QAN92" s="46"/>
      <c r="QAO92" s="35"/>
      <c r="QAP92" s="59"/>
      <c r="QAQ92" s="37"/>
      <c r="QAR92" s="46"/>
      <c r="QAS92" s="35"/>
      <c r="QAT92" s="59"/>
      <c r="QAU92" s="37"/>
      <c r="QAV92" s="46"/>
      <c r="QAW92" s="35"/>
      <c r="QAX92" s="59"/>
      <c r="QAY92" s="37"/>
      <c r="QAZ92" s="46"/>
      <c r="QBA92" s="35"/>
      <c r="QBB92" s="59"/>
      <c r="QBC92" s="37"/>
      <c r="QBD92" s="46"/>
      <c r="QBE92" s="35"/>
      <c r="QBF92" s="59"/>
      <c r="QBG92" s="37"/>
      <c r="QBH92" s="46"/>
      <c r="QBI92" s="35"/>
      <c r="QBJ92" s="59"/>
      <c r="QBK92" s="37"/>
      <c r="QBL92" s="46"/>
      <c r="QBM92" s="35"/>
      <c r="QBN92" s="59"/>
      <c r="QBO92" s="37"/>
      <c r="QBP92" s="46"/>
      <c r="QBQ92" s="35"/>
      <c r="QBR92" s="59"/>
      <c r="QBS92" s="37"/>
      <c r="QBT92" s="46"/>
      <c r="QBU92" s="35"/>
      <c r="QBV92" s="59"/>
      <c r="QBW92" s="37"/>
      <c r="QBX92" s="46"/>
      <c r="QBY92" s="35"/>
      <c r="QBZ92" s="59"/>
      <c r="QCA92" s="37"/>
      <c r="QCB92" s="46"/>
      <c r="QCC92" s="35"/>
      <c r="QCD92" s="59"/>
      <c r="QCE92" s="37"/>
      <c r="QCF92" s="46"/>
      <c r="QCG92" s="35"/>
      <c r="QCH92" s="59"/>
      <c r="QCI92" s="37"/>
      <c r="QCJ92" s="46"/>
      <c r="QCK92" s="35"/>
      <c r="QCL92" s="59"/>
      <c r="QCM92" s="37"/>
      <c r="QCN92" s="46"/>
      <c r="QCO92" s="35"/>
      <c r="QCP92" s="59"/>
      <c r="QCQ92" s="37"/>
      <c r="QCR92" s="46"/>
      <c r="QCS92" s="35"/>
      <c r="QCT92" s="59"/>
      <c r="QCU92" s="37"/>
      <c r="QCV92" s="46"/>
      <c r="QCW92" s="35"/>
      <c r="QCX92" s="59"/>
      <c r="QCY92" s="37"/>
      <c r="QCZ92" s="46"/>
      <c r="QDA92" s="35"/>
      <c r="QDB92" s="59"/>
      <c r="QDC92" s="37"/>
      <c r="QDD92" s="46"/>
      <c r="QDE92" s="35"/>
      <c r="QDF92" s="59"/>
      <c r="QDG92" s="37"/>
      <c r="QDH92" s="46"/>
      <c r="QDI92" s="35"/>
      <c r="QDJ92" s="59"/>
      <c r="QDK92" s="37"/>
      <c r="QDL92" s="46"/>
      <c r="QDM92" s="35"/>
      <c r="QDN92" s="59"/>
      <c r="QDO92" s="37"/>
      <c r="QDP92" s="46"/>
      <c r="QDQ92" s="35"/>
      <c r="QDR92" s="59"/>
      <c r="QDS92" s="37"/>
      <c r="QDT92" s="46"/>
      <c r="QDU92" s="35"/>
      <c r="QDV92" s="59"/>
      <c r="QDW92" s="37"/>
      <c r="QDX92" s="46"/>
      <c r="QDY92" s="35"/>
      <c r="QDZ92" s="59"/>
      <c r="QEA92" s="37"/>
      <c r="QEB92" s="46"/>
      <c r="QEC92" s="35"/>
      <c r="QED92" s="59"/>
      <c r="QEE92" s="37"/>
      <c r="QEF92" s="46"/>
      <c r="QEG92" s="35"/>
      <c r="QEH92" s="59"/>
      <c r="QEI92" s="37"/>
      <c r="QEJ92" s="46"/>
      <c r="QEK92" s="35"/>
      <c r="QEL92" s="59"/>
      <c r="QEM92" s="37"/>
      <c r="QEN92" s="46"/>
      <c r="QEO92" s="35"/>
      <c r="QEP92" s="59"/>
      <c r="QEQ92" s="37"/>
      <c r="QER92" s="46"/>
      <c r="QES92" s="35"/>
      <c r="QET92" s="59"/>
      <c r="QEU92" s="37"/>
      <c r="QEV92" s="46"/>
      <c r="QEW92" s="35"/>
      <c r="QEX92" s="59"/>
      <c r="QEY92" s="37"/>
      <c r="QEZ92" s="46"/>
      <c r="QFA92" s="35"/>
      <c r="QFB92" s="59"/>
      <c r="QFC92" s="37"/>
      <c r="QFD92" s="46"/>
      <c r="QFE92" s="35"/>
      <c r="QFF92" s="59"/>
      <c r="QFG92" s="37"/>
      <c r="QFH92" s="46"/>
      <c r="QFI92" s="35"/>
      <c r="QFJ92" s="59"/>
      <c r="QFK92" s="37"/>
      <c r="QFL92" s="46"/>
      <c r="QFM92" s="35"/>
      <c r="QFN92" s="59"/>
      <c r="QFO92" s="37"/>
      <c r="QFP92" s="46"/>
      <c r="QFQ92" s="35"/>
      <c r="QFR92" s="59"/>
      <c r="QFS92" s="37"/>
      <c r="QFT92" s="46"/>
      <c r="QFU92" s="35"/>
      <c r="QFV92" s="59"/>
      <c r="QFW92" s="37"/>
      <c r="QFX92" s="46"/>
      <c r="QFY92" s="35"/>
      <c r="QFZ92" s="59"/>
      <c r="QGA92" s="37"/>
      <c r="QGB92" s="46"/>
      <c r="QGC92" s="35"/>
      <c r="QGD92" s="59"/>
      <c r="QGE92" s="37"/>
      <c r="QGF92" s="46"/>
      <c r="QGG92" s="35"/>
      <c r="QGH92" s="59"/>
      <c r="QGI92" s="37"/>
      <c r="QGJ92" s="46"/>
      <c r="QGK92" s="35"/>
      <c r="QGL92" s="59"/>
      <c r="QGM92" s="37"/>
      <c r="QGN92" s="46"/>
      <c r="QGO92" s="35"/>
      <c r="QGP92" s="59"/>
      <c r="QGQ92" s="37"/>
      <c r="QGR92" s="46"/>
      <c r="QGS92" s="35"/>
      <c r="QGT92" s="59"/>
      <c r="QGU92" s="37"/>
      <c r="QGV92" s="46"/>
      <c r="QGW92" s="35"/>
      <c r="QGX92" s="59"/>
      <c r="QGY92" s="37"/>
      <c r="QGZ92" s="46"/>
      <c r="QHA92" s="35"/>
      <c r="QHB92" s="59"/>
      <c r="QHC92" s="37"/>
      <c r="QHD92" s="46"/>
      <c r="QHE92" s="35"/>
      <c r="QHF92" s="59"/>
      <c r="QHG92" s="37"/>
      <c r="QHH92" s="46"/>
      <c r="QHI92" s="35"/>
      <c r="QHJ92" s="59"/>
      <c r="QHK92" s="37"/>
      <c r="QHL92" s="46"/>
      <c r="QHM92" s="35"/>
      <c r="QHN92" s="59"/>
      <c r="QHO92" s="37"/>
      <c r="QHP92" s="46"/>
      <c r="QHQ92" s="35"/>
      <c r="QHR92" s="59"/>
      <c r="QHS92" s="37"/>
      <c r="QHT92" s="46"/>
      <c r="QHU92" s="35"/>
      <c r="QHV92" s="59"/>
      <c r="QHW92" s="37"/>
      <c r="QHX92" s="46"/>
      <c r="QHY92" s="35"/>
      <c r="QHZ92" s="59"/>
      <c r="QIA92" s="37"/>
      <c r="QIB92" s="46"/>
      <c r="QIC92" s="35"/>
      <c r="QID92" s="59"/>
      <c r="QIE92" s="37"/>
      <c r="QIF92" s="46"/>
      <c r="QIG92" s="35"/>
      <c r="QIH92" s="59"/>
      <c r="QII92" s="37"/>
      <c r="QIJ92" s="46"/>
      <c r="QIK92" s="35"/>
      <c r="QIL92" s="59"/>
      <c r="QIM92" s="37"/>
      <c r="QIN92" s="46"/>
      <c r="QIO92" s="35"/>
      <c r="QIP92" s="59"/>
      <c r="QIQ92" s="37"/>
      <c r="QIR92" s="46"/>
      <c r="QIS92" s="35"/>
      <c r="QIT92" s="59"/>
      <c r="QIU92" s="37"/>
      <c r="QIV92" s="46"/>
      <c r="QIW92" s="35"/>
      <c r="QIX92" s="59"/>
      <c r="QIY92" s="37"/>
      <c r="QIZ92" s="46"/>
      <c r="QJA92" s="35"/>
      <c r="QJB92" s="59"/>
      <c r="QJC92" s="37"/>
      <c r="QJD92" s="46"/>
      <c r="QJE92" s="35"/>
      <c r="QJF92" s="59"/>
      <c r="QJG92" s="37"/>
      <c r="QJH92" s="46"/>
      <c r="QJI92" s="35"/>
      <c r="QJJ92" s="59"/>
      <c r="QJK92" s="37"/>
      <c r="QJL92" s="46"/>
      <c r="QJM92" s="35"/>
      <c r="QJN92" s="59"/>
      <c r="QJO92" s="37"/>
      <c r="QJP92" s="46"/>
      <c r="QJQ92" s="35"/>
      <c r="QJR92" s="59"/>
      <c r="QJS92" s="37"/>
      <c r="QJT92" s="46"/>
      <c r="QJU92" s="35"/>
      <c r="QJV92" s="59"/>
      <c r="QJW92" s="37"/>
      <c r="QJX92" s="46"/>
      <c r="QJY92" s="35"/>
      <c r="QJZ92" s="59"/>
      <c r="QKA92" s="37"/>
      <c r="QKB92" s="46"/>
      <c r="QKC92" s="35"/>
      <c r="QKD92" s="59"/>
      <c r="QKE92" s="37"/>
      <c r="QKF92" s="46"/>
      <c r="QKG92" s="35"/>
      <c r="QKH92" s="59"/>
      <c r="QKI92" s="37"/>
      <c r="QKJ92" s="46"/>
      <c r="QKK92" s="35"/>
      <c r="QKL92" s="59"/>
      <c r="QKM92" s="37"/>
      <c r="QKN92" s="46"/>
      <c r="QKO92" s="35"/>
      <c r="QKP92" s="59"/>
      <c r="QKQ92" s="37"/>
      <c r="QKR92" s="46"/>
      <c r="QKS92" s="35"/>
      <c r="QKT92" s="59"/>
      <c r="QKU92" s="37"/>
      <c r="QKV92" s="46"/>
      <c r="QKW92" s="35"/>
      <c r="QKX92" s="59"/>
      <c r="QKY92" s="37"/>
      <c r="QKZ92" s="46"/>
      <c r="QLA92" s="35"/>
      <c r="QLB92" s="59"/>
      <c r="QLC92" s="37"/>
      <c r="QLD92" s="46"/>
      <c r="QLE92" s="35"/>
      <c r="QLF92" s="59"/>
      <c r="QLG92" s="37"/>
      <c r="QLH92" s="46"/>
      <c r="QLI92" s="35"/>
      <c r="QLJ92" s="59"/>
      <c r="QLK92" s="37"/>
      <c r="QLL92" s="46"/>
      <c r="QLM92" s="35"/>
      <c r="QLN92" s="59"/>
      <c r="QLO92" s="37"/>
      <c r="QLP92" s="46"/>
      <c r="QLQ92" s="35"/>
      <c r="QLR92" s="59"/>
      <c r="QLS92" s="37"/>
      <c r="QLT92" s="46"/>
      <c r="QLU92" s="35"/>
      <c r="QLV92" s="59"/>
      <c r="QLW92" s="37"/>
      <c r="QLX92" s="46"/>
      <c r="QLY92" s="35"/>
      <c r="QLZ92" s="59"/>
      <c r="QMA92" s="37"/>
      <c r="QMB92" s="46"/>
      <c r="QMC92" s="35"/>
      <c r="QMD92" s="59"/>
      <c r="QME92" s="37"/>
      <c r="QMF92" s="46"/>
      <c r="QMG92" s="35"/>
      <c r="QMH92" s="59"/>
      <c r="QMI92" s="37"/>
      <c r="QMJ92" s="46"/>
      <c r="QMK92" s="35"/>
      <c r="QML92" s="59"/>
      <c r="QMM92" s="37"/>
      <c r="QMN92" s="46"/>
      <c r="QMO92" s="35"/>
      <c r="QMP92" s="59"/>
      <c r="QMQ92" s="37"/>
      <c r="QMR92" s="46"/>
      <c r="QMS92" s="35"/>
      <c r="QMT92" s="59"/>
      <c r="QMU92" s="37"/>
      <c r="QMV92" s="46"/>
      <c r="QMW92" s="35"/>
      <c r="QMX92" s="59"/>
      <c r="QMY92" s="37"/>
      <c r="QMZ92" s="46"/>
      <c r="QNA92" s="35"/>
      <c r="QNB92" s="59"/>
      <c r="QNC92" s="37"/>
      <c r="QND92" s="46"/>
      <c r="QNE92" s="35"/>
      <c r="QNF92" s="59"/>
      <c r="QNG92" s="37"/>
      <c r="QNH92" s="46"/>
      <c r="QNI92" s="35"/>
      <c r="QNJ92" s="59"/>
      <c r="QNK92" s="37"/>
      <c r="QNL92" s="46"/>
      <c r="QNM92" s="35"/>
      <c r="QNN92" s="59"/>
      <c r="QNO92" s="37"/>
      <c r="QNP92" s="46"/>
      <c r="QNQ92" s="35"/>
      <c r="QNR92" s="59"/>
      <c r="QNS92" s="37"/>
      <c r="QNT92" s="46"/>
      <c r="QNU92" s="35"/>
      <c r="QNV92" s="59"/>
      <c r="QNW92" s="37"/>
      <c r="QNX92" s="46"/>
      <c r="QNY92" s="35"/>
      <c r="QNZ92" s="59"/>
      <c r="QOA92" s="37"/>
      <c r="QOB92" s="46"/>
      <c r="QOC92" s="35"/>
      <c r="QOD92" s="59"/>
      <c r="QOE92" s="37"/>
      <c r="QOF92" s="46"/>
      <c r="QOG92" s="35"/>
      <c r="QOH92" s="59"/>
      <c r="QOI92" s="37"/>
      <c r="QOJ92" s="46"/>
      <c r="QOK92" s="35"/>
      <c r="QOL92" s="59"/>
      <c r="QOM92" s="37"/>
      <c r="QON92" s="46"/>
      <c r="QOO92" s="35"/>
      <c r="QOP92" s="59"/>
      <c r="QOQ92" s="37"/>
      <c r="QOR92" s="46"/>
      <c r="QOS92" s="35"/>
      <c r="QOT92" s="59"/>
      <c r="QOU92" s="37"/>
      <c r="QOV92" s="46"/>
      <c r="QOW92" s="35"/>
      <c r="QOX92" s="59"/>
      <c r="QOY92" s="37"/>
      <c r="QOZ92" s="46"/>
      <c r="QPA92" s="35"/>
      <c r="QPB92" s="59"/>
      <c r="QPC92" s="37"/>
      <c r="QPD92" s="46"/>
      <c r="QPE92" s="35"/>
      <c r="QPF92" s="59"/>
      <c r="QPG92" s="37"/>
      <c r="QPH92" s="46"/>
      <c r="QPI92" s="35"/>
      <c r="QPJ92" s="59"/>
      <c r="QPK92" s="37"/>
      <c r="QPL92" s="46"/>
      <c r="QPM92" s="35"/>
      <c r="QPN92" s="59"/>
      <c r="QPO92" s="37"/>
      <c r="QPP92" s="46"/>
      <c r="QPQ92" s="35"/>
      <c r="QPR92" s="59"/>
      <c r="QPS92" s="37"/>
      <c r="QPT92" s="46"/>
      <c r="QPU92" s="35"/>
      <c r="QPV92" s="59"/>
      <c r="QPW92" s="37"/>
      <c r="QPX92" s="46"/>
      <c r="QPY92" s="35"/>
      <c r="QPZ92" s="59"/>
      <c r="QQA92" s="37"/>
      <c r="QQB92" s="46"/>
      <c r="QQC92" s="35"/>
      <c r="QQD92" s="59"/>
      <c r="QQE92" s="37"/>
      <c r="QQF92" s="46"/>
      <c r="QQG92" s="35"/>
      <c r="QQH92" s="59"/>
      <c r="QQI92" s="37"/>
      <c r="QQJ92" s="46"/>
      <c r="QQK92" s="35"/>
      <c r="QQL92" s="59"/>
      <c r="QQM92" s="37"/>
      <c r="QQN92" s="46"/>
      <c r="QQO92" s="35"/>
      <c r="QQP92" s="59"/>
      <c r="QQQ92" s="37"/>
      <c r="QQR92" s="46"/>
      <c r="QQS92" s="35"/>
      <c r="QQT92" s="59"/>
      <c r="QQU92" s="37"/>
      <c r="QQV92" s="46"/>
      <c r="QQW92" s="35"/>
      <c r="QQX92" s="59"/>
      <c r="QQY92" s="37"/>
      <c r="QQZ92" s="46"/>
      <c r="QRA92" s="35"/>
      <c r="QRB92" s="59"/>
      <c r="QRC92" s="37"/>
      <c r="QRD92" s="46"/>
      <c r="QRE92" s="35"/>
      <c r="QRF92" s="59"/>
      <c r="QRG92" s="37"/>
      <c r="QRH92" s="46"/>
      <c r="QRI92" s="35"/>
      <c r="QRJ92" s="59"/>
      <c r="QRK92" s="37"/>
      <c r="QRL92" s="46"/>
      <c r="QRM92" s="35"/>
      <c r="QRN92" s="59"/>
      <c r="QRO92" s="37"/>
      <c r="QRP92" s="46"/>
      <c r="QRQ92" s="35"/>
      <c r="QRR92" s="59"/>
      <c r="QRS92" s="37"/>
      <c r="QRT92" s="46"/>
      <c r="QRU92" s="35"/>
      <c r="QRV92" s="59"/>
      <c r="QRW92" s="37"/>
      <c r="QRX92" s="46"/>
      <c r="QRY92" s="35"/>
      <c r="QRZ92" s="59"/>
      <c r="QSA92" s="37"/>
      <c r="QSB92" s="46"/>
      <c r="QSC92" s="35"/>
      <c r="QSD92" s="59"/>
      <c r="QSE92" s="37"/>
      <c r="QSF92" s="46"/>
      <c r="QSG92" s="35"/>
      <c r="QSH92" s="59"/>
      <c r="QSI92" s="37"/>
      <c r="QSJ92" s="46"/>
      <c r="QSK92" s="35"/>
      <c r="QSL92" s="59"/>
      <c r="QSM92" s="37"/>
      <c r="QSN92" s="46"/>
      <c r="QSO92" s="35"/>
      <c r="QSP92" s="59"/>
      <c r="QSQ92" s="37"/>
      <c r="QSR92" s="46"/>
      <c r="QSS92" s="35"/>
      <c r="QST92" s="59"/>
      <c r="QSU92" s="37"/>
      <c r="QSV92" s="46"/>
      <c r="QSW92" s="35"/>
      <c r="QSX92" s="59"/>
      <c r="QSY92" s="37"/>
      <c r="QSZ92" s="46"/>
      <c r="QTA92" s="35"/>
      <c r="QTB92" s="59"/>
      <c r="QTC92" s="37"/>
      <c r="QTD92" s="46"/>
      <c r="QTE92" s="35"/>
      <c r="QTF92" s="59"/>
      <c r="QTG92" s="37"/>
      <c r="QTH92" s="46"/>
      <c r="QTI92" s="35"/>
      <c r="QTJ92" s="59"/>
      <c r="QTK92" s="37"/>
      <c r="QTL92" s="46"/>
      <c r="QTM92" s="35"/>
      <c r="QTN92" s="59"/>
      <c r="QTO92" s="37"/>
      <c r="QTP92" s="46"/>
      <c r="QTQ92" s="35"/>
      <c r="QTR92" s="59"/>
      <c r="QTS92" s="37"/>
      <c r="QTT92" s="46"/>
      <c r="QTU92" s="35"/>
      <c r="QTV92" s="59"/>
      <c r="QTW92" s="37"/>
      <c r="QTX92" s="46"/>
      <c r="QTY92" s="35"/>
      <c r="QTZ92" s="59"/>
      <c r="QUA92" s="37"/>
      <c r="QUB92" s="46"/>
      <c r="QUC92" s="35"/>
      <c r="QUD92" s="59"/>
      <c r="QUE92" s="37"/>
      <c r="QUF92" s="46"/>
      <c r="QUG92" s="35"/>
      <c r="QUH92" s="59"/>
      <c r="QUI92" s="37"/>
      <c r="QUJ92" s="46"/>
      <c r="QUK92" s="35"/>
      <c r="QUL92" s="59"/>
      <c r="QUM92" s="37"/>
      <c r="QUN92" s="46"/>
      <c r="QUO92" s="35"/>
      <c r="QUP92" s="59"/>
      <c r="QUQ92" s="37"/>
      <c r="QUR92" s="46"/>
      <c r="QUS92" s="35"/>
      <c r="QUT92" s="59"/>
      <c r="QUU92" s="37"/>
      <c r="QUV92" s="46"/>
      <c r="QUW92" s="35"/>
      <c r="QUX92" s="59"/>
      <c r="QUY92" s="37"/>
      <c r="QUZ92" s="46"/>
      <c r="QVA92" s="35"/>
      <c r="QVB92" s="59"/>
      <c r="QVC92" s="37"/>
      <c r="QVD92" s="46"/>
      <c r="QVE92" s="35"/>
      <c r="QVF92" s="59"/>
      <c r="QVG92" s="37"/>
      <c r="QVH92" s="46"/>
      <c r="QVI92" s="35"/>
      <c r="QVJ92" s="59"/>
      <c r="QVK92" s="37"/>
      <c r="QVL92" s="46"/>
      <c r="QVM92" s="35"/>
      <c r="QVN92" s="59"/>
      <c r="QVO92" s="37"/>
      <c r="QVP92" s="46"/>
      <c r="QVQ92" s="35"/>
      <c r="QVR92" s="59"/>
      <c r="QVS92" s="37"/>
      <c r="QVT92" s="46"/>
      <c r="QVU92" s="35"/>
      <c r="QVV92" s="59"/>
      <c r="QVW92" s="37"/>
      <c r="QVX92" s="46"/>
      <c r="QVY92" s="35"/>
      <c r="QVZ92" s="59"/>
      <c r="QWA92" s="37"/>
      <c r="QWB92" s="46"/>
      <c r="QWC92" s="35"/>
      <c r="QWD92" s="59"/>
      <c r="QWE92" s="37"/>
      <c r="QWF92" s="46"/>
      <c r="QWG92" s="35"/>
      <c r="QWH92" s="59"/>
      <c r="QWI92" s="37"/>
      <c r="QWJ92" s="46"/>
      <c r="QWK92" s="35"/>
      <c r="QWL92" s="59"/>
      <c r="QWM92" s="37"/>
      <c r="QWN92" s="46"/>
      <c r="QWO92" s="35"/>
      <c r="QWP92" s="59"/>
      <c r="QWQ92" s="37"/>
      <c r="QWR92" s="46"/>
      <c r="QWS92" s="35"/>
      <c r="QWT92" s="59"/>
      <c r="QWU92" s="37"/>
      <c r="QWV92" s="46"/>
      <c r="QWW92" s="35"/>
      <c r="QWX92" s="59"/>
      <c r="QWY92" s="37"/>
      <c r="QWZ92" s="46"/>
      <c r="QXA92" s="35"/>
      <c r="QXB92" s="59"/>
      <c r="QXC92" s="37"/>
      <c r="QXD92" s="46"/>
      <c r="QXE92" s="35"/>
      <c r="QXF92" s="59"/>
      <c r="QXG92" s="37"/>
      <c r="QXH92" s="46"/>
      <c r="QXI92" s="35"/>
      <c r="QXJ92" s="59"/>
      <c r="QXK92" s="37"/>
      <c r="QXL92" s="46"/>
      <c r="QXM92" s="35"/>
      <c r="QXN92" s="59"/>
      <c r="QXO92" s="37"/>
      <c r="QXP92" s="46"/>
      <c r="QXQ92" s="35"/>
      <c r="QXR92" s="59"/>
      <c r="QXS92" s="37"/>
      <c r="QXT92" s="46"/>
      <c r="QXU92" s="35"/>
      <c r="QXV92" s="59"/>
      <c r="QXW92" s="37"/>
      <c r="QXX92" s="46"/>
      <c r="QXY92" s="35"/>
      <c r="QXZ92" s="59"/>
      <c r="QYA92" s="37"/>
      <c r="QYB92" s="46"/>
      <c r="QYC92" s="35"/>
      <c r="QYD92" s="59"/>
      <c r="QYE92" s="37"/>
      <c r="QYF92" s="46"/>
      <c r="QYG92" s="35"/>
      <c r="QYH92" s="59"/>
      <c r="QYI92" s="37"/>
      <c r="QYJ92" s="46"/>
      <c r="QYK92" s="35"/>
      <c r="QYL92" s="59"/>
      <c r="QYM92" s="37"/>
      <c r="QYN92" s="46"/>
      <c r="QYO92" s="35"/>
      <c r="QYP92" s="59"/>
      <c r="QYQ92" s="37"/>
      <c r="QYR92" s="46"/>
      <c r="QYS92" s="35"/>
      <c r="QYT92" s="59"/>
      <c r="QYU92" s="37"/>
      <c r="QYV92" s="46"/>
      <c r="QYW92" s="35"/>
      <c r="QYX92" s="59"/>
      <c r="QYY92" s="37"/>
      <c r="QYZ92" s="46"/>
      <c r="QZA92" s="35"/>
      <c r="QZB92" s="59"/>
      <c r="QZC92" s="37"/>
      <c r="QZD92" s="46"/>
      <c r="QZE92" s="35"/>
      <c r="QZF92" s="59"/>
      <c r="QZG92" s="37"/>
      <c r="QZH92" s="46"/>
      <c r="QZI92" s="35"/>
      <c r="QZJ92" s="59"/>
      <c r="QZK92" s="37"/>
      <c r="QZL92" s="46"/>
      <c r="QZM92" s="35"/>
      <c r="QZN92" s="59"/>
      <c r="QZO92" s="37"/>
      <c r="QZP92" s="46"/>
      <c r="QZQ92" s="35"/>
      <c r="QZR92" s="59"/>
      <c r="QZS92" s="37"/>
      <c r="QZT92" s="46"/>
      <c r="QZU92" s="35"/>
      <c r="QZV92" s="59"/>
      <c r="QZW92" s="37"/>
      <c r="QZX92" s="46"/>
      <c r="QZY92" s="35"/>
      <c r="QZZ92" s="59"/>
      <c r="RAA92" s="37"/>
      <c r="RAB92" s="46"/>
      <c r="RAC92" s="35"/>
      <c r="RAD92" s="59"/>
      <c r="RAE92" s="37"/>
      <c r="RAF92" s="46"/>
      <c r="RAG92" s="35"/>
      <c r="RAH92" s="59"/>
      <c r="RAI92" s="37"/>
      <c r="RAJ92" s="46"/>
      <c r="RAK92" s="35"/>
      <c r="RAL92" s="59"/>
      <c r="RAM92" s="37"/>
      <c r="RAN92" s="46"/>
      <c r="RAO92" s="35"/>
      <c r="RAP92" s="59"/>
      <c r="RAQ92" s="37"/>
      <c r="RAR92" s="46"/>
      <c r="RAS92" s="35"/>
      <c r="RAT92" s="59"/>
      <c r="RAU92" s="37"/>
      <c r="RAV92" s="46"/>
      <c r="RAW92" s="35"/>
      <c r="RAX92" s="59"/>
      <c r="RAY92" s="37"/>
      <c r="RAZ92" s="46"/>
      <c r="RBA92" s="35"/>
      <c r="RBB92" s="59"/>
      <c r="RBC92" s="37"/>
      <c r="RBD92" s="46"/>
      <c r="RBE92" s="35"/>
      <c r="RBF92" s="59"/>
      <c r="RBG92" s="37"/>
      <c r="RBH92" s="46"/>
      <c r="RBI92" s="35"/>
      <c r="RBJ92" s="59"/>
      <c r="RBK92" s="37"/>
      <c r="RBL92" s="46"/>
      <c r="RBM92" s="35"/>
      <c r="RBN92" s="59"/>
      <c r="RBO92" s="37"/>
      <c r="RBP92" s="46"/>
      <c r="RBQ92" s="35"/>
      <c r="RBR92" s="59"/>
      <c r="RBS92" s="37"/>
      <c r="RBT92" s="46"/>
      <c r="RBU92" s="35"/>
      <c r="RBV92" s="59"/>
      <c r="RBW92" s="37"/>
      <c r="RBX92" s="46"/>
      <c r="RBY92" s="35"/>
      <c r="RBZ92" s="59"/>
      <c r="RCA92" s="37"/>
      <c r="RCB92" s="46"/>
      <c r="RCC92" s="35"/>
      <c r="RCD92" s="59"/>
      <c r="RCE92" s="37"/>
      <c r="RCF92" s="46"/>
      <c r="RCG92" s="35"/>
      <c r="RCH92" s="59"/>
      <c r="RCI92" s="37"/>
      <c r="RCJ92" s="46"/>
      <c r="RCK92" s="35"/>
      <c r="RCL92" s="59"/>
      <c r="RCM92" s="37"/>
      <c r="RCN92" s="46"/>
      <c r="RCO92" s="35"/>
      <c r="RCP92" s="59"/>
      <c r="RCQ92" s="37"/>
      <c r="RCR92" s="46"/>
      <c r="RCS92" s="35"/>
      <c r="RCT92" s="59"/>
      <c r="RCU92" s="37"/>
      <c r="RCV92" s="46"/>
      <c r="RCW92" s="35"/>
      <c r="RCX92" s="59"/>
      <c r="RCY92" s="37"/>
      <c r="RCZ92" s="46"/>
      <c r="RDA92" s="35"/>
      <c r="RDB92" s="59"/>
      <c r="RDC92" s="37"/>
      <c r="RDD92" s="46"/>
      <c r="RDE92" s="35"/>
      <c r="RDF92" s="59"/>
      <c r="RDG92" s="37"/>
      <c r="RDH92" s="46"/>
      <c r="RDI92" s="35"/>
      <c r="RDJ92" s="59"/>
      <c r="RDK92" s="37"/>
      <c r="RDL92" s="46"/>
      <c r="RDM92" s="35"/>
      <c r="RDN92" s="59"/>
      <c r="RDO92" s="37"/>
      <c r="RDP92" s="46"/>
      <c r="RDQ92" s="35"/>
      <c r="RDR92" s="59"/>
      <c r="RDS92" s="37"/>
      <c r="RDT92" s="46"/>
      <c r="RDU92" s="35"/>
      <c r="RDV92" s="59"/>
      <c r="RDW92" s="37"/>
      <c r="RDX92" s="46"/>
      <c r="RDY92" s="35"/>
      <c r="RDZ92" s="59"/>
      <c r="REA92" s="37"/>
      <c r="REB92" s="46"/>
      <c r="REC92" s="35"/>
      <c r="RED92" s="59"/>
      <c r="REE92" s="37"/>
      <c r="REF92" s="46"/>
      <c r="REG92" s="35"/>
      <c r="REH92" s="59"/>
      <c r="REI92" s="37"/>
      <c r="REJ92" s="46"/>
      <c r="REK92" s="35"/>
      <c r="REL92" s="59"/>
      <c r="REM92" s="37"/>
      <c r="REN92" s="46"/>
      <c r="REO92" s="35"/>
      <c r="REP92" s="59"/>
      <c r="REQ92" s="37"/>
      <c r="RER92" s="46"/>
      <c r="RES92" s="35"/>
      <c r="RET92" s="59"/>
      <c r="REU92" s="37"/>
      <c r="REV92" s="46"/>
      <c r="REW92" s="35"/>
      <c r="REX92" s="59"/>
      <c r="REY92" s="37"/>
      <c r="REZ92" s="46"/>
      <c r="RFA92" s="35"/>
      <c r="RFB92" s="59"/>
      <c r="RFC92" s="37"/>
      <c r="RFD92" s="46"/>
      <c r="RFE92" s="35"/>
      <c r="RFF92" s="59"/>
      <c r="RFG92" s="37"/>
      <c r="RFH92" s="46"/>
      <c r="RFI92" s="35"/>
      <c r="RFJ92" s="59"/>
      <c r="RFK92" s="37"/>
      <c r="RFL92" s="46"/>
      <c r="RFM92" s="35"/>
      <c r="RFN92" s="59"/>
      <c r="RFO92" s="37"/>
      <c r="RFP92" s="46"/>
      <c r="RFQ92" s="35"/>
      <c r="RFR92" s="59"/>
      <c r="RFS92" s="37"/>
      <c r="RFT92" s="46"/>
      <c r="RFU92" s="35"/>
      <c r="RFV92" s="59"/>
      <c r="RFW92" s="37"/>
      <c r="RFX92" s="46"/>
      <c r="RFY92" s="35"/>
      <c r="RFZ92" s="59"/>
      <c r="RGA92" s="37"/>
      <c r="RGB92" s="46"/>
      <c r="RGC92" s="35"/>
      <c r="RGD92" s="59"/>
      <c r="RGE92" s="37"/>
      <c r="RGF92" s="46"/>
      <c r="RGG92" s="35"/>
      <c r="RGH92" s="59"/>
      <c r="RGI92" s="37"/>
      <c r="RGJ92" s="46"/>
      <c r="RGK92" s="35"/>
      <c r="RGL92" s="59"/>
      <c r="RGM92" s="37"/>
      <c r="RGN92" s="46"/>
      <c r="RGO92" s="35"/>
      <c r="RGP92" s="59"/>
      <c r="RGQ92" s="37"/>
      <c r="RGR92" s="46"/>
      <c r="RGS92" s="35"/>
      <c r="RGT92" s="59"/>
      <c r="RGU92" s="37"/>
      <c r="RGV92" s="46"/>
      <c r="RGW92" s="35"/>
      <c r="RGX92" s="59"/>
      <c r="RGY92" s="37"/>
      <c r="RGZ92" s="46"/>
      <c r="RHA92" s="35"/>
      <c r="RHB92" s="59"/>
      <c r="RHC92" s="37"/>
      <c r="RHD92" s="46"/>
      <c r="RHE92" s="35"/>
      <c r="RHF92" s="59"/>
      <c r="RHG92" s="37"/>
      <c r="RHH92" s="46"/>
      <c r="RHI92" s="35"/>
      <c r="RHJ92" s="59"/>
      <c r="RHK92" s="37"/>
      <c r="RHL92" s="46"/>
      <c r="RHM92" s="35"/>
      <c r="RHN92" s="59"/>
      <c r="RHO92" s="37"/>
      <c r="RHP92" s="46"/>
      <c r="RHQ92" s="35"/>
      <c r="RHR92" s="59"/>
      <c r="RHS92" s="37"/>
      <c r="RHT92" s="46"/>
      <c r="RHU92" s="35"/>
      <c r="RHV92" s="59"/>
      <c r="RHW92" s="37"/>
      <c r="RHX92" s="46"/>
      <c r="RHY92" s="35"/>
      <c r="RHZ92" s="59"/>
      <c r="RIA92" s="37"/>
      <c r="RIB92" s="46"/>
      <c r="RIC92" s="35"/>
      <c r="RID92" s="59"/>
      <c r="RIE92" s="37"/>
      <c r="RIF92" s="46"/>
      <c r="RIG92" s="35"/>
      <c r="RIH92" s="59"/>
      <c r="RII92" s="37"/>
      <c r="RIJ92" s="46"/>
      <c r="RIK92" s="35"/>
      <c r="RIL92" s="59"/>
      <c r="RIM92" s="37"/>
      <c r="RIN92" s="46"/>
      <c r="RIO92" s="35"/>
      <c r="RIP92" s="59"/>
      <c r="RIQ92" s="37"/>
      <c r="RIR92" s="46"/>
      <c r="RIS92" s="35"/>
      <c r="RIT92" s="59"/>
      <c r="RIU92" s="37"/>
      <c r="RIV92" s="46"/>
      <c r="RIW92" s="35"/>
      <c r="RIX92" s="59"/>
      <c r="RIY92" s="37"/>
      <c r="RIZ92" s="46"/>
      <c r="RJA92" s="35"/>
      <c r="RJB92" s="59"/>
      <c r="RJC92" s="37"/>
      <c r="RJD92" s="46"/>
      <c r="RJE92" s="35"/>
      <c r="RJF92" s="59"/>
      <c r="RJG92" s="37"/>
      <c r="RJH92" s="46"/>
      <c r="RJI92" s="35"/>
      <c r="RJJ92" s="59"/>
      <c r="RJK92" s="37"/>
      <c r="RJL92" s="46"/>
      <c r="RJM92" s="35"/>
      <c r="RJN92" s="59"/>
      <c r="RJO92" s="37"/>
      <c r="RJP92" s="46"/>
      <c r="RJQ92" s="35"/>
      <c r="RJR92" s="59"/>
      <c r="RJS92" s="37"/>
      <c r="RJT92" s="46"/>
      <c r="RJU92" s="35"/>
      <c r="RJV92" s="59"/>
      <c r="RJW92" s="37"/>
      <c r="RJX92" s="46"/>
      <c r="RJY92" s="35"/>
      <c r="RJZ92" s="59"/>
      <c r="RKA92" s="37"/>
      <c r="RKB92" s="46"/>
      <c r="RKC92" s="35"/>
      <c r="RKD92" s="59"/>
      <c r="RKE92" s="37"/>
      <c r="RKF92" s="46"/>
      <c r="RKG92" s="35"/>
      <c r="RKH92" s="59"/>
      <c r="RKI92" s="37"/>
      <c r="RKJ92" s="46"/>
      <c r="RKK92" s="35"/>
      <c r="RKL92" s="59"/>
      <c r="RKM92" s="37"/>
      <c r="RKN92" s="46"/>
      <c r="RKO92" s="35"/>
      <c r="RKP92" s="59"/>
      <c r="RKQ92" s="37"/>
      <c r="RKR92" s="46"/>
      <c r="RKS92" s="35"/>
      <c r="RKT92" s="59"/>
      <c r="RKU92" s="37"/>
      <c r="RKV92" s="46"/>
      <c r="RKW92" s="35"/>
      <c r="RKX92" s="59"/>
      <c r="RKY92" s="37"/>
      <c r="RKZ92" s="46"/>
      <c r="RLA92" s="35"/>
      <c r="RLB92" s="59"/>
      <c r="RLC92" s="37"/>
      <c r="RLD92" s="46"/>
      <c r="RLE92" s="35"/>
      <c r="RLF92" s="59"/>
      <c r="RLG92" s="37"/>
      <c r="RLH92" s="46"/>
      <c r="RLI92" s="35"/>
      <c r="RLJ92" s="59"/>
      <c r="RLK92" s="37"/>
      <c r="RLL92" s="46"/>
      <c r="RLM92" s="35"/>
      <c r="RLN92" s="59"/>
      <c r="RLO92" s="37"/>
      <c r="RLP92" s="46"/>
      <c r="RLQ92" s="35"/>
      <c r="RLR92" s="59"/>
      <c r="RLS92" s="37"/>
      <c r="RLT92" s="46"/>
      <c r="RLU92" s="35"/>
      <c r="RLV92" s="59"/>
      <c r="RLW92" s="37"/>
      <c r="RLX92" s="46"/>
      <c r="RLY92" s="35"/>
      <c r="RLZ92" s="59"/>
      <c r="RMA92" s="37"/>
      <c r="RMB92" s="46"/>
      <c r="RMC92" s="35"/>
      <c r="RMD92" s="59"/>
      <c r="RME92" s="37"/>
      <c r="RMF92" s="46"/>
      <c r="RMG92" s="35"/>
      <c r="RMH92" s="59"/>
      <c r="RMI92" s="37"/>
      <c r="RMJ92" s="46"/>
      <c r="RMK92" s="35"/>
      <c r="RML92" s="59"/>
      <c r="RMM92" s="37"/>
      <c r="RMN92" s="46"/>
      <c r="RMO92" s="35"/>
      <c r="RMP92" s="59"/>
      <c r="RMQ92" s="37"/>
      <c r="RMR92" s="46"/>
      <c r="RMS92" s="35"/>
      <c r="RMT92" s="59"/>
      <c r="RMU92" s="37"/>
      <c r="RMV92" s="46"/>
      <c r="RMW92" s="35"/>
      <c r="RMX92" s="59"/>
      <c r="RMY92" s="37"/>
      <c r="RMZ92" s="46"/>
      <c r="RNA92" s="35"/>
      <c r="RNB92" s="59"/>
      <c r="RNC92" s="37"/>
      <c r="RND92" s="46"/>
      <c r="RNE92" s="35"/>
      <c r="RNF92" s="59"/>
      <c r="RNG92" s="37"/>
      <c r="RNH92" s="46"/>
      <c r="RNI92" s="35"/>
      <c r="RNJ92" s="59"/>
      <c r="RNK92" s="37"/>
      <c r="RNL92" s="46"/>
      <c r="RNM92" s="35"/>
      <c r="RNN92" s="59"/>
      <c r="RNO92" s="37"/>
      <c r="RNP92" s="46"/>
      <c r="RNQ92" s="35"/>
      <c r="RNR92" s="59"/>
      <c r="RNS92" s="37"/>
      <c r="RNT92" s="46"/>
      <c r="RNU92" s="35"/>
      <c r="RNV92" s="59"/>
      <c r="RNW92" s="37"/>
      <c r="RNX92" s="46"/>
      <c r="RNY92" s="35"/>
      <c r="RNZ92" s="59"/>
      <c r="ROA92" s="37"/>
      <c r="ROB92" s="46"/>
      <c r="ROC92" s="35"/>
      <c r="ROD92" s="59"/>
      <c r="ROE92" s="37"/>
      <c r="ROF92" s="46"/>
      <c r="ROG92" s="35"/>
      <c r="ROH92" s="59"/>
      <c r="ROI92" s="37"/>
      <c r="ROJ92" s="46"/>
      <c r="ROK92" s="35"/>
      <c r="ROL92" s="59"/>
      <c r="ROM92" s="37"/>
      <c r="RON92" s="46"/>
      <c r="ROO92" s="35"/>
      <c r="ROP92" s="59"/>
      <c r="ROQ92" s="37"/>
      <c r="ROR92" s="46"/>
      <c r="ROS92" s="35"/>
      <c r="ROT92" s="59"/>
      <c r="ROU92" s="37"/>
      <c r="ROV92" s="46"/>
      <c r="ROW92" s="35"/>
      <c r="ROX92" s="59"/>
      <c r="ROY92" s="37"/>
      <c r="ROZ92" s="46"/>
      <c r="RPA92" s="35"/>
      <c r="RPB92" s="59"/>
      <c r="RPC92" s="37"/>
      <c r="RPD92" s="46"/>
      <c r="RPE92" s="35"/>
      <c r="RPF92" s="59"/>
      <c r="RPG92" s="37"/>
      <c r="RPH92" s="46"/>
      <c r="RPI92" s="35"/>
      <c r="RPJ92" s="59"/>
      <c r="RPK92" s="37"/>
      <c r="RPL92" s="46"/>
      <c r="RPM92" s="35"/>
      <c r="RPN92" s="59"/>
      <c r="RPO92" s="37"/>
      <c r="RPP92" s="46"/>
      <c r="RPQ92" s="35"/>
      <c r="RPR92" s="59"/>
      <c r="RPS92" s="37"/>
      <c r="RPT92" s="46"/>
      <c r="RPU92" s="35"/>
      <c r="RPV92" s="59"/>
      <c r="RPW92" s="37"/>
      <c r="RPX92" s="46"/>
      <c r="RPY92" s="35"/>
      <c r="RPZ92" s="59"/>
      <c r="RQA92" s="37"/>
      <c r="RQB92" s="46"/>
      <c r="RQC92" s="35"/>
      <c r="RQD92" s="59"/>
      <c r="RQE92" s="37"/>
      <c r="RQF92" s="46"/>
      <c r="RQG92" s="35"/>
      <c r="RQH92" s="59"/>
      <c r="RQI92" s="37"/>
      <c r="RQJ92" s="46"/>
      <c r="RQK92" s="35"/>
      <c r="RQL92" s="59"/>
      <c r="RQM92" s="37"/>
      <c r="RQN92" s="46"/>
      <c r="RQO92" s="35"/>
      <c r="RQP92" s="59"/>
      <c r="RQQ92" s="37"/>
      <c r="RQR92" s="46"/>
      <c r="RQS92" s="35"/>
      <c r="RQT92" s="59"/>
      <c r="RQU92" s="37"/>
      <c r="RQV92" s="46"/>
      <c r="RQW92" s="35"/>
      <c r="RQX92" s="59"/>
      <c r="RQY92" s="37"/>
      <c r="RQZ92" s="46"/>
      <c r="RRA92" s="35"/>
      <c r="RRB92" s="59"/>
      <c r="RRC92" s="37"/>
      <c r="RRD92" s="46"/>
      <c r="RRE92" s="35"/>
      <c r="RRF92" s="59"/>
      <c r="RRG92" s="37"/>
      <c r="RRH92" s="46"/>
      <c r="RRI92" s="35"/>
      <c r="RRJ92" s="59"/>
      <c r="RRK92" s="37"/>
      <c r="RRL92" s="46"/>
      <c r="RRM92" s="35"/>
      <c r="RRN92" s="59"/>
      <c r="RRO92" s="37"/>
      <c r="RRP92" s="46"/>
      <c r="RRQ92" s="35"/>
      <c r="RRR92" s="59"/>
      <c r="RRS92" s="37"/>
      <c r="RRT92" s="46"/>
      <c r="RRU92" s="35"/>
      <c r="RRV92" s="59"/>
      <c r="RRW92" s="37"/>
      <c r="RRX92" s="46"/>
      <c r="RRY92" s="35"/>
      <c r="RRZ92" s="59"/>
      <c r="RSA92" s="37"/>
      <c r="RSB92" s="46"/>
      <c r="RSC92" s="35"/>
      <c r="RSD92" s="59"/>
      <c r="RSE92" s="37"/>
      <c r="RSF92" s="46"/>
      <c r="RSG92" s="35"/>
      <c r="RSH92" s="59"/>
      <c r="RSI92" s="37"/>
      <c r="RSJ92" s="46"/>
      <c r="RSK92" s="35"/>
      <c r="RSL92" s="59"/>
      <c r="RSM92" s="37"/>
      <c r="RSN92" s="46"/>
      <c r="RSO92" s="35"/>
      <c r="RSP92" s="59"/>
      <c r="RSQ92" s="37"/>
      <c r="RSR92" s="46"/>
      <c r="RSS92" s="35"/>
      <c r="RST92" s="59"/>
      <c r="RSU92" s="37"/>
      <c r="RSV92" s="46"/>
      <c r="RSW92" s="35"/>
      <c r="RSX92" s="59"/>
      <c r="RSY92" s="37"/>
      <c r="RSZ92" s="46"/>
      <c r="RTA92" s="35"/>
      <c r="RTB92" s="59"/>
      <c r="RTC92" s="37"/>
      <c r="RTD92" s="46"/>
      <c r="RTE92" s="35"/>
      <c r="RTF92" s="59"/>
      <c r="RTG92" s="37"/>
      <c r="RTH92" s="46"/>
      <c r="RTI92" s="35"/>
      <c r="RTJ92" s="59"/>
      <c r="RTK92" s="37"/>
      <c r="RTL92" s="46"/>
      <c r="RTM92" s="35"/>
      <c r="RTN92" s="59"/>
      <c r="RTO92" s="37"/>
      <c r="RTP92" s="46"/>
      <c r="RTQ92" s="35"/>
      <c r="RTR92" s="59"/>
      <c r="RTS92" s="37"/>
      <c r="RTT92" s="46"/>
      <c r="RTU92" s="35"/>
      <c r="RTV92" s="59"/>
      <c r="RTW92" s="37"/>
      <c r="RTX92" s="46"/>
      <c r="RTY92" s="35"/>
      <c r="RTZ92" s="59"/>
      <c r="RUA92" s="37"/>
      <c r="RUB92" s="46"/>
      <c r="RUC92" s="35"/>
      <c r="RUD92" s="59"/>
      <c r="RUE92" s="37"/>
      <c r="RUF92" s="46"/>
      <c r="RUG92" s="35"/>
      <c r="RUH92" s="59"/>
      <c r="RUI92" s="37"/>
      <c r="RUJ92" s="46"/>
      <c r="RUK92" s="35"/>
      <c r="RUL92" s="59"/>
      <c r="RUM92" s="37"/>
      <c r="RUN92" s="46"/>
      <c r="RUO92" s="35"/>
      <c r="RUP92" s="59"/>
      <c r="RUQ92" s="37"/>
      <c r="RUR92" s="46"/>
      <c r="RUS92" s="35"/>
      <c r="RUT92" s="59"/>
      <c r="RUU92" s="37"/>
      <c r="RUV92" s="46"/>
      <c r="RUW92" s="35"/>
      <c r="RUX92" s="59"/>
      <c r="RUY92" s="37"/>
      <c r="RUZ92" s="46"/>
      <c r="RVA92" s="35"/>
      <c r="RVB92" s="59"/>
      <c r="RVC92" s="37"/>
      <c r="RVD92" s="46"/>
      <c r="RVE92" s="35"/>
      <c r="RVF92" s="59"/>
      <c r="RVG92" s="37"/>
      <c r="RVH92" s="46"/>
      <c r="RVI92" s="35"/>
      <c r="RVJ92" s="59"/>
      <c r="RVK92" s="37"/>
      <c r="RVL92" s="46"/>
      <c r="RVM92" s="35"/>
      <c r="RVN92" s="59"/>
      <c r="RVO92" s="37"/>
      <c r="RVP92" s="46"/>
      <c r="RVQ92" s="35"/>
      <c r="RVR92" s="59"/>
      <c r="RVS92" s="37"/>
      <c r="RVT92" s="46"/>
      <c r="RVU92" s="35"/>
      <c r="RVV92" s="59"/>
      <c r="RVW92" s="37"/>
      <c r="RVX92" s="46"/>
      <c r="RVY92" s="35"/>
      <c r="RVZ92" s="59"/>
      <c r="RWA92" s="37"/>
      <c r="RWB92" s="46"/>
      <c r="RWC92" s="35"/>
      <c r="RWD92" s="59"/>
      <c r="RWE92" s="37"/>
      <c r="RWF92" s="46"/>
      <c r="RWG92" s="35"/>
      <c r="RWH92" s="59"/>
      <c r="RWI92" s="37"/>
      <c r="RWJ92" s="46"/>
      <c r="RWK92" s="35"/>
      <c r="RWL92" s="59"/>
      <c r="RWM92" s="37"/>
      <c r="RWN92" s="46"/>
      <c r="RWO92" s="35"/>
      <c r="RWP92" s="59"/>
      <c r="RWQ92" s="37"/>
      <c r="RWR92" s="46"/>
      <c r="RWS92" s="35"/>
      <c r="RWT92" s="59"/>
      <c r="RWU92" s="37"/>
      <c r="RWV92" s="46"/>
      <c r="RWW92" s="35"/>
      <c r="RWX92" s="59"/>
      <c r="RWY92" s="37"/>
      <c r="RWZ92" s="46"/>
      <c r="RXA92" s="35"/>
      <c r="RXB92" s="59"/>
      <c r="RXC92" s="37"/>
      <c r="RXD92" s="46"/>
      <c r="RXE92" s="35"/>
      <c r="RXF92" s="59"/>
      <c r="RXG92" s="37"/>
      <c r="RXH92" s="46"/>
      <c r="RXI92" s="35"/>
      <c r="RXJ92" s="59"/>
      <c r="RXK92" s="37"/>
      <c r="RXL92" s="46"/>
      <c r="RXM92" s="35"/>
      <c r="RXN92" s="59"/>
      <c r="RXO92" s="37"/>
      <c r="RXP92" s="46"/>
      <c r="RXQ92" s="35"/>
      <c r="RXR92" s="59"/>
      <c r="RXS92" s="37"/>
      <c r="RXT92" s="46"/>
      <c r="RXU92" s="35"/>
      <c r="RXV92" s="59"/>
      <c r="RXW92" s="37"/>
      <c r="RXX92" s="46"/>
      <c r="RXY92" s="35"/>
      <c r="RXZ92" s="59"/>
      <c r="RYA92" s="37"/>
      <c r="RYB92" s="46"/>
      <c r="RYC92" s="35"/>
      <c r="RYD92" s="59"/>
      <c r="RYE92" s="37"/>
      <c r="RYF92" s="46"/>
      <c r="RYG92" s="35"/>
      <c r="RYH92" s="59"/>
      <c r="RYI92" s="37"/>
      <c r="RYJ92" s="46"/>
      <c r="RYK92" s="35"/>
      <c r="RYL92" s="59"/>
      <c r="RYM92" s="37"/>
      <c r="RYN92" s="46"/>
      <c r="RYO92" s="35"/>
      <c r="RYP92" s="59"/>
      <c r="RYQ92" s="37"/>
      <c r="RYR92" s="46"/>
      <c r="RYS92" s="35"/>
      <c r="RYT92" s="59"/>
      <c r="RYU92" s="37"/>
      <c r="RYV92" s="46"/>
      <c r="RYW92" s="35"/>
      <c r="RYX92" s="59"/>
      <c r="RYY92" s="37"/>
      <c r="RYZ92" s="46"/>
      <c r="RZA92" s="35"/>
      <c r="RZB92" s="59"/>
      <c r="RZC92" s="37"/>
      <c r="RZD92" s="46"/>
      <c r="RZE92" s="35"/>
      <c r="RZF92" s="59"/>
      <c r="RZG92" s="37"/>
      <c r="RZH92" s="46"/>
      <c r="RZI92" s="35"/>
      <c r="RZJ92" s="59"/>
      <c r="RZK92" s="37"/>
      <c r="RZL92" s="46"/>
      <c r="RZM92" s="35"/>
      <c r="RZN92" s="59"/>
      <c r="RZO92" s="37"/>
      <c r="RZP92" s="46"/>
      <c r="RZQ92" s="35"/>
      <c r="RZR92" s="59"/>
      <c r="RZS92" s="37"/>
      <c r="RZT92" s="46"/>
      <c r="RZU92" s="35"/>
      <c r="RZV92" s="59"/>
      <c r="RZW92" s="37"/>
      <c r="RZX92" s="46"/>
      <c r="RZY92" s="35"/>
      <c r="RZZ92" s="59"/>
      <c r="SAA92" s="37"/>
      <c r="SAB92" s="46"/>
      <c r="SAC92" s="35"/>
      <c r="SAD92" s="59"/>
      <c r="SAE92" s="37"/>
      <c r="SAF92" s="46"/>
      <c r="SAG92" s="35"/>
      <c r="SAH92" s="59"/>
      <c r="SAI92" s="37"/>
      <c r="SAJ92" s="46"/>
      <c r="SAK92" s="35"/>
      <c r="SAL92" s="59"/>
      <c r="SAM92" s="37"/>
      <c r="SAN92" s="46"/>
      <c r="SAO92" s="35"/>
      <c r="SAP92" s="59"/>
      <c r="SAQ92" s="37"/>
      <c r="SAR92" s="46"/>
      <c r="SAS92" s="35"/>
      <c r="SAT92" s="59"/>
      <c r="SAU92" s="37"/>
      <c r="SAV92" s="46"/>
      <c r="SAW92" s="35"/>
      <c r="SAX92" s="59"/>
      <c r="SAY92" s="37"/>
      <c r="SAZ92" s="46"/>
      <c r="SBA92" s="35"/>
      <c r="SBB92" s="59"/>
      <c r="SBC92" s="37"/>
      <c r="SBD92" s="46"/>
      <c r="SBE92" s="35"/>
      <c r="SBF92" s="59"/>
      <c r="SBG92" s="37"/>
      <c r="SBH92" s="46"/>
      <c r="SBI92" s="35"/>
      <c r="SBJ92" s="59"/>
      <c r="SBK92" s="37"/>
      <c r="SBL92" s="46"/>
      <c r="SBM92" s="35"/>
      <c r="SBN92" s="59"/>
      <c r="SBO92" s="37"/>
      <c r="SBP92" s="46"/>
      <c r="SBQ92" s="35"/>
      <c r="SBR92" s="59"/>
      <c r="SBS92" s="37"/>
      <c r="SBT92" s="46"/>
      <c r="SBU92" s="35"/>
      <c r="SBV92" s="59"/>
      <c r="SBW92" s="37"/>
      <c r="SBX92" s="46"/>
      <c r="SBY92" s="35"/>
      <c r="SBZ92" s="59"/>
      <c r="SCA92" s="37"/>
      <c r="SCB92" s="46"/>
      <c r="SCC92" s="35"/>
      <c r="SCD92" s="59"/>
      <c r="SCE92" s="37"/>
      <c r="SCF92" s="46"/>
      <c r="SCG92" s="35"/>
      <c r="SCH92" s="59"/>
      <c r="SCI92" s="37"/>
      <c r="SCJ92" s="46"/>
      <c r="SCK92" s="35"/>
      <c r="SCL92" s="59"/>
      <c r="SCM92" s="37"/>
      <c r="SCN92" s="46"/>
      <c r="SCO92" s="35"/>
      <c r="SCP92" s="59"/>
      <c r="SCQ92" s="37"/>
      <c r="SCR92" s="46"/>
      <c r="SCS92" s="35"/>
      <c r="SCT92" s="59"/>
      <c r="SCU92" s="37"/>
      <c r="SCV92" s="46"/>
      <c r="SCW92" s="35"/>
      <c r="SCX92" s="59"/>
      <c r="SCY92" s="37"/>
      <c r="SCZ92" s="46"/>
      <c r="SDA92" s="35"/>
      <c r="SDB92" s="59"/>
      <c r="SDC92" s="37"/>
      <c r="SDD92" s="46"/>
      <c r="SDE92" s="35"/>
      <c r="SDF92" s="59"/>
      <c r="SDG92" s="37"/>
      <c r="SDH92" s="46"/>
      <c r="SDI92" s="35"/>
      <c r="SDJ92" s="59"/>
      <c r="SDK92" s="37"/>
      <c r="SDL92" s="46"/>
      <c r="SDM92" s="35"/>
      <c r="SDN92" s="59"/>
      <c r="SDO92" s="37"/>
      <c r="SDP92" s="46"/>
      <c r="SDQ92" s="35"/>
      <c r="SDR92" s="59"/>
      <c r="SDS92" s="37"/>
      <c r="SDT92" s="46"/>
      <c r="SDU92" s="35"/>
      <c r="SDV92" s="59"/>
      <c r="SDW92" s="37"/>
      <c r="SDX92" s="46"/>
      <c r="SDY92" s="35"/>
      <c r="SDZ92" s="59"/>
      <c r="SEA92" s="37"/>
      <c r="SEB92" s="46"/>
      <c r="SEC92" s="35"/>
      <c r="SED92" s="59"/>
      <c r="SEE92" s="37"/>
      <c r="SEF92" s="46"/>
      <c r="SEG92" s="35"/>
      <c r="SEH92" s="59"/>
      <c r="SEI92" s="37"/>
      <c r="SEJ92" s="46"/>
      <c r="SEK92" s="35"/>
      <c r="SEL92" s="59"/>
      <c r="SEM92" s="37"/>
      <c r="SEN92" s="46"/>
      <c r="SEO92" s="35"/>
      <c r="SEP92" s="59"/>
      <c r="SEQ92" s="37"/>
      <c r="SER92" s="46"/>
      <c r="SES92" s="35"/>
      <c r="SET92" s="59"/>
      <c r="SEU92" s="37"/>
      <c r="SEV92" s="46"/>
      <c r="SEW92" s="35"/>
      <c r="SEX92" s="59"/>
      <c r="SEY92" s="37"/>
      <c r="SEZ92" s="46"/>
      <c r="SFA92" s="35"/>
      <c r="SFB92" s="59"/>
      <c r="SFC92" s="37"/>
      <c r="SFD92" s="46"/>
      <c r="SFE92" s="35"/>
      <c r="SFF92" s="59"/>
      <c r="SFG92" s="37"/>
      <c r="SFH92" s="46"/>
      <c r="SFI92" s="35"/>
      <c r="SFJ92" s="59"/>
      <c r="SFK92" s="37"/>
      <c r="SFL92" s="46"/>
      <c r="SFM92" s="35"/>
      <c r="SFN92" s="59"/>
      <c r="SFO92" s="37"/>
      <c r="SFP92" s="46"/>
      <c r="SFQ92" s="35"/>
      <c r="SFR92" s="59"/>
      <c r="SFS92" s="37"/>
      <c r="SFT92" s="46"/>
      <c r="SFU92" s="35"/>
      <c r="SFV92" s="59"/>
      <c r="SFW92" s="37"/>
      <c r="SFX92" s="46"/>
      <c r="SFY92" s="35"/>
      <c r="SFZ92" s="59"/>
      <c r="SGA92" s="37"/>
      <c r="SGB92" s="46"/>
      <c r="SGC92" s="35"/>
      <c r="SGD92" s="59"/>
      <c r="SGE92" s="37"/>
      <c r="SGF92" s="46"/>
      <c r="SGG92" s="35"/>
      <c r="SGH92" s="59"/>
      <c r="SGI92" s="37"/>
      <c r="SGJ92" s="46"/>
      <c r="SGK92" s="35"/>
      <c r="SGL92" s="59"/>
      <c r="SGM92" s="37"/>
      <c r="SGN92" s="46"/>
      <c r="SGO92" s="35"/>
      <c r="SGP92" s="59"/>
      <c r="SGQ92" s="37"/>
      <c r="SGR92" s="46"/>
      <c r="SGS92" s="35"/>
      <c r="SGT92" s="59"/>
      <c r="SGU92" s="37"/>
      <c r="SGV92" s="46"/>
      <c r="SGW92" s="35"/>
      <c r="SGX92" s="59"/>
      <c r="SGY92" s="37"/>
      <c r="SGZ92" s="46"/>
      <c r="SHA92" s="35"/>
      <c r="SHB92" s="59"/>
      <c r="SHC92" s="37"/>
      <c r="SHD92" s="46"/>
      <c r="SHE92" s="35"/>
      <c r="SHF92" s="59"/>
      <c r="SHG92" s="37"/>
      <c r="SHH92" s="46"/>
      <c r="SHI92" s="35"/>
      <c r="SHJ92" s="59"/>
      <c r="SHK92" s="37"/>
      <c r="SHL92" s="46"/>
      <c r="SHM92" s="35"/>
      <c r="SHN92" s="59"/>
      <c r="SHO92" s="37"/>
      <c r="SHP92" s="46"/>
      <c r="SHQ92" s="35"/>
      <c r="SHR92" s="59"/>
      <c r="SHS92" s="37"/>
      <c r="SHT92" s="46"/>
      <c r="SHU92" s="35"/>
      <c r="SHV92" s="59"/>
      <c r="SHW92" s="37"/>
      <c r="SHX92" s="46"/>
      <c r="SHY92" s="35"/>
      <c r="SHZ92" s="59"/>
      <c r="SIA92" s="37"/>
      <c r="SIB92" s="46"/>
      <c r="SIC92" s="35"/>
      <c r="SID92" s="59"/>
      <c r="SIE92" s="37"/>
      <c r="SIF92" s="46"/>
      <c r="SIG92" s="35"/>
      <c r="SIH92" s="59"/>
      <c r="SII92" s="37"/>
      <c r="SIJ92" s="46"/>
      <c r="SIK92" s="35"/>
      <c r="SIL92" s="59"/>
      <c r="SIM92" s="37"/>
      <c r="SIN92" s="46"/>
      <c r="SIO92" s="35"/>
      <c r="SIP92" s="59"/>
      <c r="SIQ92" s="37"/>
      <c r="SIR92" s="46"/>
      <c r="SIS92" s="35"/>
      <c r="SIT92" s="59"/>
      <c r="SIU92" s="37"/>
      <c r="SIV92" s="46"/>
      <c r="SIW92" s="35"/>
      <c r="SIX92" s="59"/>
      <c r="SIY92" s="37"/>
      <c r="SIZ92" s="46"/>
      <c r="SJA92" s="35"/>
      <c r="SJB92" s="59"/>
      <c r="SJC92" s="37"/>
      <c r="SJD92" s="46"/>
      <c r="SJE92" s="35"/>
      <c r="SJF92" s="59"/>
      <c r="SJG92" s="37"/>
      <c r="SJH92" s="46"/>
      <c r="SJI92" s="35"/>
      <c r="SJJ92" s="59"/>
      <c r="SJK92" s="37"/>
      <c r="SJL92" s="46"/>
      <c r="SJM92" s="35"/>
      <c r="SJN92" s="59"/>
      <c r="SJO92" s="37"/>
      <c r="SJP92" s="46"/>
      <c r="SJQ92" s="35"/>
      <c r="SJR92" s="59"/>
      <c r="SJS92" s="37"/>
      <c r="SJT92" s="46"/>
      <c r="SJU92" s="35"/>
      <c r="SJV92" s="59"/>
      <c r="SJW92" s="37"/>
      <c r="SJX92" s="46"/>
      <c r="SJY92" s="35"/>
      <c r="SJZ92" s="59"/>
      <c r="SKA92" s="37"/>
      <c r="SKB92" s="46"/>
      <c r="SKC92" s="35"/>
      <c r="SKD92" s="59"/>
      <c r="SKE92" s="37"/>
      <c r="SKF92" s="46"/>
      <c r="SKG92" s="35"/>
      <c r="SKH92" s="59"/>
      <c r="SKI92" s="37"/>
      <c r="SKJ92" s="46"/>
      <c r="SKK92" s="35"/>
      <c r="SKL92" s="59"/>
      <c r="SKM92" s="37"/>
      <c r="SKN92" s="46"/>
      <c r="SKO92" s="35"/>
      <c r="SKP92" s="59"/>
      <c r="SKQ92" s="37"/>
      <c r="SKR92" s="46"/>
      <c r="SKS92" s="35"/>
      <c r="SKT92" s="59"/>
      <c r="SKU92" s="37"/>
      <c r="SKV92" s="46"/>
      <c r="SKW92" s="35"/>
      <c r="SKX92" s="59"/>
      <c r="SKY92" s="37"/>
      <c r="SKZ92" s="46"/>
      <c r="SLA92" s="35"/>
      <c r="SLB92" s="59"/>
      <c r="SLC92" s="37"/>
      <c r="SLD92" s="46"/>
      <c r="SLE92" s="35"/>
      <c r="SLF92" s="59"/>
      <c r="SLG92" s="37"/>
      <c r="SLH92" s="46"/>
      <c r="SLI92" s="35"/>
      <c r="SLJ92" s="59"/>
      <c r="SLK92" s="37"/>
      <c r="SLL92" s="46"/>
      <c r="SLM92" s="35"/>
      <c r="SLN92" s="59"/>
      <c r="SLO92" s="37"/>
      <c r="SLP92" s="46"/>
      <c r="SLQ92" s="35"/>
      <c r="SLR92" s="59"/>
      <c r="SLS92" s="37"/>
      <c r="SLT92" s="46"/>
      <c r="SLU92" s="35"/>
      <c r="SLV92" s="59"/>
      <c r="SLW92" s="37"/>
      <c r="SLX92" s="46"/>
      <c r="SLY92" s="35"/>
      <c r="SLZ92" s="59"/>
      <c r="SMA92" s="37"/>
      <c r="SMB92" s="46"/>
      <c r="SMC92" s="35"/>
      <c r="SMD92" s="59"/>
      <c r="SME92" s="37"/>
      <c r="SMF92" s="46"/>
      <c r="SMG92" s="35"/>
      <c r="SMH92" s="59"/>
      <c r="SMI92" s="37"/>
      <c r="SMJ92" s="46"/>
      <c r="SMK92" s="35"/>
      <c r="SML92" s="59"/>
      <c r="SMM92" s="37"/>
      <c r="SMN92" s="46"/>
      <c r="SMO92" s="35"/>
      <c r="SMP92" s="59"/>
      <c r="SMQ92" s="37"/>
      <c r="SMR92" s="46"/>
      <c r="SMS92" s="35"/>
      <c r="SMT92" s="59"/>
      <c r="SMU92" s="37"/>
      <c r="SMV92" s="46"/>
      <c r="SMW92" s="35"/>
      <c r="SMX92" s="59"/>
      <c r="SMY92" s="37"/>
      <c r="SMZ92" s="46"/>
      <c r="SNA92" s="35"/>
      <c r="SNB92" s="59"/>
      <c r="SNC92" s="37"/>
      <c r="SND92" s="46"/>
      <c r="SNE92" s="35"/>
      <c r="SNF92" s="59"/>
      <c r="SNG92" s="37"/>
      <c r="SNH92" s="46"/>
      <c r="SNI92" s="35"/>
      <c r="SNJ92" s="59"/>
      <c r="SNK92" s="37"/>
      <c r="SNL92" s="46"/>
      <c r="SNM92" s="35"/>
      <c r="SNN92" s="59"/>
      <c r="SNO92" s="37"/>
      <c r="SNP92" s="46"/>
      <c r="SNQ92" s="35"/>
      <c r="SNR92" s="59"/>
      <c r="SNS92" s="37"/>
      <c r="SNT92" s="46"/>
      <c r="SNU92" s="35"/>
      <c r="SNV92" s="59"/>
      <c r="SNW92" s="37"/>
      <c r="SNX92" s="46"/>
      <c r="SNY92" s="35"/>
      <c r="SNZ92" s="59"/>
      <c r="SOA92" s="37"/>
      <c r="SOB92" s="46"/>
      <c r="SOC92" s="35"/>
      <c r="SOD92" s="59"/>
      <c r="SOE92" s="37"/>
      <c r="SOF92" s="46"/>
      <c r="SOG92" s="35"/>
      <c r="SOH92" s="59"/>
      <c r="SOI92" s="37"/>
      <c r="SOJ92" s="46"/>
      <c r="SOK92" s="35"/>
      <c r="SOL92" s="59"/>
      <c r="SOM92" s="37"/>
      <c r="SON92" s="46"/>
      <c r="SOO92" s="35"/>
      <c r="SOP92" s="59"/>
      <c r="SOQ92" s="37"/>
      <c r="SOR92" s="46"/>
      <c r="SOS92" s="35"/>
      <c r="SOT92" s="59"/>
      <c r="SOU92" s="37"/>
      <c r="SOV92" s="46"/>
      <c r="SOW92" s="35"/>
      <c r="SOX92" s="59"/>
      <c r="SOY92" s="37"/>
      <c r="SOZ92" s="46"/>
      <c r="SPA92" s="35"/>
      <c r="SPB92" s="59"/>
      <c r="SPC92" s="37"/>
      <c r="SPD92" s="46"/>
      <c r="SPE92" s="35"/>
      <c r="SPF92" s="59"/>
      <c r="SPG92" s="37"/>
      <c r="SPH92" s="46"/>
      <c r="SPI92" s="35"/>
      <c r="SPJ92" s="59"/>
      <c r="SPK92" s="37"/>
      <c r="SPL92" s="46"/>
      <c r="SPM92" s="35"/>
      <c r="SPN92" s="59"/>
      <c r="SPO92" s="37"/>
      <c r="SPP92" s="46"/>
      <c r="SPQ92" s="35"/>
      <c r="SPR92" s="59"/>
      <c r="SPS92" s="37"/>
      <c r="SPT92" s="46"/>
      <c r="SPU92" s="35"/>
      <c r="SPV92" s="59"/>
      <c r="SPW92" s="37"/>
      <c r="SPX92" s="46"/>
      <c r="SPY92" s="35"/>
      <c r="SPZ92" s="59"/>
      <c r="SQA92" s="37"/>
      <c r="SQB92" s="46"/>
      <c r="SQC92" s="35"/>
      <c r="SQD92" s="59"/>
      <c r="SQE92" s="37"/>
      <c r="SQF92" s="46"/>
      <c r="SQG92" s="35"/>
      <c r="SQH92" s="59"/>
      <c r="SQI92" s="37"/>
      <c r="SQJ92" s="46"/>
      <c r="SQK92" s="35"/>
      <c r="SQL92" s="59"/>
      <c r="SQM92" s="37"/>
      <c r="SQN92" s="46"/>
      <c r="SQO92" s="35"/>
      <c r="SQP92" s="59"/>
      <c r="SQQ92" s="37"/>
      <c r="SQR92" s="46"/>
      <c r="SQS92" s="35"/>
      <c r="SQT92" s="59"/>
      <c r="SQU92" s="37"/>
      <c r="SQV92" s="46"/>
      <c r="SQW92" s="35"/>
      <c r="SQX92" s="59"/>
      <c r="SQY92" s="37"/>
      <c r="SQZ92" s="46"/>
      <c r="SRA92" s="35"/>
      <c r="SRB92" s="59"/>
      <c r="SRC92" s="37"/>
      <c r="SRD92" s="46"/>
      <c r="SRE92" s="35"/>
      <c r="SRF92" s="59"/>
      <c r="SRG92" s="37"/>
      <c r="SRH92" s="46"/>
      <c r="SRI92" s="35"/>
      <c r="SRJ92" s="59"/>
      <c r="SRK92" s="37"/>
      <c r="SRL92" s="46"/>
      <c r="SRM92" s="35"/>
      <c r="SRN92" s="59"/>
      <c r="SRO92" s="37"/>
      <c r="SRP92" s="46"/>
      <c r="SRQ92" s="35"/>
      <c r="SRR92" s="59"/>
      <c r="SRS92" s="37"/>
      <c r="SRT92" s="46"/>
      <c r="SRU92" s="35"/>
      <c r="SRV92" s="59"/>
      <c r="SRW92" s="37"/>
      <c r="SRX92" s="46"/>
      <c r="SRY92" s="35"/>
      <c r="SRZ92" s="59"/>
      <c r="SSA92" s="37"/>
      <c r="SSB92" s="46"/>
      <c r="SSC92" s="35"/>
      <c r="SSD92" s="59"/>
      <c r="SSE92" s="37"/>
      <c r="SSF92" s="46"/>
      <c r="SSG92" s="35"/>
      <c r="SSH92" s="59"/>
      <c r="SSI92" s="37"/>
      <c r="SSJ92" s="46"/>
      <c r="SSK92" s="35"/>
      <c r="SSL92" s="59"/>
      <c r="SSM92" s="37"/>
      <c r="SSN92" s="46"/>
      <c r="SSO92" s="35"/>
      <c r="SSP92" s="59"/>
      <c r="SSQ92" s="37"/>
      <c r="SSR92" s="46"/>
      <c r="SSS92" s="35"/>
      <c r="SST92" s="59"/>
      <c r="SSU92" s="37"/>
      <c r="SSV92" s="46"/>
      <c r="SSW92" s="35"/>
      <c r="SSX92" s="59"/>
      <c r="SSY92" s="37"/>
      <c r="SSZ92" s="46"/>
      <c r="STA92" s="35"/>
      <c r="STB92" s="59"/>
      <c r="STC92" s="37"/>
      <c r="STD92" s="46"/>
      <c r="STE92" s="35"/>
      <c r="STF92" s="59"/>
      <c r="STG92" s="37"/>
      <c r="STH92" s="46"/>
      <c r="STI92" s="35"/>
      <c r="STJ92" s="59"/>
      <c r="STK92" s="37"/>
      <c r="STL92" s="46"/>
      <c r="STM92" s="35"/>
      <c r="STN92" s="59"/>
      <c r="STO92" s="37"/>
      <c r="STP92" s="46"/>
      <c r="STQ92" s="35"/>
      <c r="STR92" s="59"/>
      <c r="STS92" s="37"/>
      <c r="STT92" s="46"/>
      <c r="STU92" s="35"/>
      <c r="STV92" s="59"/>
      <c r="STW92" s="37"/>
      <c r="STX92" s="46"/>
      <c r="STY92" s="35"/>
      <c r="STZ92" s="59"/>
      <c r="SUA92" s="37"/>
      <c r="SUB92" s="46"/>
      <c r="SUC92" s="35"/>
      <c r="SUD92" s="59"/>
      <c r="SUE92" s="37"/>
      <c r="SUF92" s="46"/>
      <c r="SUG92" s="35"/>
      <c r="SUH92" s="59"/>
      <c r="SUI92" s="37"/>
      <c r="SUJ92" s="46"/>
      <c r="SUK92" s="35"/>
      <c r="SUL92" s="59"/>
      <c r="SUM92" s="37"/>
      <c r="SUN92" s="46"/>
      <c r="SUO92" s="35"/>
      <c r="SUP92" s="59"/>
      <c r="SUQ92" s="37"/>
      <c r="SUR92" s="46"/>
      <c r="SUS92" s="35"/>
      <c r="SUT92" s="59"/>
      <c r="SUU92" s="37"/>
      <c r="SUV92" s="46"/>
      <c r="SUW92" s="35"/>
      <c r="SUX92" s="59"/>
      <c r="SUY92" s="37"/>
      <c r="SUZ92" s="46"/>
      <c r="SVA92" s="35"/>
      <c r="SVB92" s="59"/>
      <c r="SVC92" s="37"/>
      <c r="SVD92" s="46"/>
      <c r="SVE92" s="35"/>
      <c r="SVF92" s="59"/>
      <c r="SVG92" s="37"/>
      <c r="SVH92" s="46"/>
      <c r="SVI92" s="35"/>
      <c r="SVJ92" s="59"/>
      <c r="SVK92" s="37"/>
      <c r="SVL92" s="46"/>
      <c r="SVM92" s="35"/>
      <c r="SVN92" s="59"/>
      <c r="SVO92" s="37"/>
      <c r="SVP92" s="46"/>
      <c r="SVQ92" s="35"/>
      <c r="SVR92" s="59"/>
      <c r="SVS92" s="37"/>
      <c r="SVT92" s="46"/>
      <c r="SVU92" s="35"/>
      <c r="SVV92" s="59"/>
      <c r="SVW92" s="37"/>
      <c r="SVX92" s="46"/>
      <c r="SVY92" s="35"/>
      <c r="SVZ92" s="59"/>
      <c r="SWA92" s="37"/>
      <c r="SWB92" s="46"/>
      <c r="SWC92" s="35"/>
      <c r="SWD92" s="59"/>
      <c r="SWE92" s="37"/>
      <c r="SWF92" s="46"/>
      <c r="SWG92" s="35"/>
      <c r="SWH92" s="59"/>
      <c r="SWI92" s="37"/>
      <c r="SWJ92" s="46"/>
      <c r="SWK92" s="35"/>
      <c r="SWL92" s="59"/>
      <c r="SWM92" s="37"/>
      <c r="SWN92" s="46"/>
      <c r="SWO92" s="35"/>
      <c r="SWP92" s="59"/>
      <c r="SWQ92" s="37"/>
      <c r="SWR92" s="46"/>
      <c r="SWS92" s="35"/>
      <c r="SWT92" s="59"/>
      <c r="SWU92" s="37"/>
      <c r="SWV92" s="46"/>
      <c r="SWW92" s="35"/>
      <c r="SWX92" s="59"/>
      <c r="SWY92" s="37"/>
      <c r="SWZ92" s="46"/>
      <c r="SXA92" s="35"/>
      <c r="SXB92" s="59"/>
      <c r="SXC92" s="37"/>
      <c r="SXD92" s="46"/>
      <c r="SXE92" s="35"/>
      <c r="SXF92" s="59"/>
      <c r="SXG92" s="37"/>
      <c r="SXH92" s="46"/>
      <c r="SXI92" s="35"/>
      <c r="SXJ92" s="59"/>
      <c r="SXK92" s="37"/>
      <c r="SXL92" s="46"/>
      <c r="SXM92" s="35"/>
      <c r="SXN92" s="59"/>
      <c r="SXO92" s="37"/>
      <c r="SXP92" s="46"/>
      <c r="SXQ92" s="35"/>
      <c r="SXR92" s="59"/>
      <c r="SXS92" s="37"/>
      <c r="SXT92" s="46"/>
      <c r="SXU92" s="35"/>
      <c r="SXV92" s="59"/>
      <c r="SXW92" s="37"/>
      <c r="SXX92" s="46"/>
      <c r="SXY92" s="35"/>
      <c r="SXZ92" s="59"/>
      <c r="SYA92" s="37"/>
      <c r="SYB92" s="46"/>
      <c r="SYC92" s="35"/>
      <c r="SYD92" s="59"/>
      <c r="SYE92" s="37"/>
      <c r="SYF92" s="46"/>
      <c r="SYG92" s="35"/>
      <c r="SYH92" s="59"/>
      <c r="SYI92" s="37"/>
      <c r="SYJ92" s="46"/>
      <c r="SYK92" s="35"/>
      <c r="SYL92" s="59"/>
      <c r="SYM92" s="37"/>
      <c r="SYN92" s="46"/>
      <c r="SYO92" s="35"/>
      <c r="SYP92" s="59"/>
      <c r="SYQ92" s="37"/>
      <c r="SYR92" s="46"/>
      <c r="SYS92" s="35"/>
      <c r="SYT92" s="59"/>
      <c r="SYU92" s="37"/>
      <c r="SYV92" s="46"/>
      <c r="SYW92" s="35"/>
      <c r="SYX92" s="59"/>
      <c r="SYY92" s="37"/>
      <c r="SYZ92" s="46"/>
      <c r="SZA92" s="35"/>
      <c r="SZB92" s="59"/>
      <c r="SZC92" s="37"/>
      <c r="SZD92" s="46"/>
      <c r="SZE92" s="35"/>
      <c r="SZF92" s="59"/>
      <c r="SZG92" s="37"/>
      <c r="SZH92" s="46"/>
      <c r="SZI92" s="35"/>
      <c r="SZJ92" s="59"/>
      <c r="SZK92" s="37"/>
      <c r="SZL92" s="46"/>
      <c r="SZM92" s="35"/>
      <c r="SZN92" s="59"/>
      <c r="SZO92" s="37"/>
      <c r="SZP92" s="46"/>
      <c r="SZQ92" s="35"/>
      <c r="SZR92" s="59"/>
      <c r="SZS92" s="37"/>
      <c r="SZT92" s="46"/>
      <c r="SZU92" s="35"/>
      <c r="SZV92" s="59"/>
      <c r="SZW92" s="37"/>
      <c r="SZX92" s="46"/>
      <c r="SZY92" s="35"/>
      <c r="SZZ92" s="59"/>
      <c r="TAA92" s="37"/>
      <c r="TAB92" s="46"/>
      <c r="TAC92" s="35"/>
      <c r="TAD92" s="59"/>
      <c r="TAE92" s="37"/>
      <c r="TAF92" s="46"/>
      <c r="TAG92" s="35"/>
      <c r="TAH92" s="59"/>
      <c r="TAI92" s="37"/>
      <c r="TAJ92" s="46"/>
      <c r="TAK92" s="35"/>
      <c r="TAL92" s="59"/>
      <c r="TAM92" s="37"/>
      <c r="TAN92" s="46"/>
      <c r="TAO92" s="35"/>
      <c r="TAP92" s="59"/>
      <c r="TAQ92" s="37"/>
      <c r="TAR92" s="46"/>
      <c r="TAS92" s="35"/>
      <c r="TAT92" s="59"/>
      <c r="TAU92" s="37"/>
      <c r="TAV92" s="46"/>
      <c r="TAW92" s="35"/>
      <c r="TAX92" s="59"/>
      <c r="TAY92" s="37"/>
      <c r="TAZ92" s="46"/>
      <c r="TBA92" s="35"/>
      <c r="TBB92" s="59"/>
      <c r="TBC92" s="37"/>
      <c r="TBD92" s="46"/>
      <c r="TBE92" s="35"/>
      <c r="TBF92" s="59"/>
      <c r="TBG92" s="37"/>
      <c r="TBH92" s="46"/>
      <c r="TBI92" s="35"/>
      <c r="TBJ92" s="59"/>
      <c r="TBK92" s="37"/>
      <c r="TBL92" s="46"/>
      <c r="TBM92" s="35"/>
      <c r="TBN92" s="59"/>
      <c r="TBO92" s="37"/>
      <c r="TBP92" s="46"/>
      <c r="TBQ92" s="35"/>
      <c r="TBR92" s="59"/>
      <c r="TBS92" s="37"/>
      <c r="TBT92" s="46"/>
      <c r="TBU92" s="35"/>
      <c r="TBV92" s="59"/>
      <c r="TBW92" s="37"/>
      <c r="TBX92" s="46"/>
      <c r="TBY92" s="35"/>
      <c r="TBZ92" s="59"/>
      <c r="TCA92" s="37"/>
      <c r="TCB92" s="46"/>
      <c r="TCC92" s="35"/>
      <c r="TCD92" s="59"/>
      <c r="TCE92" s="37"/>
      <c r="TCF92" s="46"/>
      <c r="TCG92" s="35"/>
      <c r="TCH92" s="59"/>
      <c r="TCI92" s="37"/>
      <c r="TCJ92" s="46"/>
      <c r="TCK92" s="35"/>
      <c r="TCL92" s="59"/>
      <c r="TCM92" s="37"/>
      <c r="TCN92" s="46"/>
      <c r="TCO92" s="35"/>
      <c r="TCP92" s="59"/>
      <c r="TCQ92" s="37"/>
      <c r="TCR92" s="46"/>
      <c r="TCS92" s="35"/>
      <c r="TCT92" s="59"/>
      <c r="TCU92" s="37"/>
      <c r="TCV92" s="46"/>
      <c r="TCW92" s="35"/>
      <c r="TCX92" s="59"/>
      <c r="TCY92" s="37"/>
      <c r="TCZ92" s="46"/>
      <c r="TDA92" s="35"/>
      <c r="TDB92" s="59"/>
      <c r="TDC92" s="37"/>
      <c r="TDD92" s="46"/>
      <c r="TDE92" s="35"/>
      <c r="TDF92" s="59"/>
      <c r="TDG92" s="37"/>
      <c r="TDH92" s="46"/>
      <c r="TDI92" s="35"/>
      <c r="TDJ92" s="59"/>
      <c r="TDK92" s="37"/>
      <c r="TDL92" s="46"/>
      <c r="TDM92" s="35"/>
      <c r="TDN92" s="59"/>
      <c r="TDO92" s="37"/>
      <c r="TDP92" s="46"/>
      <c r="TDQ92" s="35"/>
      <c r="TDR92" s="59"/>
      <c r="TDS92" s="37"/>
      <c r="TDT92" s="46"/>
      <c r="TDU92" s="35"/>
      <c r="TDV92" s="59"/>
      <c r="TDW92" s="37"/>
      <c r="TDX92" s="46"/>
      <c r="TDY92" s="35"/>
      <c r="TDZ92" s="59"/>
      <c r="TEA92" s="37"/>
      <c r="TEB92" s="46"/>
      <c r="TEC92" s="35"/>
      <c r="TED92" s="59"/>
      <c r="TEE92" s="37"/>
      <c r="TEF92" s="46"/>
      <c r="TEG92" s="35"/>
      <c r="TEH92" s="59"/>
      <c r="TEI92" s="37"/>
      <c r="TEJ92" s="46"/>
      <c r="TEK92" s="35"/>
      <c r="TEL92" s="59"/>
      <c r="TEM92" s="37"/>
      <c r="TEN92" s="46"/>
      <c r="TEO92" s="35"/>
      <c r="TEP92" s="59"/>
      <c r="TEQ92" s="37"/>
      <c r="TER92" s="46"/>
      <c r="TES92" s="35"/>
      <c r="TET92" s="59"/>
      <c r="TEU92" s="37"/>
      <c r="TEV92" s="46"/>
      <c r="TEW92" s="35"/>
      <c r="TEX92" s="59"/>
      <c r="TEY92" s="37"/>
      <c r="TEZ92" s="46"/>
      <c r="TFA92" s="35"/>
      <c r="TFB92" s="59"/>
      <c r="TFC92" s="37"/>
      <c r="TFD92" s="46"/>
      <c r="TFE92" s="35"/>
      <c r="TFF92" s="59"/>
      <c r="TFG92" s="37"/>
      <c r="TFH92" s="46"/>
      <c r="TFI92" s="35"/>
      <c r="TFJ92" s="59"/>
      <c r="TFK92" s="37"/>
      <c r="TFL92" s="46"/>
      <c r="TFM92" s="35"/>
      <c r="TFN92" s="59"/>
      <c r="TFO92" s="37"/>
      <c r="TFP92" s="46"/>
      <c r="TFQ92" s="35"/>
      <c r="TFR92" s="59"/>
      <c r="TFS92" s="37"/>
      <c r="TFT92" s="46"/>
      <c r="TFU92" s="35"/>
      <c r="TFV92" s="59"/>
      <c r="TFW92" s="37"/>
      <c r="TFX92" s="46"/>
      <c r="TFY92" s="35"/>
      <c r="TFZ92" s="59"/>
      <c r="TGA92" s="37"/>
      <c r="TGB92" s="46"/>
      <c r="TGC92" s="35"/>
      <c r="TGD92" s="59"/>
      <c r="TGE92" s="37"/>
      <c r="TGF92" s="46"/>
      <c r="TGG92" s="35"/>
      <c r="TGH92" s="59"/>
      <c r="TGI92" s="37"/>
      <c r="TGJ92" s="46"/>
      <c r="TGK92" s="35"/>
      <c r="TGL92" s="59"/>
      <c r="TGM92" s="37"/>
      <c r="TGN92" s="46"/>
      <c r="TGO92" s="35"/>
      <c r="TGP92" s="59"/>
      <c r="TGQ92" s="37"/>
      <c r="TGR92" s="46"/>
      <c r="TGS92" s="35"/>
      <c r="TGT92" s="59"/>
      <c r="TGU92" s="37"/>
      <c r="TGV92" s="46"/>
      <c r="TGW92" s="35"/>
      <c r="TGX92" s="59"/>
      <c r="TGY92" s="37"/>
      <c r="TGZ92" s="46"/>
      <c r="THA92" s="35"/>
      <c r="THB92" s="59"/>
      <c r="THC92" s="37"/>
      <c r="THD92" s="46"/>
      <c r="THE92" s="35"/>
      <c r="THF92" s="59"/>
      <c r="THG92" s="37"/>
      <c r="THH92" s="46"/>
      <c r="THI92" s="35"/>
      <c r="THJ92" s="59"/>
      <c r="THK92" s="37"/>
      <c r="THL92" s="46"/>
      <c r="THM92" s="35"/>
      <c r="THN92" s="59"/>
      <c r="THO92" s="37"/>
      <c r="THP92" s="46"/>
      <c r="THQ92" s="35"/>
      <c r="THR92" s="59"/>
      <c r="THS92" s="37"/>
      <c r="THT92" s="46"/>
      <c r="THU92" s="35"/>
      <c r="THV92" s="59"/>
      <c r="THW92" s="37"/>
      <c r="THX92" s="46"/>
      <c r="THY92" s="35"/>
      <c r="THZ92" s="59"/>
      <c r="TIA92" s="37"/>
      <c r="TIB92" s="46"/>
      <c r="TIC92" s="35"/>
      <c r="TID92" s="59"/>
      <c r="TIE92" s="37"/>
      <c r="TIF92" s="46"/>
      <c r="TIG92" s="35"/>
      <c r="TIH92" s="59"/>
      <c r="TII92" s="37"/>
      <c r="TIJ92" s="46"/>
      <c r="TIK92" s="35"/>
      <c r="TIL92" s="59"/>
      <c r="TIM92" s="37"/>
      <c r="TIN92" s="46"/>
      <c r="TIO92" s="35"/>
      <c r="TIP92" s="59"/>
      <c r="TIQ92" s="37"/>
      <c r="TIR92" s="46"/>
      <c r="TIS92" s="35"/>
      <c r="TIT92" s="59"/>
      <c r="TIU92" s="37"/>
      <c r="TIV92" s="46"/>
      <c r="TIW92" s="35"/>
      <c r="TIX92" s="59"/>
      <c r="TIY92" s="37"/>
      <c r="TIZ92" s="46"/>
      <c r="TJA92" s="35"/>
      <c r="TJB92" s="59"/>
      <c r="TJC92" s="37"/>
      <c r="TJD92" s="46"/>
      <c r="TJE92" s="35"/>
      <c r="TJF92" s="59"/>
      <c r="TJG92" s="37"/>
      <c r="TJH92" s="46"/>
      <c r="TJI92" s="35"/>
      <c r="TJJ92" s="59"/>
      <c r="TJK92" s="37"/>
      <c r="TJL92" s="46"/>
      <c r="TJM92" s="35"/>
      <c r="TJN92" s="59"/>
      <c r="TJO92" s="37"/>
      <c r="TJP92" s="46"/>
      <c r="TJQ92" s="35"/>
      <c r="TJR92" s="59"/>
      <c r="TJS92" s="37"/>
      <c r="TJT92" s="46"/>
      <c r="TJU92" s="35"/>
      <c r="TJV92" s="59"/>
      <c r="TJW92" s="37"/>
      <c r="TJX92" s="46"/>
      <c r="TJY92" s="35"/>
      <c r="TJZ92" s="59"/>
      <c r="TKA92" s="37"/>
      <c r="TKB92" s="46"/>
      <c r="TKC92" s="35"/>
      <c r="TKD92" s="59"/>
      <c r="TKE92" s="37"/>
      <c r="TKF92" s="46"/>
      <c r="TKG92" s="35"/>
      <c r="TKH92" s="59"/>
      <c r="TKI92" s="37"/>
      <c r="TKJ92" s="46"/>
      <c r="TKK92" s="35"/>
      <c r="TKL92" s="59"/>
      <c r="TKM92" s="37"/>
      <c r="TKN92" s="46"/>
      <c r="TKO92" s="35"/>
      <c r="TKP92" s="59"/>
      <c r="TKQ92" s="37"/>
      <c r="TKR92" s="46"/>
      <c r="TKS92" s="35"/>
      <c r="TKT92" s="59"/>
      <c r="TKU92" s="37"/>
      <c r="TKV92" s="46"/>
      <c r="TKW92" s="35"/>
      <c r="TKX92" s="59"/>
      <c r="TKY92" s="37"/>
      <c r="TKZ92" s="46"/>
      <c r="TLA92" s="35"/>
      <c r="TLB92" s="59"/>
      <c r="TLC92" s="37"/>
      <c r="TLD92" s="46"/>
      <c r="TLE92" s="35"/>
      <c r="TLF92" s="59"/>
      <c r="TLG92" s="37"/>
      <c r="TLH92" s="46"/>
      <c r="TLI92" s="35"/>
      <c r="TLJ92" s="59"/>
      <c r="TLK92" s="37"/>
      <c r="TLL92" s="46"/>
      <c r="TLM92" s="35"/>
      <c r="TLN92" s="59"/>
      <c r="TLO92" s="37"/>
      <c r="TLP92" s="46"/>
      <c r="TLQ92" s="35"/>
      <c r="TLR92" s="59"/>
      <c r="TLS92" s="37"/>
      <c r="TLT92" s="46"/>
      <c r="TLU92" s="35"/>
      <c r="TLV92" s="59"/>
      <c r="TLW92" s="37"/>
      <c r="TLX92" s="46"/>
      <c r="TLY92" s="35"/>
      <c r="TLZ92" s="59"/>
      <c r="TMA92" s="37"/>
      <c r="TMB92" s="46"/>
      <c r="TMC92" s="35"/>
      <c r="TMD92" s="59"/>
      <c r="TME92" s="37"/>
      <c r="TMF92" s="46"/>
      <c r="TMG92" s="35"/>
      <c r="TMH92" s="59"/>
      <c r="TMI92" s="37"/>
      <c r="TMJ92" s="46"/>
      <c r="TMK92" s="35"/>
      <c r="TML92" s="59"/>
      <c r="TMM92" s="37"/>
      <c r="TMN92" s="46"/>
      <c r="TMO92" s="35"/>
      <c r="TMP92" s="59"/>
      <c r="TMQ92" s="37"/>
      <c r="TMR92" s="46"/>
      <c r="TMS92" s="35"/>
      <c r="TMT92" s="59"/>
      <c r="TMU92" s="37"/>
      <c r="TMV92" s="46"/>
      <c r="TMW92" s="35"/>
      <c r="TMX92" s="59"/>
      <c r="TMY92" s="37"/>
      <c r="TMZ92" s="46"/>
      <c r="TNA92" s="35"/>
      <c r="TNB92" s="59"/>
      <c r="TNC92" s="37"/>
      <c r="TND92" s="46"/>
      <c r="TNE92" s="35"/>
      <c r="TNF92" s="59"/>
      <c r="TNG92" s="37"/>
      <c r="TNH92" s="46"/>
      <c r="TNI92" s="35"/>
      <c r="TNJ92" s="59"/>
      <c r="TNK92" s="37"/>
      <c r="TNL92" s="46"/>
      <c r="TNM92" s="35"/>
      <c r="TNN92" s="59"/>
      <c r="TNO92" s="37"/>
      <c r="TNP92" s="46"/>
      <c r="TNQ92" s="35"/>
      <c r="TNR92" s="59"/>
      <c r="TNS92" s="37"/>
      <c r="TNT92" s="46"/>
      <c r="TNU92" s="35"/>
      <c r="TNV92" s="59"/>
      <c r="TNW92" s="37"/>
      <c r="TNX92" s="46"/>
      <c r="TNY92" s="35"/>
      <c r="TNZ92" s="59"/>
      <c r="TOA92" s="37"/>
      <c r="TOB92" s="46"/>
      <c r="TOC92" s="35"/>
      <c r="TOD92" s="59"/>
      <c r="TOE92" s="37"/>
      <c r="TOF92" s="46"/>
      <c r="TOG92" s="35"/>
      <c r="TOH92" s="59"/>
      <c r="TOI92" s="37"/>
      <c r="TOJ92" s="46"/>
      <c r="TOK92" s="35"/>
      <c r="TOL92" s="59"/>
      <c r="TOM92" s="37"/>
      <c r="TON92" s="46"/>
      <c r="TOO92" s="35"/>
      <c r="TOP92" s="59"/>
      <c r="TOQ92" s="37"/>
      <c r="TOR92" s="46"/>
      <c r="TOS92" s="35"/>
      <c r="TOT92" s="59"/>
      <c r="TOU92" s="37"/>
      <c r="TOV92" s="46"/>
      <c r="TOW92" s="35"/>
      <c r="TOX92" s="59"/>
      <c r="TOY92" s="37"/>
      <c r="TOZ92" s="46"/>
      <c r="TPA92" s="35"/>
      <c r="TPB92" s="59"/>
      <c r="TPC92" s="37"/>
      <c r="TPD92" s="46"/>
      <c r="TPE92" s="35"/>
      <c r="TPF92" s="59"/>
      <c r="TPG92" s="37"/>
      <c r="TPH92" s="46"/>
      <c r="TPI92" s="35"/>
      <c r="TPJ92" s="59"/>
      <c r="TPK92" s="37"/>
      <c r="TPL92" s="46"/>
      <c r="TPM92" s="35"/>
      <c r="TPN92" s="59"/>
      <c r="TPO92" s="37"/>
      <c r="TPP92" s="46"/>
      <c r="TPQ92" s="35"/>
      <c r="TPR92" s="59"/>
      <c r="TPS92" s="37"/>
      <c r="TPT92" s="46"/>
      <c r="TPU92" s="35"/>
      <c r="TPV92" s="59"/>
      <c r="TPW92" s="37"/>
      <c r="TPX92" s="46"/>
      <c r="TPY92" s="35"/>
      <c r="TPZ92" s="59"/>
      <c r="TQA92" s="37"/>
      <c r="TQB92" s="46"/>
      <c r="TQC92" s="35"/>
      <c r="TQD92" s="59"/>
      <c r="TQE92" s="37"/>
      <c r="TQF92" s="46"/>
      <c r="TQG92" s="35"/>
      <c r="TQH92" s="59"/>
      <c r="TQI92" s="37"/>
      <c r="TQJ92" s="46"/>
      <c r="TQK92" s="35"/>
      <c r="TQL92" s="59"/>
      <c r="TQM92" s="37"/>
      <c r="TQN92" s="46"/>
      <c r="TQO92" s="35"/>
      <c r="TQP92" s="59"/>
      <c r="TQQ92" s="37"/>
      <c r="TQR92" s="46"/>
      <c r="TQS92" s="35"/>
      <c r="TQT92" s="59"/>
      <c r="TQU92" s="37"/>
      <c r="TQV92" s="46"/>
      <c r="TQW92" s="35"/>
      <c r="TQX92" s="59"/>
      <c r="TQY92" s="37"/>
      <c r="TQZ92" s="46"/>
      <c r="TRA92" s="35"/>
      <c r="TRB92" s="59"/>
      <c r="TRC92" s="37"/>
      <c r="TRD92" s="46"/>
      <c r="TRE92" s="35"/>
      <c r="TRF92" s="59"/>
      <c r="TRG92" s="37"/>
      <c r="TRH92" s="46"/>
      <c r="TRI92" s="35"/>
      <c r="TRJ92" s="59"/>
      <c r="TRK92" s="37"/>
      <c r="TRL92" s="46"/>
      <c r="TRM92" s="35"/>
      <c r="TRN92" s="59"/>
      <c r="TRO92" s="37"/>
      <c r="TRP92" s="46"/>
      <c r="TRQ92" s="35"/>
      <c r="TRR92" s="59"/>
      <c r="TRS92" s="37"/>
      <c r="TRT92" s="46"/>
      <c r="TRU92" s="35"/>
      <c r="TRV92" s="59"/>
      <c r="TRW92" s="37"/>
      <c r="TRX92" s="46"/>
      <c r="TRY92" s="35"/>
      <c r="TRZ92" s="59"/>
      <c r="TSA92" s="37"/>
      <c r="TSB92" s="46"/>
      <c r="TSC92" s="35"/>
      <c r="TSD92" s="59"/>
      <c r="TSE92" s="37"/>
      <c r="TSF92" s="46"/>
      <c r="TSG92" s="35"/>
      <c r="TSH92" s="59"/>
      <c r="TSI92" s="37"/>
      <c r="TSJ92" s="46"/>
      <c r="TSK92" s="35"/>
      <c r="TSL92" s="59"/>
      <c r="TSM92" s="37"/>
      <c r="TSN92" s="46"/>
      <c r="TSO92" s="35"/>
      <c r="TSP92" s="59"/>
      <c r="TSQ92" s="37"/>
      <c r="TSR92" s="46"/>
      <c r="TSS92" s="35"/>
      <c r="TST92" s="59"/>
      <c r="TSU92" s="37"/>
      <c r="TSV92" s="46"/>
      <c r="TSW92" s="35"/>
      <c r="TSX92" s="59"/>
      <c r="TSY92" s="37"/>
      <c r="TSZ92" s="46"/>
      <c r="TTA92" s="35"/>
      <c r="TTB92" s="59"/>
      <c r="TTC92" s="37"/>
      <c r="TTD92" s="46"/>
      <c r="TTE92" s="35"/>
      <c r="TTF92" s="59"/>
      <c r="TTG92" s="37"/>
      <c r="TTH92" s="46"/>
      <c r="TTI92" s="35"/>
      <c r="TTJ92" s="59"/>
      <c r="TTK92" s="37"/>
      <c r="TTL92" s="46"/>
      <c r="TTM92" s="35"/>
      <c r="TTN92" s="59"/>
      <c r="TTO92" s="37"/>
      <c r="TTP92" s="46"/>
      <c r="TTQ92" s="35"/>
      <c r="TTR92" s="59"/>
      <c r="TTS92" s="37"/>
      <c r="TTT92" s="46"/>
      <c r="TTU92" s="35"/>
      <c r="TTV92" s="59"/>
      <c r="TTW92" s="37"/>
      <c r="TTX92" s="46"/>
      <c r="TTY92" s="35"/>
      <c r="TTZ92" s="59"/>
      <c r="TUA92" s="37"/>
      <c r="TUB92" s="46"/>
      <c r="TUC92" s="35"/>
      <c r="TUD92" s="59"/>
      <c r="TUE92" s="37"/>
      <c r="TUF92" s="46"/>
      <c r="TUG92" s="35"/>
      <c r="TUH92" s="59"/>
      <c r="TUI92" s="37"/>
      <c r="TUJ92" s="46"/>
      <c r="TUK92" s="35"/>
      <c r="TUL92" s="59"/>
      <c r="TUM92" s="37"/>
      <c r="TUN92" s="46"/>
      <c r="TUO92" s="35"/>
      <c r="TUP92" s="59"/>
      <c r="TUQ92" s="37"/>
      <c r="TUR92" s="46"/>
      <c r="TUS92" s="35"/>
      <c r="TUT92" s="59"/>
      <c r="TUU92" s="37"/>
      <c r="TUV92" s="46"/>
      <c r="TUW92" s="35"/>
      <c r="TUX92" s="59"/>
      <c r="TUY92" s="37"/>
      <c r="TUZ92" s="46"/>
      <c r="TVA92" s="35"/>
      <c r="TVB92" s="59"/>
      <c r="TVC92" s="37"/>
      <c r="TVD92" s="46"/>
      <c r="TVE92" s="35"/>
      <c r="TVF92" s="59"/>
      <c r="TVG92" s="37"/>
      <c r="TVH92" s="46"/>
      <c r="TVI92" s="35"/>
      <c r="TVJ92" s="59"/>
      <c r="TVK92" s="37"/>
      <c r="TVL92" s="46"/>
      <c r="TVM92" s="35"/>
      <c r="TVN92" s="59"/>
      <c r="TVO92" s="37"/>
      <c r="TVP92" s="46"/>
      <c r="TVQ92" s="35"/>
      <c r="TVR92" s="59"/>
      <c r="TVS92" s="37"/>
      <c r="TVT92" s="46"/>
      <c r="TVU92" s="35"/>
      <c r="TVV92" s="59"/>
      <c r="TVW92" s="37"/>
      <c r="TVX92" s="46"/>
      <c r="TVY92" s="35"/>
      <c r="TVZ92" s="59"/>
      <c r="TWA92" s="37"/>
      <c r="TWB92" s="46"/>
      <c r="TWC92" s="35"/>
      <c r="TWD92" s="59"/>
      <c r="TWE92" s="37"/>
      <c r="TWF92" s="46"/>
      <c r="TWG92" s="35"/>
      <c r="TWH92" s="59"/>
      <c r="TWI92" s="37"/>
      <c r="TWJ92" s="46"/>
      <c r="TWK92" s="35"/>
      <c r="TWL92" s="59"/>
      <c r="TWM92" s="37"/>
      <c r="TWN92" s="46"/>
      <c r="TWO92" s="35"/>
      <c r="TWP92" s="59"/>
      <c r="TWQ92" s="37"/>
      <c r="TWR92" s="46"/>
      <c r="TWS92" s="35"/>
      <c r="TWT92" s="59"/>
      <c r="TWU92" s="37"/>
      <c r="TWV92" s="46"/>
      <c r="TWW92" s="35"/>
      <c r="TWX92" s="59"/>
      <c r="TWY92" s="37"/>
      <c r="TWZ92" s="46"/>
      <c r="TXA92" s="35"/>
      <c r="TXB92" s="59"/>
      <c r="TXC92" s="37"/>
      <c r="TXD92" s="46"/>
      <c r="TXE92" s="35"/>
      <c r="TXF92" s="59"/>
      <c r="TXG92" s="37"/>
      <c r="TXH92" s="46"/>
      <c r="TXI92" s="35"/>
      <c r="TXJ92" s="59"/>
      <c r="TXK92" s="37"/>
      <c r="TXL92" s="46"/>
      <c r="TXM92" s="35"/>
      <c r="TXN92" s="59"/>
      <c r="TXO92" s="37"/>
      <c r="TXP92" s="46"/>
      <c r="TXQ92" s="35"/>
      <c r="TXR92" s="59"/>
      <c r="TXS92" s="37"/>
      <c r="TXT92" s="46"/>
      <c r="TXU92" s="35"/>
      <c r="TXV92" s="59"/>
      <c r="TXW92" s="37"/>
      <c r="TXX92" s="46"/>
      <c r="TXY92" s="35"/>
      <c r="TXZ92" s="59"/>
      <c r="TYA92" s="37"/>
      <c r="TYB92" s="46"/>
      <c r="TYC92" s="35"/>
      <c r="TYD92" s="59"/>
      <c r="TYE92" s="37"/>
      <c r="TYF92" s="46"/>
      <c r="TYG92" s="35"/>
      <c r="TYH92" s="59"/>
      <c r="TYI92" s="37"/>
      <c r="TYJ92" s="46"/>
      <c r="TYK92" s="35"/>
      <c r="TYL92" s="59"/>
      <c r="TYM92" s="37"/>
      <c r="TYN92" s="46"/>
      <c r="TYO92" s="35"/>
      <c r="TYP92" s="59"/>
      <c r="TYQ92" s="37"/>
      <c r="TYR92" s="46"/>
      <c r="TYS92" s="35"/>
      <c r="TYT92" s="59"/>
      <c r="TYU92" s="37"/>
      <c r="TYV92" s="46"/>
      <c r="TYW92" s="35"/>
      <c r="TYX92" s="59"/>
      <c r="TYY92" s="37"/>
      <c r="TYZ92" s="46"/>
      <c r="TZA92" s="35"/>
      <c r="TZB92" s="59"/>
      <c r="TZC92" s="37"/>
      <c r="TZD92" s="46"/>
      <c r="TZE92" s="35"/>
      <c r="TZF92" s="59"/>
      <c r="TZG92" s="37"/>
      <c r="TZH92" s="46"/>
      <c r="TZI92" s="35"/>
      <c r="TZJ92" s="59"/>
      <c r="TZK92" s="37"/>
      <c r="TZL92" s="46"/>
      <c r="TZM92" s="35"/>
      <c r="TZN92" s="59"/>
      <c r="TZO92" s="37"/>
      <c r="TZP92" s="46"/>
      <c r="TZQ92" s="35"/>
      <c r="TZR92" s="59"/>
      <c r="TZS92" s="37"/>
      <c r="TZT92" s="46"/>
      <c r="TZU92" s="35"/>
      <c r="TZV92" s="59"/>
      <c r="TZW92" s="37"/>
      <c r="TZX92" s="46"/>
      <c r="TZY92" s="35"/>
      <c r="TZZ92" s="59"/>
      <c r="UAA92" s="37"/>
      <c r="UAB92" s="46"/>
      <c r="UAC92" s="35"/>
      <c r="UAD92" s="59"/>
      <c r="UAE92" s="37"/>
      <c r="UAF92" s="46"/>
      <c r="UAG92" s="35"/>
      <c r="UAH92" s="59"/>
      <c r="UAI92" s="37"/>
      <c r="UAJ92" s="46"/>
      <c r="UAK92" s="35"/>
      <c r="UAL92" s="59"/>
      <c r="UAM92" s="37"/>
      <c r="UAN92" s="46"/>
      <c r="UAO92" s="35"/>
      <c r="UAP92" s="59"/>
      <c r="UAQ92" s="37"/>
      <c r="UAR92" s="46"/>
      <c r="UAS92" s="35"/>
      <c r="UAT92" s="59"/>
      <c r="UAU92" s="37"/>
      <c r="UAV92" s="46"/>
      <c r="UAW92" s="35"/>
      <c r="UAX92" s="59"/>
      <c r="UAY92" s="37"/>
      <c r="UAZ92" s="46"/>
      <c r="UBA92" s="35"/>
      <c r="UBB92" s="59"/>
      <c r="UBC92" s="37"/>
      <c r="UBD92" s="46"/>
      <c r="UBE92" s="35"/>
      <c r="UBF92" s="59"/>
      <c r="UBG92" s="37"/>
      <c r="UBH92" s="46"/>
      <c r="UBI92" s="35"/>
      <c r="UBJ92" s="59"/>
      <c r="UBK92" s="37"/>
      <c r="UBL92" s="46"/>
      <c r="UBM92" s="35"/>
      <c r="UBN92" s="59"/>
      <c r="UBO92" s="37"/>
      <c r="UBP92" s="46"/>
      <c r="UBQ92" s="35"/>
      <c r="UBR92" s="59"/>
      <c r="UBS92" s="37"/>
      <c r="UBT92" s="46"/>
      <c r="UBU92" s="35"/>
      <c r="UBV92" s="59"/>
      <c r="UBW92" s="37"/>
      <c r="UBX92" s="46"/>
      <c r="UBY92" s="35"/>
      <c r="UBZ92" s="59"/>
      <c r="UCA92" s="37"/>
      <c r="UCB92" s="46"/>
      <c r="UCC92" s="35"/>
      <c r="UCD92" s="59"/>
      <c r="UCE92" s="37"/>
      <c r="UCF92" s="46"/>
      <c r="UCG92" s="35"/>
      <c r="UCH92" s="59"/>
      <c r="UCI92" s="37"/>
      <c r="UCJ92" s="46"/>
      <c r="UCK92" s="35"/>
      <c r="UCL92" s="59"/>
      <c r="UCM92" s="37"/>
      <c r="UCN92" s="46"/>
      <c r="UCO92" s="35"/>
      <c r="UCP92" s="59"/>
      <c r="UCQ92" s="37"/>
      <c r="UCR92" s="46"/>
      <c r="UCS92" s="35"/>
      <c r="UCT92" s="59"/>
      <c r="UCU92" s="37"/>
      <c r="UCV92" s="46"/>
      <c r="UCW92" s="35"/>
      <c r="UCX92" s="59"/>
      <c r="UCY92" s="37"/>
      <c r="UCZ92" s="46"/>
      <c r="UDA92" s="35"/>
      <c r="UDB92" s="59"/>
      <c r="UDC92" s="37"/>
      <c r="UDD92" s="46"/>
      <c r="UDE92" s="35"/>
      <c r="UDF92" s="59"/>
      <c r="UDG92" s="37"/>
      <c r="UDH92" s="46"/>
      <c r="UDI92" s="35"/>
      <c r="UDJ92" s="59"/>
      <c r="UDK92" s="37"/>
      <c r="UDL92" s="46"/>
      <c r="UDM92" s="35"/>
      <c r="UDN92" s="59"/>
      <c r="UDO92" s="37"/>
      <c r="UDP92" s="46"/>
      <c r="UDQ92" s="35"/>
      <c r="UDR92" s="59"/>
      <c r="UDS92" s="37"/>
      <c r="UDT92" s="46"/>
      <c r="UDU92" s="35"/>
      <c r="UDV92" s="59"/>
      <c r="UDW92" s="37"/>
      <c r="UDX92" s="46"/>
      <c r="UDY92" s="35"/>
      <c r="UDZ92" s="59"/>
      <c r="UEA92" s="37"/>
      <c r="UEB92" s="46"/>
      <c r="UEC92" s="35"/>
      <c r="UED92" s="59"/>
      <c r="UEE92" s="37"/>
      <c r="UEF92" s="46"/>
      <c r="UEG92" s="35"/>
      <c r="UEH92" s="59"/>
      <c r="UEI92" s="37"/>
      <c r="UEJ92" s="46"/>
      <c r="UEK92" s="35"/>
      <c r="UEL92" s="59"/>
      <c r="UEM92" s="37"/>
      <c r="UEN92" s="46"/>
      <c r="UEO92" s="35"/>
      <c r="UEP92" s="59"/>
      <c r="UEQ92" s="37"/>
      <c r="UER92" s="46"/>
      <c r="UES92" s="35"/>
      <c r="UET92" s="59"/>
      <c r="UEU92" s="37"/>
      <c r="UEV92" s="46"/>
      <c r="UEW92" s="35"/>
      <c r="UEX92" s="59"/>
      <c r="UEY92" s="37"/>
      <c r="UEZ92" s="46"/>
      <c r="UFA92" s="35"/>
      <c r="UFB92" s="59"/>
      <c r="UFC92" s="37"/>
      <c r="UFD92" s="46"/>
      <c r="UFE92" s="35"/>
      <c r="UFF92" s="59"/>
      <c r="UFG92" s="37"/>
      <c r="UFH92" s="46"/>
      <c r="UFI92" s="35"/>
      <c r="UFJ92" s="59"/>
      <c r="UFK92" s="37"/>
      <c r="UFL92" s="46"/>
      <c r="UFM92" s="35"/>
      <c r="UFN92" s="59"/>
      <c r="UFO92" s="37"/>
      <c r="UFP92" s="46"/>
      <c r="UFQ92" s="35"/>
      <c r="UFR92" s="59"/>
      <c r="UFS92" s="37"/>
      <c r="UFT92" s="46"/>
      <c r="UFU92" s="35"/>
      <c r="UFV92" s="59"/>
      <c r="UFW92" s="37"/>
      <c r="UFX92" s="46"/>
      <c r="UFY92" s="35"/>
      <c r="UFZ92" s="59"/>
      <c r="UGA92" s="37"/>
      <c r="UGB92" s="46"/>
      <c r="UGC92" s="35"/>
      <c r="UGD92" s="59"/>
      <c r="UGE92" s="37"/>
      <c r="UGF92" s="46"/>
      <c r="UGG92" s="35"/>
      <c r="UGH92" s="59"/>
      <c r="UGI92" s="37"/>
      <c r="UGJ92" s="46"/>
      <c r="UGK92" s="35"/>
      <c r="UGL92" s="59"/>
      <c r="UGM92" s="37"/>
      <c r="UGN92" s="46"/>
      <c r="UGO92" s="35"/>
      <c r="UGP92" s="59"/>
      <c r="UGQ92" s="37"/>
      <c r="UGR92" s="46"/>
      <c r="UGS92" s="35"/>
      <c r="UGT92" s="59"/>
      <c r="UGU92" s="37"/>
      <c r="UGV92" s="46"/>
      <c r="UGW92" s="35"/>
      <c r="UGX92" s="59"/>
      <c r="UGY92" s="37"/>
      <c r="UGZ92" s="46"/>
      <c r="UHA92" s="35"/>
      <c r="UHB92" s="59"/>
      <c r="UHC92" s="37"/>
      <c r="UHD92" s="46"/>
      <c r="UHE92" s="35"/>
      <c r="UHF92" s="59"/>
      <c r="UHG92" s="37"/>
      <c r="UHH92" s="46"/>
      <c r="UHI92" s="35"/>
      <c r="UHJ92" s="59"/>
      <c r="UHK92" s="37"/>
      <c r="UHL92" s="46"/>
      <c r="UHM92" s="35"/>
      <c r="UHN92" s="59"/>
      <c r="UHO92" s="37"/>
      <c r="UHP92" s="46"/>
      <c r="UHQ92" s="35"/>
      <c r="UHR92" s="59"/>
      <c r="UHS92" s="37"/>
      <c r="UHT92" s="46"/>
      <c r="UHU92" s="35"/>
      <c r="UHV92" s="59"/>
      <c r="UHW92" s="37"/>
      <c r="UHX92" s="46"/>
      <c r="UHY92" s="35"/>
      <c r="UHZ92" s="59"/>
      <c r="UIA92" s="37"/>
      <c r="UIB92" s="46"/>
      <c r="UIC92" s="35"/>
      <c r="UID92" s="59"/>
      <c r="UIE92" s="37"/>
      <c r="UIF92" s="46"/>
      <c r="UIG92" s="35"/>
      <c r="UIH92" s="59"/>
      <c r="UII92" s="37"/>
      <c r="UIJ92" s="46"/>
      <c r="UIK92" s="35"/>
      <c r="UIL92" s="59"/>
      <c r="UIM92" s="37"/>
      <c r="UIN92" s="46"/>
      <c r="UIO92" s="35"/>
      <c r="UIP92" s="59"/>
      <c r="UIQ92" s="37"/>
      <c r="UIR92" s="46"/>
      <c r="UIS92" s="35"/>
      <c r="UIT92" s="59"/>
      <c r="UIU92" s="37"/>
      <c r="UIV92" s="46"/>
      <c r="UIW92" s="35"/>
      <c r="UIX92" s="59"/>
      <c r="UIY92" s="37"/>
      <c r="UIZ92" s="46"/>
      <c r="UJA92" s="35"/>
      <c r="UJB92" s="59"/>
      <c r="UJC92" s="37"/>
      <c r="UJD92" s="46"/>
      <c r="UJE92" s="35"/>
      <c r="UJF92" s="59"/>
      <c r="UJG92" s="37"/>
      <c r="UJH92" s="46"/>
      <c r="UJI92" s="35"/>
      <c r="UJJ92" s="59"/>
      <c r="UJK92" s="37"/>
      <c r="UJL92" s="46"/>
      <c r="UJM92" s="35"/>
      <c r="UJN92" s="59"/>
      <c r="UJO92" s="37"/>
      <c r="UJP92" s="46"/>
      <c r="UJQ92" s="35"/>
      <c r="UJR92" s="59"/>
      <c r="UJS92" s="37"/>
      <c r="UJT92" s="46"/>
      <c r="UJU92" s="35"/>
      <c r="UJV92" s="59"/>
      <c r="UJW92" s="37"/>
      <c r="UJX92" s="46"/>
      <c r="UJY92" s="35"/>
      <c r="UJZ92" s="59"/>
      <c r="UKA92" s="37"/>
      <c r="UKB92" s="46"/>
      <c r="UKC92" s="35"/>
      <c r="UKD92" s="59"/>
      <c r="UKE92" s="37"/>
      <c r="UKF92" s="46"/>
      <c r="UKG92" s="35"/>
      <c r="UKH92" s="59"/>
      <c r="UKI92" s="37"/>
      <c r="UKJ92" s="46"/>
      <c r="UKK92" s="35"/>
      <c r="UKL92" s="59"/>
      <c r="UKM92" s="37"/>
      <c r="UKN92" s="46"/>
      <c r="UKO92" s="35"/>
      <c r="UKP92" s="59"/>
      <c r="UKQ92" s="37"/>
      <c r="UKR92" s="46"/>
      <c r="UKS92" s="35"/>
      <c r="UKT92" s="59"/>
      <c r="UKU92" s="37"/>
      <c r="UKV92" s="46"/>
      <c r="UKW92" s="35"/>
      <c r="UKX92" s="59"/>
      <c r="UKY92" s="37"/>
      <c r="UKZ92" s="46"/>
      <c r="ULA92" s="35"/>
      <c r="ULB92" s="59"/>
      <c r="ULC92" s="37"/>
      <c r="ULD92" s="46"/>
      <c r="ULE92" s="35"/>
      <c r="ULF92" s="59"/>
      <c r="ULG92" s="37"/>
      <c r="ULH92" s="46"/>
      <c r="ULI92" s="35"/>
      <c r="ULJ92" s="59"/>
      <c r="ULK92" s="37"/>
      <c r="ULL92" s="46"/>
      <c r="ULM92" s="35"/>
      <c r="ULN92" s="59"/>
      <c r="ULO92" s="37"/>
      <c r="ULP92" s="46"/>
      <c r="ULQ92" s="35"/>
      <c r="ULR92" s="59"/>
      <c r="ULS92" s="37"/>
      <c r="ULT92" s="46"/>
      <c r="ULU92" s="35"/>
      <c r="ULV92" s="59"/>
      <c r="ULW92" s="37"/>
      <c r="ULX92" s="46"/>
      <c r="ULY92" s="35"/>
      <c r="ULZ92" s="59"/>
      <c r="UMA92" s="37"/>
      <c r="UMB92" s="46"/>
      <c r="UMC92" s="35"/>
      <c r="UMD92" s="59"/>
      <c r="UME92" s="37"/>
      <c r="UMF92" s="46"/>
      <c r="UMG92" s="35"/>
      <c r="UMH92" s="59"/>
      <c r="UMI92" s="37"/>
      <c r="UMJ92" s="46"/>
      <c r="UMK92" s="35"/>
      <c r="UML92" s="59"/>
      <c r="UMM92" s="37"/>
      <c r="UMN92" s="46"/>
      <c r="UMO92" s="35"/>
      <c r="UMP92" s="59"/>
      <c r="UMQ92" s="37"/>
      <c r="UMR92" s="46"/>
      <c r="UMS92" s="35"/>
      <c r="UMT92" s="59"/>
      <c r="UMU92" s="37"/>
      <c r="UMV92" s="46"/>
      <c r="UMW92" s="35"/>
      <c r="UMX92" s="59"/>
      <c r="UMY92" s="37"/>
      <c r="UMZ92" s="46"/>
      <c r="UNA92" s="35"/>
      <c r="UNB92" s="59"/>
      <c r="UNC92" s="37"/>
      <c r="UND92" s="46"/>
      <c r="UNE92" s="35"/>
      <c r="UNF92" s="59"/>
      <c r="UNG92" s="37"/>
      <c r="UNH92" s="46"/>
      <c r="UNI92" s="35"/>
      <c r="UNJ92" s="59"/>
      <c r="UNK92" s="37"/>
      <c r="UNL92" s="46"/>
      <c r="UNM92" s="35"/>
      <c r="UNN92" s="59"/>
      <c r="UNO92" s="37"/>
      <c r="UNP92" s="46"/>
      <c r="UNQ92" s="35"/>
      <c r="UNR92" s="59"/>
      <c r="UNS92" s="37"/>
      <c r="UNT92" s="46"/>
      <c r="UNU92" s="35"/>
      <c r="UNV92" s="59"/>
      <c r="UNW92" s="37"/>
      <c r="UNX92" s="46"/>
      <c r="UNY92" s="35"/>
      <c r="UNZ92" s="59"/>
      <c r="UOA92" s="37"/>
      <c r="UOB92" s="46"/>
      <c r="UOC92" s="35"/>
      <c r="UOD92" s="59"/>
      <c r="UOE92" s="37"/>
      <c r="UOF92" s="46"/>
      <c r="UOG92" s="35"/>
      <c r="UOH92" s="59"/>
      <c r="UOI92" s="37"/>
      <c r="UOJ92" s="46"/>
      <c r="UOK92" s="35"/>
      <c r="UOL92" s="59"/>
      <c r="UOM92" s="37"/>
      <c r="UON92" s="46"/>
      <c r="UOO92" s="35"/>
      <c r="UOP92" s="59"/>
      <c r="UOQ92" s="37"/>
      <c r="UOR92" s="46"/>
      <c r="UOS92" s="35"/>
      <c r="UOT92" s="59"/>
      <c r="UOU92" s="37"/>
      <c r="UOV92" s="46"/>
      <c r="UOW92" s="35"/>
      <c r="UOX92" s="59"/>
      <c r="UOY92" s="37"/>
      <c r="UOZ92" s="46"/>
      <c r="UPA92" s="35"/>
      <c r="UPB92" s="59"/>
      <c r="UPC92" s="37"/>
      <c r="UPD92" s="46"/>
      <c r="UPE92" s="35"/>
      <c r="UPF92" s="59"/>
      <c r="UPG92" s="37"/>
      <c r="UPH92" s="46"/>
      <c r="UPI92" s="35"/>
      <c r="UPJ92" s="59"/>
      <c r="UPK92" s="37"/>
      <c r="UPL92" s="46"/>
      <c r="UPM92" s="35"/>
      <c r="UPN92" s="59"/>
      <c r="UPO92" s="37"/>
      <c r="UPP92" s="46"/>
      <c r="UPQ92" s="35"/>
      <c r="UPR92" s="59"/>
      <c r="UPS92" s="37"/>
      <c r="UPT92" s="46"/>
      <c r="UPU92" s="35"/>
      <c r="UPV92" s="59"/>
      <c r="UPW92" s="37"/>
      <c r="UPX92" s="46"/>
      <c r="UPY92" s="35"/>
      <c r="UPZ92" s="59"/>
      <c r="UQA92" s="37"/>
      <c r="UQB92" s="46"/>
      <c r="UQC92" s="35"/>
      <c r="UQD92" s="59"/>
      <c r="UQE92" s="37"/>
      <c r="UQF92" s="46"/>
      <c r="UQG92" s="35"/>
      <c r="UQH92" s="59"/>
      <c r="UQI92" s="37"/>
      <c r="UQJ92" s="46"/>
      <c r="UQK92" s="35"/>
      <c r="UQL92" s="59"/>
      <c r="UQM92" s="37"/>
      <c r="UQN92" s="46"/>
      <c r="UQO92" s="35"/>
      <c r="UQP92" s="59"/>
      <c r="UQQ92" s="37"/>
      <c r="UQR92" s="46"/>
      <c r="UQS92" s="35"/>
      <c r="UQT92" s="59"/>
      <c r="UQU92" s="37"/>
      <c r="UQV92" s="46"/>
      <c r="UQW92" s="35"/>
      <c r="UQX92" s="59"/>
      <c r="UQY92" s="37"/>
      <c r="UQZ92" s="46"/>
      <c r="URA92" s="35"/>
      <c r="URB92" s="59"/>
      <c r="URC92" s="37"/>
      <c r="URD92" s="46"/>
      <c r="URE92" s="35"/>
      <c r="URF92" s="59"/>
      <c r="URG92" s="37"/>
      <c r="URH92" s="46"/>
      <c r="URI92" s="35"/>
      <c r="URJ92" s="59"/>
      <c r="URK92" s="37"/>
      <c r="URL92" s="46"/>
      <c r="URM92" s="35"/>
      <c r="URN92" s="59"/>
      <c r="URO92" s="37"/>
      <c r="URP92" s="46"/>
      <c r="URQ92" s="35"/>
      <c r="URR92" s="59"/>
      <c r="URS92" s="37"/>
      <c r="URT92" s="46"/>
      <c r="URU92" s="35"/>
      <c r="URV92" s="59"/>
      <c r="URW92" s="37"/>
      <c r="URX92" s="46"/>
      <c r="URY92" s="35"/>
      <c r="URZ92" s="59"/>
      <c r="USA92" s="37"/>
      <c r="USB92" s="46"/>
      <c r="USC92" s="35"/>
      <c r="USD92" s="59"/>
      <c r="USE92" s="37"/>
      <c r="USF92" s="46"/>
      <c r="USG92" s="35"/>
      <c r="USH92" s="59"/>
      <c r="USI92" s="37"/>
      <c r="USJ92" s="46"/>
      <c r="USK92" s="35"/>
      <c r="USL92" s="59"/>
      <c r="USM92" s="37"/>
      <c r="USN92" s="46"/>
      <c r="USO92" s="35"/>
      <c r="USP92" s="59"/>
      <c r="USQ92" s="37"/>
      <c r="USR92" s="46"/>
      <c r="USS92" s="35"/>
      <c r="UST92" s="59"/>
      <c r="USU92" s="37"/>
      <c r="USV92" s="46"/>
      <c r="USW92" s="35"/>
      <c r="USX92" s="59"/>
      <c r="USY92" s="37"/>
      <c r="USZ92" s="46"/>
      <c r="UTA92" s="35"/>
      <c r="UTB92" s="59"/>
      <c r="UTC92" s="37"/>
      <c r="UTD92" s="46"/>
      <c r="UTE92" s="35"/>
      <c r="UTF92" s="59"/>
      <c r="UTG92" s="37"/>
      <c r="UTH92" s="46"/>
      <c r="UTI92" s="35"/>
      <c r="UTJ92" s="59"/>
      <c r="UTK92" s="37"/>
      <c r="UTL92" s="46"/>
      <c r="UTM92" s="35"/>
      <c r="UTN92" s="59"/>
      <c r="UTO92" s="37"/>
      <c r="UTP92" s="46"/>
      <c r="UTQ92" s="35"/>
      <c r="UTR92" s="59"/>
      <c r="UTS92" s="37"/>
      <c r="UTT92" s="46"/>
      <c r="UTU92" s="35"/>
      <c r="UTV92" s="59"/>
      <c r="UTW92" s="37"/>
      <c r="UTX92" s="46"/>
      <c r="UTY92" s="35"/>
      <c r="UTZ92" s="59"/>
      <c r="UUA92" s="37"/>
      <c r="UUB92" s="46"/>
      <c r="UUC92" s="35"/>
      <c r="UUD92" s="59"/>
      <c r="UUE92" s="37"/>
      <c r="UUF92" s="46"/>
      <c r="UUG92" s="35"/>
      <c r="UUH92" s="59"/>
      <c r="UUI92" s="37"/>
      <c r="UUJ92" s="46"/>
      <c r="UUK92" s="35"/>
      <c r="UUL92" s="59"/>
      <c r="UUM92" s="37"/>
      <c r="UUN92" s="46"/>
      <c r="UUO92" s="35"/>
      <c r="UUP92" s="59"/>
      <c r="UUQ92" s="37"/>
      <c r="UUR92" s="46"/>
      <c r="UUS92" s="35"/>
      <c r="UUT92" s="59"/>
      <c r="UUU92" s="37"/>
      <c r="UUV92" s="46"/>
      <c r="UUW92" s="35"/>
      <c r="UUX92" s="59"/>
      <c r="UUY92" s="37"/>
      <c r="UUZ92" s="46"/>
      <c r="UVA92" s="35"/>
      <c r="UVB92" s="59"/>
      <c r="UVC92" s="37"/>
      <c r="UVD92" s="46"/>
      <c r="UVE92" s="35"/>
      <c r="UVF92" s="59"/>
      <c r="UVG92" s="37"/>
      <c r="UVH92" s="46"/>
      <c r="UVI92" s="35"/>
      <c r="UVJ92" s="59"/>
      <c r="UVK92" s="37"/>
      <c r="UVL92" s="46"/>
      <c r="UVM92" s="35"/>
      <c r="UVN92" s="59"/>
      <c r="UVO92" s="37"/>
      <c r="UVP92" s="46"/>
      <c r="UVQ92" s="35"/>
      <c r="UVR92" s="59"/>
      <c r="UVS92" s="37"/>
      <c r="UVT92" s="46"/>
      <c r="UVU92" s="35"/>
      <c r="UVV92" s="59"/>
      <c r="UVW92" s="37"/>
      <c r="UVX92" s="46"/>
      <c r="UVY92" s="35"/>
      <c r="UVZ92" s="59"/>
      <c r="UWA92" s="37"/>
      <c r="UWB92" s="46"/>
      <c r="UWC92" s="35"/>
      <c r="UWD92" s="59"/>
      <c r="UWE92" s="37"/>
      <c r="UWF92" s="46"/>
      <c r="UWG92" s="35"/>
      <c r="UWH92" s="59"/>
      <c r="UWI92" s="37"/>
      <c r="UWJ92" s="46"/>
      <c r="UWK92" s="35"/>
      <c r="UWL92" s="59"/>
      <c r="UWM92" s="37"/>
      <c r="UWN92" s="46"/>
      <c r="UWO92" s="35"/>
      <c r="UWP92" s="59"/>
      <c r="UWQ92" s="37"/>
      <c r="UWR92" s="46"/>
      <c r="UWS92" s="35"/>
      <c r="UWT92" s="59"/>
      <c r="UWU92" s="37"/>
      <c r="UWV92" s="46"/>
      <c r="UWW92" s="35"/>
      <c r="UWX92" s="59"/>
      <c r="UWY92" s="37"/>
      <c r="UWZ92" s="46"/>
      <c r="UXA92" s="35"/>
      <c r="UXB92" s="59"/>
      <c r="UXC92" s="37"/>
      <c r="UXD92" s="46"/>
      <c r="UXE92" s="35"/>
      <c r="UXF92" s="59"/>
      <c r="UXG92" s="37"/>
      <c r="UXH92" s="46"/>
      <c r="UXI92" s="35"/>
      <c r="UXJ92" s="59"/>
      <c r="UXK92" s="37"/>
      <c r="UXL92" s="46"/>
      <c r="UXM92" s="35"/>
      <c r="UXN92" s="59"/>
      <c r="UXO92" s="37"/>
      <c r="UXP92" s="46"/>
      <c r="UXQ92" s="35"/>
      <c r="UXR92" s="59"/>
      <c r="UXS92" s="37"/>
      <c r="UXT92" s="46"/>
      <c r="UXU92" s="35"/>
      <c r="UXV92" s="59"/>
      <c r="UXW92" s="37"/>
      <c r="UXX92" s="46"/>
      <c r="UXY92" s="35"/>
      <c r="UXZ92" s="59"/>
      <c r="UYA92" s="37"/>
      <c r="UYB92" s="46"/>
      <c r="UYC92" s="35"/>
      <c r="UYD92" s="59"/>
      <c r="UYE92" s="37"/>
      <c r="UYF92" s="46"/>
      <c r="UYG92" s="35"/>
      <c r="UYH92" s="59"/>
      <c r="UYI92" s="37"/>
      <c r="UYJ92" s="46"/>
      <c r="UYK92" s="35"/>
      <c r="UYL92" s="59"/>
      <c r="UYM92" s="37"/>
      <c r="UYN92" s="46"/>
      <c r="UYO92" s="35"/>
      <c r="UYP92" s="59"/>
      <c r="UYQ92" s="37"/>
      <c r="UYR92" s="46"/>
      <c r="UYS92" s="35"/>
      <c r="UYT92" s="59"/>
      <c r="UYU92" s="37"/>
      <c r="UYV92" s="46"/>
      <c r="UYW92" s="35"/>
      <c r="UYX92" s="59"/>
      <c r="UYY92" s="37"/>
      <c r="UYZ92" s="46"/>
      <c r="UZA92" s="35"/>
      <c r="UZB92" s="59"/>
      <c r="UZC92" s="37"/>
      <c r="UZD92" s="46"/>
      <c r="UZE92" s="35"/>
      <c r="UZF92" s="59"/>
      <c r="UZG92" s="37"/>
      <c r="UZH92" s="46"/>
      <c r="UZI92" s="35"/>
      <c r="UZJ92" s="59"/>
      <c r="UZK92" s="37"/>
      <c r="UZL92" s="46"/>
      <c r="UZM92" s="35"/>
      <c r="UZN92" s="59"/>
      <c r="UZO92" s="37"/>
      <c r="UZP92" s="46"/>
      <c r="UZQ92" s="35"/>
      <c r="UZR92" s="59"/>
      <c r="UZS92" s="37"/>
      <c r="UZT92" s="46"/>
      <c r="UZU92" s="35"/>
      <c r="UZV92" s="59"/>
      <c r="UZW92" s="37"/>
      <c r="UZX92" s="46"/>
      <c r="UZY92" s="35"/>
      <c r="UZZ92" s="59"/>
      <c r="VAA92" s="37"/>
      <c r="VAB92" s="46"/>
      <c r="VAC92" s="35"/>
      <c r="VAD92" s="59"/>
      <c r="VAE92" s="37"/>
      <c r="VAF92" s="46"/>
      <c r="VAG92" s="35"/>
      <c r="VAH92" s="59"/>
      <c r="VAI92" s="37"/>
      <c r="VAJ92" s="46"/>
      <c r="VAK92" s="35"/>
      <c r="VAL92" s="59"/>
      <c r="VAM92" s="37"/>
      <c r="VAN92" s="46"/>
      <c r="VAO92" s="35"/>
      <c r="VAP92" s="59"/>
      <c r="VAQ92" s="37"/>
      <c r="VAR92" s="46"/>
      <c r="VAS92" s="35"/>
      <c r="VAT92" s="59"/>
      <c r="VAU92" s="37"/>
      <c r="VAV92" s="46"/>
      <c r="VAW92" s="35"/>
      <c r="VAX92" s="59"/>
      <c r="VAY92" s="37"/>
      <c r="VAZ92" s="46"/>
      <c r="VBA92" s="35"/>
      <c r="VBB92" s="59"/>
      <c r="VBC92" s="37"/>
      <c r="VBD92" s="46"/>
      <c r="VBE92" s="35"/>
      <c r="VBF92" s="59"/>
      <c r="VBG92" s="37"/>
      <c r="VBH92" s="46"/>
      <c r="VBI92" s="35"/>
      <c r="VBJ92" s="59"/>
      <c r="VBK92" s="37"/>
      <c r="VBL92" s="46"/>
      <c r="VBM92" s="35"/>
      <c r="VBN92" s="59"/>
      <c r="VBO92" s="37"/>
      <c r="VBP92" s="46"/>
      <c r="VBQ92" s="35"/>
      <c r="VBR92" s="59"/>
      <c r="VBS92" s="37"/>
      <c r="VBT92" s="46"/>
      <c r="VBU92" s="35"/>
      <c r="VBV92" s="59"/>
      <c r="VBW92" s="37"/>
      <c r="VBX92" s="46"/>
      <c r="VBY92" s="35"/>
      <c r="VBZ92" s="59"/>
      <c r="VCA92" s="37"/>
      <c r="VCB92" s="46"/>
      <c r="VCC92" s="35"/>
      <c r="VCD92" s="59"/>
      <c r="VCE92" s="37"/>
      <c r="VCF92" s="46"/>
      <c r="VCG92" s="35"/>
      <c r="VCH92" s="59"/>
      <c r="VCI92" s="37"/>
      <c r="VCJ92" s="46"/>
      <c r="VCK92" s="35"/>
      <c r="VCL92" s="59"/>
      <c r="VCM92" s="37"/>
      <c r="VCN92" s="46"/>
      <c r="VCO92" s="35"/>
      <c r="VCP92" s="59"/>
      <c r="VCQ92" s="37"/>
      <c r="VCR92" s="46"/>
      <c r="VCS92" s="35"/>
      <c r="VCT92" s="59"/>
      <c r="VCU92" s="37"/>
      <c r="VCV92" s="46"/>
      <c r="VCW92" s="35"/>
      <c r="VCX92" s="59"/>
      <c r="VCY92" s="37"/>
      <c r="VCZ92" s="46"/>
      <c r="VDA92" s="35"/>
      <c r="VDB92" s="59"/>
      <c r="VDC92" s="37"/>
      <c r="VDD92" s="46"/>
      <c r="VDE92" s="35"/>
      <c r="VDF92" s="59"/>
      <c r="VDG92" s="37"/>
      <c r="VDH92" s="46"/>
      <c r="VDI92" s="35"/>
      <c r="VDJ92" s="59"/>
      <c r="VDK92" s="37"/>
      <c r="VDL92" s="46"/>
      <c r="VDM92" s="35"/>
      <c r="VDN92" s="59"/>
      <c r="VDO92" s="37"/>
      <c r="VDP92" s="46"/>
      <c r="VDQ92" s="35"/>
      <c r="VDR92" s="59"/>
      <c r="VDS92" s="37"/>
      <c r="VDT92" s="46"/>
      <c r="VDU92" s="35"/>
      <c r="VDV92" s="59"/>
      <c r="VDW92" s="37"/>
      <c r="VDX92" s="46"/>
      <c r="VDY92" s="35"/>
      <c r="VDZ92" s="59"/>
      <c r="VEA92" s="37"/>
      <c r="VEB92" s="46"/>
      <c r="VEC92" s="35"/>
      <c r="VED92" s="59"/>
      <c r="VEE92" s="37"/>
      <c r="VEF92" s="46"/>
      <c r="VEG92" s="35"/>
      <c r="VEH92" s="59"/>
      <c r="VEI92" s="37"/>
      <c r="VEJ92" s="46"/>
      <c r="VEK92" s="35"/>
      <c r="VEL92" s="59"/>
      <c r="VEM92" s="37"/>
      <c r="VEN92" s="46"/>
      <c r="VEO92" s="35"/>
      <c r="VEP92" s="59"/>
      <c r="VEQ92" s="37"/>
      <c r="VER92" s="46"/>
      <c r="VES92" s="35"/>
      <c r="VET92" s="59"/>
      <c r="VEU92" s="37"/>
      <c r="VEV92" s="46"/>
      <c r="VEW92" s="35"/>
      <c r="VEX92" s="59"/>
      <c r="VEY92" s="37"/>
      <c r="VEZ92" s="46"/>
      <c r="VFA92" s="35"/>
      <c r="VFB92" s="59"/>
      <c r="VFC92" s="37"/>
      <c r="VFD92" s="46"/>
      <c r="VFE92" s="35"/>
      <c r="VFF92" s="59"/>
      <c r="VFG92" s="37"/>
      <c r="VFH92" s="46"/>
      <c r="VFI92" s="35"/>
      <c r="VFJ92" s="59"/>
      <c r="VFK92" s="37"/>
      <c r="VFL92" s="46"/>
      <c r="VFM92" s="35"/>
      <c r="VFN92" s="59"/>
      <c r="VFO92" s="37"/>
      <c r="VFP92" s="46"/>
      <c r="VFQ92" s="35"/>
      <c r="VFR92" s="59"/>
      <c r="VFS92" s="37"/>
      <c r="VFT92" s="46"/>
      <c r="VFU92" s="35"/>
      <c r="VFV92" s="59"/>
      <c r="VFW92" s="37"/>
      <c r="VFX92" s="46"/>
      <c r="VFY92" s="35"/>
      <c r="VFZ92" s="59"/>
      <c r="VGA92" s="37"/>
      <c r="VGB92" s="46"/>
      <c r="VGC92" s="35"/>
      <c r="VGD92" s="59"/>
      <c r="VGE92" s="37"/>
      <c r="VGF92" s="46"/>
      <c r="VGG92" s="35"/>
      <c r="VGH92" s="59"/>
      <c r="VGI92" s="37"/>
      <c r="VGJ92" s="46"/>
      <c r="VGK92" s="35"/>
      <c r="VGL92" s="59"/>
      <c r="VGM92" s="37"/>
      <c r="VGN92" s="46"/>
      <c r="VGO92" s="35"/>
      <c r="VGP92" s="59"/>
      <c r="VGQ92" s="37"/>
      <c r="VGR92" s="46"/>
      <c r="VGS92" s="35"/>
      <c r="VGT92" s="59"/>
      <c r="VGU92" s="37"/>
      <c r="VGV92" s="46"/>
      <c r="VGW92" s="35"/>
      <c r="VGX92" s="59"/>
      <c r="VGY92" s="37"/>
      <c r="VGZ92" s="46"/>
      <c r="VHA92" s="35"/>
      <c r="VHB92" s="59"/>
      <c r="VHC92" s="37"/>
      <c r="VHD92" s="46"/>
      <c r="VHE92" s="35"/>
      <c r="VHF92" s="59"/>
      <c r="VHG92" s="37"/>
      <c r="VHH92" s="46"/>
      <c r="VHI92" s="35"/>
      <c r="VHJ92" s="59"/>
      <c r="VHK92" s="37"/>
      <c r="VHL92" s="46"/>
      <c r="VHM92" s="35"/>
      <c r="VHN92" s="59"/>
      <c r="VHO92" s="37"/>
      <c r="VHP92" s="46"/>
      <c r="VHQ92" s="35"/>
      <c r="VHR92" s="59"/>
      <c r="VHS92" s="37"/>
      <c r="VHT92" s="46"/>
      <c r="VHU92" s="35"/>
      <c r="VHV92" s="59"/>
      <c r="VHW92" s="37"/>
      <c r="VHX92" s="46"/>
      <c r="VHY92" s="35"/>
      <c r="VHZ92" s="59"/>
      <c r="VIA92" s="37"/>
      <c r="VIB92" s="46"/>
      <c r="VIC92" s="35"/>
      <c r="VID92" s="59"/>
      <c r="VIE92" s="37"/>
      <c r="VIF92" s="46"/>
      <c r="VIG92" s="35"/>
      <c r="VIH92" s="59"/>
      <c r="VII92" s="37"/>
      <c r="VIJ92" s="46"/>
      <c r="VIK92" s="35"/>
      <c r="VIL92" s="59"/>
      <c r="VIM92" s="37"/>
      <c r="VIN92" s="46"/>
      <c r="VIO92" s="35"/>
      <c r="VIP92" s="59"/>
      <c r="VIQ92" s="37"/>
      <c r="VIR92" s="46"/>
      <c r="VIS92" s="35"/>
      <c r="VIT92" s="59"/>
      <c r="VIU92" s="37"/>
      <c r="VIV92" s="46"/>
      <c r="VIW92" s="35"/>
      <c r="VIX92" s="59"/>
      <c r="VIY92" s="37"/>
      <c r="VIZ92" s="46"/>
      <c r="VJA92" s="35"/>
      <c r="VJB92" s="59"/>
      <c r="VJC92" s="37"/>
      <c r="VJD92" s="46"/>
      <c r="VJE92" s="35"/>
      <c r="VJF92" s="59"/>
      <c r="VJG92" s="37"/>
      <c r="VJH92" s="46"/>
      <c r="VJI92" s="35"/>
      <c r="VJJ92" s="59"/>
      <c r="VJK92" s="37"/>
      <c r="VJL92" s="46"/>
      <c r="VJM92" s="35"/>
      <c r="VJN92" s="59"/>
      <c r="VJO92" s="37"/>
      <c r="VJP92" s="46"/>
      <c r="VJQ92" s="35"/>
      <c r="VJR92" s="59"/>
      <c r="VJS92" s="37"/>
      <c r="VJT92" s="46"/>
      <c r="VJU92" s="35"/>
      <c r="VJV92" s="59"/>
      <c r="VJW92" s="37"/>
      <c r="VJX92" s="46"/>
      <c r="VJY92" s="35"/>
      <c r="VJZ92" s="59"/>
      <c r="VKA92" s="37"/>
      <c r="VKB92" s="46"/>
      <c r="VKC92" s="35"/>
      <c r="VKD92" s="59"/>
      <c r="VKE92" s="37"/>
      <c r="VKF92" s="46"/>
      <c r="VKG92" s="35"/>
      <c r="VKH92" s="59"/>
      <c r="VKI92" s="37"/>
      <c r="VKJ92" s="46"/>
      <c r="VKK92" s="35"/>
      <c r="VKL92" s="59"/>
      <c r="VKM92" s="37"/>
      <c r="VKN92" s="46"/>
      <c r="VKO92" s="35"/>
      <c r="VKP92" s="59"/>
      <c r="VKQ92" s="37"/>
      <c r="VKR92" s="46"/>
      <c r="VKS92" s="35"/>
      <c r="VKT92" s="59"/>
      <c r="VKU92" s="37"/>
      <c r="VKV92" s="46"/>
      <c r="VKW92" s="35"/>
      <c r="VKX92" s="59"/>
      <c r="VKY92" s="37"/>
      <c r="VKZ92" s="46"/>
      <c r="VLA92" s="35"/>
      <c r="VLB92" s="59"/>
      <c r="VLC92" s="37"/>
      <c r="VLD92" s="46"/>
      <c r="VLE92" s="35"/>
      <c r="VLF92" s="59"/>
      <c r="VLG92" s="37"/>
      <c r="VLH92" s="46"/>
      <c r="VLI92" s="35"/>
      <c r="VLJ92" s="59"/>
      <c r="VLK92" s="37"/>
      <c r="VLL92" s="46"/>
      <c r="VLM92" s="35"/>
      <c r="VLN92" s="59"/>
      <c r="VLO92" s="37"/>
      <c r="VLP92" s="46"/>
      <c r="VLQ92" s="35"/>
      <c r="VLR92" s="59"/>
      <c r="VLS92" s="37"/>
      <c r="VLT92" s="46"/>
      <c r="VLU92" s="35"/>
      <c r="VLV92" s="59"/>
      <c r="VLW92" s="37"/>
      <c r="VLX92" s="46"/>
      <c r="VLY92" s="35"/>
      <c r="VLZ92" s="59"/>
      <c r="VMA92" s="37"/>
      <c r="VMB92" s="46"/>
      <c r="VMC92" s="35"/>
      <c r="VMD92" s="59"/>
      <c r="VME92" s="37"/>
      <c r="VMF92" s="46"/>
      <c r="VMG92" s="35"/>
      <c r="VMH92" s="59"/>
      <c r="VMI92" s="37"/>
      <c r="VMJ92" s="46"/>
      <c r="VMK92" s="35"/>
      <c r="VML92" s="59"/>
      <c r="VMM92" s="37"/>
      <c r="VMN92" s="46"/>
      <c r="VMO92" s="35"/>
      <c r="VMP92" s="59"/>
      <c r="VMQ92" s="37"/>
      <c r="VMR92" s="46"/>
      <c r="VMS92" s="35"/>
      <c r="VMT92" s="59"/>
      <c r="VMU92" s="37"/>
      <c r="VMV92" s="46"/>
      <c r="VMW92" s="35"/>
      <c r="VMX92" s="59"/>
      <c r="VMY92" s="37"/>
      <c r="VMZ92" s="46"/>
      <c r="VNA92" s="35"/>
      <c r="VNB92" s="59"/>
      <c r="VNC92" s="37"/>
      <c r="VND92" s="46"/>
      <c r="VNE92" s="35"/>
      <c r="VNF92" s="59"/>
      <c r="VNG92" s="37"/>
      <c r="VNH92" s="46"/>
      <c r="VNI92" s="35"/>
      <c r="VNJ92" s="59"/>
      <c r="VNK92" s="37"/>
      <c r="VNL92" s="46"/>
      <c r="VNM92" s="35"/>
      <c r="VNN92" s="59"/>
      <c r="VNO92" s="37"/>
      <c r="VNP92" s="46"/>
      <c r="VNQ92" s="35"/>
      <c r="VNR92" s="59"/>
      <c r="VNS92" s="37"/>
      <c r="VNT92" s="46"/>
      <c r="VNU92" s="35"/>
      <c r="VNV92" s="59"/>
      <c r="VNW92" s="37"/>
      <c r="VNX92" s="46"/>
      <c r="VNY92" s="35"/>
      <c r="VNZ92" s="59"/>
      <c r="VOA92" s="37"/>
      <c r="VOB92" s="46"/>
      <c r="VOC92" s="35"/>
      <c r="VOD92" s="59"/>
      <c r="VOE92" s="37"/>
      <c r="VOF92" s="46"/>
      <c r="VOG92" s="35"/>
      <c r="VOH92" s="59"/>
      <c r="VOI92" s="37"/>
      <c r="VOJ92" s="46"/>
      <c r="VOK92" s="35"/>
      <c r="VOL92" s="59"/>
      <c r="VOM92" s="37"/>
      <c r="VON92" s="46"/>
      <c r="VOO92" s="35"/>
      <c r="VOP92" s="59"/>
      <c r="VOQ92" s="37"/>
      <c r="VOR92" s="46"/>
      <c r="VOS92" s="35"/>
      <c r="VOT92" s="59"/>
      <c r="VOU92" s="37"/>
      <c r="VOV92" s="46"/>
      <c r="VOW92" s="35"/>
      <c r="VOX92" s="59"/>
      <c r="VOY92" s="37"/>
      <c r="VOZ92" s="46"/>
      <c r="VPA92" s="35"/>
      <c r="VPB92" s="59"/>
      <c r="VPC92" s="37"/>
      <c r="VPD92" s="46"/>
      <c r="VPE92" s="35"/>
      <c r="VPF92" s="59"/>
      <c r="VPG92" s="37"/>
      <c r="VPH92" s="46"/>
      <c r="VPI92" s="35"/>
      <c r="VPJ92" s="59"/>
      <c r="VPK92" s="37"/>
      <c r="VPL92" s="46"/>
      <c r="VPM92" s="35"/>
      <c r="VPN92" s="59"/>
      <c r="VPO92" s="37"/>
      <c r="VPP92" s="46"/>
      <c r="VPQ92" s="35"/>
      <c r="VPR92" s="59"/>
      <c r="VPS92" s="37"/>
      <c r="VPT92" s="46"/>
      <c r="VPU92" s="35"/>
      <c r="VPV92" s="59"/>
      <c r="VPW92" s="37"/>
      <c r="VPX92" s="46"/>
      <c r="VPY92" s="35"/>
      <c r="VPZ92" s="59"/>
      <c r="VQA92" s="37"/>
      <c r="VQB92" s="46"/>
      <c r="VQC92" s="35"/>
      <c r="VQD92" s="59"/>
      <c r="VQE92" s="37"/>
      <c r="VQF92" s="46"/>
      <c r="VQG92" s="35"/>
      <c r="VQH92" s="59"/>
      <c r="VQI92" s="37"/>
      <c r="VQJ92" s="46"/>
      <c r="VQK92" s="35"/>
      <c r="VQL92" s="59"/>
      <c r="VQM92" s="37"/>
      <c r="VQN92" s="46"/>
      <c r="VQO92" s="35"/>
      <c r="VQP92" s="59"/>
      <c r="VQQ92" s="37"/>
      <c r="VQR92" s="46"/>
      <c r="VQS92" s="35"/>
      <c r="VQT92" s="59"/>
      <c r="VQU92" s="37"/>
      <c r="VQV92" s="46"/>
      <c r="VQW92" s="35"/>
      <c r="VQX92" s="59"/>
      <c r="VQY92" s="37"/>
      <c r="VQZ92" s="46"/>
      <c r="VRA92" s="35"/>
      <c r="VRB92" s="59"/>
      <c r="VRC92" s="37"/>
      <c r="VRD92" s="46"/>
      <c r="VRE92" s="35"/>
      <c r="VRF92" s="59"/>
      <c r="VRG92" s="37"/>
      <c r="VRH92" s="46"/>
      <c r="VRI92" s="35"/>
      <c r="VRJ92" s="59"/>
      <c r="VRK92" s="37"/>
      <c r="VRL92" s="46"/>
      <c r="VRM92" s="35"/>
      <c r="VRN92" s="59"/>
      <c r="VRO92" s="37"/>
      <c r="VRP92" s="46"/>
      <c r="VRQ92" s="35"/>
      <c r="VRR92" s="59"/>
      <c r="VRS92" s="37"/>
      <c r="VRT92" s="46"/>
      <c r="VRU92" s="35"/>
      <c r="VRV92" s="59"/>
      <c r="VRW92" s="37"/>
      <c r="VRX92" s="46"/>
      <c r="VRY92" s="35"/>
      <c r="VRZ92" s="59"/>
      <c r="VSA92" s="37"/>
      <c r="VSB92" s="46"/>
      <c r="VSC92" s="35"/>
      <c r="VSD92" s="59"/>
      <c r="VSE92" s="37"/>
      <c r="VSF92" s="46"/>
      <c r="VSG92" s="35"/>
      <c r="VSH92" s="59"/>
      <c r="VSI92" s="37"/>
      <c r="VSJ92" s="46"/>
      <c r="VSK92" s="35"/>
      <c r="VSL92" s="59"/>
      <c r="VSM92" s="37"/>
      <c r="VSN92" s="46"/>
      <c r="VSO92" s="35"/>
      <c r="VSP92" s="59"/>
      <c r="VSQ92" s="37"/>
      <c r="VSR92" s="46"/>
      <c r="VSS92" s="35"/>
      <c r="VST92" s="59"/>
      <c r="VSU92" s="37"/>
      <c r="VSV92" s="46"/>
      <c r="VSW92" s="35"/>
      <c r="VSX92" s="59"/>
      <c r="VSY92" s="37"/>
      <c r="VSZ92" s="46"/>
      <c r="VTA92" s="35"/>
      <c r="VTB92" s="59"/>
      <c r="VTC92" s="37"/>
      <c r="VTD92" s="46"/>
      <c r="VTE92" s="35"/>
      <c r="VTF92" s="59"/>
      <c r="VTG92" s="37"/>
      <c r="VTH92" s="46"/>
      <c r="VTI92" s="35"/>
      <c r="VTJ92" s="59"/>
      <c r="VTK92" s="37"/>
      <c r="VTL92" s="46"/>
      <c r="VTM92" s="35"/>
      <c r="VTN92" s="59"/>
      <c r="VTO92" s="37"/>
      <c r="VTP92" s="46"/>
      <c r="VTQ92" s="35"/>
      <c r="VTR92" s="59"/>
      <c r="VTS92" s="37"/>
      <c r="VTT92" s="46"/>
      <c r="VTU92" s="35"/>
      <c r="VTV92" s="59"/>
      <c r="VTW92" s="37"/>
      <c r="VTX92" s="46"/>
      <c r="VTY92" s="35"/>
      <c r="VTZ92" s="59"/>
      <c r="VUA92" s="37"/>
      <c r="VUB92" s="46"/>
      <c r="VUC92" s="35"/>
      <c r="VUD92" s="59"/>
      <c r="VUE92" s="37"/>
      <c r="VUF92" s="46"/>
      <c r="VUG92" s="35"/>
      <c r="VUH92" s="59"/>
      <c r="VUI92" s="37"/>
      <c r="VUJ92" s="46"/>
      <c r="VUK92" s="35"/>
      <c r="VUL92" s="59"/>
      <c r="VUM92" s="37"/>
      <c r="VUN92" s="46"/>
      <c r="VUO92" s="35"/>
      <c r="VUP92" s="59"/>
      <c r="VUQ92" s="37"/>
      <c r="VUR92" s="46"/>
      <c r="VUS92" s="35"/>
      <c r="VUT92" s="59"/>
      <c r="VUU92" s="37"/>
      <c r="VUV92" s="46"/>
      <c r="VUW92" s="35"/>
      <c r="VUX92" s="59"/>
      <c r="VUY92" s="37"/>
      <c r="VUZ92" s="46"/>
      <c r="VVA92" s="35"/>
      <c r="VVB92" s="59"/>
      <c r="VVC92" s="37"/>
      <c r="VVD92" s="46"/>
      <c r="VVE92" s="35"/>
      <c r="VVF92" s="59"/>
      <c r="VVG92" s="37"/>
      <c r="VVH92" s="46"/>
      <c r="VVI92" s="35"/>
      <c r="VVJ92" s="59"/>
      <c r="VVK92" s="37"/>
      <c r="VVL92" s="46"/>
      <c r="VVM92" s="35"/>
      <c r="VVN92" s="59"/>
      <c r="VVO92" s="37"/>
      <c r="VVP92" s="46"/>
      <c r="VVQ92" s="35"/>
      <c r="VVR92" s="59"/>
      <c r="VVS92" s="37"/>
      <c r="VVT92" s="46"/>
      <c r="VVU92" s="35"/>
      <c r="VVV92" s="59"/>
      <c r="VVW92" s="37"/>
      <c r="VVX92" s="46"/>
      <c r="VVY92" s="35"/>
      <c r="VVZ92" s="59"/>
      <c r="VWA92" s="37"/>
      <c r="VWB92" s="46"/>
      <c r="VWC92" s="35"/>
      <c r="VWD92" s="59"/>
      <c r="VWE92" s="37"/>
      <c r="VWF92" s="46"/>
      <c r="VWG92" s="35"/>
      <c r="VWH92" s="59"/>
      <c r="VWI92" s="37"/>
      <c r="VWJ92" s="46"/>
      <c r="VWK92" s="35"/>
      <c r="VWL92" s="59"/>
      <c r="VWM92" s="37"/>
      <c r="VWN92" s="46"/>
      <c r="VWO92" s="35"/>
      <c r="VWP92" s="59"/>
      <c r="VWQ92" s="37"/>
      <c r="VWR92" s="46"/>
      <c r="VWS92" s="35"/>
      <c r="VWT92" s="59"/>
      <c r="VWU92" s="37"/>
      <c r="VWV92" s="46"/>
      <c r="VWW92" s="35"/>
      <c r="VWX92" s="59"/>
      <c r="VWY92" s="37"/>
      <c r="VWZ92" s="46"/>
      <c r="VXA92" s="35"/>
      <c r="VXB92" s="59"/>
      <c r="VXC92" s="37"/>
      <c r="VXD92" s="46"/>
      <c r="VXE92" s="35"/>
      <c r="VXF92" s="59"/>
      <c r="VXG92" s="37"/>
      <c r="VXH92" s="46"/>
      <c r="VXI92" s="35"/>
      <c r="VXJ92" s="59"/>
      <c r="VXK92" s="37"/>
      <c r="VXL92" s="46"/>
      <c r="VXM92" s="35"/>
      <c r="VXN92" s="59"/>
      <c r="VXO92" s="37"/>
      <c r="VXP92" s="46"/>
      <c r="VXQ92" s="35"/>
      <c r="VXR92" s="59"/>
      <c r="VXS92" s="37"/>
      <c r="VXT92" s="46"/>
      <c r="VXU92" s="35"/>
      <c r="VXV92" s="59"/>
      <c r="VXW92" s="37"/>
      <c r="VXX92" s="46"/>
      <c r="VXY92" s="35"/>
      <c r="VXZ92" s="59"/>
      <c r="VYA92" s="37"/>
      <c r="VYB92" s="46"/>
      <c r="VYC92" s="35"/>
      <c r="VYD92" s="59"/>
      <c r="VYE92" s="37"/>
      <c r="VYF92" s="46"/>
      <c r="VYG92" s="35"/>
      <c r="VYH92" s="59"/>
      <c r="VYI92" s="37"/>
      <c r="VYJ92" s="46"/>
      <c r="VYK92" s="35"/>
      <c r="VYL92" s="59"/>
      <c r="VYM92" s="37"/>
      <c r="VYN92" s="46"/>
      <c r="VYO92" s="35"/>
      <c r="VYP92" s="59"/>
      <c r="VYQ92" s="37"/>
      <c r="VYR92" s="46"/>
      <c r="VYS92" s="35"/>
      <c r="VYT92" s="59"/>
      <c r="VYU92" s="37"/>
      <c r="VYV92" s="46"/>
      <c r="VYW92" s="35"/>
      <c r="VYX92" s="59"/>
      <c r="VYY92" s="37"/>
      <c r="VYZ92" s="46"/>
      <c r="VZA92" s="35"/>
      <c r="VZB92" s="59"/>
      <c r="VZC92" s="37"/>
      <c r="VZD92" s="46"/>
      <c r="VZE92" s="35"/>
      <c r="VZF92" s="59"/>
      <c r="VZG92" s="37"/>
      <c r="VZH92" s="46"/>
      <c r="VZI92" s="35"/>
      <c r="VZJ92" s="59"/>
      <c r="VZK92" s="37"/>
      <c r="VZL92" s="46"/>
      <c r="VZM92" s="35"/>
      <c r="VZN92" s="59"/>
      <c r="VZO92" s="37"/>
      <c r="VZP92" s="46"/>
      <c r="VZQ92" s="35"/>
      <c r="VZR92" s="59"/>
      <c r="VZS92" s="37"/>
      <c r="VZT92" s="46"/>
      <c r="VZU92" s="35"/>
      <c r="VZV92" s="59"/>
      <c r="VZW92" s="37"/>
      <c r="VZX92" s="46"/>
      <c r="VZY92" s="35"/>
      <c r="VZZ92" s="59"/>
      <c r="WAA92" s="37"/>
      <c r="WAB92" s="46"/>
      <c r="WAC92" s="35"/>
      <c r="WAD92" s="59"/>
      <c r="WAE92" s="37"/>
      <c r="WAF92" s="46"/>
      <c r="WAG92" s="35"/>
      <c r="WAH92" s="59"/>
      <c r="WAI92" s="37"/>
      <c r="WAJ92" s="46"/>
      <c r="WAK92" s="35"/>
      <c r="WAL92" s="59"/>
      <c r="WAM92" s="37"/>
      <c r="WAN92" s="46"/>
      <c r="WAO92" s="35"/>
      <c r="WAP92" s="59"/>
      <c r="WAQ92" s="37"/>
      <c r="WAR92" s="46"/>
      <c r="WAS92" s="35"/>
      <c r="WAT92" s="59"/>
      <c r="WAU92" s="37"/>
      <c r="WAV92" s="46"/>
      <c r="WAW92" s="35"/>
      <c r="WAX92" s="59"/>
      <c r="WAY92" s="37"/>
      <c r="WAZ92" s="46"/>
      <c r="WBA92" s="35"/>
      <c r="WBB92" s="59"/>
      <c r="WBC92" s="37"/>
      <c r="WBD92" s="46"/>
      <c r="WBE92" s="35"/>
      <c r="WBF92" s="59"/>
      <c r="WBG92" s="37"/>
      <c r="WBH92" s="46"/>
      <c r="WBI92" s="35"/>
      <c r="WBJ92" s="59"/>
      <c r="WBK92" s="37"/>
      <c r="WBL92" s="46"/>
      <c r="WBM92" s="35"/>
      <c r="WBN92" s="59"/>
      <c r="WBO92" s="37"/>
      <c r="WBP92" s="46"/>
      <c r="WBQ92" s="35"/>
      <c r="WBR92" s="59"/>
      <c r="WBS92" s="37"/>
      <c r="WBT92" s="46"/>
      <c r="WBU92" s="35"/>
      <c r="WBV92" s="59"/>
      <c r="WBW92" s="37"/>
      <c r="WBX92" s="46"/>
      <c r="WBY92" s="35"/>
      <c r="WBZ92" s="59"/>
      <c r="WCA92" s="37"/>
      <c r="WCB92" s="46"/>
      <c r="WCC92" s="35"/>
      <c r="WCD92" s="59"/>
      <c r="WCE92" s="37"/>
      <c r="WCF92" s="46"/>
      <c r="WCG92" s="35"/>
      <c r="WCH92" s="59"/>
      <c r="WCI92" s="37"/>
      <c r="WCJ92" s="46"/>
      <c r="WCK92" s="35"/>
      <c r="WCL92" s="59"/>
      <c r="WCM92" s="37"/>
      <c r="WCN92" s="46"/>
      <c r="WCO92" s="35"/>
      <c r="WCP92" s="59"/>
      <c r="WCQ92" s="37"/>
      <c r="WCR92" s="46"/>
      <c r="WCS92" s="35"/>
      <c r="WCT92" s="59"/>
      <c r="WCU92" s="37"/>
      <c r="WCV92" s="46"/>
      <c r="WCW92" s="35"/>
      <c r="WCX92" s="59"/>
      <c r="WCY92" s="37"/>
      <c r="WCZ92" s="46"/>
      <c r="WDA92" s="35"/>
      <c r="WDB92" s="59"/>
      <c r="WDC92" s="37"/>
      <c r="WDD92" s="46"/>
      <c r="WDE92" s="35"/>
      <c r="WDF92" s="59"/>
      <c r="WDG92" s="37"/>
      <c r="WDH92" s="46"/>
      <c r="WDI92" s="35"/>
      <c r="WDJ92" s="59"/>
      <c r="WDK92" s="37"/>
      <c r="WDL92" s="46"/>
      <c r="WDM92" s="35"/>
      <c r="WDN92" s="59"/>
      <c r="WDO92" s="37"/>
      <c r="WDP92" s="46"/>
      <c r="WDQ92" s="35"/>
      <c r="WDR92" s="59"/>
      <c r="WDS92" s="37"/>
      <c r="WDT92" s="46"/>
      <c r="WDU92" s="35"/>
      <c r="WDV92" s="59"/>
      <c r="WDW92" s="37"/>
      <c r="WDX92" s="46"/>
      <c r="WDY92" s="35"/>
      <c r="WDZ92" s="59"/>
      <c r="WEA92" s="37"/>
      <c r="WEB92" s="46"/>
      <c r="WEC92" s="35"/>
      <c r="WED92" s="59"/>
      <c r="WEE92" s="37"/>
      <c r="WEF92" s="46"/>
      <c r="WEG92" s="35"/>
      <c r="WEH92" s="59"/>
      <c r="WEI92" s="37"/>
      <c r="WEJ92" s="46"/>
      <c r="WEK92" s="35"/>
      <c r="WEL92" s="59"/>
      <c r="WEM92" s="37"/>
      <c r="WEN92" s="46"/>
      <c r="WEO92" s="35"/>
      <c r="WEP92" s="59"/>
      <c r="WEQ92" s="37"/>
      <c r="WER92" s="46"/>
      <c r="WES92" s="35"/>
      <c r="WET92" s="59"/>
      <c r="WEU92" s="37"/>
      <c r="WEV92" s="46"/>
      <c r="WEW92" s="35"/>
      <c r="WEX92" s="59"/>
      <c r="WEY92" s="37"/>
      <c r="WEZ92" s="46"/>
      <c r="WFA92" s="35"/>
      <c r="WFB92" s="59"/>
      <c r="WFC92" s="37"/>
      <c r="WFD92" s="46"/>
      <c r="WFE92" s="35"/>
      <c r="WFF92" s="59"/>
      <c r="WFG92" s="37"/>
      <c r="WFH92" s="46"/>
      <c r="WFI92" s="35"/>
      <c r="WFJ92" s="59"/>
      <c r="WFK92" s="37"/>
      <c r="WFL92" s="46"/>
      <c r="WFM92" s="35"/>
      <c r="WFN92" s="59"/>
      <c r="WFO92" s="37"/>
      <c r="WFP92" s="46"/>
      <c r="WFQ92" s="35"/>
      <c r="WFR92" s="59"/>
      <c r="WFS92" s="37"/>
      <c r="WFT92" s="46"/>
      <c r="WFU92" s="35"/>
      <c r="WFV92" s="59"/>
      <c r="WFW92" s="37"/>
      <c r="WFX92" s="46"/>
      <c r="WFY92" s="35"/>
      <c r="WFZ92" s="59"/>
      <c r="WGA92" s="37"/>
      <c r="WGB92" s="46"/>
      <c r="WGC92" s="35"/>
      <c r="WGD92" s="59"/>
      <c r="WGE92" s="37"/>
      <c r="WGF92" s="46"/>
      <c r="WGG92" s="35"/>
      <c r="WGH92" s="59"/>
      <c r="WGI92" s="37"/>
      <c r="WGJ92" s="46"/>
      <c r="WGK92" s="35"/>
      <c r="WGL92" s="59"/>
      <c r="WGM92" s="37"/>
      <c r="WGN92" s="46"/>
      <c r="WGO92" s="35"/>
      <c r="WGP92" s="59"/>
      <c r="WGQ92" s="37"/>
      <c r="WGR92" s="46"/>
      <c r="WGS92" s="35"/>
      <c r="WGT92" s="59"/>
      <c r="WGU92" s="37"/>
      <c r="WGV92" s="46"/>
      <c r="WGW92" s="35"/>
      <c r="WGX92" s="59"/>
      <c r="WGY92" s="37"/>
      <c r="WGZ92" s="46"/>
      <c r="WHA92" s="35"/>
      <c r="WHB92" s="59"/>
      <c r="WHC92" s="37"/>
      <c r="WHD92" s="46"/>
      <c r="WHE92" s="35"/>
      <c r="WHF92" s="59"/>
      <c r="WHG92" s="37"/>
      <c r="WHH92" s="46"/>
      <c r="WHI92" s="35"/>
      <c r="WHJ92" s="59"/>
      <c r="WHK92" s="37"/>
      <c r="WHL92" s="46"/>
      <c r="WHM92" s="35"/>
      <c r="WHN92" s="59"/>
      <c r="WHO92" s="37"/>
      <c r="WHP92" s="46"/>
      <c r="WHQ92" s="35"/>
      <c r="WHR92" s="59"/>
      <c r="WHS92" s="37"/>
      <c r="WHT92" s="46"/>
      <c r="WHU92" s="35"/>
      <c r="WHV92" s="59"/>
      <c r="WHW92" s="37"/>
      <c r="WHX92" s="46"/>
      <c r="WHY92" s="35"/>
      <c r="WHZ92" s="59"/>
      <c r="WIA92" s="37"/>
      <c r="WIB92" s="46"/>
      <c r="WIC92" s="35"/>
      <c r="WID92" s="59"/>
      <c r="WIE92" s="37"/>
      <c r="WIF92" s="46"/>
      <c r="WIG92" s="35"/>
      <c r="WIH92" s="59"/>
      <c r="WII92" s="37"/>
      <c r="WIJ92" s="46"/>
      <c r="WIK92" s="35"/>
      <c r="WIL92" s="59"/>
      <c r="WIM92" s="37"/>
      <c r="WIN92" s="46"/>
      <c r="WIO92" s="35"/>
      <c r="WIP92" s="59"/>
      <c r="WIQ92" s="37"/>
      <c r="WIR92" s="46"/>
      <c r="WIS92" s="35"/>
      <c r="WIT92" s="59"/>
      <c r="WIU92" s="37"/>
      <c r="WIV92" s="46"/>
      <c r="WIW92" s="35"/>
      <c r="WIX92" s="59"/>
      <c r="WIY92" s="37"/>
      <c r="WIZ92" s="46"/>
      <c r="WJA92" s="35"/>
      <c r="WJB92" s="59"/>
      <c r="WJC92" s="37"/>
      <c r="WJD92" s="46"/>
      <c r="WJE92" s="35"/>
      <c r="WJF92" s="59"/>
      <c r="WJG92" s="37"/>
      <c r="WJH92" s="46"/>
      <c r="WJI92" s="35"/>
      <c r="WJJ92" s="59"/>
      <c r="WJK92" s="37"/>
      <c r="WJL92" s="46"/>
      <c r="WJM92" s="35"/>
      <c r="WJN92" s="59"/>
      <c r="WJO92" s="37"/>
      <c r="WJP92" s="46"/>
      <c r="WJQ92" s="35"/>
      <c r="WJR92" s="59"/>
      <c r="WJS92" s="37"/>
      <c r="WJT92" s="46"/>
      <c r="WJU92" s="35"/>
      <c r="WJV92" s="59"/>
      <c r="WJW92" s="37"/>
      <c r="WJX92" s="46"/>
      <c r="WJY92" s="35"/>
      <c r="WJZ92" s="59"/>
      <c r="WKA92" s="37"/>
      <c r="WKB92" s="46"/>
      <c r="WKC92" s="35"/>
      <c r="WKD92" s="59"/>
      <c r="WKE92" s="37"/>
      <c r="WKF92" s="46"/>
      <c r="WKG92" s="35"/>
      <c r="WKH92" s="59"/>
      <c r="WKI92" s="37"/>
      <c r="WKJ92" s="46"/>
      <c r="WKK92" s="35"/>
      <c r="WKL92" s="59"/>
      <c r="WKM92" s="37"/>
      <c r="WKN92" s="46"/>
      <c r="WKO92" s="35"/>
      <c r="WKP92" s="59"/>
      <c r="WKQ92" s="37"/>
      <c r="WKR92" s="46"/>
      <c r="WKS92" s="35"/>
      <c r="WKT92" s="59"/>
      <c r="WKU92" s="37"/>
      <c r="WKV92" s="46"/>
      <c r="WKW92" s="35"/>
      <c r="WKX92" s="59"/>
      <c r="WKY92" s="37"/>
      <c r="WKZ92" s="46"/>
      <c r="WLA92" s="35"/>
      <c r="WLB92" s="59"/>
      <c r="WLC92" s="37"/>
      <c r="WLD92" s="46"/>
      <c r="WLE92" s="35"/>
      <c r="WLF92" s="59"/>
      <c r="WLG92" s="37"/>
      <c r="WLH92" s="46"/>
      <c r="WLI92" s="35"/>
      <c r="WLJ92" s="59"/>
      <c r="WLK92" s="37"/>
      <c r="WLL92" s="46"/>
      <c r="WLM92" s="35"/>
      <c r="WLN92" s="59"/>
      <c r="WLO92" s="37"/>
      <c r="WLP92" s="46"/>
      <c r="WLQ92" s="35"/>
      <c r="WLR92" s="59"/>
      <c r="WLS92" s="37"/>
      <c r="WLT92" s="46"/>
      <c r="WLU92" s="35"/>
      <c r="WLV92" s="59"/>
      <c r="WLW92" s="37"/>
      <c r="WLX92" s="46"/>
      <c r="WLY92" s="35"/>
      <c r="WLZ92" s="59"/>
      <c r="WMA92" s="37"/>
      <c r="WMB92" s="46"/>
      <c r="WMC92" s="35"/>
      <c r="WMD92" s="59"/>
      <c r="WME92" s="37"/>
      <c r="WMF92" s="46"/>
      <c r="WMG92" s="35"/>
      <c r="WMH92" s="59"/>
      <c r="WMI92" s="37"/>
      <c r="WMJ92" s="46"/>
      <c r="WMK92" s="35"/>
      <c r="WML92" s="59"/>
      <c r="WMM92" s="37"/>
      <c r="WMN92" s="46"/>
      <c r="WMO92" s="35"/>
      <c r="WMP92" s="59"/>
      <c r="WMQ92" s="37"/>
      <c r="WMR92" s="46"/>
      <c r="WMS92" s="35"/>
      <c r="WMT92" s="59"/>
      <c r="WMU92" s="37"/>
      <c r="WMV92" s="46"/>
      <c r="WMW92" s="35"/>
      <c r="WMX92" s="59"/>
      <c r="WMY92" s="37"/>
      <c r="WMZ92" s="46"/>
      <c r="WNA92" s="35"/>
      <c r="WNB92" s="59"/>
      <c r="WNC92" s="37"/>
      <c r="WND92" s="46"/>
      <c r="WNE92" s="35"/>
      <c r="WNF92" s="59"/>
      <c r="WNG92" s="37"/>
      <c r="WNH92" s="46"/>
      <c r="WNI92" s="35"/>
      <c r="WNJ92" s="59"/>
      <c r="WNK92" s="37"/>
      <c r="WNL92" s="46"/>
      <c r="WNM92" s="35"/>
      <c r="WNN92" s="59"/>
      <c r="WNO92" s="37"/>
      <c r="WNP92" s="46"/>
      <c r="WNQ92" s="35"/>
      <c r="WNR92" s="59"/>
      <c r="WNS92" s="37"/>
      <c r="WNT92" s="46"/>
      <c r="WNU92" s="35"/>
      <c r="WNV92" s="59"/>
      <c r="WNW92" s="37"/>
      <c r="WNX92" s="46"/>
      <c r="WNY92" s="35"/>
      <c r="WNZ92" s="59"/>
      <c r="WOA92" s="37"/>
      <c r="WOB92" s="46"/>
      <c r="WOC92" s="35"/>
      <c r="WOD92" s="59"/>
      <c r="WOE92" s="37"/>
      <c r="WOF92" s="46"/>
      <c r="WOG92" s="35"/>
      <c r="WOH92" s="59"/>
      <c r="WOI92" s="37"/>
      <c r="WOJ92" s="46"/>
      <c r="WOK92" s="35"/>
      <c r="WOL92" s="59"/>
      <c r="WOM92" s="37"/>
      <c r="WON92" s="46"/>
      <c r="WOO92" s="35"/>
      <c r="WOP92" s="59"/>
      <c r="WOQ92" s="37"/>
      <c r="WOR92" s="46"/>
      <c r="WOS92" s="35"/>
      <c r="WOT92" s="59"/>
      <c r="WOU92" s="37"/>
      <c r="WOV92" s="46"/>
      <c r="WOW92" s="35"/>
      <c r="WOX92" s="59"/>
      <c r="WOY92" s="37"/>
      <c r="WOZ92" s="46"/>
      <c r="WPA92" s="35"/>
      <c r="WPB92" s="59"/>
      <c r="WPC92" s="37"/>
      <c r="WPD92" s="46"/>
      <c r="WPE92" s="35"/>
      <c r="WPF92" s="59"/>
      <c r="WPG92" s="37"/>
      <c r="WPH92" s="46"/>
      <c r="WPI92" s="35"/>
      <c r="WPJ92" s="59"/>
      <c r="WPK92" s="37"/>
      <c r="WPL92" s="46"/>
      <c r="WPM92" s="35"/>
      <c r="WPN92" s="59"/>
      <c r="WPO92" s="37"/>
      <c r="WPP92" s="46"/>
      <c r="WPQ92" s="35"/>
      <c r="WPR92" s="59"/>
      <c r="WPS92" s="37"/>
      <c r="WPT92" s="46"/>
      <c r="WPU92" s="35"/>
      <c r="WPV92" s="59"/>
      <c r="WPW92" s="37"/>
      <c r="WPX92" s="46"/>
      <c r="WPY92" s="35"/>
      <c r="WPZ92" s="59"/>
      <c r="WQA92" s="37"/>
      <c r="WQB92" s="46"/>
      <c r="WQC92" s="35"/>
      <c r="WQD92" s="59"/>
      <c r="WQE92" s="37"/>
      <c r="WQF92" s="46"/>
      <c r="WQG92" s="35"/>
      <c r="WQH92" s="59"/>
      <c r="WQI92" s="37"/>
      <c r="WQJ92" s="46"/>
      <c r="WQK92" s="35"/>
      <c r="WQL92" s="59"/>
      <c r="WQM92" s="37"/>
      <c r="WQN92" s="46"/>
      <c r="WQO92" s="35"/>
      <c r="WQP92" s="59"/>
      <c r="WQQ92" s="37"/>
      <c r="WQR92" s="46"/>
      <c r="WQS92" s="35"/>
      <c r="WQT92" s="59"/>
      <c r="WQU92" s="37"/>
      <c r="WQV92" s="46"/>
      <c r="WQW92" s="35"/>
      <c r="WQX92" s="59"/>
      <c r="WQY92" s="37"/>
      <c r="WQZ92" s="46"/>
      <c r="WRA92" s="35"/>
      <c r="WRB92" s="59"/>
      <c r="WRC92" s="37"/>
      <c r="WRD92" s="46"/>
      <c r="WRE92" s="35"/>
      <c r="WRF92" s="59"/>
      <c r="WRG92" s="37"/>
      <c r="WRH92" s="46"/>
      <c r="WRI92" s="35"/>
      <c r="WRJ92" s="59"/>
      <c r="WRK92" s="37"/>
      <c r="WRL92" s="46"/>
      <c r="WRM92" s="35"/>
      <c r="WRN92" s="59"/>
      <c r="WRO92" s="37"/>
      <c r="WRP92" s="46"/>
      <c r="WRQ92" s="35"/>
      <c r="WRR92" s="59"/>
      <c r="WRS92" s="37"/>
      <c r="WRT92" s="46"/>
      <c r="WRU92" s="35"/>
      <c r="WRV92" s="59"/>
      <c r="WRW92" s="37"/>
      <c r="WRX92" s="46"/>
      <c r="WRY92" s="35"/>
      <c r="WRZ92" s="59"/>
      <c r="WSA92" s="37"/>
      <c r="WSB92" s="46"/>
      <c r="WSC92" s="35"/>
      <c r="WSD92" s="59"/>
      <c r="WSE92" s="37"/>
      <c r="WSF92" s="46"/>
      <c r="WSG92" s="35"/>
      <c r="WSH92" s="59"/>
      <c r="WSI92" s="37"/>
      <c r="WSJ92" s="46"/>
      <c r="WSK92" s="35"/>
      <c r="WSL92" s="59"/>
      <c r="WSM92" s="37"/>
      <c r="WSN92" s="46"/>
      <c r="WSO92" s="35"/>
      <c r="WSP92" s="59"/>
      <c r="WSQ92" s="37"/>
      <c r="WSR92" s="46"/>
      <c r="WSS92" s="35"/>
      <c r="WST92" s="59"/>
      <c r="WSU92" s="37"/>
      <c r="WSV92" s="46"/>
      <c r="WSW92" s="35"/>
      <c r="WSX92" s="59"/>
      <c r="WSY92" s="37"/>
      <c r="WSZ92" s="46"/>
      <c r="WTA92" s="35"/>
      <c r="WTB92" s="59"/>
      <c r="WTC92" s="37"/>
      <c r="WTD92" s="46"/>
      <c r="WTE92" s="35"/>
      <c r="WTF92" s="59"/>
      <c r="WTG92" s="37"/>
      <c r="WTH92" s="46"/>
      <c r="WTI92" s="35"/>
      <c r="WTJ92" s="59"/>
      <c r="WTK92" s="37"/>
      <c r="WTL92" s="46"/>
      <c r="WTM92" s="35"/>
      <c r="WTN92" s="59"/>
      <c r="WTO92" s="37"/>
      <c r="WTP92" s="46"/>
      <c r="WTQ92" s="35"/>
      <c r="WTR92" s="59"/>
      <c r="WTS92" s="37"/>
      <c r="WTT92" s="46"/>
      <c r="WTU92" s="35"/>
      <c r="WTV92" s="59"/>
      <c r="WTW92" s="37"/>
      <c r="WTX92" s="46"/>
      <c r="WTY92" s="35"/>
      <c r="WTZ92" s="59"/>
      <c r="WUA92" s="37"/>
      <c r="WUB92" s="46"/>
      <c r="WUC92" s="35"/>
      <c r="WUD92" s="59"/>
      <c r="WUE92" s="37"/>
      <c r="WUF92" s="46"/>
      <c r="WUG92" s="35"/>
      <c r="WUH92" s="59"/>
      <c r="WUI92" s="37"/>
      <c r="WUJ92" s="46"/>
      <c r="WUK92" s="35"/>
      <c r="WUL92" s="59"/>
      <c r="WUM92" s="37"/>
      <c r="WUN92" s="46"/>
      <c r="WUO92" s="35"/>
      <c r="WUP92" s="59"/>
      <c r="WUQ92" s="37"/>
      <c r="WUR92" s="46"/>
      <c r="WUS92" s="35"/>
      <c r="WUT92" s="59"/>
      <c r="WUU92" s="37"/>
      <c r="WUV92" s="46"/>
      <c r="WUW92" s="35"/>
      <c r="WUX92" s="59"/>
      <c r="WUY92" s="37"/>
      <c r="WUZ92" s="46"/>
      <c r="WVA92" s="35"/>
      <c r="WVB92" s="59"/>
      <c r="WVC92" s="37"/>
      <c r="WVD92" s="46"/>
      <c r="WVE92" s="35"/>
      <c r="WVF92" s="59"/>
      <c r="WVG92" s="37"/>
      <c r="WVH92" s="46"/>
      <c r="WVI92" s="35"/>
      <c r="WVJ92" s="59"/>
      <c r="WVK92" s="37"/>
      <c r="WVL92" s="46"/>
      <c r="WVM92" s="35"/>
      <c r="WVN92" s="59"/>
      <c r="WVO92" s="37"/>
      <c r="WVP92" s="46"/>
      <c r="WVQ92" s="35"/>
      <c r="WVR92" s="59"/>
      <c r="WVS92" s="37"/>
      <c r="WVT92" s="46"/>
      <c r="WVU92" s="35"/>
      <c r="WVV92" s="59"/>
      <c r="WVW92" s="37"/>
      <c r="WVX92" s="46"/>
      <c r="WVY92" s="35"/>
      <c r="WVZ92" s="59"/>
      <c r="WWA92" s="37"/>
      <c r="WWB92" s="46"/>
      <c r="WWC92" s="35"/>
      <c r="WWD92" s="59"/>
      <c r="WWE92" s="37"/>
      <c r="WWF92" s="46"/>
      <c r="WWG92" s="35"/>
      <c r="WWH92" s="59"/>
      <c r="WWI92" s="37"/>
      <c r="WWJ92" s="46"/>
      <c r="WWK92" s="35"/>
      <c r="WWL92" s="59"/>
      <c r="WWM92" s="37"/>
      <c r="WWN92" s="46"/>
      <c r="WWO92" s="35"/>
      <c r="WWP92" s="59"/>
      <c r="WWQ92" s="37"/>
      <c r="WWR92" s="46"/>
      <c r="WWS92" s="35"/>
      <c r="WWT92" s="59"/>
      <c r="WWU92" s="37"/>
      <c r="WWV92" s="46"/>
      <c r="WWW92" s="35"/>
      <c r="WWX92" s="59"/>
      <c r="WWY92" s="37"/>
      <c r="WWZ92" s="46"/>
      <c r="WXA92" s="35"/>
      <c r="WXB92" s="59"/>
      <c r="WXC92" s="37"/>
      <c r="WXD92" s="46"/>
      <c r="WXE92" s="35"/>
      <c r="WXF92" s="59"/>
      <c r="WXG92" s="37"/>
      <c r="WXH92" s="46"/>
      <c r="WXI92" s="35"/>
      <c r="WXJ92" s="59"/>
      <c r="WXK92" s="37"/>
      <c r="WXL92" s="46"/>
      <c r="WXM92" s="35"/>
      <c r="WXN92" s="59"/>
      <c r="WXO92" s="37"/>
      <c r="WXP92" s="46"/>
      <c r="WXQ92" s="35"/>
      <c r="WXR92" s="59"/>
      <c r="WXS92" s="37"/>
      <c r="WXT92" s="46"/>
      <c r="WXU92" s="35"/>
      <c r="WXV92" s="59"/>
      <c r="WXW92" s="37"/>
      <c r="WXX92" s="46"/>
      <c r="WXY92" s="35"/>
      <c r="WXZ92" s="59"/>
      <c r="WYA92" s="37"/>
      <c r="WYB92" s="46"/>
      <c r="WYC92" s="35"/>
      <c r="WYD92" s="59"/>
      <c r="WYE92" s="37"/>
      <c r="WYF92" s="46"/>
      <c r="WYG92" s="35"/>
      <c r="WYH92" s="59"/>
      <c r="WYI92" s="37"/>
      <c r="WYJ92" s="46"/>
      <c r="WYK92" s="35"/>
      <c r="WYL92" s="59"/>
      <c r="WYM92" s="37"/>
      <c r="WYN92" s="46"/>
      <c r="WYO92" s="35"/>
      <c r="WYP92" s="59"/>
      <c r="WYQ92" s="37"/>
      <c r="WYR92" s="46"/>
      <c r="WYS92" s="35"/>
      <c r="WYT92" s="59"/>
      <c r="WYU92" s="37"/>
      <c r="WYV92" s="46"/>
      <c r="WYW92" s="35"/>
      <c r="WYX92" s="59"/>
      <c r="WYY92" s="37"/>
      <c r="WYZ92" s="46"/>
      <c r="WZA92" s="35"/>
      <c r="WZB92" s="59"/>
      <c r="WZC92" s="37"/>
      <c r="WZD92" s="46"/>
      <c r="WZE92" s="35"/>
      <c r="WZF92" s="59"/>
      <c r="WZG92" s="37"/>
      <c r="WZH92" s="46"/>
      <c r="WZI92" s="35"/>
      <c r="WZJ92" s="59"/>
      <c r="WZK92" s="37"/>
      <c r="WZL92" s="46"/>
      <c r="WZM92" s="35"/>
      <c r="WZN92" s="59"/>
      <c r="WZO92" s="37"/>
      <c r="WZP92" s="46"/>
      <c r="WZQ92" s="35"/>
      <c r="WZR92" s="59"/>
      <c r="WZS92" s="37"/>
      <c r="WZT92" s="46"/>
      <c r="WZU92" s="35"/>
      <c r="WZV92" s="59"/>
      <c r="WZW92" s="37"/>
      <c r="WZX92" s="46"/>
      <c r="WZY92" s="35"/>
      <c r="WZZ92" s="59"/>
      <c r="XAA92" s="37"/>
      <c r="XAB92" s="46"/>
      <c r="XAC92" s="35"/>
      <c r="XAD92" s="59"/>
      <c r="XAE92" s="37"/>
      <c r="XAF92" s="46"/>
      <c r="XAG92" s="35"/>
      <c r="XAH92" s="59"/>
      <c r="XAI92" s="37"/>
      <c r="XAJ92" s="46"/>
      <c r="XAK92" s="35"/>
      <c r="XAL92" s="59"/>
      <c r="XAM92" s="37"/>
      <c r="XAN92" s="46"/>
      <c r="XAO92" s="35"/>
      <c r="XAP92" s="59"/>
      <c r="XAQ92" s="37"/>
      <c r="XAR92" s="46"/>
      <c r="XAS92" s="35"/>
      <c r="XAT92" s="59"/>
      <c r="XAU92" s="37"/>
      <c r="XAV92" s="46"/>
      <c r="XAW92" s="35"/>
      <c r="XAX92" s="59"/>
      <c r="XAY92" s="37"/>
      <c r="XAZ92" s="46"/>
      <c r="XBA92" s="35"/>
      <c r="XBB92" s="59"/>
      <c r="XBC92" s="37"/>
      <c r="XBD92" s="46"/>
      <c r="XBE92" s="35"/>
      <c r="XBF92" s="59"/>
      <c r="XBG92" s="37"/>
      <c r="XBH92" s="46"/>
      <c r="XBI92" s="35"/>
      <c r="XBJ92" s="59"/>
      <c r="XBK92" s="37"/>
      <c r="XBL92" s="46"/>
      <c r="XBM92" s="35"/>
      <c r="XBN92" s="59"/>
      <c r="XBO92" s="37"/>
      <c r="XBP92" s="46"/>
      <c r="XBQ92" s="35"/>
      <c r="XBR92" s="59"/>
      <c r="XBS92" s="37"/>
      <c r="XBT92" s="46"/>
      <c r="XBU92" s="35"/>
      <c r="XBV92" s="59"/>
      <c r="XBW92" s="37"/>
      <c r="XBX92" s="46"/>
      <c r="XBY92" s="35"/>
      <c r="XBZ92" s="59"/>
      <c r="XCA92" s="37"/>
      <c r="XCB92" s="46"/>
      <c r="XCC92" s="35"/>
      <c r="XCD92" s="59"/>
      <c r="XCE92" s="37"/>
      <c r="XCF92" s="46"/>
      <c r="XCG92" s="35"/>
      <c r="XCH92" s="59"/>
      <c r="XCI92" s="37"/>
      <c r="XCJ92" s="46"/>
      <c r="XCK92" s="35"/>
      <c r="XCL92" s="59"/>
      <c r="XCM92" s="37"/>
      <c r="XCN92" s="46"/>
      <c r="XCO92" s="35"/>
      <c r="XCP92" s="59"/>
      <c r="XCQ92" s="37"/>
      <c r="XCR92" s="46"/>
      <c r="XCS92" s="35"/>
      <c r="XCT92" s="59"/>
      <c r="XCU92" s="37"/>
      <c r="XCV92" s="46"/>
      <c r="XCW92" s="35"/>
      <c r="XCX92" s="59"/>
      <c r="XCY92" s="37"/>
      <c r="XCZ92" s="46"/>
      <c r="XDA92" s="35"/>
      <c r="XDB92" s="59"/>
      <c r="XDC92" s="37"/>
      <c r="XDD92" s="46"/>
      <c r="XDE92" s="35"/>
      <c r="XDF92" s="59"/>
      <c r="XDG92" s="37"/>
      <c r="XDH92" s="46"/>
      <c r="XDI92" s="35"/>
      <c r="XDJ92" s="59"/>
      <c r="XDK92" s="37"/>
      <c r="XDL92" s="46"/>
      <c r="XDM92" s="35"/>
      <c r="XDN92" s="59"/>
      <c r="XDO92" s="37"/>
      <c r="XDP92" s="46"/>
      <c r="XDQ92" s="35"/>
      <c r="XDR92" s="59"/>
      <c r="XDS92" s="37"/>
      <c r="XDT92" s="46"/>
      <c r="XDU92" s="35"/>
      <c r="XDV92" s="59"/>
      <c r="XDW92" s="37"/>
      <c r="XDX92" s="46"/>
      <c r="XDY92" s="35"/>
      <c r="XDZ92" s="59"/>
      <c r="XEA92" s="37"/>
      <c r="XEB92" s="46"/>
      <c r="XEC92" s="35"/>
      <c r="XED92" s="59"/>
      <c r="XEE92" s="37"/>
      <c r="XEF92" s="46"/>
      <c r="XEG92" s="35"/>
      <c r="XEH92" s="59"/>
      <c r="XEI92" s="37"/>
      <c r="XEJ92" s="46"/>
      <c r="XEK92" s="35"/>
      <c r="XEL92" s="59"/>
      <c r="XEM92" s="37"/>
      <c r="XEN92" s="46"/>
      <c r="XEO92" s="35"/>
      <c r="XEP92" s="59"/>
      <c r="XEQ92" s="37"/>
      <c r="XER92" s="46"/>
      <c r="XES92" s="35"/>
      <c r="XET92" s="59"/>
      <c r="XEU92" s="37"/>
      <c r="XEV92" s="46"/>
      <c r="XEW92" s="35"/>
      <c r="XEX92" s="59"/>
      <c r="XEY92" s="37"/>
      <c r="XEZ92" s="46"/>
      <c r="XFA92" s="35"/>
      <c r="XFB92" s="59"/>
      <c r="XFC92" s="37"/>
      <c r="XFD92" s="46"/>
    </row>
    <row r="93" spans="1:16384" ht="14.4">
      <c r="A93" s="35"/>
      <c r="B93" s="74"/>
      <c r="C93" s="56"/>
      <c r="D93" s="43"/>
      <c r="E93" s="107" t="s">
        <v>1011</v>
      </c>
    </row>
    <row r="94" spans="1:16384">
      <c r="A94" s="78">
        <v>224</v>
      </c>
      <c r="B94" s="84" t="s">
        <v>470</v>
      </c>
      <c r="C94" s="89">
        <v>0.26300000000000001</v>
      </c>
      <c r="D94" s="47" t="s">
        <v>118</v>
      </c>
      <c r="E94" s="162" t="s">
        <v>1025</v>
      </c>
    </row>
    <row r="95" spans="1:16384" s="70" customFormat="1">
      <c r="A95" s="35">
        <v>227</v>
      </c>
      <c r="B95" s="157" t="s">
        <v>471</v>
      </c>
      <c r="C95" s="37">
        <v>0.28699999999999998</v>
      </c>
      <c r="D95" s="46" t="s">
        <v>111</v>
      </c>
      <c r="E95" s="162" t="s">
        <v>1026</v>
      </c>
    </row>
    <row r="96" spans="1:16384" s="70" customFormat="1">
      <c r="A96" s="35">
        <v>772</v>
      </c>
      <c r="B96" s="157" t="s">
        <v>1023</v>
      </c>
      <c r="C96" s="56" t="s">
        <v>704</v>
      </c>
      <c r="D96" s="43" t="s">
        <v>118</v>
      </c>
      <c r="E96" s="85" t="s">
        <v>1024</v>
      </c>
    </row>
    <row r="97" spans="1:16384" s="70" customFormat="1" ht="26.4">
      <c r="A97" s="35">
        <v>286</v>
      </c>
      <c r="B97" s="157" t="s">
        <v>1030</v>
      </c>
      <c r="C97" s="56" t="s">
        <v>704</v>
      </c>
      <c r="D97" s="43" t="s">
        <v>111</v>
      </c>
      <c r="E97" s="85" t="s">
        <v>1178</v>
      </c>
    </row>
    <row r="98" spans="1:16384" s="70" customFormat="1">
      <c r="A98" s="35"/>
      <c r="B98" s="74"/>
      <c r="C98" s="56"/>
      <c r="D98" s="43"/>
      <c r="E98" s="90" t="s">
        <v>1031</v>
      </c>
    </row>
    <row r="99" spans="1:16384" s="70" customFormat="1" ht="14.4">
      <c r="A99" s="35"/>
      <c r="B99" s="84"/>
      <c r="C99" s="37"/>
      <c r="D99" s="46"/>
      <c r="E99" s="151" t="s">
        <v>1019</v>
      </c>
    </row>
    <row r="100" spans="1:16384">
      <c r="A100" s="35">
        <v>56</v>
      </c>
      <c r="B100" s="157" t="s">
        <v>495</v>
      </c>
      <c r="C100" s="37">
        <v>0.29299999999999998</v>
      </c>
      <c r="D100" s="46" t="s">
        <v>111</v>
      </c>
      <c r="E100" s="151" t="s">
        <v>1276</v>
      </c>
    </row>
    <row r="101" spans="1:16384" s="70" customFormat="1">
      <c r="A101" s="35"/>
      <c r="B101" s="157" t="s">
        <v>1021</v>
      </c>
      <c r="C101" s="37"/>
      <c r="D101" s="46"/>
      <c r="E101" s="163" t="s">
        <v>1022</v>
      </c>
    </row>
    <row r="102" spans="1:16384" s="70" customFormat="1" ht="14.4">
      <c r="A102" s="35"/>
      <c r="B102" s="74"/>
      <c r="C102" s="56"/>
      <c r="D102" s="43"/>
      <c r="E102" s="107" t="s">
        <v>1016</v>
      </c>
      <c r="F102" s="59"/>
      <c r="G102" s="37"/>
      <c r="H102" s="46"/>
      <c r="I102" s="35"/>
      <c r="J102" s="59"/>
      <c r="K102" s="37"/>
      <c r="L102" s="46"/>
      <c r="M102" s="35"/>
      <c r="N102" s="59"/>
      <c r="O102" s="37"/>
      <c r="P102" s="46"/>
      <c r="Q102" s="35"/>
      <c r="R102" s="59"/>
      <c r="S102" s="37"/>
      <c r="T102" s="46"/>
      <c r="U102" s="35"/>
      <c r="V102" s="59"/>
      <c r="W102" s="37"/>
      <c r="X102" s="46"/>
      <c r="Y102" s="35"/>
      <c r="Z102" s="59"/>
      <c r="AA102" s="37"/>
      <c r="AB102" s="46"/>
      <c r="AC102" s="35"/>
      <c r="AD102" s="59"/>
      <c r="AE102" s="37"/>
      <c r="AF102" s="46"/>
      <c r="AG102" s="35"/>
      <c r="AH102" s="59"/>
      <c r="AI102" s="37"/>
      <c r="AJ102" s="46"/>
      <c r="AK102" s="35"/>
      <c r="AL102" s="59"/>
      <c r="AM102" s="37"/>
      <c r="AN102" s="46"/>
      <c r="AO102" s="35"/>
      <c r="AP102" s="59"/>
      <c r="AQ102" s="37"/>
      <c r="AR102" s="46"/>
      <c r="AS102" s="35"/>
      <c r="AT102" s="59"/>
      <c r="AU102" s="37"/>
      <c r="AV102" s="46"/>
      <c r="AW102" s="35"/>
      <c r="AX102" s="59"/>
      <c r="AY102" s="37"/>
      <c r="AZ102" s="46"/>
      <c r="BA102" s="35"/>
      <c r="BB102" s="59"/>
      <c r="BC102" s="37"/>
      <c r="BD102" s="46"/>
      <c r="BE102" s="35"/>
      <c r="BF102" s="59"/>
      <c r="BG102" s="37"/>
      <c r="BH102" s="46"/>
      <c r="BI102" s="35"/>
      <c r="BJ102" s="59"/>
      <c r="BK102" s="37"/>
      <c r="BL102" s="46"/>
      <c r="BM102" s="35"/>
      <c r="BN102" s="59"/>
      <c r="BO102" s="37"/>
      <c r="BP102" s="46"/>
      <c r="BQ102" s="35"/>
      <c r="BR102" s="59"/>
      <c r="BS102" s="37"/>
      <c r="BT102" s="46"/>
      <c r="BU102" s="35"/>
      <c r="BV102" s="59"/>
      <c r="BW102" s="37"/>
      <c r="BX102" s="46"/>
      <c r="BY102" s="35"/>
      <c r="BZ102" s="59"/>
      <c r="CA102" s="37"/>
      <c r="CB102" s="46"/>
      <c r="CC102" s="35"/>
      <c r="CD102" s="59"/>
      <c r="CE102" s="37"/>
      <c r="CF102" s="46"/>
      <c r="CG102" s="35"/>
      <c r="CH102" s="59"/>
      <c r="CI102" s="37"/>
      <c r="CJ102" s="46"/>
      <c r="CK102" s="35"/>
      <c r="CL102" s="59"/>
      <c r="CM102" s="37"/>
      <c r="CN102" s="46"/>
      <c r="CO102" s="35"/>
      <c r="CP102" s="59"/>
      <c r="CQ102" s="37"/>
      <c r="CR102" s="46"/>
      <c r="CS102" s="35"/>
      <c r="CT102" s="59"/>
      <c r="CU102" s="37"/>
      <c r="CV102" s="46"/>
      <c r="CW102" s="35"/>
      <c r="CX102" s="59"/>
      <c r="CY102" s="37"/>
      <c r="CZ102" s="46"/>
      <c r="DA102" s="35"/>
      <c r="DB102" s="59"/>
      <c r="DC102" s="37"/>
      <c r="DD102" s="46"/>
      <c r="DE102" s="35"/>
      <c r="DF102" s="59"/>
      <c r="DG102" s="37"/>
      <c r="DH102" s="46"/>
      <c r="DI102" s="35"/>
      <c r="DJ102" s="59"/>
      <c r="DK102" s="37"/>
      <c r="DL102" s="46"/>
      <c r="DM102" s="35"/>
      <c r="DN102" s="59"/>
      <c r="DO102" s="37"/>
      <c r="DP102" s="46"/>
      <c r="DQ102" s="35"/>
      <c r="DR102" s="59"/>
      <c r="DS102" s="37"/>
      <c r="DT102" s="46"/>
      <c r="DU102" s="35"/>
      <c r="DV102" s="59"/>
      <c r="DW102" s="37"/>
      <c r="DX102" s="46"/>
      <c r="DY102" s="35"/>
      <c r="DZ102" s="59"/>
      <c r="EA102" s="37"/>
      <c r="EB102" s="46"/>
      <c r="EC102" s="35"/>
      <c r="ED102" s="59"/>
      <c r="EE102" s="37"/>
      <c r="EF102" s="46"/>
      <c r="EG102" s="35"/>
      <c r="EH102" s="59"/>
      <c r="EI102" s="37"/>
      <c r="EJ102" s="46"/>
      <c r="EK102" s="35"/>
      <c r="EL102" s="59"/>
      <c r="EM102" s="37"/>
      <c r="EN102" s="46"/>
      <c r="EO102" s="35"/>
      <c r="EP102" s="59"/>
      <c r="EQ102" s="37"/>
      <c r="ER102" s="46"/>
      <c r="ES102" s="35"/>
      <c r="ET102" s="59"/>
      <c r="EU102" s="37"/>
      <c r="EV102" s="46"/>
      <c r="EW102" s="35"/>
      <c r="EX102" s="59"/>
      <c r="EY102" s="37"/>
      <c r="EZ102" s="46"/>
      <c r="FA102" s="35"/>
      <c r="FB102" s="59"/>
      <c r="FC102" s="37"/>
      <c r="FD102" s="46"/>
      <c r="FE102" s="35"/>
      <c r="FF102" s="59"/>
      <c r="FG102" s="37"/>
      <c r="FH102" s="46"/>
      <c r="FI102" s="35"/>
      <c r="FJ102" s="59"/>
      <c r="FK102" s="37"/>
      <c r="FL102" s="46"/>
      <c r="FM102" s="35"/>
      <c r="FN102" s="59"/>
      <c r="FO102" s="37"/>
      <c r="FP102" s="46"/>
      <c r="FQ102" s="35"/>
      <c r="FR102" s="59"/>
      <c r="FS102" s="37"/>
      <c r="FT102" s="46"/>
      <c r="FU102" s="35"/>
      <c r="FV102" s="59"/>
      <c r="FW102" s="37"/>
      <c r="FX102" s="46"/>
      <c r="FY102" s="35"/>
      <c r="FZ102" s="59"/>
      <c r="GA102" s="37"/>
      <c r="GB102" s="46"/>
      <c r="GC102" s="35"/>
      <c r="GD102" s="59"/>
      <c r="GE102" s="37"/>
      <c r="GF102" s="46"/>
      <c r="GG102" s="35"/>
      <c r="GH102" s="59"/>
      <c r="GI102" s="37"/>
      <c r="GJ102" s="46"/>
      <c r="GK102" s="35"/>
      <c r="GL102" s="59"/>
      <c r="GM102" s="37"/>
      <c r="GN102" s="46"/>
      <c r="GO102" s="35"/>
      <c r="GP102" s="59"/>
      <c r="GQ102" s="37"/>
      <c r="GR102" s="46"/>
      <c r="GS102" s="35"/>
      <c r="GT102" s="59"/>
      <c r="GU102" s="37"/>
      <c r="GV102" s="46"/>
      <c r="GW102" s="35"/>
      <c r="GX102" s="59"/>
      <c r="GY102" s="37"/>
      <c r="GZ102" s="46"/>
      <c r="HA102" s="35"/>
      <c r="HB102" s="59"/>
      <c r="HC102" s="37"/>
      <c r="HD102" s="46"/>
      <c r="HE102" s="35"/>
      <c r="HF102" s="59"/>
      <c r="HG102" s="37"/>
      <c r="HH102" s="46"/>
      <c r="HI102" s="35"/>
      <c r="HJ102" s="59"/>
      <c r="HK102" s="37"/>
      <c r="HL102" s="46"/>
      <c r="HM102" s="35"/>
      <c r="HN102" s="59"/>
      <c r="HO102" s="37"/>
      <c r="HP102" s="46"/>
      <c r="HQ102" s="35"/>
      <c r="HR102" s="59"/>
      <c r="HS102" s="37"/>
      <c r="HT102" s="46"/>
      <c r="HU102" s="35"/>
      <c r="HV102" s="59"/>
      <c r="HW102" s="37"/>
      <c r="HX102" s="46"/>
      <c r="HY102" s="35"/>
      <c r="HZ102" s="59"/>
      <c r="IA102" s="37"/>
      <c r="IB102" s="46"/>
      <c r="IC102" s="35"/>
      <c r="ID102" s="59"/>
      <c r="IE102" s="37"/>
      <c r="IF102" s="46"/>
      <c r="IG102" s="35"/>
      <c r="IH102" s="59"/>
      <c r="II102" s="37"/>
      <c r="IJ102" s="46"/>
      <c r="IK102" s="35"/>
      <c r="IL102" s="59"/>
      <c r="IM102" s="37"/>
      <c r="IN102" s="46"/>
      <c r="IO102" s="35"/>
      <c r="IP102" s="59"/>
      <c r="IQ102" s="37"/>
      <c r="IR102" s="46"/>
      <c r="IS102" s="35"/>
      <c r="IT102" s="59"/>
      <c r="IU102" s="37"/>
      <c r="IV102" s="46"/>
      <c r="IW102" s="35"/>
      <c r="IX102" s="59"/>
      <c r="IY102" s="37"/>
      <c r="IZ102" s="46"/>
      <c r="JA102" s="35"/>
      <c r="JB102" s="59"/>
      <c r="JC102" s="37"/>
      <c r="JD102" s="46"/>
      <c r="JE102" s="35"/>
      <c r="JF102" s="59"/>
      <c r="JG102" s="37"/>
      <c r="JH102" s="46"/>
      <c r="JI102" s="35"/>
      <c r="JJ102" s="59"/>
      <c r="JK102" s="37"/>
      <c r="JL102" s="46"/>
      <c r="JM102" s="35"/>
      <c r="JN102" s="59"/>
      <c r="JO102" s="37"/>
      <c r="JP102" s="46"/>
      <c r="JQ102" s="35"/>
      <c r="JR102" s="59"/>
      <c r="JS102" s="37"/>
      <c r="JT102" s="46"/>
      <c r="JU102" s="35"/>
      <c r="JV102" s="59"/>
      <c r="JW102" s="37"/>
      <c r="JX102" s="46"/>
      <c r="JY102" s="35"/>
      <c r="JZ102" s="59"/>
      <c r="KA102" s="37"/>
      <c r="KB102" s="46"/>
      <c r="KC102" s="35"/>
      <c r="KD102" s="59"/>
      <c r="KE102" s="37"/>
      <c r="KF102" s="46"/>
      <c r="KG102" s="35"/>
      <c r="KH102" s="59"/>
      <c r="KI102" s="37"/>
      <c r="KJ102" s="46"/>
      <c r="KK102" s="35"/>
      <c r="KL102" s="59"/>
      <c r="KM102" s="37"/>
      <c r="KN102" s="46"/>
      <c r="KO102" s="35"/>
      <c r="KP102" s="59"/>
      <c r="KQ102" s="37"/>
      <c r="KR102" s="46"/>
      <c r="KS102" s="35"/>
      <c r="KT102" s="59"/>
      <c r="KU102" s="37"/>
      <c r="KV102" s="46"/>
      <c r="KW102" s="35"/>
      <c r="KX102" s="59"/>
      <c r="KY102" s="37"/>
      <c r="KZ102" s="46"/>
      <c r="LA102" s="35"/>
      <c r="LB102" s="59"/>
      <c r="LC102" s="37"/>
      <c r="LD102" s="46"/>
      <c r="LE102" s="35"/>
      <c r="LF102" s="59"/>
      <c r="LG102" s="37"/>
      <c r="LH102" s="46"/>
      <c r="LI102" s="35"/>
      <c r="LJ102" s="59"/>
      <c r="LK102" s="37"/>
      <c r="LL102" s="46"/>
      <c r="LM102" s="35"/>
      <c r="LN102" s="59"/>
      <c r="LO102" s="37"/>
      <c r="LP102" s="46"/>
      <c r="LQ102" s="35"/>
      <c r="LR102" s="59"/>
      <c r="LS102" s="37"/>
      <c r="LT102" s="46"/>
      <c r="LU102" s="35"/>
      <c r="LV102" s="59"/>
      <c r="LW102" s="37"/>
      <c r="LX102" s="46"/>
      <c r="LY102" s="35"/>
      <c r="LZ102" s="59"/>
      <c r="MA102" s="37"/>
      <c r="MB102" s="46"/>
      <c r="MC102" s="35"/>
      <c r="MD102" s="59"/>
      <c r="ME102" s="37"/>
      <c r="MF102" s="46"/>
      <c r="MG102" s="35"/>
      <c r="MH102" s="59"/>
      <c r="MI102" s="37"/>
      <c r="MJ102" s="46"/>
      <c r="MK102" s="35"/>
      <c r="ML102" s="59"/>
      <c r="MM102" s="37"/>
      <c r="MN102" s="46"/>
      <c r="MO102" s="35"/>
      <c r="MP102" s="59"/>
      <c r="MQ102" s="37"/>
      <c r="MR102" s="46"/>
      <c r="MS102" s="35"/>
      <c r="MT102" s="59"/>
      <c r="MU102" s="37"/>
      <c r="MV102" s="46"/>
      <c r="MW102" s="35"/>
      <c r="MX102" s="59"/>
      <c r="MY102" s="37"/>
      <c r="MZ102" s="46"/>
      <c r="NA102" s="35"/>
      <c r="NB102" s="59"/>
      <c r="NC102" s="37"/>
      <c r="ND102" s="46"/>
      <c r="NE102" s="35"/>
      <c r="NF102" s="59"/>
      <c r="NG102" s="37"/>
      <c r="NH102" s="46"/>
      <c r="NI102" s="35"/>
      <c r="NJ102" s="59"/>
      <c r="NK102" s="37"/>
      <c r="NL102" s="46"/>
      <c r="NM102" s="35"/>
      <c r="NN102" s="59"/>
      <c r="NO102" s="37"/>
      <c r="NP102" s="46"/>
      <c r="NQ102" s="35"/>
      <c r="NR102" s="59"/>
      <c r="NS102" s="37"/>
      <c r="NT102" s="46"/>
      <c r="NU102" s="35"/>
      <c r="NV102" s="59"/>
      <c r="NW102" s="37"/>
      <c r="NX102" s="46"/>
      <c r="NY102" s="35"/>
      <c r="NZ102" s="59"/>
      <c r="OA102" s="37"/>
      <c r="OB102" s="46"/>
      <c r="OC102" s="35"/>
      <c r="OD102" s="59"/>
      <c r="OE102" s="37"/>
      <c r="OF102" s="46"/>
      <c r="OG102" s="35"/>
      <c r="OH102" s="59"/>
      <c r="OI102" s="37"/>
      <c r="OJ102" s="46"/>
      <c r="OK102" s="35"/>
      <c r="OL102" s="59"/>
      <c r="OM102" s="37"/>
      <c r="ON102" s="46"/>
      <c r="OO102" s="35"/>
      <c r="OP102" s="59"/>
      <c r="OQ102" s="37"/>
      <c r="OR102" s="46"/>
      <c r="OS102" s="35"/>
      <c r="OT102" s="59"/>
      <c r="OU102" s="37"/>
      <c r="OV102" s="46"/>
      <c r="OW102" s="35"/>
      <c r="OX102" s="59"/>
      <c r="OY102" s="37"/>
      <c r="OZ102" s="46"/>
      <c r="PA102" s="35"/>
      <c r="PB102" s="59"/>
      <c r="PC102" s="37"/>
      <c r="PD102" s="46"/>
      <c r="PE102" s="35"/>
      <c r="PF102" s="59"/>
      <c r="PG102" s="37"/>
      <c r="PH102" s="46"/>
      <c r="PI102" s="35"/>
      <c r="PJ102" s="59"/>
      <c r="PK102" s="37"/>
      <c r="PL102" s="46"/>
      <c r="PM102" s="35"/>
      <c r="PN102" s="59"/>
      <c r="PO102" s="37"/>
      <c r="PP102" s="46"/>
      <c r="PQ102" s="35"/>
      <c r="PR102" s="59"/>
      <c r="PS102" s="37"/>
      <c r="PT102" s="46"/>
      <c r="PU102" s="35"/>
      <c r="PV102" s="59"/>
      <c r="PW102" s="37"/>
      <c r="PX102" s="46"/>
      <c r="PY102" s="35"/>
      <c r="PZ102" s="59"/>
      <c r="QA102" s="37"/>
      <c r="QB102" s="46"/>
      <c r="QC102" s="35"/>
      <c r="QD102" s="59"/>
      <c r="QE102" s="37"/>
      <c r="QF102" s="46"/>
      <c r="QG102" s="35"/>
      <c r="QH102" s="59"/>
      <c r="QI102" s="37"/>
      <c r="QJ102" s="46"/>
      <c r="QK102" s="35"/>
      <c r="QL102" s="59"/>
      <c r="QM102" s="37"/>
      <c r="QN102" s="46"/>
      <c r="QO102" s="35"/>
      <c r="QP102" s="59"/>
      <c r="QQ102" s="37"/>
      <c r="QR102" s="46"/>
      <c r="QS102" s="35"/>
      <c r="QT102" s="59"/>
      <c r="QU102" s="37"/>
      <c r="QV102" s="46"/>
      <c r="QW102" s="35"/>
      <c r="QX102" s="59"/>
      <c r="QY102" s="37"/>
      <c r="QZ102" s="46"/>
      <c r="RA102" s="35"/>
      <c r="RB102" s="59"/>
      <c r="RC102" s="37"/>
      <c r="RD102" s="46"/>
      <c r="RE102" s="35"/>
      <c r="RF102" s="59"/>
      <c r="RG102" s="37"/>
      <c r="RH102" s="46"/>
      <c r="RI102" s="35"/>
      <c r="RJ102" s="59"/>
      <c r="RK102" s="37"/>
      <c r="RL102" s="46"/>
      <c r="RM102" s="35"/>
      <c r="RN102" s="59"/>
      <c r="RO102" s="37"/>
      <c r="RP102" s="46"/>
      <c r="RQ102" s="35"/>
      <c r="RR102" s="59"/>
      <c r="RS102" s="37"/>
      <c r="RT102" s="46"/>
      <c r="RU102" s="35"/>
      <c r="RV102" s="59"/>
      <c r="RW102" s="37"/>
      <c r="RX102" s="46"/>
      <c r="RY102" s="35"/>
      <c r="RZ102" s="59"/>
      <c r="SA102" s="37"/>
      <c r="SB102" s="46"/>
      <c r="SC102" s="35"/>
      <c r="SD102" s="59"/>
      <c r="SE102" s="37"/>
      <c r="SF102" s="46"/>
      <c r="SG102" s="35"/>
      <c r="SH102" s="59"/>
      <c r="SI102" s="37"/>
      <c r="SJ102" s="46"/>
      <c r="SK102" s="35"/>
      <c r="SL102" s="59"/>
      <c r="SM102" s="37"/>
      <c r="SN102" s="46"/>
      <c r="SO102" s="35"/>
      <c r="SP102" s="59"/>
      <c r="SQ102" s="37"/>
      <c r="SR102" s="46"/>
      <c r="SS102" s="35"/>
      <c r="ST102" s="59"/>
      <c r="SU102" s="37"/>
      <c r="SV102" s="46"/>
      <c r="SW102" s="35"/>
      <c r="SX102" s="59"/>
      <c r="SY102" s="37"/>
      <c r="SZ102" s="46"/>
      <c r="TA102" s="35"/>
      <c r="TB102" s="59"/>
      <c r="TC102" s="37"/>
      <c r="TD102" s="46"/>
      <c r="TE102" s="35"/>
      <c r="TF102" s="59"/>
      <c r="TG102" s="37"/>
      <c r="TH102" s="46"/>
      <c r="TI102" s="35"/>
      <c r="TJ102" s="59"/>
      <c r="TK102" s="37"/>
      <c r="TL102" s="46"/>
      <c r="TM102" s="35"/>
      <c r="TN102" s="59"/>
      <c r="TO102" s="37"/>
      <c r="TP102" s="46"/>
      <c r="TQ102" s="35"/>
      <c r="TR102" s="59"/>
      <c r="TS102" s="37"/>
      <c r="TT102" s="46"/>
      <c r="TU102" s="35"/>
      <c r="TV102" s="59"/>
      <c r="TW102" s="37"/>
      <c r="TX102" s="46"/>
      <c r="TY102" s="35"/>
      <c r="TZ102" s="59"/>
      <c r="UA102" s="37"/>
      <c r="UB102" s="46"/>
      <c r="UC102" s="35"/>
      <c r="UD102" s="59"/>
      <c r="UE102" s="37"/>
      <c r="UF102" s="46"/>
      <c r="UG102" s="35"/>
      <c r="UH102" s="59"/>
      <c r="UI102" s="37"/>
      <c r="UJ102" s="46"/>
      <c r="UK102" s="35"/>
      <c r="UL102" s="59"/>
      <c r="UM102" s="37"/>
      <c r="UN102" s="46"/>
      <c r="UO102" s="35"/>
      <c r="UP102" s="59"/>
      <c r="UQ102" s="37"/>
      <c r="UR102" s="46"/>
      <c r="US102" s="35"/>
      <c r="UT102" s="59"/>
      <c r="UU102" s="37"/>
      <c r="UV102" s="46"/>
      <c r="UW102" s="35"/>
      <c r="UX102" s="59"/>
      <c r="UY102" s="37"/>
      <c r="UZ102" s="46"/>
      <c r="VA102" s="35"/>
      <c r="VB102" s="59"/>
      <c r="VC102" s="37"/>
      <c r="VD102" s="46"/>
      <c r="VE102" s="35"/>
      <c r="VF102" s="59"/>
      <c r="VG102" s="37"/>
      <c r="VH102" s="46"/>
      <c r="VI102" s="35"/>
      <c r="VJ102" s="59"/>
      <c r="VK102" s="37"/>
      <c r="VL102" s="46"/>
      <c r="VM102" s="35"/>
      <c r="VN102" s="59"/>
      <c r="VO102" s="37"/>
      <c r="VP102" s="46"/>
      <c r="VQ102" s="35"/>
      <c r="VR102" s="59"/>
      <c r="VS102" s="37"/>
      <c r="VT102" s="46"/>
      <c r="VU102" s="35"/>
      <c r="VV102" s="59"/>
      <c r="VW102" s="37"/>
      <c r="VX102" s="46"/>
      <c r="VY102" s="35"/>
      <c r="VZ102" s="59"/>
      <c r="WA102" s="37"/>
      <c r="WB102" s="46"/>
      <c r="WC102" s="35"/>
      <c r="WD102" s="59"/>
      <c r="WE102" s="37"/>
      <c r="WF102" s="46"/>
      <c r="WG102" s="35"/>
      <c r="WH102" s="59"/>
      <c r="WI102" s="37"/>
      <c r="WJ102" s="46"/>
      <c r="WK102" s="35"/>
      <c r="WL102" s="59"/>
      <c r="WM102" s="37"/>
      <c r="WN102" s="46"/>
      <c r="WO102" s="35"/>
      <c r="WP102" s="59"/>
      <c r="WQ102" s="37"/>
      <c r="WR102" s="46"/>
      <c r="WS102" s="35"/>
      <c r="WT102" s="59"/>
      <c r="WU102" s="37"/>
      <c r="WV102" s="46"/>
      <c r="WW102" s="35"/>
      <c r="WX102" s="59"/>
      <c r="WY102" s="37"/>
      <c r="WZ102" s="46"/>
      <c r="XA102" s="35"/>
      <c r="XB102" s="59"/>
      <c r="XC102" s="37"/>
      <c r="XD102" s="46"/>
      <c r="XE102" s="35"/>
      <c r="XF102" s="59"/>
      <c r="XG102" s="37"/>
      <c r="XH102" s="46"/>
      <c r="XI102" s="35"/>
      <c r="XJ102" s="59"/>
      <c r="XK102" s="37"/>
      <c r="XL102" s="46"/>
      <c r="XM102" s="35"/>
      <c r="XN102" s="59"/>
      <c r="XO102" s="37"/>
      <c r="XP102" s="46"/>
      <c r="XQ102" s="35"/>
      <c r="XR102" s="59"/>
      <c r="XS102" s="37"/>
      <c r="XT102" s="46"/>
      <c r="XU102" s="35"/>
      <c r="XV102" s="59"/>
      <c r="XW102" s="37"/>
      <c r="XX102" s="46"/>
      <c r="XY102" s="35"/>
      <c r="XZ102" s="59"/>
      <c r="YA102" s="37"/>
      <c r="YB102" s="46"/>
      <c r="YC102" s="35"/>
      <c r="YD102" s="59"/>
      <c r="YE102" s="37"/>
      <c r="YF102" s="46"/>
      <c r="YG102" s="35"/>
      <c r="YH102" s="59"/>
      <c r="YI102" s="37"/>
      <c r="YJ102" s="46"/>
      <c r="YK102" s="35"/>
      <c r="YL102" s="59"/>
      <c r="YM102" s="37"/>
      <c r="YN102" s="46"/>
      <c r="YO102" s="35"/>
      <c r="YP102" s="59"/>
      <c r="YQ102" s="37"/>
      <c r="YR102" s="46"/>
      <c r="YS102" s="35"/>
      <c r="YT102" s="59"/>
      <c r="YU102" s="37"/>
      <c r="YV102" s="46"/>
      <c r="YW102" s="35"/>
      <c r="YX102" s="59"/>
      <c r="YY102" s="37"/>
      <c r="YZ102" s="46"/>
      <c r="ZA102" s="35"/>
      <c r="ZB102" s="59"/>
      <c r="ZC102" s="37"/>
      <c r="ZD102" s="46"/>
      <c r="ZE102" s="35"/>
      <c r="ZF102" s="59"/>
      <c r="ZG102" s="37"/>
      <c r="ZH102" s="46"/>
      <c r="ZI102" s="35"/>
      <c r="ZJ102" s="59"/>
      <c r="ZK102" s="37"/>
      <c r="ZL102" s="46"/>
      <c r="ZM102" s="35"/>
      <c r="ZN102" s="59"/>
      <c r="ZO102" s="37"/>
      <c r="ZP102" s="46"/>
      <c r="ZQ102" s="35"/>
      <c r="ZR102" s="59"/>
      <c r="ZS102" s="37"/>
      <c r="ZT102" s="46"/>
      <c r="ZU102" s="35"/>
      <c r="ZV102" s="59"/>
      <c r="ZW102" s="37"/>
      <c r="ZX102" s="46"/>
      <c r="ZY102" s="35"/>
      <c r="ZZ102" s="59"/>
      <c r="AAA102" s="37"/>
      <c r="AAB102" s="46"/>
      <c r="AAC102" s="35"/>
      <c r="AAD102" s="59"/>
      <c r="AAE102" s="37"/>
      <c r="AAF102" s="46"/>
      <c r="AAG102" s="35"/>
      <c r="AAH102" s="59"/>
      <c r="AAI102" s="37"/>
      <c r="AAJ102" s="46"/>
      <c r="AAK102" s="35"/>
      <c r="AAL102" s="59"/>
      <c r="AAM102" s="37"/>
      <c r="AAN102" s="46"/>
      <c r="AAO102" s="35"/>
      <c r="AAP102" s="59"/>
      <c r="AAQ102" s="37"/>
      <c r="AAR102" s="46"/>
      <c r="AAS102" s="35"/>
      <c r="AAT102" s="59"/>
      <c r="AAU102" s="37"/>
      <c r="AAV102" s="46"/>
      <c r="AAW102" s="35"/>
      <c r="AAX102" s="59"/>
      <c r="AAY102" s="37"/>
      <c r="AAZ102" s="46"/>
      <c r="ABA102" s="35"/>
      <c r="ABB102" s="59"/>
      <c r="ABC102" s="37"/>
      <c r="ABD102" s="46"/>
      <c r="ABE102" s="35"/>
      <c r="ABF102" s="59"/>
      <c r="ABG102" s="37"/>
      <c r="ABH102" s="46"/>
      <c r="ABI102" s="35"/>
      <c r="ABJ102" s="59"/>
      <c r="ABK102" s="37"/>
      <c r="ABL102" s="46"/>
      <c r="ABM102" s="35"/>
      <c r="ABN102" s="59"/>
      <c r="ABO102" s="37"/>
      <c r="ABP102" s="46"/>
      <c r="ABQ102" s="35"/>
      <c r="ABR102" s="59"/>
      <c r="ABS102" s="37"/>
      <c r="ABT102" s="46"/>
      <c r="ABU102" s="35"/>
      <c r="ABV102" s="59"/>
      <c r="ABW102" s="37"/>
      <c r="ABX102" s="46"/>
      <c r="ABY102" s="35"/>
      <c r="ABZ102" s="59"/>
      <c r="ACA102" s="37"/>
      <c r="ACB102" s="46"/>
      <c r="ACC102" s="35"/>
      <c r="ACD102" s="59"/>
      <c r="ACE102" s="37"/>
      <c r="ACF102" s="46"/>
      <c r="ACG102" s="35"/>
      <c r="ACH102" s="59"/>
      <c r="ACI102" s="37"/>
      <c r="ACJ102" s="46"/>
      <c r="ACK102" s="35"/>
      <c r="ACL102" s="59"/>
      <c r="ACM102" s="37"/>
      <c r="ACN102" s="46"/>
      <c r="ACO102" s="35"/>
      <c r="ACP102" s="59"/>
      <c r="ACQ102" s="37"/>
      <c r="ACR102" s="46"/>
      <c r="ACS102" s="35"/>
      <c r="ACT102" s="59"/>
      <c r="ACU102" s="37"/>
      <c r="ACV102" s="46"/>
      <c r="ACW102" s="35"/>
      <c r="ACX102" s="59"/>
      <c r="ACY102" s="37"/>
      <c r="ACZ102" s="46"/>
      <c r="ADA102" s="35"/>
      <c r="ADB102" s="59"/>
      <c r="ADC102" s="37"/>
      <c r="ADD102" s="46"/>
      <c r="ADE102" s="35"/>
      <c r="ADF102" s="59"/>
      <c r="ADG102" s="37"/>
      <c r="ADH102" s="46"/>
      <c r="ADI102" s="35"/>
      <c r="ADJ102" s="59"/>
      <c r="ADK102" s="37"/>
      <c r="ADL102" s="46"/>
      <c r="ADM102" s="35"/>
      <c r="ADN102" s="59"/>
      <c r="ADO102" s="37"/>
      <c r="ADP102" s="46"/>
      <c r="ADQ102" s="35"/>
      <c r="ADR102" s="59"/>
      <c r="ADS102" s="37"/>
      <c r="ADT102" s="46"/>
      <c r="ADU102" s="35"/>
      <c r="ADV102" s="59"/>
      <c r="ADW102" s="37"/>
      <c r="ADX102" s="46"/>
      <c r="ADY102" s="35"/>
      <c r="ADZ102" s="59"/>
      <c r="AEA102" s="37"/>
      <c r="AEB102" s="46"/>
      <c r="AEC102" s="35"/>
      <c r="AED102" s="59"/>
      <c r="AEE102" s="37"/>
      <c r="AEF102" s="46"/>
      <c r="AEG102" s="35"/>
      <c r="AEH102" s="59"/>
      <c r="AEI102" s="37"/>
      <c r="AEJ102" s="46"/>
      <c r="AEK102" s="35"/>
      <c r="AEL102" s="59"/>
      <c r="AEM102" s="37"/>
      <c r="AEN102" s="46"/>
      <c r="AEO102" s="35"/>
      <c r="AEP102" s="59"/>
      <c r="AEQ102" s="37"/>
      <c r="AER102" s="46"/>
      <c r="AES102" s="35"/>
      <c r="AET102" s="59"/>
      <c r="AEU102" s="37"/>
      <c r="AEV102" s="46"/>
      <c r="AEW102" s="35"/>
      <c r="AEX102" s="59"/>
      <c r="AEY102" s="37"/>
      <c r="AEZ102" s="46"/>
      <c r="AFA102" s="35"/>
      <c r="AFB102" s="59"/>
      <c r="AFC102" s="37"/>
      <c r="AFD102" s="46"/>
      <c r="AFE102" s="35"/>
      <c r="AFF102" s="59"/>
      <c r="AFG102" s="37"/>
      <c r="AFH102" s="46"/>
      <c r="AFI102" s="35"/>
      <c r="AFJ102" s="59"/>
      <c r="AFK102" s="37"/>
      <c r="AFL102" s="46"/>
      <c r="AFM102" s="35"/>
      <c r="AFN102" s="59"/>
      <c r="AFO102" s="37"/>
      <c r="AFP102" s="46"/>
      <c r="AFQ102" s="35"/>
      <c r="AFR102" s="59"/>
      <c r="AFS102" s="37"/>
      <c r="AFT102" s="46"/>
      <c r="AFU102" s="35"/>
      <c r="AFV102" s="59"/>
      <c r="AFW102" s="37"/>
      <c r="AFX102" s="46"/>
      <c r="AFY102" s="35"/>
      <c r="AFZ102" s="59"/>
      <c r="AGA102" s="37"/>
      <c r="AGB102" s="46"/>
      <c r="AGC102" s="35"/>
      <c r="AGD102" s="59"/>
      <c r="AGE102" s="37"/>
      <c r="AGF102" s="46"/>
      <c r="AGG102" s="35"/>
      <c r="AGH102" s="59"/>
      <c r="AGI102" s="37"/>
      <c r="AGJ102" s="46"/>
      <c r="AGK102" s="35"/>
      <c r="AGL102" s="59"/>
      <c r="AGM102" s="37"/>
      <c r="AGN102" s="46"/>
      <c r="AGO102" s="35"/>
      <c r="AGP102" s="59"/>
      <c r="AGQ102" s="37"/>
      <c r="AGR102" s="46"/>
      <c r="AGS102" s="35"/>
      <c r="AGT102" s="59"/>
      <c r="AGU102" s="37"/>
      <c r="AGV102" s="46"/>
      <c r="AGW102" s="35"/>
      <c r="AGX102" s="59"/>
      <c r="AGY102" s="37"/>
      <c r="AGZ102" s="46"/>
      <c r="AHA102" s="35"/>
      <c r="AHB102" s="59"/>
      <c r="AHC102" s="37"/>
      <c r="AHD102" s="46"/>
      <c r="AHE102" s="35"/>
      <c r="AHF102" s="59"/>
      <c r="AHG102" s="37"/>
      <c r="AHH102" s="46"/>
      <c r="AHI102" s="35"/>
      <c r="AHJ102" s="59"/>
      <c r="AHK102" s="37"/>
      <c r="AHL102" s="46"/>
      <c r="AHM102" s="35"/>
      <c r="AHN102" s="59"/>
      <c r="AHO102" s="37"/>
      <c r="AHP102" s="46"/>
      <c r="AHQ102" s="35"/>
      <c r="AHR102" s="59"/>
      <c r="AHS102" s="37"/>
      <c r="AHT102" s="46"/>
      <c r="AHU102" s="35"/>
      <c r="AHV102" s="59"/>
      <c r="AHW102" s="37"/>
      <c r="AHX102" s="46"/>
      <c r="AHY102" s="35"/>
      <c r="AHZ102" s="59"/>
      <c r="AIA102" s="37"/>
      <c r="AIB102" s="46"/>
      <c r="AIC102" s="35"/>
      <c r="AID102" s="59"/>
      <c r="AIE102" s="37"/>
      <c r="AIF102" s="46"/>
      <c r="AIG102" s="35"/>
      <c r="AIH102" s="59"/>
      <c r="AII102" s="37"/>
      <c r="AIJ102" s="46"/>
      <c r="AIK102" s="35"/>
      <c r="AIL102" s="59"/>
      <c r="AIM102" s="37"/>
      <c r="AIN102" s="46"/>
      <c r="AIO102" s="35"/>
      <c r="AIP102" s="59"/>
      <c r="AIQ102" s="37"/>
      <c r="AIR102" s="46"/>
      <c r="AIS102" s="35"/>
      <c r="AIT102" s="59"/>
      <c r="AIU102" s="37"/>
      <c r="AIV102" s="46"/>
      <c r="AIW102" s="35"/>
      <c r="AIX102" s="59"/>
      <c r="AIY102" s="37"/>
      <c r="AIZ102" s="46"/>
      <c r="AJA102" s="35"/>
      <c r="AJB102" s="59"/>
      <c r="AJC102" s="37"/>
      <c r="AJD102" s="46"/>
      <c r="AJE102" s="35"/>
      <c r="AJF102" s="59"/>
      <c r="AJG102" s="37"/>
      <c r="AJH102" s="46"/>
      <c r="AJI102" s="35"/>
      <c r="AJJ102" s="59"/>
      <c r="AJK102" s="37"/>
      <c r="AJL102" s="46"/>
      <c r="AJM102" s="35"/>
      <c r="AJN102" s="59"/>
      <c r="AJO102" s="37"/>
      <c r="AJP102" s="46"/>
      <c r="AJQ102" s="35"/>
      <c r="AJR102" s="59"/>
      <c r="AJS102" s="37"/>
      <c r="AJT102" s="46"/>
      <c r="AJU102" s="35"/>
      <c r="AJV102" s="59"/>
      <c r="AJW102" s="37"/>
      <c r="AJX102" s="46"/>
      <c r="AJY102" s="35"/>
      <c r="AJZ102" s="59"/>
      <c r="AKA102" s="37"/>
      <c r="AKB102" s="46"/>
      <c r="AKC102" s="35"/>
      <c r="AKD102" s="59"/>
      <c r="AKE102" s="37"/>
      <c r="AKF102" s="46"/>
      <c r="AKG102" s="35"/>
      <c r="AKH102" s="59"/>
      <c r="AKI102" s="37"/>
      <c r="AKJ102" s="46"/>
      <c r="AKK102" s="35"/>
      <c r="AKL102" s="59"/>
      <c r="AKM102" s="37"/>
      <c r="AKN102" s="46"/>
      <c r="AKO102" s="35"/>
      <c r="AKP102" s="59"/>
      <c r="AKQ102" s="37"/>
      <c r="AKR102" s="46"/>
      <c r="AKS102" s="35"/>
      <c r="AKT102" s="59"/>
      <c r="AKU102" s="37"/>
      <c r="AKV102" s="46"/>
      <c r="AKW102" s="35"/>
      <c r="AKX102" s="59"/>
      <c r="AKY102" s="37"/>
      <c r="AKZ102" s="46"/>
      <c r="ALA102" s="35"/>
      <c r="ALB102" s="59"/>
      <c r="ALC102" s="37"/>
      <c r="ALD102" s="46"/>
      <c r="ALE102" s="35"/>
      <c r="ALF102" s="59"/>
      <c r="ALG102" s="37"/>
      <c r="ALH102" s="46"/>
      <c r="ALI102" s="35"/>
      <c r="ALJ102" s="59"/>
      <c r="ALK102" s="37"/>
      <c r="ALL102" s="46"/>
      <c r="ALM102" s="35"/>
      <c r="ALN102" s="59"/>
      <c r="ALO102" s="37"/>
      <c r="ALP102" s="46"/>
      <c r="ALQ102" s="35"/>
      <c r="ALR102" s="59"/>
      <c r="ALS102" s="37"/>
      <c r="ALT102" s="46"/>
      <c r="ALU102" s="35"/>
      <c r="ALV102" s="59"/>
      <c r="ALW102" s="37"/>
      <c r="ALX102" s="46"/>
      <c r="ALY102" s="35"/>
      <c r="ALZ102" s="59"/>
      <c r="AMA102" s="37"/>
      <c r="AMB102" s="46"/>
      <c r="AMC102" s="35"/>
      <c r="AMD102" s="59"/>
      <c r="AME102" s="37"/>
      <c r="AMF102" s="46"/>
      <c r="AMG102" s="35"/>
      <c r="AMH102" s="59"/>
      <c r="AMI102" s="37"/>
      <c r="AMJ102" s="46"/>
      <c r="AMK102" s="35"/>
      <c r="AML102" s="59"/>
      <c r="AMM102" s="37"/>
      <c r="AMN102" s="46"/>
      <c r="AMO102" s="35"/>
      <c r="AMP102" s="59"/>
      <c r="AMQ102" s="37"/>
      <c r="AMR102" s="46"/>
      <c r="AMS102" s="35"/>
      <c r="AMT102" s="59"/>
      <c r="AMU102" s="37"/>
      <c r="AMV102" s="46"/>
      <c r="AMW102" s="35"/>
      <c r="AMX102" s="59"/>
      <c r="AMY102" s="37"/>
      <c r="AMZ102" s="46"/>
      <c r="ANA102" s="35"/>
      <c r="ANB102" s="59"/>
      <c r="ANC102" s="37"/>
      <c r="AND102" s="46"/>
      <c r="ANE102" s="35"/>
      <c r="ANF102" s="59"/>
      <c r="ANG102" s="37"/>
      <c r="ANH102" s="46"/>
      <c r="ANI102" s="35"/>
      <c r="ANJ102" s="59"/>
      <c r="ANK102" s="37"/>
      <c r="ANL102" s="46"/>
      <c r="ANM102" s="35"/>
      <c r="ANN102" s="59"/>
      <c r="ANO102" s="37"/>
      <c r="ANP102" s="46"/>
      <c r="ANQ102" s="35"/>
      <c r="ANR102" s="59"/>
      <c r="ANS102" s="37"/>
      <c r="ANT102" s="46"/>
      <c r="ANU102" s="35"/>
      <c r="ANV102" s="59"/>
      <c r="ANW102" s="37"/>
      <c r="ANX102" s="46"/>
      <c r="ANY102" s="35"/>
      <c r="ANZ102" s="59"/>
      <c r="AOA102" s="37"/>
      <c r="AOB102" s="46"/>
      <c r="AOC102" s="35"/>
      <c r="AOD102" s="59"/>
      <c r="AOE102" s="37"/>
      <c r="AOF102" s="46"/>
      <c r="AOG102" s="35"/>
      <c r="AOH102" s="59"/>
      <c r="AOI102" s="37"/>
      <c r="AOJ102" s="46"/>
      <c r="AOK102" s="35"/>
      <c r="AOL102" s="59"/>
      <c r="AOM102" s="37"/>
      <c r="AON102" s="46"/>
      <c r="AOO102" s="35"/>
      <c r="AOP102" s="59"/>
      <c r="AOQ102" s="37"/>
      <c r="AOR102" s="46"/>
      <c r="AOS102" s="35"/>
      <c r="AOT102" s="59"/>
      <c r="AOU102" s="37"/>
      <c r="AOV102" s="46"/>
      <c r="AOW102" s="35"/>
      <c r="AOX102" s="59"/>
      <c r="AOY102" s="37"/>
      <c r="AOZ102" s="46"/>
      <c r="APA102" s="35"/>
      <c r="APB102" s="59"/>
      <c r="APC102" s="37"/>
      <c r="APD102" s="46"/>
      <c r="APE102" s="35"/>
      <c r="APF102" s="59"/>
      <c r="APG102" s="37"/>
      <c r="APH102" s="46"/>
      <c r="API102" s="35"/>
      <c r="APJ102" s="59"/>
      <c r="APK102" s="37"/>
      <c r="APL102" s="46"/>
      <c r="APM102" s="35"/>
      <c r="APN102" s="59"/>
      <c r="APO102" s="37"/>
      <c r="APP102" s="46"/>
      <c r="APQ102" s="35"/>
      <c r="APR102" s="59"/>
      <c r="APS102" s="37"/>
      <c r="APT102" s="46"/>
      <c r="APU102" s="35"/>
      <c r="APV102" s="59"/>
      <c r="APW102" s="37"/>
      <c r="APX102" s="46"/>
      <c r="APY102" s="35"/>
      <c r="APZ102" s="59"/>
      <c r="AQA102" s="37"/>
      <c r="AQB102" s="46"/>
      <c r="AQC102" s="35"/>
      <c r="AQD102" s="59"/>
      <c r="AQE102" s="37"/>
      <c r="AQF102" s="46"/>
      <c r="AQG102" s="35"/>
      <c r="AQH102" s="59"/>
      <c r="AQI102" s="37"/>
      <c r="AQJ102" s="46"/>
      <c r="AQK102" s="35"/>
      <c r="AQL102" s="59"/>
      <c r="AQM102" s="37"/>
      <c r="AQN102" s="46"/>
      <c r="AQO102" s="35"/>
      <c r="AQP102" s="59"/>
      <c r="AQQ102" s="37"/>
      <c r="AQR102" s="46"/>
      <c r="AQS102" s="35"/>
      <c r="AQT102" s="59"/>
      <c r="AQU102" s="37"/>
      <c r="AQV102" s="46"/>
      <c r="AQW102" s="35"/>
      <c r="AQX102" s="59"/>
      <c r="AQY102" s="37"/>
      <c r="AQZ102" s="46"/>
      <c r="ARA102" s="35"/>
      <c r="ARB102" s="59"/>
      <c r="ARC102" s="37"/>
      <c r="ARD102" s="46"/>
      <c r="ARE102" s="35"/>
      <c r="ARF102" s="59"/>
      <c r="ARG102" s="37"/>
      <c r="ARH102" s="46"/>
      <c r="ARI102" s="35"/>
      <c r="ARJ102" s="59"/>
      <c r="ARK102" s="37"/>
      <c r="ARL102" s="46"/>
      <c r="ARM102" s="35"/>
      <c r="ARN102" s="59"/>
      <c r="ARO102" s="37"/>
      <c r="ARP102" s="46"/>
      <c r="ARQ102" s="35"/>
      <c r="ARR102" s="59"/>
      <c r="ARS102" s="37"/>
      <c r="ART102" s="46"/>
      <c r="ARU102" s="35"/>
      <c r="ARV102" s="59"/>
      <c r="ARW102" s="37"/>
      <c r="ARX102" s="46"/>
      <c r="ARY102" s="35"/>
      <c r="ARZ102" s="59"/>
      <c r="ASA102" s="37"/>
      <c r="ASB102" s="46"/>
      <c r="ASC102" s="35"/>
      <c r="ASD102" s="59"/>
      <c r="ASE102" s="37"/>
      <c r="ASF102" s="46"/>
      <c r="ASG102" s="35"/>
      <c r="ASH102" s="59"/>
      <c r="ASI102" s="37"/>
      <c r="ASJ102" s="46"/>
      <c r="ASK102" s="35"/>
      <c r="ASL102" s="59"/>
      <c r="ASM102" s="37"/>
      <c r="ASN102" s="46"/>
      <c r="ASO102" s="35"/>
      <c r="ASP102" s="59"/>
      <c r="ASQ102" s="37"/>
      <c r="ASR102" s="46"/>
      <c r="ASS102" s="35"/>
      <c r="AST102" s="59"/>
      <c r="ASU102" s="37"/>
      <c r="ASV102" s="46"/>
      <c r="ASW102" s="35"/>
      <c r="ASX102" s="59"/>
      <c r="ASY102" s="37"/>
      <c r="ASZ102" s="46"/>
      <c r="ATA102" s="35"/>
      <c r="ATB102" s="59"/>
      <c r="ATC102" s="37"/>
      <c r="ATD102" s="46"/>
      <c r="ATE102" s="35"/>
      <c r="ATF102" s="59"/>
      <c r="ATG102" s="37"/>
      <c r="ATH102" s="46"/>
      <c r="ATI102" s="35"/>
      <c r="ATJ102" s="59"/>
      <c r="ATK102" s="37"/>
      <c r="ATL102" s="46"/>
      <c r="ATM102" s="35"/>
      <c r="ATN102" s="59"/>
      <c r="ATO102" s="37"/>
      <c r="ATP102" s="46"/>
      <c r="ATQ102" s="35"/>
      <c r="ATR102" s="59"/>
      <c r="ATS102" s="37"/>
      <c r="ATT102" s="46"/>
      <c r="ATU102" s="35"/>
      <c r="ATV102" s="59"/>
      <c r="ATW102" s="37"/>
      <c r="ATX102" s="46"/>
      <c r="ATY102" s="35"/>
      <c r="ATZ102" s="59"/>
      <c r="AUA102" s="37"/>
      <c r="AUB102" s="46"/>
      <c r="AUC102" s="35"/>
      <c r="AUD102" s="59"/>
      <c r="AUE102" s="37"/>
      <c r="AUF102" s="46"/>
      <c r="AUG102" s="35"/>
      <c r="AUH102" s="59"/>
      <c r="AUI102" s="37"/>
      <c r="AUJ102" s="46"/>
      <c r="AUK102" s="35"/>
      <c r="AUL102" s="59"/>
      <c r="AUM102" s="37"/>
      <c r="AUN102" s="46"/>
      <c r="AUO102" s="35"/>
      <c r="AUP102" s="59"/>
      <c r="AUQ102" s="37"/>
      <c r="AUR102" s="46"/>
      <c r="AUS102" s="35"/>
      <c r="AUT102" s="59"/>
      <c r="AUU102" s="37"/>
      <c r="AUV102" s="46"/>
      <c r="AUW102" s="35"/>
      <c r="AUX102" s="59"/>
      <c r="AUY102" s="37"/>
      <c r="AUZ102" s="46"/>
      <c r="AVA102" s="35"/>
      <c r="AVB102" s="59"/>
      <c r="AVC102" s="37"/>
      <c r="AVD102" s="46"/>
      <c r="AVE102" s="35"/>
      <c r="AVF102" s="59"/>
      <c r="AVG102" s="37"/>
      <c r="AVH102" s="46"/>
      <c r="AVI102" s="35"/>
      <c r="AVJ102" s="59"/>
      <c r="AVK102" s="37"/>
      <c r="AVL102" s="46"/>
      <c r="AVM102" s="35"/>
      <c r="AVN102" s="59"/>
      <c r="AVO102" s="37"/>
      <c r="AVP102" s="46"/>
      <c r="AVQ102" s="35"/>
      <c r="AVR102" s="59"/>
      <c r="AVS102" s="37"/>
      <c r="AVT102" s="46"/>
      <c r="AVU102" s="35"/>
      <c r="AVV102" s="59"/>
      <c r="AVW102" s="37"/>
      <c r="AVX102" s="46"/>
      <c r="AVY102" s="35"/>
      <c r="AVZ102" s="59"/>
      <c r="AWA102" s="37"/>
      <c r="AWB102" s="46"/>
      <c r="AWC102" s="35"/>
      <c r="AWD102" s="59"/>
      <c r="AWE102" s="37"/>
      <c r="AWF102" s="46"/>
      <c r="AWG102" s="35"/>
      <c r="AWH102" s="59"/>
      <c r="AWI102" s="37"/>
      <c r="AWJ102" s="46"/>
      <c r="AWK102" s="35"/>
      <c r="AWL102" s="59"/>
      <c r="AWM102" s="37"/>
      <c r="AWN102" s="46"/>
      <c r="AWO102" s="35"/>
      <c r="AWP102" s="59"/>
      <c r="AWQ102" s="37"/>
      <c r="AWR102" s="46"/>
      <c r="AWS102" s="35"/>
      <c r="AWT102" s="59"/>
      <c r="AWU102" s="37"/>
      <c r="AWV102" s="46"/>
      <c r="AWW102" s="35"/>
      <c r="AWX102" s="59"/>
      <c r="AWY102" s="37"/>
      <c r="AWZ102" s="46"/>
      <c r="AXA102" s="35"/>
      <c r="AXB102" s="59"/>
      <c r="AXC102" s="37"/>
      <c r="AXD102" s="46"/>
      <c r="AXE102" s="35"/>
      <c r="AXF102" s="59"/>
      <c r="AXG102" s="37"/>
      <c r="AXH102" s="46"/>
      <c r="AXI102" s="35"/>
      <c r="AXJ102" s="59"/>
      <c r="AXK102" s="37"/>
      <c r="AXL102" s="46"/>
      <c r="AXM102" s="35"/>
      <c r="AXN102" s="59"/>
      <c r="AXO102" s="37"/>
      <c r="AXP102" s="46"/>
      <c r="AXQ102" s="35"/>
      <c r="AXR102" s="59"/>
      <c r="AXS102" s="37"/>
      <c r="AXT102" s="46"/>
      <c r="AXU102" s="35"/>
      <c r="AXV102" s="59"/>
      <c r="AXW102" s="37"/>
      <c r="AXX102" s="46"/>
      <c r="AXY102" s="35"/>
      <c r="AXZ102" s="59"/>
      <c r="AYA102" s="37"/>
      <c r="AYB102" s="46"/>
      <c r="AYC102" s="35"/>
      <c r="AYD102" s="59"/>
      <c r="AYE102" s="37"/>
      <c r="AYF102" s="46"/>
      <c r="AYG102" s="35"/>
      <c r="AYH102" s="59"/>
      <c r="AYI102" s="37"/>
      <c r="AYJ102" s="46"/>
      <c r="AYK102" s="35"/>
      <c r="AYL102" s="59"/>
      <c r="AYM102" s="37"/>
      <c r="AYN102" s="46"/>
      <c r="AYO102" s="35"/>
      <c r="AYP102" s="59"/>
      <c r="AYQ102" s="37"/>
      <c r="AYR102" s="46"/>
      <c r="AYS102" s="35"/>
      <c r="AYT102" s="59"/>
      <c r="AYU102" s="37"/>
      <c r="AYV102" s="46"/>
      <c r="AYW102" s="35"/>
      <c r="AYX102" s="59"/>
      <c r="AYY102" s="37"/>
      <c r="AYZ102" s="46"/>
      <c r="AZA102" s="35"/>
      <c r="AZB102" s="59"/>
      <c r="AZC102" s="37"/>
      <c r="AZD102" s="46"/>
      <c r="AZE102" s="35"/>
      <c r="AZF102" s="59"/>
      <c r="AZG102" s="37"/>
      <c r="AZH102" s="46"/>
      <c r="AZI102" s="35"/>
      <c r="AZJ102" s="59"/>
      <c r="AZK102" s="37"/>
      <c r="AZL102" s="46"/>
      <c r="AZM102" s="35"/>
      <c r="AZN102" s="59"/>
      <c r="AZO102" s="37"/>
      <c r="AZP102" s="46"/>
      <c r="AZQ102" s="35"/>
      <c r="AZR102" s="59"/>
      <c r="AZS102" s="37"/>
      <c r="AZT102" s="46"/>
      <c r="AZU102" s="35"/>
      <c r="AZV102" s="59"/>
      <c r="AZW102" s="37"/>
      <c r="AZX102" s="46"/>
      <c r="AZY102" s="35"/>
      <c r="AZZ102" s="59"/>
      <c r="BAA102" s="37"/>
      <c r="BAB102" s="46"/>
      <c r="BAC102" s="35"/>
      <c r="BAD102" s="59"/>
      <c r="BAE102" s="37"/>
      <c r="BAF102" s="46"/>
      <c r="BAG102" s="35"/>
      <c r="BAH102" s="59"/>
      <c r="BAI102" s="37"/>
      <c r="BAJ102" s="46"/>
      <c r="BAK102" s="35"/>
      <c r="BAL102" s="59"/>
      <c r="BAM102" s="37"/>
      <c r="BAN102" s="46"/>
      <c r="BAO102" s="35"/>
      <c r="BAP102" s="59"/>
      <c r="BAQ102" s="37"/>
      <c r="BAR102" s="46"/>
      <c r="BAS102" s="35"/>
      <c r="BAT102" s="59"/>
      <c r="BAU102" s="37"/>
      <c r="BAV102" s="46"/>
      <c r="BAW102" s="35"/>
      <c r="BAX102" s="59"/>
      <c r="BAY102" s="37"/>
      <c r="BAZ102" s="46"/>
      <c r="BBA102" s="35"/>
      <c r="BBB102" s="59"/>
      <c r="BBC102" s="37"/>
      <c r="BBD102" s="46"/>
      <c r="BBE102" s="35"/>
      <c r="BBF102" s="59"/>
      <c r="BBG102" s="37"/>
      <c r="BBH102" s="46"/>
      <c r="BBI102" s="35"/>
      <c r="BBJ102" s="59"/>
      <c r="BBK102" s="37"/>
      <c r="BBL102" s="46"/>
      <c r="BBM102" s="35"/>
      <c r="BBN102" s="59"/>
      <c r="BBO102" s="37"/>
      <c r="BBP102" s="46"/>
      <c r="BBQ102" s="35"/>
      <c r="BBR102" s="59"/>
      <c r="BBS102" s="37"/>
      <c r="BBT102" s="46"/>
      <c r="BBU102" s="35"/>
      <c r="BBV102" s="59"/>
      <c r="BBW102" s="37"/>
      <c r="BBX102" s="46"/>
      <c r="BBY102" s="35"/>
      <c r="BBZ102" s="59"/>
      <c r="BCA102" s="37"/>
      <c r="BCB102" s="46"/>
      <c r="BCC102" s="35"/>
      <c r="BCD102" s="59"/>
      <c r="BCE102" s="37"/>
      <c r="BCF102" s="46"/>
      <c r="BCG102" s="35"/>
      <c r="BCH102" s="59"/>
      <c r="BCI102" s="37"/>
      <c r="BCJ102" s="46"/>
      <c r="BCK102" s="35"/>
      <c r="BCL102" s="59"/>
      <c r="BCM102" s="37"/>
      <c r="BCN102" s="46"/>
      <c r="BCO102" s="35"/>
      <c r="BCP102" s="59"/>
      <c r="BCQ102" s="37"/>
      <c r="BCR102" s="46"/>
      <c r="BCS102" s="35"/>
      <c r="BCT102" s="59"/>
      <c r="BCU102" s="37"/>
      <c r="BCV102" s="46"/>
      <c r="BCW102" s="35"/>
      <c r="BCX102" s="59"/>
      <c r="BCY102" s="37"/>
      <c r="BCZ102" s="46"/>
      <c r="BDA102" s="35"/>
      <c r="BDB102" s="59"/>
      <c r="BDC102" s="37"/>
      <c r="BDD102" s="46"/>
      <c r="BDE102" s="35"/>
      <c r="BDF102" s="59"/>
      <c r="BDG102" s="37"/>
      <c r="BDH102" s="46"/>
      <c r="BDI102" s="35"/>
      <c r="BDJ102" s="59"/>
      <c r="BDK102" s="37"/>
      <c r="BDL102" s="46"/>
      <c r="BDM102" s="35"/>
      <c r="BDN102" s="59"/>
      <c r="BDO102" s="37"/>
      <c r="BDP102" s="46"/>
      <c r="BDQ102" s="35"/>
      <c r="BDR102" s="59"/>
      <c r="BDS102" s="37"/>
      <c r="BDT102" s="46"/>
      <c r="BDU102" s="35"/>
      <c r="BDV102" s="59"/>
      <c r="BDW102" s="37"/>
      <c r="BDX102" s="46"/>
      <c r="BDY102" s="35"/>
      <c r="BDZ102" s="59"/>
      <c r="BEA102" s="37"/>
      <c r="BEB102" s="46"/>
      <c r="BEC102" s="35"/>
      <c r="BED102" s="59"/>
      <c r="BEE102" s="37"/>
      <c r="BEF102" s="46"/>
      <c r="BEG102" s="35"/>
      <c r="BEH102" s="59"/>
      <c r="BEI102" s="37"/>
      <c r="BEJ102" s="46"/>
      <c r="BEK102" s="35"/>
      <c r="BEL102" s="59"/>
      <c r="BEM102" s="37"/>
      <c r="BEN102" s="46"/>
      <c r="BEO102" s="35"/>
      <c r="BEP102" s="59"/>
      <c r="BEQ102" s="37"/>
      <c r="BER102" s="46"/>
      <c r="BES102" s="35"/>
      <c r="BET102" s="59"/>
      <c r="BEU102" s="37"/>
      <c r="BEV102" s="46"/>
      <c r="BEW102" s="35"/>
      <c r="BEX102" s="59"/>
      <c r="BEY102" s="37"/>
      <c r="BEZ102" s="46"/>
      <c r="BFA102" s="35"/>
      <c r="BFB102" s="59"/>
      <c r="BFC102" s="37"/>
      <c r="BFD102" s="46"/>
      <c r="BFE102" s="35"/>
      <c r="BFF102" s="59"/>
      <c r="BFG102" s="37"/>
      <c r="BFH102" s="46"/>
      <c r="BFI102" s="35"/>
      <c r="BFJ102" s="59"/>
      <c r="BFK102" s="37"/>
      <c r="BFL102" s="46"/>
      <c r="BFM102" s="35"/>
      <c r="BFN102" s="59"/>
      <c r="BFO102" s="37"/>
      <c r="BFP102" s="46"/>
      <c r="BFQ102" s="35"/>
      <c r="BFR102" s="59"/>
      <c r="BFS102" s="37"/>
      <c r="BFT102" s="46"/>
      <c r="BFU102" s="35"/>
      <c r="BFV102" s="59"/>
      <c r="BFW102" s="37"/>
      <c r="BFX102" s="46"/>
      <c r="BFY102" s="35"/>
      <c r="BFZ102" s="59"/>
      <c r="BGA102" s="37"/>
      <c r="BGB102" s="46"/>
      <c r="BGC102" s="35"/>
      <c r="BGD102" s="59"/>
      <c r="BGE102" s="37"/>
      <c r="BGF102" s="46"/>
      <c r="BGG102" s="35"/>
      <c r="BGH102" s="59"/>
      <c r="BGI102" s="37"/>
      <c r="BGJ102" s="46"/>
      <c r="BGK102" s="35"/>
      <c r="BGL102" s="59"/>
      <c r="BGM102" s="37"/>
      <c r="BGN102" s="46"/>
      <c r="BGO102" s="35"/>
      <c r="BGP102" s="59"/>
      <c r="BGQ102" s="37"/>
      <c r="BGR102" s="46"/>
      <c r="BGS102" s="35"/>
      <c r="BGT102" s="59"/>
      <c r="BGU102" s="37"/>
      <c r="BGV102" s="46"/>
      <c r="BGW102" s="35"/>
      <c r="BGX102" s="59"/>
      <c r="BGY102" s="37"/>
      <c r="BGZ102" s="46"/>
      <c r="BHA102" s="35"/>
      <c r="BHB102" s="59"/>
      <c r="BHC102" s="37"/>
      <c r="BHD102" s="46"/>
      <c r="BHE102" s="35"/>
      <c r="BHF102" s="59"/>
      <c r="BHG102" s="37"/>
      <c r="BHH102" s="46"/>
      <c r="BHI102" s="35"/>
      <c r="BHJ102" s="59"/>
      <c r="BHK102" s="37"/>
      <c r="BHL102" s="46"/>
      <c r="BHM102" s="35"/>
      <c r="BHN102" s="59"/>
      <c r="BHO102" s="37"/>
      <c r="BHP102" s="46"/>
      <c r="BHQ102" s="35"/>
      <c r="BHR102" s="59"/>
      <c r="BHS102" s="37"/>
      <c r="BHT102" s="46"/>
      <c r="BHU102" s="35"/>
      <c r="BHV102" s="59"/>
      <c r="BHW102" s="37"/>
      <c r="BHX102" s="46"/>
      <c r="BHY102" s="35"/>
      <c r="BHZ102" s="59"/>
      <c r="BIA102" s="37"/>
      <c r="BIB102" s="46"/>
      <c r="BIC102" s="35"/>
      <c r="BID102" s="59"/>
      <c r="BIE102" s="37"/>
      <c r="BIF102" s="46"/>
      <c r="BIG102" s="35"/>
      <c r="BIH102" s="59"/>
      <c r="BII102" s="37"/>
      <c r="BIJ102" s="46"/>
      <c r="BIK102" s="35"/>
      <c r="BIL102" s="59"/>
      <c r="BIM102" s="37"/>
      <c r="BIN102" s="46"/>
      <c r="BIO102" s="35"/>
      <c r="BIP102" s="59"/>
      <c r="BIQ102" s="37"/>
      <c r="BIR102" s="46"/>
      <c r="BIS102" s="35"/>
      <c r="BIT102" s="59"/>
      <c r="BIU102" s="37"/>
      <c r="BIV102" s="46"/>
      <c r="BIW102" s="35"/>
      <c r="BIX102" s="59"/>
      <c r="BIY102" s="37"/>
      <c r="BIZ102" s="46"/>
      <c r="BJA102" s="35"/>
      <c r="BJB102" s="59"/>
      <c r="BJC102" s="37"/>
      <c r="BJD102" s="46"/>
      <c r="BJE102" s="35"/>
      <c r="BJF102" s="59"/>
      <c r="BJG102" s="37"/>
      <c r="BJH102" s="46"/>
      <c r="BJI102" s="35"/>
      <c r="BJJ102" s="59"/>
      <c r="BJK102" s="37"/>
      <c r="BJL102" s="46"/>
      <c r="BJM102" s="35"/>
      <c r="BJN102" s="59"/>
      <c r="BJO102" s="37"/>
      <c r="BJP102" s="46"/>
      <c r="BJQ102" s="35"/>
      <c r="BJR102" s="59"/>
      <c r="BJS102" s="37"/>
      <c r="BJT102" s="46"/>
      <c r="BJU102" s="35"/>
      <c r="BJV102" s="59"/>
      <c r="BJW102" s="37"/>
      <c r="BJX102" s="46"/>
      <c r="BJY102" s="35"/>
      <c r="BJZ102" s="59"/>
      <c r="BKA102" s="37"/>
      <c r="BKB102" s="46"/>
      <c r="BKC102" s="35"/>
      <c r="BKD102" s="59"/>
      <c r="BKE102" s="37"/>
      <c r="BKF102" s="46"/>
      <c r="BKG102" s="35"/>
      <c r="BKH102" s="59"/>
      <c r="BKI102" s="37"/>
      <c r="BKJ102" s="46"/>
      <c r="BKK102" s="35"/>
      <c r="BKL102" s="59"/>
      <c r="BKM102" s="37"/>
      <c r="BKN102" s="46"/>
      <c r="BKO102" s="35"/>
      <c r="BKP102" s="59"/>
      <c r="BKQ102" s="37"/>
      <c r="BKR102" s="46"/>
      <c r="BKS102" s="35"/>
      <c r="BKT102" s="59"/>
      <c r="BKU102" s="37"/>
      <c r="BKV102" s="46"/>
      <c r="BKW102" s="35"/>
      <c r="BKX102" s="59"/>
      <c r="BKY102" s="37"/>
      <c r="BKZ102" s="46"/>
      <c r="BLA102" s="35"/>
      <c r="BLB102" s="59"/>
      <c r="BLC102" s="37"/>
      <c r="BLD102" s="46"/>
      <c r="BLE102" s="35"/>
      <c r="BLF102" s="59"/>
      <c r="BLG102" s="37"/>
      <c r="BLH102" s="46"/>
      <c r="BLI102" s="35"/>
      <c r="BLJ102" s="59"/>
      <c r="BLK102" s="37"/>
      <c r="BLL102" s="46"/>
      <c r="BLM102" s="35"/>
      <c r="BLN102" s="59"/>
      <c r="BLO102" s="37"/>
      <c r="BLP102" s="46"/>
      <c r="BLQ102" s="35"/>
      <c r="BLR102" s="59"/>
      <c r="BLS102" s="37"/>
      <c r="BLT102" s="46"/>
      <c r="BLU102" s="35"/>
      <c r="BLV102" s="59"/>
      <c r="BLW102" s="37"/>
      <c r="BLX102" s="46"/>
      <c r="BLY102" s="35"/>
      <c r="BLZ102" s="59"/>
      <c r="BMA102" s="37"/>
      <c r="BMB102" s="46"/>
      <c r="BMC102" s="35"/>
      <c r="BMD102" s="59"/>
      <c r="BME102" s="37"/>
      <c r="BMF102" s="46"/>
      <c r="BMG102" s="35"/>
      <c r="BMH102" s="59"/>
      <c r="BMI102" s="37"/>
      <c r="BMJ102" s="46"/>
      <c r="BMK102" s="35"/>
      <c r="BML102" s="59"/>
      <c r="BMM102" s="37"/>
      <c r="BMN102" s="46"/>
      <c r="BMO102" s="35"/>
      <c r="BMP102" s="59"/>
      <c r="BMQ102" s="37"/>
      <c r="BMR102" s="46"/>
      <c r="BMS102" s="35"/>
      <c r="BMT102" s="59"/>
      <c r="BMU102" s="37"/>
      <c r="BMV102" s="46"/>
      <c r="BMW102" s="35"/>
      <c r="BMX102" s="59"/>
      <c r="BMY102" s="37"/>
      <c r="BMZ102" s="46"/>
      <c r="BNA102" s="35"/>
      <c r="BNB102" s="59"/>
      <c r="BNC102" s="37"/>
      <c r="BND102" s="46"/>
      <c r="BNE102" s="35"/>
      <c r="BNF102" s="59"/>
      <c r="BNG102" s="37"/>
      <c r="BNH102" s="46"/>
      <c r="BNI102" s="35"/>
      <c r="BNJ102" s="59"/>
      <c r="BNK102" s="37"/>
      <c r="BNL102" s="46"/>
      <c r="BNM102" s="35"/>
      <c r="BNN102" s="59"/>
      <c r="BNO102" s="37"/>
      <c r="BNP102" s="46"/>
      <c r="BNQ102" s="35"/>
      <c r="BNR102" s="59"/>
      <c r="BNS102" s="37"/>
      <c r="BNT102" s="46"/>
      <c r="BNU102" s="35"/>
      <c r="BNV102" s="59"/>
      <c r="BNW102" s="37"/>
      <c r="BNX102" s="46"/>
      <c r="BNY102" s="35"/>
      <c r="BNZ102" s="59"/>
      <c r="BOA102" s="37"/>
      <c r="BOB102" s="46"/>
      <c r="BOC102" s="35"/>
      <c r="BOD102" s="59"/>
      <c r="BOE102" s="37"/>
      <c r="BOF102" s="46"/>
      <c r="BOG102" s="35"/>
      <c r="BOH102" s="59"/>
      <c r="BOI102" s="37"/>
      <c r="BOJ102" s="46"/>
      <c r="BOK102" s="35"/>
      <c r="BOL102" s="59"/>
      <c r="BOM102" s="37"/>
      <c r="BON102" s="46"/>
      <c r="BOO102" s="35"/>
      <c r="BOP102" s="59"/>
      <c r="BOQ102" s="37"/>
      <c r="BOR102" s="46"/>
      <c r="BOS102" s="35"/>
      <c r="BOT102" s="59"/>
      <c r="BOU102" s="37"/>
      <c r="BOV102" s="46"/>
      <c r="BOW102" s="35"/>
      <c r="BOX102" s="59"/>
      <c r="BOY102" s="37"/>
      <c r="BOZ102" s="46"/>
      <c r="BPA102" s="35"/>
      <c r="BPB102" s="59"/>
      <c r="BPC102" s="37"/>
      <c r="BPD102" s="46"/>
      <c r="BPE102" s="35"/>
      <c r="BPF102" s="59"/>
      <c r="BPG102" s="37"/>
      <c r="BPH102" s="46"/>
      <c r="BPI102" s="35"/>
      <c r="BPJ102" s="59"/>
      <c r="BPK102" s="37"/>
      <c r="BPL102" s="46"/>
      <c r="BPM102" s="35"/>
      <c r="BPN102" s="59"/>
      <c r="BPO102" s="37"/>
      <c r="BPP102" s="46"/>
      <c r="BPQ102" s="35"/>
      <c r="BPR102" s="59"/>
      <c r="BPS102" s="37"/>
      <c r="BPT102" s="46"/>
      <c r="BPU102" s="35"/>
      <c r="BPV102" s="59"/>
      <c r="BPW102" s="37"/>
      <c r="BPX102" s="46"/>
      <c r="BPY102" s="35"/>
      <c r="BPZ102" s="59"/>
      <c r="BQA102" s="37"/>
      <c r="BQB102" s="46"/>
      <c r="BQC102" s="35"/>
      <c r="BQD102" s="59"/>
      <c r="BQE102" s="37"/>
      <c r="BQF102" s="46"/>
      <c r="BQG102" s="35"/>
      <c r="BQH102" s="59"/>
      <c r="BQI102" s="37"/>
      <c r="BQJ102" s="46"/>
      <c r="BQK102" s="35"/>
      <c r="BQL102" s="59"/>
      <c r="BQM102" s="37"/>
      <c r="BQN102" s="46"/>
      <c r="BQO102" s="35"/>
      <c r="BQP102" s="59"/>
      <c r="BQQ102" s="37"/>
      <c r="BQR102" s="46"/>
      <c r="BQS102" s="35"/>
      <c r="BQT102" s="59"/>
      <c r="BQU102" s="37"/>
      <c r="BQV102" s="46"/>
      <c r="BQW102" s="35"/>
      <c r="BQX102" s="59"/>
      <c r="BQY102" s="37"/>
      <c r="BQZ102" s="46"/>
      <c r="BRA102" s="35"/>
      <c r="BRB102" s="59"/>
      <c r="BRC102" s="37"/>
      <c r="BRD102" s="46"/>
      <c r="BRE102" s="35"/>
      <c r="BRF102" s="59"/>
      <c r="BRG102" s="37"/>
      <c r="BRH102" s="46"/>
      <c r="BRI102" s="35"/>
      <c r="BRJ102" s="59"/>
      <c r="BRK102" s="37"/>
      <c r="BRL102" s="46"/>
      <c r="BRM102" s="35"/>
      <c r="BRN102" s="59"/>
      <c r="BRO102" s="37"/>
      <c r="BRP102" s="46"/>
      <c r="BRQ102" s="35"/>
      <c r="BRR102" s="59"/>
      <c r="BRS102" s="37"/>
      <c r="BRT102" s="46"/>
      <c r="BRU102" s="35"/>
      <c r="BRV102" s="59"/>
      <c r="BRW102" s="37"/>
      <c r="BRX102" s="46"/>
      <c r="BRY102" s="35"/>
      <c r="BRZ102" s="59"/>
      <c r="BSA102" s="37"/>
      <c r="BSB102" s="46"/>
      <c r="BSC102" s="35"/>
      <c r="BSD102" s="59"/>
      <c r="BSE102" s="37"/>
      <c r="BSF102" s="46"/>
      <c r="BSG102" s="35"/>
      <c r="BSH102" s="59"/>
      <c r="BSI102" s="37"/>
      <c r="BSJ102" s="46"/>
      <c r="BSK102" s="35"/>
      <c r="BSL102" s="59"/>
      <c r="BSM102" s="37"/>
      <c r="BSN102" s="46"/>
      <c r="BSO102" s="35"/>
      <c r="BSP102" s="59"/>
      <c r="BSQ102" s="37"/>
      <c r="BSR102" s="46"/>
      <c r="BSS102" s="35"/>
      <c r="BST102" s="59"/>
      <c r="BSU102" s="37"/>
      <c r="BSV102" s="46"/>
      <c r="BSW102" s="35"/>
      <c r="BSX102" s="59"/>
      <c r="BSY102" s="37"/>
      <c r="BSZ102" s="46"/>
      <c r="BTA102" s="35"/>
      <c r="BTB102" s="59"/>
      <c r="BTC102" s="37"/>
      <c r="BTD102" s="46"/>
      <c r="BTE102" s="35"/>
      <c r="BTF102" s="59"/>
      <c r="BTG102" s="37"/>
      <c r="BTH102" s="46"/>
      <c r="BTI102" s="35"/>
      <c r="BTJ102" s="59"/>
      <c r="BTK102" s="37"/>
      <c r="BTL102" s="46"/>
      <c r="BTM102" s="35"/>
      <c r="BTN102" s="59"/>
      <c r="BTO102" s="37"/>
      <c r="BTP102" s="46"/>
      <c r="BTQ102" s="35"/>
      <c r="BTR102" s="59"/>
      <c r="BTS102" s="37"/>
      <c r="BTT102" s="46"/>
      <c r="BTU102" s="35"/>
      <c r="BTV102" s="59"/>
      <c r="BTW102" s="37"/>
      <c r="BTX102" s="46"/>
      <c r="BTY102" s="35"/>
      <c r="BTZ102" s="59"/>
      <c r="BUA102" s="37"/>
      <c r="BUB102" s="46"/>
      <c r="BUC102" s="35"/>
      <c r="BUD102" s="59"/>
      <c r="BUE102" s="37"/>
      <c r="BUF102" s="46"/>
      <c r="BUG102" s="35"/>
      <c r="BUH102" s="59"/>
      <c r="BUI102" s="37"/>
      <c r="BUJ102" s="46"/>
      <c r="BUK102" s="35"/>
      <c r="BUL102" s="59"/>
      <c r="BUM102" s="37"/>
      <c r="BUN102" s="46"/>
      <c r="BUO102" s="35"/>
      <c r="BUP102" s="59"/>
      <c r="BUQ102" s="37"/>
      <c r="BUR102" s="46"/>
      <c r="BUS102" s="35"/>
      <c r="BUT102" s="59"/>
      <c r="BUU102" s="37"/>
      <c r="BUV102" s="46"/>
      <c r="BUW102" s="35"/>
      <c r="BUX102" s="59"/>
      <c r="BUY102" s="37"/>
      <c r="BUZ102" s="46"/>
      <c r="BVA102" s="35"/>
      <c r="BVB102" s="59"/>
      <c r="BVC102" s="37"/>
      <c r="BVD102" s="46"/>
      <c r="BVE102" s="35"/>
      <c r="BVF102" s="59"/>
      <c r="BVG102" s="37"/>
      <c r="BVH102" s="46"/>
      <c r="BVI102" s="35"/>
      <c r="BVJ102" s="59"/>
      <c r="BVK102" s="37"/>
      <c r="BVL102" s="46"/>
      <c r="BVM102" s="35"/>
      <c r="BVN102" s="59"/>
      <c r="BVO102" s="37"/>
      <c r="BVP102" s="46"/>
      <c r="BVQ102" s="35"/>
      <c r="BVR102" s="59"/>
      <c r="BVS102" s="37"/>
      <c r="BVT102" s="46"/>
      <c r="BVU102" s="35"/>
      <c r="BVV102" s="59"/>
      <c r="BVW102" s="37"/>
      <c r="BVX102" s="46"/>
      <c r="BVY102" s="35"/>
      <c r="BVZ102" s="59"/>
      <c r="BWA102" s="37"/>
      <c r="BWB102" s="46"/>
      <c r="BWC102" s="35"/>
      <c r="BWD102" s="59"/>
      <c r="BWE102" s="37"/>
      <c r="BWF102" s="46"/>
      <c r="BWG102" s="35"/>
      <c r="BWH102" s="59"/>
      <c r="BWI102" s="37"/>
      <c r="BWJ102" s="46"/>
      <c r="BWK102" s="35"/>
      <c r="BWL102" s="59"/>
      <c r="BWM102" s="37"/>
      <c r="BWN102" s="46"/>
      <c r="BWO102" s="35"/>
      <c r="BWP102" s="59"/>
      <c r="BWQ102" s="37"/>
      <c r="BWR102" s="46"/>
      <c r="BWS102" s="35"/>
      <c r="BWT102" s="59"/>
      <c r="BWU102" s="37"/>
      <c r="BWV102" s="46"/>
      <c r="BWW102" s="35"/>
      <c r="BWX102" s="59"/>
      <c r="BWY102" s="37"/>
      <c r="BWZ102" s="46"/>
      <c r="BXA102" s="35"/>
      <c r="BXB102" s="59"/>
      <c r="BXC102" s="37"/>
      <c r="BXD102" s="46"/>
      <c r="BXE102" s="35"/>
      <c r="BXF102" s="59"/>
      <c r="BXG102" s="37"/>
      <c r="BXH102" s="46"/>
      <c r="BXI102" s="35"/>
      <c r="BXJ102" s="59"/>
      <c r="BXK102" s="37"/>
      <c r="BXL102" s="46"/>
      <c r="BXM102" s="35"/>
      <c r="BXN102" s="59"/>
      <c r="BXO102" s="37"/>
      <c r="BXP102" s="46"/>
      <c r="BXQ102" s="35"/>
      <c r="BXR102" s="59"/>
      <c r="BXS102" s="37"/>
      <c r="BXT102" s="46"/>
      <c r="BXU102" s="35"/>
      <c r="BXV102" s="59"/>
      <c r="BXW102" s="37"/>
      <c r="BXX102" s="46"/>
      <c r="BXY102" s="35"/>
      <c r="BXZ102" s="59"/>
      <c r="BYA102" s="37"/>
      <c r="BYB102" s="46"/>
      <c r="BYC102" s="35"/>
      <c r="BYD102" s="59"/>
      <c r="BYE102" s="37"/>
      <c r="BYF102" s="46"/>
      <c r="BYG102" s="35"/>
      <c r="BYH102" s="59"/>
      <c r="BYI102" s="37"/>
      <c r="BYJ102" s="46"/>
      <c r="BYK102" s="35"/>
      <c r="BYL102" s="59"/>
      <c r="BYM102" s="37"/>
      <c r="BYN102" s="46"/>
      <c r="BYO102" s="35"/>
      <c r="BYP102" s="59"/>
      <c r="BYQ102" s="37"/>
      <c r="BYR102" s="46"/>
      <c r="BYS102" s="35"/>
      <c r="BYT102" s="59"/>
      <c r="BYU102" s="37"/>
      <c r="BYV102" s="46"/>
      <c r="BYW102" s="35"/>
      <c r="BYX102" s="59"/>
      <c r="BYY102" s="37"/>
      <c r="BYZ102" s="46"/>
      <c r="BZA102" s="35"/>
      <c r="BZB102" s="59"/>
      <c r="BZC102" s="37"/>
      <c r="BZD102" s="46"/>
      <c r="BZE102" s="35"/>
      <c r="BZF102" s="59"/>
      <c r="BZG102" s="37"/>
      <c r="BZH102" s="46"/>
      <c r="BZI102" s="35"/>
      <c r="BZJ102" s="59"/>
      <c r="BZK102" s="37"/>
      <c r="BZL102" s="46"/>
      <c r="BZM102" s="35"/>
      <c r="BZN102" s="59"/>
      <c r="BZO102" s="37"/>
      <c r="BZP102" s="46"/>
      <c r="BZQ102" s="35"/>
      <c r="BZR102" s="59"/>
      <c r="BZS102" s="37"/>
      <c r="BZT102" s="46"/>
      <c r="BZU102" s="35"/>
      <c r="BZV102" s="59"/>
      <c r="BZW102" s="37"/>
      <c r="BZX102" s="46"/>
      <c r="BZY102" s="35"/>
      <c r="BZZ102" s="59"/>
      <c r="CAA102" s="37"/>
      <c r="CAB102" s="46"/>
      <c r="CAC102" s="35"/>
      <c r="CAD102" s="59"/>
      <c r="CAE102" s="37"/>
      <c r="CAF102" s="46"/>
      <c r="CAG102" s="35"/>
      <c r="CAH102" s="59"/>
      <c r="CAI102" s="37"/>
      <c r="CAJ102" s="46"/>
      <c r="CAK102" s="35"/>
      <c r="CAL102" s="59"/>
      <c r="CAM102" s="37"/>
      <c r="CAN102" s="46"/>
      <c r="CAO102" s="35"/>
      <c r="CAP102" s="59"/>
      <c r="CAQ102" s="37"/>
      <c r="CAR102" s="46"/>
      <c r="CAS102" s="35"/>
      <c r="CAT102" s="59"/>
      <c r="CAU102" s="37"/>
      <c r="CAV102" s="46"/>
      <c r="CAW102" s="35"/>
      <c r="CAX102" s="59"/>
      <c r="CAY102" s="37"/>
      <c r="CAZ102" s="46"/>
      <c r="CBA102" s="35"/>
      <c r="CBB102" s="59"/>
      <c r="CBC102" s="37"/>
      <c r="CBD102" s="46"/>
      <c r="CBE102" s="35"/>
      <c r="CBF102" s="59"/>
      <c r="CBG102" s="37"/>
      <c r="CBH102" s="46"/>
      <c r="CBI102" s="35"/>
      <c r="CBJ102" s="59"/>
      <c r="CBK102" s="37"/>
      <c r="CBL102" s="46"/>
      <c r="CBM102" s="35"/>
      <c r="CBN102" s="59"/>
      <c r="CBO102" s="37"/>
      <c r="CBP102" s="46"/>
      <c r="CBQ102" s="35"/>
      <c r="CBR102" s="59"/>
      <c r="CBS102" s="37"/>
      <c r="CBT102" s="46"/>
      <c r="CBU102" s="35"/>
      <c r="CBV102" s="59"/>
      <c r="CBW102" s="37"/>
      <c r="CBX102" s="46"/>
      <c r="CBY102" s="35"/>
      <c r="CBZ102" s="59"/>
      <c r="CCA102" s="37"/>
      <c r="CCB102" s="46"/>
      <c r="CCC102" s="35"/>
      <c r="CCD102" s="59"/>
      <c r="CCE102" s="37"/>
      <c r="CCF102" s="46"/>
      <c r="CCG102" s="35"/>
      <c r="CCH102" s="59"/>
      <c r="CCI102" s="37"/>
      <c r="CCJ102" s="46"/>
      <c r="CCK102" s="35"/>
      <c r="CCL102" s="59"/>
      <c r="CCM102" s="37"/>
      <c r="CCN102" s="46"/>
      <c r="CCO102" s="35"/>
      <c r="CCP102" s="59"/>
      <c r="CCQ102" s="37"/>
      <c r="CCR102" s="46"/>
      <c r="CCS102" s="35"/>
      <c r="CCT102" s="59"/>
      <c r="CCU102" s="37"/>
      <c r="CCV102" s="46"/>
      <c r="CCW102" s="35"/>
      <c r="CCX102" s="59"/>
      <c r="CCY102" s="37"/>
      <c r="CCZ102" s="46"/>
      <c r="CDA102" s="35"/>
      <c r="CDB102" s="59"/>
      <c r="CDC102" s="37"/>
      <c r="CDD102" s="46"/>
      <c r="CDE102" s="35"/>
      <c r="CDF102" s="59"/>
      <c r="CDG102" s="37"/>
      <c r="CDH102" s="46"/>
      <c r="CDI102" s="35"/>
      <c r="CDJ102" s="59"/>
      <c r="CDK102" s="37"/>
      <c r="CDL102" s="46"/>
      <c r="CDM102" s="35"/>
      <c r="CDN102" s="59"/>
      <c r="CDO102" s="37"/>
      <c r="CDP102" s="46"/>
      <c r="CDQ102" s="35"/>
      <c r="CDR102" s="59"/>
      <c r="CDS102" s="37"/>
      <c r="CDT102" s="46"/>
      <c r="CDU102" s="35"/>
      <c r="CDV102" s="59"/>
      <c r="CDW102" s="37"/>
      <c r="CDX102" s="46"/>
      <c r="CDY102" s="35"/>
      <c r="CDZ102" s="59"/>
      <c r="CEA102" s="37"/>
      <c r="CEB102" s="46"/>
      <c r="CEC102" s="35"/>
      <c r="CED102" s="59"/>
      <c r="CEE102" s="37"/>
      <c r="CEF102" s="46"/>
      <c r="CEG102" s="35"/>
      <c r="CEH102" s="59"/>
      <c r="CEI102" s="37"/>
      <c r="CEJ102" s="46"/>
      <c r="CEK102" s="35"/>
      <c r="CEL102" s="59"/>
      <c r="CEM102" s="37"/>
      <c r="CEN102" s="46"/>
      <c r="CEO102" s="35"/>
      <c r="CEP102" s="59"/>
      <c r="CEQ102" s="37"/>
      <c r="CER102" s="46"/>
      <c r="CES102" s="35"/>
      <c r="CET102" s="59"/>
      <c r="CEU102" s="37"/>
      <c r="CEV102" s="46"/>
      <c r="CEW102" s="35"/>
      <c r="CEX102" s="59"/>
      <c r="CEY102" s="37"/>
      <c r="CEZ102" s="46"/>
      <c r="CFA102" s="35"/>
      <c r="CFB102" s="59"/>
      <c r="CFC102" s="37"/>
      <c r="CFD102" s="46"/>
      <c r="CFE102" s="35"/>
      <c r="CFF102" s="59"/>
      <c r="CFG102" s="37"/>
      <c r="CFH102" s="46"/>
      <c r="CFI102" s="35"/>
      <c r="CFJ102" s="59"/>
      <c r="CFK102" s="37"/>
      <c r="CFL102" s="46"/>
      <c r="CFM102" s="35"/>
      <c r="CFN102" s="59"/>
      <c r="CFO102" s="37"/>
      <c r="CFP102" s="46"/>
      <c r="CFQ102" s="35"/>
      <c r="CFR102" s="59"/>
      <c r="CFS102" s="37"/>
      <c r="CFT102" s="46"/>
      <c r="CFU102" s="35"/>
      <c r="CFV102" s="59"/>
      <c r="CFW102" s="37"/>
      <c r="CFX102" s="46"/>
      <c r="CFY102" s="35"/>
      <c r="CFZ102" s="59"/>
      <c r="CGA102" s="37"/>
      <c r="CGB102" s="46"/>
      <c r="CGC102" s="35"/>
      <c r="CGD102" s="59"/>
      <c r="CGE102" s="37"/>
      <c r="CGF102" s="46"/>
      <c r="CGG102" s="35"/>
      <c r="CGH102" s="59"/>
      <c r="CGI102" s="37"/>
      <c r="CGJ102" s="46"/>
      <c r="CGK102" s="35"/>
      <c r="CGL102" s="59"/>
      <c r="CGM102" s="37"/>
      <c r="CGN102" s="46"/>
      <c r="CGO102" s="35"/>
      <c r="CGP102" s="59"/>
      <c r="CGQ102" s="37"/>
      <c r="CGR102" s="46"/>
      <c r="CGS102" s="35"/>
      <c r="CGT102" s="59"/>
      <c r="CGU102" s="37"/>
      <c r="CGV102" s="46"/>
      <c r="CGW102" s="35"/>
      <c r="CGX102" s="59"/>
      <c r="CGY102" s="37"/>
      <c r="CGZ102" s="46"/>
      <c r="CHA102" s="35"/>
      <c r="CHB102" s="59"/>
      <c r="CHC102" s="37"/>
      <c r="CHD102" s="46"/>
      <c r="CHE102" s="35"/>
      <c r="CHF102" s="59"/>
      <c r="CHG102" s="37"/>
      <c r="CHH102" s="46"/>
      <c r="CHI102" s="35"/>
      <c r="CHJ102" s="59"/>
      <c r="CHK102" s="37"/>
      <c r="CHL102" s="46"/>
      <c r="CHM102" s="35"/>
      <c r="CHN102" s="59"/>
      <c r="CHO102" s="37"/>
      <c r="CHP102" s="46"/>
      <c r="CHQ102" s="35"/>
      <c r="CHR102" s="59"/>
      <c r="CHS102" s="37"/>
      <c r="CHT102" s="46"/>
      <c r="CHU102" s="35"/>
      <c r="CHV102" s="59"/>
      <c r="CHW102" s="37"/>
      <c r="CHX102" s="46"/>
      <c r="CHY102" s="35"/>
      <c r="CHZ102" s="59"/>
      <c r="CIA102" s="37"/>
      <c r="CIB102" s="46"/>
      <c r="CIC102" s="35"/>
      <c r="CID102" s="59"/>
      <c r="CIE102" s="37"/>
      <c r="CIF102" s="46"/>
      <c r="CIG102" s="35"/>
      <c r="CIH102" s="59"/>
      <c r="CII102" s="37"/>
      <c r="CIJ102" s="46"/>
      <c r="CIK102" s="35"/>
      <c r="CIL102" s="59"/>
      <c r="CIM102" s="37"/>
      <c r="CIN102" s="46"/>
      <c r="CIO102" s="35"/>
      <c r="CIP102" s="59"/>
      <c r="CIQ102" s="37"/>
      <c r="CIR102" s="46"/>
      <c r="CIS102" s="35"/>
      <c r="CIT102" s="59"/>
      <c r="CIU102" s="37"/>
      <c r="CIV102" s="46"/>
      <c r="CIW102" s="35"/>
      <c r="CIX102" s="59"/>
      <c r="CIY102" s="37"/>
      <c r="CIZ102" s="46"/>
      <c r="CJA102" s="35"/>
      <c r="CJB102" s="59"/>
      <c r="CJC102" s="37"/>
      <c r="CJD102" s="46"/>
      <c r="CJE102" s="35"/>
      <c r="CJF102" s="59"/>
      <c r="CJG102" s="37"/>
      <c r="CJH102" s="46"/>
      <c r="CJI102" s="35"/>
      <c r="CJJ102" s="59"/>
      <c r="CJK102" s="37"/>
      <c r="CJL102" s="46"/>
      <c r="CJM102" s="35"/>
      <c r="CJN102" s="59"/>
      <c r="CJO102" s="37"/>
      <c r="CJP102" s="46"/>
      <c r="CJQ102" s="35"/>
      <c r="CJR102" s="59"/>
      <c r="CJS102" s="37"/>
      <c r="CJT102" s="46"/>
      <c r="CJU102" s="35"/>
      <c r="CJV102" s="59"/>
      <c r="CJW102" s="37"/>
      <c r="CJX102" s="46"/>
      <c r="CJY102" s="35"/>
      <c r="CJZ102" s="59"/>
      <c r="CKA102" s="37"/>
      <c r="CKB102" s="46"/>
      <c r="CKC102" s="35"/>
      <c r="CKD102" s="59"/>
      <c r="CKE102" s="37"/>
      <c r="CKF102" s="46"/>
      <c r="CKG102" s="35"/>
      <c r="CKH102" s="59"/>
      <c r="CKI102" s="37"/>
      <c r="CKJ102" s="46"/>
      <c r="CKK102" s="35"/>
      <c r="CKL102" s="59"/>
      <c r="CKM102" s="37"/>
      <c r="CKN102" s="46"/>
      <c r="CKO102" s="35"/>
      <c r="CKP102" s="59"/>
      <c r="CKQ102" s="37"/>
      <c r="CKR102" s="46"/>
      <c r="CKS102" s="35"/>
      <c r="CKT102" s="59"/>
      <c r="CKU102" s="37"/>
      <c r="CKV102" s="46"/>
      <c r="CKW102" s="35"/>
      <c r="CKX102" s="59"/>
      <c r="CKY102" s="37"/>
      <c r="CKZ102" s="46"/>
      <c r="CLA102" s="35"/>
      <c r="CLB102" s="59"/>
      <c r="CLC102" s="37"/>
      <c r="CLD102" s="46"/>
      <c r="CLE102" s="35"/>
      <c r="CLF102" s="59"/>
      <c r="CLG102" s="37"/>
      <c r="CLH102" s="46"/>
      <c r="CLI102" s="35"/>
      <c r="CLJ102" s="59"/>
      <c r="CLK102" s="37"/>
      <c r="CLL102" s="46"/>
      <c r="CLM102" s="35"/>
      <c r="CLN102" s="59"/>
      <c r="CLO102" s="37"/>
      <c r="CLP102" s="46"/>
      <c r="CLQ102" s="35"/>
      <c r="CLR102" s="59"/>
      <c r="CLS102" s="37"/>
      <c r="CLT102" s="46"/>
      <c r="CLU102" s="35"/>
      <c r="CLV102" s="59"/>
      <c r="CLW102" s="37"/>
      <c r="CLX102" s="46"/>
      <c r="CLY102" s="35"/>
      <c r="CLZ102" s="59"/>
      <c r="CMA102" s="37"/>
      <c r="CMB102" s="46"/>
      <c r="CMC102" s="35"/>
      <c r="CMD102" s="59"/>
      <c r="CME102" s="37"/>
      <c r="CMF102" s="46"/>
      <c r="CMG102" s="35"/>
      <c r="CMH102" s="59"/>
      <c r="CMI102" s="37"/>
      <c r="CMJ102" s="46"/>
      <c r="CMK102" s="35"/>
      <c r="CML102" s="59"/>
      <c r="CMM102" s="37"/>
      <c r="CMN102" s="46"/>
      <c r="CMO102" s="35"/>
      <c r="CMP102" s="59"/>
      <c r="CMQ102" s="37"/>
      <c r="CMR102" s="46"/>
      <c r="CMS102" s="35"/>
      <c r="CMT102" s="59"/>
      <c r="CMU102" s="37"/>
      <c r="CMV102" s="46"/>
      <c r="CMW102" s="35"/>
      <c r="CMX102" s="59"/>
      <c r="CMY102" s="37"/>
      <c r="CMZ102" s="46"/>
      <c r="CNA102" s="35"/>
      <c r="CNB102" s="59"/>
      <c r="CNC102" s="37"/>
      <c r="CND102" s="46"/>
      <c r="CNE102" s="35"/>
      <c r="CNF102" s="59"/>
      <c r="CNG102" s="37"/>
      <c r="CNH102" s="46"/>
      <c r="CNI102" s="35"/>
      <c r="CNJ102" s="59"/>
      <c r="CNK102" s="37"/>
      <c r="CNL102" s="46"/>
      <c r="CNM102" s="35"/>
      <c r="CNN102" s="59"/>
      <c r="CNO102" s="37"/>
      <c r="CNP102" s="46"/>
      <c r="CNQ102" s="35"/>
      <c r="CNR102" s="59"/>
      <c r="CNS102" s="37"/>
      <c r="CNT102" s="46"/>
      <c r="CNU102" s="35"/>
      <c r="CNV102" s="59"/>
      <c r="CNW102" s="37"/>
      <c r="CNX102" s="46"/>
      <c r="CNY102" s="35"/>
      <c r="CNZ102" s="59"/>
      <c r="COA102" s="37"/>
      <c r="COB102" s="46"/>
      <c r="COC102" s="35"/>
      <c r="COD102" s="59"/>
      <c r="COE102" s="37"/>
      <c r="COF102" s="46"/>
      <c r="COG102" s="35"/>
      <c r="COH102" s="59"/>
      <c r="COI102" s="37"/>
      <c r="COJ102" s="46"/>
      <c r="COK102" s="35"/>
      <c r="COL102" s="59"/>
      <c r="COM102" s="37"/>
      <c r="CON102" s="46"/>
      <c r="COO102" s="35"/>
      <c r="COP102" s="59"/>
      <c r="COQ102" s="37"/>
      <c r="COR102" s="46"/>
      <c r="COS102" s="35"/>
      <c r="COT102" s="59"/>
      <c r="COU102" s="37"/>
      <c r="COV102" s="46"/>
      <c r="COW102" s="35"/>
      <c r="COX102" s="59"/>
      <c r="COY102" s="37"/>
      <c r="COZ102" s="46"/>
      <c r="CPA102" s="35"/>
      <c r="CPB102" s="59"/>
      <c r="CPC102" s="37"/>
      <c r="CPD102" s="46"/>
      <c r="CPE102" s="35"/>
      <c r="CPF102" s="59"/>
      <c r="CPG102" s="37"/>
      <c r="CPH102" s="46"/>
      <c r="CPI102" s="35"/>
      <c r="CPJ102" s="59"/>
      <c r="CPK102" s="37"/>
      <c r="CPL102" s="46"/>
      <c r="CPM102" s="35"/>
      <c r="CPN102" s="59"/>
      <c r="CPO102" s="37"/>
      <c r="CPP102" s="46"/>
      <c r="CPQ102" s="35"/>
      <c r="CPR102" s="59"/>
      <c r="CPS102" s="37"/>
      <c r="CPT102" s="46"/>
      <c r="CPU102" s="35"/>
      <c r="CPV102" s="59"/>
      <c r="CPW102" s="37"/>
      <c r="CPX102" s="46"/>
      <c r="CPY102" s="35"/>
      <c r="CPZ102" s="59"/>
      <c r="CQA102" s="37"/>
      <c r="CQB102" s="46"/>
      <c r="CQC102" s="35"/>
      <c r="CQD102" s="59"/>
      <c r="CQE102" s="37"/>
      <c r="CQF102" s="46"/>
      <c r="CQG102" s="35"/>
      <c r="CQH102" s="59"/>
      <c r="CQI102" s="37"/>
      <c r="CQJ102" s="46"/>
      <c r="CQK102" s="35"/>
      <c r="CQL102" s="59"/>
      <c r="CQM102" s="37"/>
      <c r="CQN102" s="46"/>
      <c r="CQO102" s="35"/>
      <c r="CQP102" s="59"/>
      <c r="CQQ102" s="37"/>
      <c r="CQR102" s="46"/>
      <c r="CQS102" s="35"/>
      <c r="CQT102" s="59"/>
      <c r="CQU102" s="37"/>
      <c r="CQV102" s="46"/>
      <c r="CQW102" s="35"/>
      <c r="CQX102" s="59"/>
      <c r="CQY102" s="37"/>
      <c r="CQZ102" s="46"/>
      <c r="CRA102" s="35"/>
      <c r="CRB102" s="59"/>
      <c r="CRC102" s="37"/>
      <c r="CRD102" s="46"/>
      <c r="CRE102" s="35"/>
      <c r="CRF102" s="59"/>
      <c r="CRG102" s="37"/>
      <c r="CRH102" s="46"/>
      <c r="CRI102" s="35"/>
      <c r="CRJ102" s="59"/>
      <c r="CRK102" s="37"/>
      <c r="CRL102" s="46"/>
      <c r="CRM102" s="35"/>
      <c r="CRN102" s="59"/>
      <c r="CRO102" s="37"/>
      <c r="CRP102" s="46"/>
      <c r="CRQ102" s="35"/>
      <c r="CRR102" s="59"/>
      <c r="CRS102" s="37"/>
      <c r="CRT102" s="46"/>
      <c r="CRU102" s="35"/>
      <c r="CRV102" s="59"/>
      <c r="CRW102" s="37"/>
      <c r="CRX102" s="46"/>
      <c r="CRY102" s="35"/>
      <c r="CRZ102" s="59"/>
      <c r="CSA102" s="37"/>
      <c r="CSB102" s="46"/>
      <c r="CSC102" s="35"/>
      <c r="CSD102" s="59"/>
      <c r="CSE102" s="37"/>
      <c r="CSF102" s="46"/>
      <c r="CSG102" s="35"/>
      <c r="CSH102" s="59"/>
      <c r="CSI102" s="37"/>
      <c r="CSJ102" s="46"/>
      <c r="CSK102" s="35"/>
      <c r="CSL102" s="59"/>
      <c r="CSM102" s="37"/>
      <c r="CSN102" s="46"/>
      <c r="CSO102" s="35"/>
      <c r="CSP102" s="59"/>
      <c r="CSQ102" s="37"/>
      <c r="CSR102" s="46"/>
      <c r="CSS102" s="35"/>
      <c r="CST102" s="59"/>
      <c r="CSU102" s="37"/>
      <c r="CSV102" s="46"/>
      <c r="CSW102" s="35"/>
      <c r="CSX102" s="59"/>
      <c r="CSY102" s="37"/>
      <c r="CSZ102" s="46"/>
      <c r="CTA102" s="35"/>
      <c r="CTB102" s="59"/>
      <c r="CTC102" s="37"/>
      <c r="CTD102" s="46"/>
      <c r="CTE102" s="35"/>
      <c r="CTF102" s="59"/>
      <c r="CTG102" s="37"/>
      <c r="CTH102" s="46"/>
      <c r="CTI102" s="35"/>
      <c r="CTJ102" s="59"/>
      <c r="CTK102" s="37"/>
      <c r="CTL102" s="46"/>
      <c r="CTM102" s="35"/>
      <c r="CTN102" s="59"/>
      <c r="CTO102" s="37"/>
      <c r="CTP102" s="46"/>
      <c r="CTQ102" s="35"/>
      <c r="CTR102" s="59"/>
      <c r="CTS102" s="37"/>
      <c r="CTT102" s="46"/>
      <c r="CTU102" s="35"/>
      <c r="CTV102" s="59"/>
      <c r="CTW102" s="37"/>
      <c r="CTX102" s="46"/>
      <c r="CTY102" s="35"/>
      <c r="CTZ102" s="59"/>
      <c r="CUA102" s="37"/>
      <c r="CUB102" s="46"/>
      <c r="CUC102" s="35"/>
      <c r="CUD102" s="59"/>
      <c r="CUE102" s="37"/>
      <c r="CUF102" s="46"/>
      <c r="CUG102" s="35"/>
      <c r="CUH102" s="59"/>
      <c r="CUI102" s="37"/>
      <c r="CUJ102" s="46"/>
      <c r="CUK102" s="35"/>
      <c r="CUL102" s="59"/>
      <c r="CUM102" s="37"/>
      <c r="CUN102" s="46"/>
      <c r="CUO102" s="35"/>
      <c r="CUP102" s="59"/>
      <c r="CUQ102" s="37"/>
      <c r="CUR102" s="46"/>
      <c r="CUS102" s="35"/>
      <c r="CUT102" s="59"/>
      <c r="CUU102" s="37"/>
      <c r="CUV102" s="46"/>
      <c r="CUW102" s="35"/>
      <c r="CUX102" s="59"/>
      <c r="CUY102" s="37"/>
      <c r="CUZ102" s="46"/>
      <c r="CVA102" s="35"/>
      <c r="CVB102" s="59"/>
      <c r="CVC102" s="37"/>
      <c r="CVD102" s="46"/>
      <c r="CVE102" s="35"/>
      <c r="CVF102" s="59"/>
      <c r="CVG102" s="37"/>
      <c r="CVH102" s="46"/>
      <c r="CVI102" s="35"/>
      <c r="CVJ102" s="59"/>
      <c r="CVK102" s="37"/>
      <c r="CVL102" s="46"/>
      <c r="CVM102" s="35"/>
      <c r="CVN102" s="59"/>
      <c r="CVO102" s="37"/>
      <c r="CVP102" s="46"/>
      <c r="CVQ102" s="35"/>
      <c r="CVR102" s="59"/>
      <c r="CVS102" s="37"/>
      <c r="CVT102" s="46"/>
      <c r="CVU102" s="35"/>
      <c r="CVV102" s="59"/>
      <c r="CVW102" s="37"/>
      <c r="CVX102" s="46"/>
      <c r="CVY102" s="35"/>
      <c r="CVZ102" s="59"/>
      <c r="CWA102" s="37"/>
      <c r="CWB102" s="46"/>
      <c r="CWC102" s="35"/>
      <c r="CWD102" s="59"/>
      <c r="CWE102" s="37"/>
      <c r="CWF102" s="46"/>
      <c r="CWG102" s="35"/>
      <c r="CWH102" s="59"/>
      <c r="CWI102" s="37"/>
      <c r="CWJ102" s="46"/>
      <c r="CWK102" s="35"/>
      <c r="CWL102" s="59"/>
      <c r="CWM102" s="37"/>
      <c r="CWN102" s="46"/>
      <c r="CWO102" s="35"/>
      <c r="CWP102" s="59"/>
      <c r="CWQ102" s="37"/>
      <c r="CWR102" s="46"/>
      <c r="CWS102" s="35"/>
      <c r="CWT102" s="59"/>
      <c r="CWU102" s="37"/>
      <c r="CWV102" s="46"/>
      <c r="CWW102" s="35"/>
      <c r="CWX102" s="59"/>
      <c r="CWY102" s="37"/>
      <c r="CWZ102" s="46"/>
      <c r="CXA102" s="35"/>
      <c r="CXB102" s="59"/>
      <c r="CXC102" s="37"/>
      <c r="CXD102" s="46"/>
      <c r="CXE102" s="35"/>
      <c r="CXF102" s="59"/>
      <c r="CXG102" s="37"/>
      <c r="CXH102" s="46"/>
      <c r="CXI102" s="35"/>
      <c r="CXJ102" s="59"/>
      <c r="CXK102" s="37"/>
      <c r="CXL102" s="46"/>
      <c r="CXM102" s="35"/>
      <c r="CXN102" s="59"/>
      <c r="CXO102" s="37"/>
      <c r="CXP102" s="46"/>
      <c r="CXQ102" s="35"/>
      <c r="CXR102" s="59"/>
      <c r="CXS102" s="37"/>
      <c r="CXT102" s="46"/>
      <c r="CXU102" s="35"/>
      <c r="CXV102" s="59"/>
      <c r="CXW102" s="37"/>
      <c r="CXX102" s="46"/>
      <c r="CXY102" s="35"/>
      <c r="CXZ102" s="59"/>
      <c r="CYA102" s="37"/>
      <c r="CYB102" s="46"/>
      <c r="CYC102" s="35"/>
      <c r="CYD102" s="59"/>
      <c r="CYE102" s="37"/>
      <c r="CYF102" s="46"/>
      <c r="CYG102" s="35"/>
      <c r="CYH102" s="59"/>
      <c r="CYI102" s="37"/>
      <c r="CYJ102" s="46"/>
      <c r="CYK102" s="35"/>
      <c r="CYL102" s="59"/>
      <c r="CYM102" s="37"/>
      <c r="CYN102" s="46"/>
      <c r="CYO102" s="35"/>
      <c r="CYP102" s="59"/>
      <c r="CYQ102" s="37"/>
      <c r="CYR102" s="46"/>
      <c r="CYS102" s="35"/>
      <c r="CYT102" s="59"/>
      <c r="CYU102" s="37"/>
      <c r="CYV102" s="46"/>
      <c r="CYW102" s="35"/>
      <c r="CYX102" s="59"/>
      <c r="CYY102" s="37"/>
      <c r="CYZ102" s="46"/>
      <c r="CZA102" s="35"/>
      <c r="CZB102" s="59"/>
      <c r="CZC102" s="37"/>
      <c r="CZD102" s="46"/>
      <c r="CZE102" s="35"/>
      <c r="CZF102" s="59"/>
      <c r="CZG102" s="37"/>
      <c r="CZH102" s="46"/>
      <c r="CZI102" s="35"/>
      <c r="CZJ102" s="59"/>
      <c r="CZK102" s="37"/>
      <c r="CZL102" s="46"/>
      <c r="CZM102" s="35"/>
      <c r="CZN102" s="59"/>
      <c r="CZO102" s="37"/>
      <c r="CZP102" s="46"/>
      <c r="CZQ102" s="35"/>
      <c r="CZR102" s="59"/>
      <c r="CZS102" s="37"/>
      <c r="CZT102" s="46"/>
      <c r="CZU102" s="35"/>
      <c r="CZV102" s="59"/>
      <c r="CZW102" s="37"/>
      <c r="CZX102" s="46"/>
      <c r="CZY102" s="35"/>
      <c r="CZZ102" s="59"/>
      <c r="DAA102" s="37"/>
      <c r="DAB102" s="46"/>
      <c r="DAC102" s="35"/>
      <c r="DAD102" s="59"/>
      <c r="DAE102" s="37"/>
      <c r="DAF102" s="46"/>
      <c r="DAG102" s="35"/>
      <c r="DAH102" s="59"/>
      <c r="DAI102" s="37"/>
      <c r="DAJ102" s="46"/>
      <c r="DAK102" s="35"/>
      <c r="DAL102" s="59"/>
      <c r="DAM102" s="37"/>
      <c r="DAN102" s="46"/>
      <c r="DAO102" s="35"/>
      <c r="DAP102" s="59"/>
      <c r="DAQ102" s="37"/>
      <c r="DAR102" s="46"/>
      <c r="DAS102" s="35"/>
      <c r="DAT102" s="59"/>
      <c r="DAU102" s="37"/>
      <c r="DAV102" s="46"/>
      <c r="DAW102" s="35"/>
      <c r="DAX102" s="59"/>
      <c r="DAY102" s="37"/>
      <c r="DAZ102" s="46"/>
      <c r="DBA102" s="35"/>
      <c r="DBB102" s="59"/>
      <c r="DBC102" s="37"/>
      <c r="DBD102" s="46"/>
      <c r="DBE102" s="35"/>
      <c r="DBF102" s="59"/>
      <c r="DBG102" s="37"/>
      <c r="DBH102" s="46"/>
      <c r="DBI102" s="35"/>
      <c r="DBJ102" s="59"/>
      <c r="DBK102" s="37"/>
      <c r="DBL102" s="46"/>
      <c r="DBM102" s="35"/>
      <c r="DBN102" s="59"/>
      <c r="DBO102" s="37"/>
      <c r="DBP102" s="46"/>
      <c r="DBQ102" s="35"/>
      <c r="DBR102" s="59"/>
      <c r="DBS102" s="37"/>
      <c r="DBT102" s="46"/>
      <c r="DBU102" s="35"/>
      <c r="DBV102" s="59"/>
      <c r="DBW102" s="37"/>
      <c r="DBX102" s="46"/>
      <c r="DBY102" s="35"/>
      <c r="DBZ102" s="59"/>
      <c r="DCA102" s="37"/>
      <c r="DCB102" s="46"/>
      <c r="DCC102" s="35"/>
      <c r="DCD102" s="59"/>
      <c r="DCE102" s="37"/>
      <c r="DCF102" s="46"/>
      <c r="DCG102" s="35"/>
      <c r="DCH102" s="59"/>
      <c r="DCI102" s="37"/>
      <c r="DCJ102" s="46"/>
      <c r="DCK102" s="35"/>
      <c r="DCL102" s="59"/>
      <c r="DCM102" s="37"/>
      <c r="DCN102" s="46"/>
      <c r="DCO102" s="35"/>
      <c r="DCP102" s="59"/>
      <c r="DCQ102" s="37"/>
      <c r="DCR102" s="46"/>
      <c r="DCS102" s="35"/>
      <c r="DCT102" s="59"/>
      <c r="DCU102" s="37"/>
      <c r="DCV102" s="46"/>
      <c r="DCW102" s="35"/>
      <c r="DCX102" s="59"/>
      <c r="DCY102" s="37"/>
      <c r="DCZ102" s="46"/>
      <c r="DDA102" s="35"/>
      <c r="DDB102" s="59"/>
      <c r="DDC102" s="37"/>
      <c r="DDD102" s="46"/>
      <c r="DDE102" s="35"/>
      <c r="DDF102" s="59"/>
      <c r="DDG102" s="37"/>
      <c r="DDH102" s="46"/>
      <c r="DDI102" s="35"/>
      <c r="DDJ102" s="59"/>
      <c r="DDK102" s="37"/>
      <c r="DDL102" s="46"/>
      <c r="DDM102" s="35"/>
      <c r="DDN102" s="59"/>
      <c r="DDO102" s="37"/>
      <c r="DDP102" s="46"/>
      <c r="DDQ102" s="35"/>
      <c r="DDR102" s="59"/>
      <c r="DDS102" s="37"/>
      <c r="DDT102" s="46"/>
      <c r="DDU102" s="35"/>
      <c r="DDV102" s="59"/>
      <c r="DDW102" s="37"/>
      <c r="DDX102" s="46"/>
      <c r="DDY102" s="35"/>
      <c r="DDZ102" s="59"/>
      <c r="DEA102" s="37"/>
      <c r="DEB102" s="46"/>
      <c r="DEC102" s="35"/>
      <c r="DED102" s="59"/>
      <c r="DEE102" s="37"/>
      <c r="DEF102" s="46"/>
      <c r="DEG102" s="35"/>
      <c r="DEH102" s="59"/>
      <c r="DEI102" s="37"/>
      <c r="DEJ102" s="46"/>
      <c r="DEK102" s="35"/>
      <c r="DEL102" s="59"/>
      <c r="DEM102" s="37"/>
      <c r="DEN102" s="46"/>
      <c r="DEO102" s="35"/>
      <c r="DEP102" s="59"/>
      <c r="DEQ102" s="37"/>
      <c r="DER102" s="46"/>
      <c r="DES102" s="35"/>
      <c r="DET102" s="59"/>
      <c r="DEU102" s="37"/>
      <c r="DEV102" s="46"/>
      <c r="DEW102" s="35"/>
      <c r="DEX102" s="59"/>
      <c r="DEY102" s="37"/>
      <c r="DEZ102" s="46"/>
      <c r="DFA102" s="35"/>
      <c r="DFB102" s="59"/>
      <c r="DFC102" s="37"/>
      <c r="DFD102" s="46"/>
      <c r="DFE102" s="35"/>
      <c r="DFF102" s="59"/>
      <c r="DFG102" s="37"/>
      <c r="DFH102" s="46"/>
      <c r="DFI102" s="35"/>
      <c r="DFJ102" s="59"/>
      <c r="DFK102" s="37"/>
      <c r="DFL102" s="46"/>
      <c r="DFM102" s="35"/>
      <c r="DFN102" s="59"/>
      <c r="DFO102" s="37"/>
      <c r="DFP102" s="46"/>
      <c r="DFQ102" s="35"/>
      <c r="DFR102" s="59"/>
      <c r="DFS102" s="37"/>
      <c r="DFT102" s="46"/>
      <c r="DFU102" s="35"/>
      <c r="DFV102" s="59"/>
      <c r="DFW102" s="37"/>
      <c r="DFX102" s="46"/>
      <c r="DFY102" s="35"/>
      <c r="DFZ102" s="59"/>
      <c r="DGA102" s="37"/>
      <c r="DGB102" s="46"/>
      <c r="DGC102" s="35"/>
      <c r="DGD102" s="59"/>
      <c r="DGE102" s="37"/>
      <c r="DGF102" s="46"/>
      <c r="DGG102" s="35"/>
      <c r="DGH102" s="59"/>
      <c r="DGI102" s="37"/>
      <c r="DGJ102" s="46"/>
      <c r="DGK102" s="35"/>
      <c r="DGL102" s="59"/>
      <c r="DGM102" s="37"/>
      <c r="DGN102" s="46"/>
      <c r="DGO102" s="35"/>
      <c r="DGP102" s="59"/>
      <c r="DGQ102" s="37"/>
      <c r="DGR102" s="46"/>
      <c r="DGS102" s="35"/>
      <c r="DGT102" s="59"/>
      <c r="DGU102" s="37"/>
      <c r="DGV102" s="46"/>
      <c r="DGW102" s="35"/>
      <c r="DGX102" s="59"/>
      <c r="DGY102" s="37"/>
      <c r="DGZ102" s="46"/>
      <c r="DHA102" s="35"/>
      <c r="DHB102" s="59"/>
      <c r="DHC102" s="37"/>
      <c r="DHD102" s="46"/>
      <c r="DHE102" s="35"/>
      <c r="DHF102" s="59"/>
      <c r="DHG102" s="37"/>
      <c r="DHH102" s="46"/>
      <c r="DHI102" s="35"/>
      <c r="DHJ102" s="59"/>
      <c r="DHK102" s="37"/>
      <c r="DHL102" s="46"/>
      <c r="DHM102" s="35"/>
      <c r="DHN102" s="59"/>
      <c r="DHO102" s="37"/>
      <c r="DHP102" s="46"/>
      <c r="DHQ102" s="35"/>
      <c r="DHR102" s="59"/>
      <c r="DHS102" s="37"/>
      <c r="DHT102" s="46"/>
      <c r="DHU102" s="35"/>
      <c r="DHV102" s="59"/>
      <c r="DHW102" s="37"/>
      <c r="DHX102" s="46"/>
      <c r="DHY102" s="35"/>
      <c r="DHZ102" s="59"/>
      <c r="DIA102" s="37"/>
      <c r="DIB102" s="46"/>
      <c r="DIC102" s="35"/>
      <c r="DID102" s="59"/>
      <c r="DIE102" s="37"/>
      <c r="DIF102" s="46"/>
      <c r="DIG102" s="35"/>
      <c r="DIH102" s="59"/>
      <c r="DII102" s="37"/>
      <c r="DIJ102" s="46"/>
      <c r="DIK102" s="35"/>
      <c r="DIL102" s="59"/>
      <c r="DIM102" s="37"/>
      <c r="DIN102" s="46"/>
      <c r="DIO102" s="35"/>
      <c r="DIP102" s="59"/>
      <c r="DIQ102" s="37"/>
      <c r="DIR102" s="46"/>
      <c r="DIS102" s="35"/>
      <c r="DIT102" s="59"/>
      <c r="DIU102" s="37"/>
      <c r="DIV102" s="46"/>
      <c r="DIW102" s="35"/>
      <c r="DIX102" s="59"/>
      <c r="DIY102" s="37"/>
      <c r="DIZ102" s="46"/>
      <c r="DJA102" s="35"/>
      <c r="DJB102" s="59"/>
      <c r="DJC102" s="37"/>
      <c r="DJD102" s="46"/>
      <c r="DJE102" s="35"/>
      <c r="DJF102" s="59"/>
      <c r="DJG102" s="37"/>
      <c r="DJH102" s="46"/>
      <c r="DJI102" s="35"/>
      <c r="DJJ102" s="59"/>
      <c r="DJK102" s="37"/>
      <c r="DJL102" s="46"/>
      <c r="DJM102" s="35"/>
      <c r="DJN102" s="59"/>
      <c r="DJO102" s="37"/>
      <c r="DJP102" s="46"/>
      <c r="DJQ102" s="35"/>
      <c r="DJR102" s="59"/>
      <c r="DJS102" s="37"/>
      <c r="DJT102" s="46"/>
      <c r="DJU102" s="35"/>
      <c r="DJV102" s="59"/>
      <c r="DJW102" s="37"/>
      <c r="DJX102" s="46"/>
      <c r="DJY102" s="35"/>
      <c r="DJZ102" s="59"/>
      <c r="DKA102" s="37"/>
      <c r="DKB102" s="46"/>
      <c r="DKC102" s="35"/>
      <c r="DKD102" s="59"/>
      <c r="DKE102" s="37"/>
      <c r="DKF102" s="46"/>
      <c r="DKG102" s="35"/>
      <c r="DKH102" s="59"/>
      <c r="DKI102" s="37"/>
      <c r="DKJ102" s="46"/>
      <c r="DKK102" s="35"/>
      <c r="DKL102" s="59"/>
      <c r="DKM102" s="37"/>
      <c r="DKN102" s="46"/>
      <c r="DKO102" s="35"/>
      <c r="DKP102" s="59"/>
      <c r="DKQ102" s="37"/>
      <c r="DKR102" s="46"/>
      <c r="DKS102" s="35"/>
      <c r="DKT102" s="59"/>
      <c r="DKU102" s="37"/>
      <c r="DKV102" s="46"/>
      <c r="DKW102" s="35"/>
      <c r="DKX102" s="59"/>
      <c r="DKY102" s="37"/>
      <c r="DKZ102" s="46"/>
      <c r="DLA102" s="35"/>
      <c r="DLB102" s="59"/>
      <c r="DLC102" s="37"/>
      <c r="DLD102" s="46"/>
      <c r="DLE102" s="35"/>
      <c r="DLF102" s="59"/>
      <c r="DLG102" s="37"/>
      <c r="DLH102" s="46"/>
      <c r="DLI102" s="35"/>
      <c r="DLJ102" s="59"/>
      <c r="DLK102" s="37"/>
      <c r="DLL102" s="46"/>
      <c r="DLM102" s="35"/>
      <c r="DLN102" s="59"/>
      <c r="DLO102" s="37"/>
      <c r="DLP102" s="46"/>
      <c r="DLQ102" s="35"/>
      <c r="DLR102" s="59"/>
      <c r="DLS102" s="37"/>
      <c r="DLT102" s="46"/>
      <c r="DLU102" s="35"/>
      <c r="DLV102" s="59"/>
      <c r="DLW102" s="37"/>
      <c r="DLX102" s="46"/>
      <c r="DLY102" s="35"/>
      <c r="DLZ102" s="59"/>
      <c r="DMA102" s="37"/>
      <c r="DMB102" s="46"/>
      <c r="DMC102" s="35"/>
      <c r="DMD102" s="59"/>
      <c r="DME102" s="37"/>
      <c r="DMF102" s="46"/>
      <c r="DMG102" s="35"/>
      <c r="DMH102" s="59"/>
      <c r="DMI102" s="37"/>
      <c r="DMJ102" s="46"/>
      <c r="DMK102" s="35"/>
      <c r="DML102" s="59"/>
      <c r="DMM102" s="37"/>
      <c r="DMN102" s="46"/>
      <c r="DMO102" s="35"/>
      <c r="DMP102" s="59"/>
      <c r="DMQ102" s="37"/>
      <c r="DMR102" s="46"/>
      <c r="DMS102" s="35"/>
      <c r="DMT102" s="59"/>
      <c r="DMU102" s="37"/>
      <c r="DMV102" s="46"/>
      <c r="DMW102" s="35"/>
      <c r="DMX102" s="59"/>
      <c r="DMY102" s="37"/>
      <c r="DMZ102" s="46"/>
      <c r="DNA102" s="35"/>
      <c r="DNB102" s="59"/>
      <c r="DNC102" s="37"/>
      <c r="DND102" s="46"/>
      <c r="DNE102" s="35"/>
      <c r="DNF102" s="59"/>
      <c r="DNG102" s="37"/>
      <c r="DNH102" s="46"/>
      <c r="DNI102" s="35"/>
      <c r="DNJ102" s="59"/>
      <c r="DNK102" s="37"/>
      <c r="DNL102" s="46"/>
      <c r="DNM102" s="35"/>
      <c r="DNN102" s="59"/>
      <c r="DNO102" s="37"/>
      <c r="DNP102" s="46"/>
      <c r="DNQ102" s="35"/>
      <c r="DNR102" s="59"/>
      <c r="DNS102" s="37"/>
      <c r="DNT102" s="46"/>
      <c r="DNU102" s="35"/>
      <c r="DNV102" s="59"/>
      <c r="DNW102" s="37"/>
      <c r="DNX102" s="46"/>
      <c r="DNY102" s="35"/>
      <c r="DNZ102" s="59"/>
      <c r="DOA102" s="37"/>
      <c r="DOB102" s="46"/>
      <c r="DOC102" s="35"/>
      <c r="DOD102" s="59"/>
      <c r="DOE102" s="37"/>
      <c r="DOF102" s="46"/>
      <c r="DOG102" s="35"/>
      <c r="DOH102" s="59"/>
      <c r="DOI102" s="37"/>
      <c r="DOJ102" s="46"/>
      <c r="DOK102" s="35"/>
      <c r="DOL102" s="59"/>
      <c r="DOM102" s="37"/>
      <c r="DON102" s="46"/>
      <c r="DOO102" s="35"/>
      <c r="DOP102" s="59"/>
      <c r="DOQ102" s="37"/>
      <c r="DOR102" s="46"/>
      <c r="DOS102" s="35"/>
      <c r="DOT102" s="59"/>
      <c r="DOU102" s="37"/>
      <c r="DOV102" s="46"/>
      <c r="DOW102" s="35"/>
      <c r="DOX102" s="59"/>
      <c r="DOY102" s="37"/>
      <c r="DOZ102" s="46"/>
      <c r="DPA102" s="35"/>
      <c r="DPB102" s="59"/>
      <c r="DPC102" s="37"/>
      <c r="DPD102" s="46"/>
      <c r="DPE102" s="35"/>
      <c r="DPF102" s="59"/>
      <c r="DPG102" s="37"/>
      <c r="DPH102" s="46"/>
      <c r="DPI102" s="35"/>
      <c r="DPJ102" s="59"/>
      <c r="DPK102" s="37"/>
      <c r="DPL102" s="46"/>
      <c r="DPM102" s="35"/>
      <c r="DPN102" s="59"/>
      <c r="DPO102" s="37"/>
      <c r="DPP102" s="46"/>
      <c r="DPQ102" s="35"/>
      <c r="DPR102" s="59"/>
      <c r="DPS102" s="37"/>
      <c r="DPT102" s="46"/>
      <c r="DPU102" s="35"/>
      <c r="DPV102" s="59"/>
      <c r="DPW102" s="37"/>
      <c r="DPX102" s="46"/>
      <c r="DPY102" s="35"/>
      <c r="DPZ102" s="59"/>
      <c r="DQA102" s="37"/>
      <c r="DQB102" s="46"/>
      <c r="DQC102" s="35"/>
      <c r="DQD102" s="59"/>
      <c r="DQE102" s="37"/>
      <c r="DQF102" s="46"/>
      <c r="DQG102" s="35"/>
      <c r="DQH102" s="59"/>
      <c r="DQI102" s="37"/>
      <c r="DQJ102" s="46"/>
      <c r="DQK102" s="35"/>
      <c r="DQL102" s="59"/>
      <c r="DQM102" s="37"/>
      <c r="DQN102" s="46"/>
      <c r="DQO102" s="35"/>
      <c r="DQP102" s="59"/>
      <c r="DQQ102" s="37"/>
      <c r="DQR102" s="46"/>
      <c r="DQS102" s="35"/>
      <c r="DQT102" s="59"/>
      <c r="DQU102" s="37"/>
      <c r="DQV102" s="46"/>
      <c r="DQW102" s="35"/>
      <c r="DQX102" s="59"/>
      <c r="DQY102" s="37"/>
      <c r="DQZ102" s="46"/>
      <c r="DRA102" s="35"/>
      <c r="DRB102" s="59"/>
      <c r="DRC102" s="37"/>
      <c r="DRD102" s="46"/>
      <c r="DRE102" s="35"/>
      <c r="DRF102" s="59"/>
      <c r="DRG102" s="37"/>
      <c r="DRH102" s="46"/>
      <c r="DRI102" s="35"/>
      <c r="DRJ102" s="59"/>
      <c r="DRK102" s="37"/>
      <c r="DRL102" s="46"/>
      <c r="DRM102" s="35"/>
      <c r="DRN102" s="59"/>
      <c r="DRO102" s="37"/>
      <c r="DRP102" s="46"/>
      <c r="DRQ102" s="35"/>
      <c r="DRR102" s="59"/>
      <c r="DRS102" s="37"/>
      <c r="DRT102" s="46"/>
      <c r="DRU102" s="35"/>
      <c r="DRV102" s="59"/>
      <c r="DRW102" s="37"/>
      <c r="DRX102" s="46"/>
      <c r="DRY102" s="35"/>
      <c r="DRZ102" s="59"/>
      <c r="DSA102" s="37"/>
      <c r="DSB102" s="46"/>
      <c r="DSC102" s="35"/>
      <c r="DSD102" s="59"/>
      <c r="DSE102" s="37"/>
      <c r="DSF102" s="46"/>
      <c r="DSG102" s="35"/>
      <c r="DSH102" s="59"/>
      <c r="DSI102" s="37"/>
      <c r="DSJ102" s="46"/>
      <c r="DSK102" s="35"/>
      <c r="DSL102" s="59"/>
      <c r="DSM102" s="37"/>
      <c r="DSN102" s="46"/>
      <c r="DSO102" s="35"/>
      <c r="DSP102" s="59"/>
      <c r="DSQ102" s="37"/>
      <c r="DSR102" s="46"/>
      <c r="DSS102" s="35"/>
      <c r="DST102" s="59"/>
      <c r="DSU102" s="37"/>
      <c r="DSV102" s="46"/>
      <c r="DSW102" s="35"/>
      <c r="DSX102" s="59"/>
      <c r="DSY102" s="37"/>
      <c r="DSZ102" s="46"/>
      <c r="DTA102" s="35"/>
      <c r="DTB102" s="59"/>
      <c r="DTC102" s="37"/>
      <c r="DTD102" s="46"/>
      <c r="DTE102" s="35"/>
      <c r="DTF102" s="59"/>
      <c r="DTG102" s="37"/>
      <c r="DTH102" s="46"/>
      <c r="DTI102" s="35"/>
      <c r="DTJ102" s="59"/>
      <c r="DTK102" s="37"/>
      <c r="DTL102" s="46"/>
      <c r="DTM102" s="35"/>
      <c r="DTN102" s="59"/>
      <c r="DTO102" s="37"/>
      <c r="DTP102" s="46"/>
      <c r="DTQ102" s="35"/>
      <c r="DTR102" s="59"/>
      <c r="DTS102" s="37"/>
      <c r="DTT102" s="46"/>
      <c r="DTU102" s="35"/>
      <c r="DTV102" s="59"/>
      <c r="DTW102" s="37"/>
      <c r="DTX102" s="46"/>
      <c r="DTY102" s="35"/>
      <c r="DTZ102" s="59"/>
      <c r="DUA102" s="37"/>
      <c r="DUB102" s="46"/>
      <c r="DUC102" s="35"/>
      <c r="DUD102" s="59"/>
      <c r="DUE102" s="37"/>
      <c r="DUF102" s="46"/>
      <c r="DUG102" s="35"/>
      <c r="DUH102" s="59"/>
      <c r="DUI102" s="37"/>
      <c r="DUJ102" s="46"/>
      <c r="DUK102" s="35"/>
      <c r="DUL102" s="59"/>
      <c r="DUM102" s="37"/>
      <c r="DUN102" s="46"/>
      <c r="DUO102" s="35"/>
      <c r="DUP102" s="59"/>
      <c r="DUQ102" s="37"/>
      <c r="DUR102" s="46"/>
      <c r="DUS102" s="35"/>
      <c r="DUT102" s="59"/>
      <c r="DUU102" s="37"/>
      <c r="DUV102" s="46"/>
      <c r="DUW102" s="35"/>
      <c r="DUX102" s="59"/>
      <c r="DUY102" s="37"/>
      <c r="DUZ102" s="46"/>
      <c r="DVA102" s="35"/>
      <c r="DVB102" s="59"/>
      <c r="DVC102" s="37"/>
      <c r="DVD102" s="46"/>
      <c r="DVE102" s="35"/>
      <c r="DVF102" s="59"/>
      <c r="DVG102" s="37"/>
      <c r="DVH102" s="46"/>
      <c r="DVI102" s="35"/>
      <c r="DVJ102" s="59"/>
      <c r="DVK102" s="37"/>
      <c r="DVL102" s="46"/>
      <c r="DVM102" s="35"/>
      <c r="DVN102" s="59"/>
      <c r="DVO102" s="37"/>
      <c r="DVP102" s="46"/>
      <c r="DVQ102" s="35"/>
      <c r="DVR102" s="59"/>
      <c r="DVS102" s="37"/>
      <c r="DVT102" s="46"/>
      <c r="DVU102" s="35"/>
      <c r="DVV102" s="59"/>
      <c r="DVW102" s="37"/>
      <c r="DVX102" s="46"/>
      <c r="DVY102" s="35"/>
      <c r="DVZ102" s="59"/>
      <c r="DWA102" s="37"/>
      <c r="DWB102" s="46"/>
      <c r="DWC102" s="35"/>
      <c r="DWD102" s="59"/>
      <c r="DWE102" s="37"/>
      <c r="DWF102" s="46"/>
      <c r="DWG102" s="35"/>
      <c r="DWH102" s="59"/>
      <c r="DWI102" s="37"/>
      <c r="DWJ102" s="46"/>
      <c r="DWK102" s="35"/>
      <c r="DWL102" s="59"/>
      <c r="DWM102" s="37"/>
      <c r="DWN102" s="46"/>
      <c r="DWO102" s="35"/>
      <c r="DWP102" s="59"/>
      <c r="DWQ102" s="37"/>
      <c r="DWR102" s="46"/>
      <c r="DWS102" s="35"/>
      <c r="DWT102" s="59"/>
      <c r="DWU102" s="37"/>
      <c r="DWV102" s="46"/>
      <c r="DWW102" s="35"/>
      <c r="DWX102" s="59"/>
      <c r="DWY102" s="37"/>
      <c r="DWZ102" s="46"/>
      <c r="DXA102" s="35"/>
      <c r="DXB102" s="59"/>
      <c r="DXC102" s="37"/>
      <c r="DXD102" s="46"/>
      <c r="DXE102" s="35"/>
      <c r="DXF102" s="59"/>
      <c r="DXG102" s="37"/>
      <c r="DXH102" s="46"/>
      <c r="DXI102" s="35"/>
      <c r="DXJ102" s="59"/>
      <c r="DXK102" s="37"/>
      <c r="DXL102" s="46"/>
      <c r="DXM102" s="35"/>
      <c r="DXN102" s="59"/>
      <c r="DXO102" s="37"/>
      <c r="DXP102" s="46"/>
      <c r="DXQ102" s="35"/>
      <c r="DXR102" s="59"/>
      <c r="DXS102" s="37"/>
      <c r="DXT102" s="46"/>
      <c r="DXU102" s="35"/>
      <c r="DXV102" s="59"/>
      <c r="DXW102" s="37"/>
      <c r="DXX102" s="46"/>
      <c r="DXY102" s="35"/>
      <c r="DXZ102" s="59"/>
      <c r="DYA102" s="37"/>
      <c r="DYB102" s="46"/>
      <c r="DYC102" s="35"/>
      <c r="DYD102" s="59"/>
      <c r="DYE102" s="37"/>
      <c r="DYF102" s="46"/>
      <c r="DYG102" s="35"/>
      <c r="DYH102" s="59"/>
      <c r="DYI102" s="37"/>
      <c r="DYJ102" s="46"/>
      <c r="DYK102" s="35"/>
      <c r="DYL102" s="59"/>
      <c r="DYM102" s="37"/>
      <c r="DYN102" s="46"/>
      <c r="DYO102" s="35"/>
      <c r="DYP102" s="59"/>
      <c r="DYQ102" s="37"/>
      <c r="DYR102" s="46"/>
      <c r="DYS102" s="35"/>
      <c r="DYT102" s="59"/>
      <c r="DYU102" s="37"/>
      <c r="DYV102" s="46"/>
      <c r="DYW102" s="35"/>
      <c r="DYX102" s="59"/>
      <c r="DYY102" s="37"/>
      <c r="DYZ102" s="46"/>
      <c r="DZA102" s="35"/>
      <c r="DZB102" s="59"/>
      <c r="DZC102" s="37"/>
      <c r="DZD102" s="46"/>
      <c r="DZE102" s="35"/>
      <c r="DZF102" s="59"/>
      <c r="DZG102" s="37"/>
      <c r="DZH102" s="46"/>
      <c r="DZI102" s="35"/>
      <c r="DZJ102" s="59"/>
      <c r="DZK102" s="37"/>
      <c r="DZL102" s="46"/>
      <c r="DZM102" s="35"/>
      <c r="DZN102" s="59"/>
      <c r="DZO102" s="37"/>
      <c r="DZP102" s="46"/>
      <c r="DZQ102" s="35"/>
      <c r="DZR102" s="59"/>
      <c r="DZS102" s="37"/>
      <c r="DZT102" s="46"/>
      <c r="DZU102" s="35"/>
      <c r="DZV102" s="59"/>
      <c r="DZW102" s="37"/>
      <c r="DZX102" s="46"/>
      <c r="DZY102" s="35"/>
      <c r="DZZ102" s="59"/>
      <c r="EAA102" s="37"/>
      <c r="EAB102" s="46"/>
      <c r="EAC102" s="35"/>
      <c r="EAD102" s="59"/>
      <c r="EAE102" s="37"/>
      <c r="EAF102" s="46"/>
      <c r="EAG102" s="35"/>
      <c r="EAH102" s="59"/>
      <c r="EAI102" s="37"/>
      <c r="EAJ102" s="46"/>
      <c r="EAK102" s="35"/>
      <c r="EAL102" s="59"/>
      <c r="EAM102" s="37"/>
      <c r="EAN102" s="46"/>
      <c r="EAO102" s="35"/>
      <c r="EAP102" s="59"/>
      <c r="EAQ102" s="37"/>
      <c r="EAR102" s="46"/>
      <c r="EAS102" s="35"/>
      <c r="EAT102" s="59"/>
      <c r="EAU102" s="37"/>
      <c r="EAV102" s="46"/>
      <c r="EAW102" s="35"/>
      <c r="EAX102" s="59"/>
      <c r="EAY102" s="37"/>
      <c r="EAZ102" s="46"/>
      <c r="EBA102" s="35"/>
      <c r="EBB102" s="59"/>
      <c r="EBC102" s="37"/>
      <c r="EBD102" s="46"/>
      <c r="EBE102" s="35"/>
      <c r="EBF102" s="59"/>
      <c r="EBG102" s="37"/>
      <c r="EBH102" s="46"/>
      <c r="EBI102" s="35"/>
      <c r="EBJ102" s="59"/>
      <c r="EBK102" s="37"/>
      <c r="EBL102" s="46"/>
      <c r="EBM102" s="35"/>
      <c r="EBN102" s="59"/>
      <c r="EBO102" s="37"/>
      <c r="EBP102" s="46"/>
      <c r="EBQ102" s="35"/>
      <c r="EBR102" s="59"/>
      <c r="EBS102" s="37"/>
      <c r="EBT102" s="46"/>
      <c r="EBU102" s="35"/>
      <c r="EBV102" s="59"/>
      <c r="EBW102" s="37"/>
      <c r="EBX102" s="46"/>
      <c r="EBY102" s="35"/>
      <c r="EBZ102" s="59"/>
      <c r="ECA102" s="37"/>
      <c r="ECB102" s="46"/>
      <c r="ECC102" s="35"/>
      <c r="ECD102" s="59"/>
      <c r="ECE102" s="37"/>
      <c r="ECF102" s="46"/>
      <c r="ECG102" s="35"/>
      <c r="ECH102" s="59"/>
      <c r="ECI102" s="37"/>
      <c r="ECJ102" s="46"/>
      <c r="ECK102" s="35"/>
      <c r="ECL102" s="59"/>
      <c r="ECM102" s="37"/>
      <c r="ECN102" s="46"/>
      <c r="ECO102" s="35"/>
      <c r="ECP102" s="59"/>
      <c r="ECQ102" s="37"/>
      <c r="ECR102" s="46"/>
      <c r="ECS102" s="35"/>
      <c r="ECT102" s="59"/>
      <c r="ECU102" s="37"/>
      <c r="ECV102" s="46"/>
      <c r="ECW102" s="35"/>
      <c r="ECX102" s="59"/>
      <c r="ECY102" s="37"/>
      <c r="ECZ102" s="46"/>
      <c r="EDA102" s="35"/>
      <c r="EDB102" s="59"/>
      <c r="EDC102" s="37"/>
      <c r="EDD102" s="46"/>
      <c r="EDE102" s="35"/>
      <c r="EDF102" s="59"/>
      <c r="EDG102" s="37"/>
      <c r="EDH102" s="46"/>
      <c r="EDI102" s="35"/>
      <c r="EDJ102" s="59"/>
      <c r="EDK102" s="37"/>
      <c r="EDL102" s="46"/>
      <c r="EDM102" s="35"/>
      <c r="EDN102" s="59"/>
      <c r="EDO102" s="37"/>
      <c r="EDP102" s="46"/>
      <c r="EDQ102" s="35"/>
      <c r="EDR102" s="59"/>
      <c r="EDS102" s="37"/>
      <c r="EDT102" s="46"/>
      <c r="EDU102" s="35"/>
      <c r="EDV102" s="59"/>
      <c r="EDW102" s="37"/>
      <c r="EDX102" s="46"/>
      <c r="EDY102" s="35"/>
      <c r="EDZ102" s="59"/>
      <c r="EEA102" s="37"/>
      <c r="EEB102" s="46"/>
      <c r="EEC102" s="35"/>
      <c r="EED102" s="59"/>
      <c r="EEE102" s="37"/>
      <c r="EEF102" s="46"/>
      <c r="EEG102" s="35"/>
      <c r="EEH102" s="59"/>
      <c r="EEI102" s="37"/>
      <c r="EEJ102" s="46"/>
      <c r="EEK102" s="35"/>
      <c r="EEL102" s="59"/>
      <c r="EEM102" s="37"/>
      <c r="EEN102" s="46"/>
      <c r="EEO102" s="35"/>
      <c r="EEP102" s="59"/>
      <c r="EEQ102" s="37"/>
      <c r="EER102" s="46"/>
      <c r="EES102" s="35"/>
      <c r="EET102" s="59"/>
      <c r="EEU102" s="37"/>
      <c r="EEV102" s="46"/>
      <c r="EEW102" s="35"/>
      <c r="EEX102" s="59"/>
      <c r="EEY102" s="37"/>
      <c r="EEZ102" s="46"/>
      <c r="EFA102" s="35"/>
      <c r="EFB102" s="59"/>
      <c r="EFC102" s="37"/>
      <c r="EFD102" s="46"/>
      <c r="EFE102" s="35"/>
      <c r="EFF102" s="59"/>
      <c r="EFG102" s="37"/>
      <c r="EFH102" s="46"/>
      <c r="EFI102" s="35"/>
      <c r="EFJ102" s="59"/>
      <c r="EFK102" s="37"/>
      <c r="EFL102" s="46"/>
      <c r="EFM102" s="35"/>
      <c r="EFN102" s="59"/>
      <c r="EFO102" s="37"/>
      <c r="EFP102" s="46"/>
      <c r="EFQ102" s="35"/>
      <c r="EFR102" s="59"/>
      <c r="EFS102" s="37"/>
      <c r="EFT102" s="46"/>
      <c r="EFU102" s="35"/>
      <c r="EFV102" s="59"/>
      <c r="EFW102" s="37"/>
      <c r="EFX102" s="46"/>
      <c r="EFY102" s="35"/>
      <c r="EFZ102" s="59"/>
      <c r="EGA102" s="37"/>
      <c r="EGB102" s="46"/>
      <c r="EGC102" s="35"/>
      <c r="EGD102" s="59"/>
      <c r="EGE102" s="37"/>
      <c r="EGF102" s="46"/>
      <c r="EGG102" s="35"/>
      <c r="EGH102" s="59"/>
      <c r="EGI102" s="37"/>
      <c r="EGJ102" s="46"/>
      <c r="EGK102" s="35"/>
      <c r="EGL102" s="59"/>
      <c r="EGM102" s="37"/>
      <c r="EGN102" s="46"/>
      <c r="EGO102" s="35"/>
      <c r="EGP102" s="59"/>
      <c r="EGQ102" s="37"/>
      <c r="EGR102" s="46"/>
      <c r="EGS102" s="35"/>
      <c r="EGT102" s="59"/>
      <c r="EGU102" s="37"/>
      <c r="EGV102" s="46"/>
      <c r="EGW102" s="35"/>
      <c r="EGX102" s="59"/>
      <c r="EGY102" s="37"/>
      <c r="EGZ102" s="46"/>
      <c r="EHA102" s="35"/>
      <c r="EHB102" s="59"/>
      <c r="EHC102" s="37"/>
      <c r="EHD102" s="46"/>
      <c r="EHE102" s="35"/>
      <c r="EHF102" s="59"/>
      <c r="EHG102" s="37"/>
      <c r="EHH102" s="46"/>
      <c r="EHI102" s="35"/>
      <c r="EHJ102" s="59"/>
      <c r="EHK102" s="37"/>
      <c r="EHL102" s="46"/>
      <c r="EHM102" s="35"/>
      <c r="EHN102" s="59"/>
      <c r="EHO102" s="37"/>
      <c r="EHP102" s="46"/>
      <c r="EHQ102" s="35"/>
      <c r="EHR102" s="59"/>
      <c r="EHS102" s="37"/>
      <c r="EHT102" s="46"/>
      <c r="EHU102" s="35"/>
      <c r="EHV102" s="59"/>
      <c r="EHW102" s="37"/>
      <c r="EHX102" s="46"/>
      <c r="EHY102" s="35"/>
      <c r="EHZ102" s="59"/>
      <c r="EIA102" s="37"/>
      <c r="EIB102" s="46"/>
      <c r="EIC102" s="35"/>
      <c r="EID102" s="59"/>
      <c r="EIE102" s="37"/>
      <c r="EIF102" s="46"/>
      <c r="EIG102" s="35"/>
      <c r="EIH102" s="59"/>
      <c r="EII102" s="37"/>
      <c r="EIJ102" s="46"/>
      <c r="EIK102" s="35"/>
      <c r="EIL102" s="59"/>
      <c r="EIM102" s="37"/>
      <c r="EIN102" s="46"/>
      <c r="EIO102" s="35"/>
      <c r="EIP102" s="59"/>
      <c r="EIQ102" s="37"/>
      <c r="EIR102" s="46"/>
      <c r="EIS102" s="35"/>
      <c r="EIT102" s="59"/>
      <c r="EIU102" s="37"/>
      <c r="EIV102" s="46"/>
      <c r="EIW102" s="35"/>
      <c r="EIX102" s="59"/>
      <c r="EIY102" s="37"/>
      <c r="EIZ102" s="46"/>
      <c r="EJA102" s="35"/>
      <c r="EJB102" s="59"/>
      <c r="EJC102" s="37"/>
      <c r="EJD102" s="46"/>
      <c r="EJE102" s="35"/>
      <c r="EJF102" s="59"/>
      <c r="EJG102" s="37"/>
      <c r="EJH102" s="46"/>
      <c r="EJI102" s="35"/>
      <c r="EJJ102" s="59"/>
      <c r="EJK102" s="37"/>
      <c r="EJL102" s="46"/>
      <c r="EJM102" s="35"/>
      <c r="EJN102" s="59"/>
      <c r="EJO102" s="37"/>
      <c r="EJP102" s="46"/>
      <c r="EJQ102" s="35"/>
      <c r="EJR102" s="59"/>
      <c r="EJS102" s="37"/>
      <c r="EJT102" s="46"/>
      <c r="EJU102" s="35"/>
      <c r="EJV102" s="59"/>
      <c r="EJW102" s="37"/>
      <c r="EJX102" s="46"/>
      <c r="EJY102" s="35"/>
      <c r="EJZ102" s="59"/>
      <c r="EKA102" s="37"/>
      <c r="EKB102" s="46"/>
      <c r="EKC102" s="35"/>
      <c r="EKD102" s="59"/>
      <c r="EKE102" s="37"/>
      <c r="EKF102" s="46"/>
      <c r="EKG102" s="35"/>
      <c r="EKH102" s="59"/>
      <c r="EKI102" s="37"/>
      <c r="EKJ102" s="46"/>
      <c r="EKK102" s="35"/>
      <c r="EKL102" s="59"/>
      <c r="EKM102" s="37"/>
      <c r="EKN102" s="46"/>
      <c r="EKO102" s="35"/>
      <c r="EKP102" s="59"/>
      <c r="EKQ102" s="37"/>
      <c r="EKR102" s="46"/>
      <c r="EKS102" s="35"/>
      <c r="EKT102" s="59"/>
      <c r="EKU102" s="37"/>
      <c r="EKV102" s="46"/>
      <c r="EKW102" s="35"/>
      <c r="EKX102" s="59"/>
      <c r="EKY102" s="37"/>
      <c r="EKZ102" s="46"/>
      <c r="ELA102" s="35"/>
      <c r="ELB102" s="59"/>
      <c r="ELC102" s="37"/>
      <c r="ELD102" s="46"/>
      <c r="ELE102" s="35"/>
      <c r="ELF102" s="59"/>
      <c r="ELG102" s="37"/>
      <c r="ELH102" s="46"/>
      <c r="ELI102" s="35"/>
      <c r="ELJ102" s="59"/>
      <c r="ELK102" s="37"/>
      <c r="ELL102" s="46"/>
      <c r="ELM102" s="35"/>
      <c r="ELN102" s="59"/>
      <c r="ELO102" s="37"/>
      <c r="ELP102" s="46"/>
      <c r="ELQ102" s="35"/>
      <c r="ELR102" s="59"/>
      <c r="ELS102" s="37"/>
      <c r="ELT102" s="46"/>
      <c r="ELU102" s="35"/>
      <c r="ELV102" s="59"/>
      <c r="ELW102" s="37"/>
      <c r="ELX102" s="46"/>
      <c r="ELY102" s="35"/>
      <c r="ELZ102" s="59"/>
      <c r="EMA102" s="37"/>
      <c r="EMB102" s="46"/>
      <c r="EMC102" s="35"/>
      <c r="EMD102" s="59"/>
      <c r="EME102" s="37"/>
      <c r="EMF102" s="46"/>
      <c r="EMG102" s="35"/>
      <c r="EMH102" s="59"/>
      <c r="EMI102" s="37"/>
      <c r="EMJ102" s="46"/>
      <c r="EMK102" s="35"/>
      <c r="EML102" s="59"/>
      <c r="EMM102" s="37"/>
      <c r="EMN102" s="46"/>
      <c r="EMO102" s="35"/>
      <c r="EMP102" s="59"/>
      <c r="EMQ102" s="37"/>
      <c r="EMR102" s="46"/>
      <c r="EMS102" s="35"/>
      <c r="EMT102" s="59"/>
      <c r="EMU102" s="37"/>
      <c r="EMV102" s="46"/>
      <c r="EMW102" s="35"/>
      <c r="EMX102" s="59"/>
      <c r="EMY102" s="37"/>
      <c r="EMZ102" s="46"/>
      <c r="ENA102" s="35"/>
      <c r="ENB102" s="59"/>
      <c r="ENC102" s="37"/>
      <c r="END102" s="46"/>
      <c r="ENE102" s="35"/>
      <c r="ENF102" s="59"/>
      <c r="ENG102" s="37"/>
      <c r="ENH102" s="46"/>
      <c r="ENI102" s="35"/>
      <c r="ENJ102" s="59"/>
      <c r="ENK102" s="37"/>
      <c r="ENL102" s="46"/>
      <c r="ENM102" s="35"/>
      <c r="ENN102" s="59"/>
      <c r="ENO102" s="37"/>
      <c r="ENP102" s="46"/>
      <c r="ENQ102" s="35"/>
      <c r="ENR102" s="59"/>
      <c r="ENS102" s="37"/>
      <c r="ENT102" s="46"/>
      <c r="ENU102" s="35"/>
      <c r="ENV102" s="59"/>
      <c r="ENW102" s="37"/>
      <c r="ENX102" s="46"/>
      <c r="ENY102" s="35"/>
      <c r="ENZ102" s="59"/>
      <c r="EOA102" s="37"/>
      <c r="EOB102" s="46"/>
      <c r="EOC102" s="35"/>
      <c r="EOD102" s="59"/>
      <c r="EOE102" s="37"/>
      <c r="EOF102" s="46"/>
      <c r="EOG102" s="35"/>
      <c r="EOH102" s="59"/>
      <c r="EOI102" s="37"/>
      <c r="EOJ102" s="46"/>
      <c r="EOK102" s="35"/>
      <c r="EOL102" s="59"/>
      <c r="EOM102" s="37"/>
      <c r="EON102" s="46"/>
      <c r="EOO102" s="35"/>
      <c r="EOP102" s="59"/>
      <c r="EOQ102" s="37"/>
      <c r="EOR102" s="46"/>
      <c r="EOS102" s="35"/>
      <c r="EOT102" s="59"/>
      <c r="EOU102" s="37"/>
      <c r="EOV102" s="46"/>
      <c r="EOW102" s="35"/>
      <c r="EOX102" s="59"/>
      <c r="EOY102" s="37"/>
      <c r="EOZ102" s="46"/>
      <c r="EPA102" s="35"/>
      <c r="EPB102" s="59"/>
      <c r="EPC102" s="37"/>
      <c r="EPD102" s="46"/>
      <c r="EPE102" s="35"/>
      <c r="EPF102" s="59"/>
      <c r="EPG102" s="37"/>
      <c r="EPH102" s="46"/>
      <c r="EPI102" s="35"/>
      <c r="EPJ102" s="59"/>
      <c r="EPK102" s="37"/>
      <c r="EPL102" s="46"/>
      <c r="EPM102" s="35"/>
      <c r="EPN102" s="59"/>
      <c r="EPO102" s="37"/>
      <c r="EPP102" s="46"/>
      <c r="EPQ102" s="35"/>
      <c r="EPR102" s="59"/>
      <c r="EPS102" s="37"/>
      <c r="EPT102" s="46"/>
      <c r="EPU102" s="35"/>
      <c r="EPV102" s="59"/>
      <c r="EPW102" s="37"/>
      <c r="EPX102" s="46"/>
      <c r="EPY102" s="35"/>
      <c r="EPZ102" s="59"/>
      <c r="EQA102" s="37"/>
      <c r="EQB102" s="46"/>
      <c r="EQC102" s="35"/>
      <c r="EQD102" s="59"/>
      <c r="EQE102" s="37"/>
      <c r="EQF102" s="46"/>
      <c r="EQG102" s="35"/>
      <c r="EQH102" s="59"/>
      <c r="EQI102" s="37"/>
      <c r="EQJ102" s="46"/>
      <c r="EQK102" s="35"/>
      <c r="EQL102" s="59"/>
      <c r="EQM102" s="37"/>
      <c r="EQN102" s="46"/>
      <c r="EQO102" s="35"/>
      <c r="EQP102" s="59"/>
      <c r="EQQ102" s="37"/>
      <c r="EQR102" s="46"/>
      <c r="EQS102" s="35"/>
      <c r="EQT102" s="59"/>
      <c r="EQU102" s="37"/>
      <c r="EQV102" s="46"/>
      <c r="EQW102" s="35"/>
      <c r="EQX102" s="59"/>
      <c r="EQY102" s="37"/>
      <c r="EQZ102" s="46"/>
      <c r="ERA102" s="35"/>
      <c r="ERB102" s="59"/>
      <c r="ERC102" s="37"/>
      <c r="ERD102" s="46"/>
      <c r="ERE102" s="35"/>
      <c r="ERF102" s="59"/>
      <c r="ERG102" s="37"/>
      <c r="ERH102" s="46"/>
      <c r="ERI102" s="35"/>
      <c r="ERJ102" s="59"/>
      <c r="ERK102" s="37"/>
      <c r="ERL102" s="46"/>
      <c r="ERM102" s="35"/>
      <c r="ERN102" s="59"/>
      <c r="ERO102" s="37"/>
      <c r="ERP102" s="46"/>
      <c r="ERQ102" s="35"/>
      <c r="ERR102" s="59"/>
      <c r="ERS102" s="37"/>
      <c r="ERT102" s="46"/>
      <c r="ERU102" s="35"/>
      <c r="ERV102" s="59"/>
      <c r="ERW102" s="37"/>
      <c r="ERX102" s="46"/>
      <c r="ERY102" s="35"/>
      <c r="ERZ102" s="59"/>
      <c r="ESA102" s="37"/>
      <c r="ESB102" s="46"/>
      <c r="ESC102" s="35"/>
      <c r="ESD102" s="59"/>
      <c r="ESE102" s="37"/>
      <c r="ESF102" s="46"/>
      <c r="ESG102" s="35"/>
      <c r="ESH102" s="59"/>
      <c r="ESI102" s="37"/>
      <c r="ESJ102" s="46"/>
      <c r="ESK102" s="35"/>
      <c r="ESL102" s="59"/>
      <c r="ESM102" s="37"/>
      <c r="ESN102" s="46"/>
      <c r="ESO102" s="35"/>
      <c r="ESP102" s="59"/>
      <c r="ESQ102" s="37"/>
      <c r="ESR102" s="46"/>
      <c r="ESS102" s="35"/>
      <c r="EST102" s="59"/>
      <c r="ESU102" s="37"/>
      <c r="ESV102" s="46"/>
      <c r="ESW102" s="35"/>
      <c r="ESX102" s="59"/>
      <c r="ESY102" s="37"/>
      <c r="ESZ102" s="46"/>
      <c r="ETA102" s="35"/>
      <c r="ETB102" s="59"/>
      <c r="ETC102" s="37"/>
      <c r="ETD102" s="46"/>
      <c r="ETE102" s="35"/>
      <c r="ETF102" s="59"/>
      <c r="ETG102" s="37"/>
      <c r="ETH102" s="46"/>
      <c r="ETI102" s="35"/>
      <c r="ETJ102" s="59"/>
      <c r="ETK102" s="37"/>
      <c r="ETL102" s="46"/>
      <c r="ETM102" s="35"/>
      <c r="ETN102" s="59"/>
      <c r="ETO102" s="37"/>
      <c r="ETP102" s="46"/>
      <c r="ETQ102" s="35"/>
      <c r="ETR102" s="59"/>
      <c r="ETS102" s="37"/>
      <c r="ETT102" s="46"/>
      <c r="ETU102" s="35"/>
      <c r="ETV102" s="59"/>
      <c r="ETW102" s="37"/>
      <c r="ETX102" s="46"/>
      <c r="ETY102" s="35"/>
      <c r="ETZ102" s="59"/>
      <c r="EUA102" s="37"/>
      <c r="EUB102" s="46"/>
      <c r="EUC102" s="35"/>
      <c r="EUD102" s="59"/>
      <c r="EUE102" s="37"/>
      <c r="EUF102" s="46"/>
      <c r="EUG102" s="35"/>
      <c r="EUH102" s="59"/>
      <c r="EUI102" s="37"/>
      <c r="EUJ102" s="46"/>
      <c r="EUK102" s="35"/>
      <c r="EUL102" s="59"/>
      <c r="EUM102" s="37"/>
      <c r="EUN102" s="46"/>
      <c r="EUO102" s="35"/>
      <c r="EUP102" s="59"/>
      <c r="EUQ102" s="37"/>
      <c r="EUR102" s="46"/>
      <c r="EUS102" s="35"/>
      <c r="EUT102" s="59"/>
      <c r="EUU102" s="37"/>
      <c r="EUV102" s="46"/>
      <c r="EUW102" s="35"/>
      <c r="EUX102" s="59"/>
      <c r="EUY102" s="37"/>
      <c r="EUZ102" s="46"/>
      <c r="EVA102" s="35"/>
      <c r="EVB102" s="59"/>
      <c r="EVC102" s="37"/>
      <c r="EVD102" s="46"/>
      <c r="EVE102" s="35"/>
      <c r="EVF102" s="59"/>
      <c r="EVG102" s="37"/>
      <c r="EVH102" s="46"/>
      <c r="EVI102" s="35"/>
      <c r="EVJ102" s="59"/>
      <c r="EVK102" s="37"/>
      <c r="EVL102" s="46"/>
      <c r="EVM102" s="35"/>
      <c r="EVN102" s="59"/>
      <c r="EVO102" s="37"/>
      <c r="EVP102" s="46"/>
      <c r="EVQ102" s="35"/>
      <c r="EVR102" s="59"/>
      <c r="EVS102" s="37"/>
      <c r="EVT102" s="46"/>
      <c r="EVU102" s="35"/>
      <c r="EVV102" s="59"/>
      <c r="EVW102" s="37"/>
      <c r="EVX102" s="46"/>
      <c r="EVY102" s="35"/>
      <c r="EVZ102" s="59"/>
      <c r="EWA102" s="37"/>
      <c r="EWB102" s="46"/>
      <c r="EWC102" s="35"/>
      <c r="EWD102" s="59"/>
      <c r="EWE102" s="37"/>
      <c r="EWF102" s="46"/>
      <c r="EWG102" s="35"/>
      <c r="EWH102" s="59"/>
      <c r="EWI102" s="37"/>
      <c r="EWJ102" s="46"/>
      <c r="EWK102" s="35"/>
      <c r="EWL102" s="59"/>
      <c r="EWM102" s="37"/>
      <c r="EWN102" s="46"/>
      <c r="EWO102" s="35"/>
      <c r="EWP102" s="59"/>
      <c r="EWQ102" s="37"/>
      <c r="EWR102" s="46"/>
      <c r="EWS102" s="35"/>
      <c r="EWT102" s="59"/>
      <c r="EWU102" s="37"/>
      <c r="EWV102" s="46"/>
      <c r="EWW102" s="35"/>
      <c r="EWX102" s="59"/>
      <c r="EWY102" s="37"/>
      <c r="EWZ102" s="46"/>
      <c r="EXA102" s="35"/>
      <c r="EXB102" s="59"/>
      <c r="EXC102" s="37"/>
      <c r="EXD102" s="46"/>
      <c r="EXE102" s="35"/>
      <c r="EXF102" s="59"/>
      <c r="EXG102" s="37"/>
      <c r="EXH102" s="46"/>
      <c r="EXI102" s="35"/>
      <c r="EXJ102" s="59"/>
      <c r="EXK102" s="37"/>
      <c r="EXL102" s="46"/>
      <c r="EXM102" s="35"/>
      <c r="EXN102" s="59"/>
      <c r="EXO102" s="37"/>
      <c r="EXP102" s="46"/>
      <c r="EXQ102" s="35"/>
      <c r="EXR102" s="59"/>
      <c r="EXS102" s="37"/>
      <c r="EXT102" s="46"/>
      <c r="EXU102" s="35"/>
      <c r="EXV102" s="59"/>
      <c r="EXW102" s="37"/>
      <c r="EXX102" s="46"/>
      <c r="EXY102" s="35"/>
      <c r="EXZ102" s="59"/>
      <c r="EYA102" s="37"/>
      <c r="EYB102" s="46"/>
      <c r="EYC102" s="35"/>
      <c r="EYD102" s="59"/>
      <c r="EYE102" s="37"/>
      <c r="EYF102" s="46"/>
      <c r="EYG102" s="35"/>
      <c r="EYH102" s="59"/>
      <c r="EYI102" s="37"/>
      <c r="EYJ102" s="46"/>
      <c r="EYK102" s="35"/>
      <c r="EYL102" s="59"/>
      <c r="EYM102" s="37"/>
      <c r="EYN102" s="46"/>
      <c r="EYO102" s="35"/>
      <c r="EYP102" s="59"/>
      <c r="EYQ102" s="37"/>
      <c r="EYR102" s="46"/>
      <c r="EYS102" s="35"/>
      <c r="EYT102" s="59"/>
      <c r="EYU102" s="37"/>
      <c r="EYV102" s="46"/>
      <c r="EYW102" s="35"/>
      <c r="EYX102" s="59"/>
      <c r="EYY102" s="37"/>
      <c r="EYZ102" s="46"/>
      <c r="EZA102" s="35"/>
      <c r="EZB102" s="59"/>
      <c r="EZC102" s="37"/>
      <c r="EZD102" s="46"/>
      <c r="EZE102" s="35"/>
      <c r="EZF102" s="59"/>
      <c r="EZG102" s="37"/>
      <c r="EZH102" s="46"/>
      <c r="EZI102" s="35"/>
      <c r="EZJ102" s="59"/>
      <c r="EZK102" s="37"/>
      <c r="EZL102" s="46"/>
      <c r="EZM102" s="35"/>
      <c r="EZN102" s="59"/>
      <c r="EZO102" s="37"/>
      <c r="EZP102" s="46"/>
      <c r="EZQ102" s="35"/>
      <c r="EZR102" s="59"/>
      <c r="EZS102" s="37"/>
      <c r="EZT102" s="46"/>
      <c r="EZU102" s="35"/>
      <c r="EZV102" s="59"/>
      <c r="EZW102" s="37"/>
      <c r="EZX102" s="46"/>
      <c r="EZY102" s="35"/>
      <c r="EZZ102" s="59"/>
      <c r="FAA102" s="37"/>
      <c r="FAB102" s="46"/>
      <c r="FAC102" s="35"/>
      <c r="FAD102" s="59"/>
      <c r="FAE102" s="37"/>
      <c r="FAF102" s="46"/>
      <c r="FAG102" s="35"/>
      <c r="FAH102" s="59"/>
      <c r="FAI102" s="37"/>
      <c r="FAJ102" s="46"/>
      <c r="FAK102" s="35"/>
      <c r="FAL102" s="59"/>
      <c r="FAM102" s="37"/>
      <c r="FAN102" s="46"/>
      <c r="FAO102" s="35"/>
      <c r="FAP102" s="59"/>
      <c r="FAQ102" s="37"/>
      <c r="FAR102" s="46"/>
      <c r="FAS102" s="35"/>
      <c r="FAT102" s="59"/>
      <c r="FAU102" s="37"/>
      <c r="FAV102" s="46"/>
      <c r="FAW102" s="35"/>
      <c r="FAX102" s="59"/>
      <c r="FAY102" s="37"/>
      <c r="FAZ102" s="46"/>
      <c r="FBA102" s="35"/>
      <c r="FBB102" s="59"/>
      <c r="FBC102" s="37"/>
      <c r="FBD102" s="46"/>
      <c r="FBE102" s="35"/>
      <c r="FBF102" s="59"/>
      <c r="FBG102" s="37"/>
      <c r="FBH102" s="46"/>
      <c r="FBI102" s="35"/>
      <c r="FBJ102" s="59"/>
      <c r="FBK102" s="37"/>
      <c r="FBL102" s="46"/>
      <c r="FBM102" s="35"/>
      <c r="FBN102" s="59"/>
      <c r="FBO102" s="37"/>
      <c r="FBP102" s="46"/>
      <c r="FBQ102" s="35"/>
      <c r="FBR102" s="59"/>
      <c r="FBS102" s="37"/>
      <c r="FBT102" s="46"/>
      <c r="FBU102" s="35"/>
      <c r="FBV102" s="59"/>
      <c r="FBW102" s="37"/>
      <c r="FBX102" s="46"/>
      <c r="FBY102" s="35"/>
      <c r="FBZ102" s="59"/>
      <c r="FCA102" s="37"/>
      <c r="FCB102" s="46"/>
      <c r="FCC102" s="35"/>
      <c r="FCD102" s="59"/>
      <c r="FCE102" s="37"/>
      <c r="FCF102" s="46"/>
      <c r="FCG102" s="35"/>
      <c r="FCH102" s="59"/>
      <c r="FCI102" s="37"/>
      <c r="FCJ102" s="46"/>
      <c r="FCK102" s="35"/>
      <c r="FCL102" s="59"/>
      <c r="FCM102" s="37"/>
      <c r="FCN102" s="46"/>
      <c r="FCO102" s="35"/>
      <c r="FCP102" s="59"/>
      <c r="FCQ102" s="37"/>
      <c r="FCR102" s="46"/>
      <c r="FCS102" s="35"/>
      <c r="FCT102" s="59"/>
      <c r="FCU102" s="37"/>
      <c r="FCV102" s="46"/>
      <c r="FCW102" s="35"/>
      <c r="FCX102" s="59"/>
      <c r="FCY102" s="37"/>
      <c r="FCZ102" s="46"/>
      <c r="FDA102" s="35"/>
      <c r="FDB102" s="59"/>
      <c r="FDC102" s="37"/>
      <c r="FDD102" s="46"/>
      <c r="FDE102" s="35"/>
      <c r="FDF102" s="59"/>
      <c r="FDG102" s="37"/>
      <c r="FDH102" s="46"/>
      <c r="FDI102" s="35"/>
      <c r="FDJ102" s="59"/>
      <c r="FDK102" s="37"/>
      <c r="FDL102" s="46"/>
      <c r="FDM102" s="35"/>
      <c r="FDN102" s="59"/>
      <c r="FDO102" s="37"/>
      <c r="FDP102" s="46"/>
      <c r="FDQ102" s="35"/>
      <c r="FDR102" s="59"/>
      <c r="FDS102" s="37"/>
      <c r="FDT102" s="46"/>
      <c r="FDU102" s="35"/>
      <c r="FDV102" s="59"/>
      <c r="FDW102" s="37"/>
      <c r="FDX102" s="46"/>
      <c r="FDY102" s="35"/>
      <c r="FDZ102" s="59"/>
      <c r="FEA102" s="37"/>
      <c r="FEB102" s="46"/>
      <c r="FEC102" s="35"/>
      <c r="FED102" s="59"/>
      <c r="FEE102" s="37"/>
      <c r="FEF102" s="46"/>
      <c r="FEG102" s="35"/>
      <c r="FEH102" s="59"/>
      <c r="FEI102" s="37"/>
      <c r="FEJ102" s="46"/>
      <c r="FEK102" s="35"/>
      <c r="FEL102" s="59"/>
      <c r="FEM102" s="37"/>
      <c r="FEN102" s="46"/>
      <c r="FEO102" s="35"/>
      <c r="FEP102" s="59"/>
      <c r="FEQ102" s="37"/>
      <c r="FER102" s="46"/>
      <c r="FES102" s="35"/>
      <c r="FET102" s="59"/>
      <c r="FEU102" s="37"/>
      <c r="FEV102" s="46"/>
      <c r="FEW102" s="35"/>
      <c r="FEX102" s="59"/>
      <c r="FEY102" s="37"/>
      <c r="FEZ102" s="46"/>
      <c r="FFA102" s="35"/>
      <c r="FFB102" s="59"/>
      <c r="FFC102" s="37"/>
      <c r="FFD102" s="46"/>
      <c r="FFE102" s="35"/>
      <c r="FFF102" s="59"/>
      <c r="FFG102" s="37"/>
      <c r="FFH102" s="46"/>
      <c r="FFI102" s="35"/>
      <c r="FFJ102" s="59"/>
      <c r="FFK102" s="37"/>
      <c r="FFL102" s="46"/>
      <c r="FFM102" s="35"/>
      <c r="FFN102" s="59"/>
      <c r="FFO102" s="37"/>
      <c r="FFP102" s="46"/>
      <c r="FFQ102" s="35"/>
      <c r="FFR102" s="59"/>
      <c r="FFS102" s="37"/>
      <c r="FFT102" s="46"/>
      <c r="FFU102" s="35"/>
      <c r="FFV102" s="59"/>
      <c r="FFW102" s="37"/>
      <c r="FFX102" s="46"/>
      <c r="FFY102" s="35"/>
      <c r="FFZ102" s="59"/>
      <c r="FGA102" s="37"/>
      <c r="FGB102" s="46"/>
      <c r="FGC102" s="35"/>
      <c r="FGD102" s="59"/>
      <c r="FGE102" s="37"/>
      <c r="FGF102" s="46"/>
      <c r="FGG102" s="35"/>
      <c r="FGH102" s="59"/>
      <c r="FGI102" s="37"/>
      <c r="FGJ102" s="46"/>
      <c r="FGK102" s="35"/>
      <c r="FGL102" s="59"/>
      <c r="FGM102" s="37"/>
      <c r="FGN102" s="46"/>
      <c r="FGO102" s="35"/>
      <c r="FGP102" s="59"/>
      <c r="FGQ102" s="37"/>
      <c r="FGR102" s="46"/>
      <c r="FGS102" s="35"/>
      <c r="FGT102" s="59"/>
      <c r="FGU102" s="37"/>
      <c r="FGV102" s="46"/>
      <c r="FGW102" s="35"/>
      <c r="FGX102" s="59"/>
      <c r="FGY102" s="37"/>
      <c r="FGZ102" s="46"/>
      <c r="FHA102" s="35"/>
      <c r="FHB102" s="59"/>
      <c r="FHC102" s="37"/>
      <c r="FHD102" s="46"/>
      <c r="FHE102" s="35"/>
      <c r="FHF102" s="59"/>
      <c r="FHG102" s="37"/>
      <c r="FHH102" s="46"/>
      <c r="FHI102" s="35"/>
      <c r="FHJ102" s="59"/>
      <c r="FHK102" s="37"/>
      <c r="FHL102" s="46"/>
      <c r="FHM102" s="35"/>
      <c r="FHN102" s="59"/>
      <c r="FHO102" s="37"/>
      <c r="FHP102" s="46"/>
      <c r="FHQ102" s="35"/>
      <c r="FHR102" s="59"/>
      <c r="FHS102" s="37"/>
      <c r="FHT102" s="46"/>
      <c r="FHU102" s="35"/>
      <c r="FHV102" s="59"/>
      <c r="FHW102" s="37"/>
      <c r="FHX102" s="46"/>
      <c r="FHY102" s="35"/>
      <c r="FHZ102" s="59"/>
      <c r="FIA102" s="37"/>
      <c r="FIB102" s="46"/>
      <c r="FIC102" s="35"/>
      <c r="FID102" s="59"/>
      <c r="FIE102" s="37"/>
      <c r="FIF102" s="46"/>
      <c r="FIG102" s="35"/>
      <c r="FIH102" s="59"/>
      <c r="FII102" s="37"/>
      <c r="FIJ102" s="46"/>
      <c r="FIK102" s="35"/>
      <c r="FIL102" s="59"/>
      <c r="FIM102" s="37"/>
      <c r="FIN102" s="46"/>
      <c r="FIO102" s="35"/>
      <c r="FIP102" s="59"/>
      <c r="FIQ102" s="37"/>
      <c r="FIR102" s="46"/>
      <c r="FIS102" s="35"/>
      <c r="FIT102" s="59"/>
      <c r="FIU102" s="37"/>
      <c r="FIV102" s="46"/>
      <c r="FIW102" s="35"/>
      <c r="FIX102" s="59"/>
      <c r="FIY102" s="37"/>
      <c r="FIZ102" s="46"/>
      <c r="FJA102" s="35"/>
      <c r="FJB102" s="59"/>
      <c r="FJC102" s="37"/>
      <c r="FJD102" s="46"/>
      <c r="FJE102" s="35"/>
      <c r="FJF102" s="59"/>
      <c r="FJG102" s="37"/>
      <c r="FJH102" s="46"/>
      <c r="FJI102" s="35"/>
      <c r="FJJ102" s="59"/>
      <c r="FJK102" s="37"/>
      <c r="FJL102" s="46"/>
      <c r="FJM102" s="35"/>
      <c r="FJN102" s="59"/>
      <c r="FJO102" s="37"/>
      <c r="FJP102" s="46"/>
      <c r="FJQ102" s="35"/>
      <c r="FJR102" s="59"/>
      <c r="FJS102" s="37"/>
      <c r="FJT102" s="46"/>
      <c r="FJU102" s="35"/>
      <c r="FJV102" s="59"/>
      <c r="FJW102" s="37"/>
      <c r="FJX102" s="46"/>
      <c r="FJY102" s="35"/>
      <c r="FJZ102" s="59"/>
      <c r="FKA102" s="37"/>
      <c r="FKB102" s="46"/>
      <c r="FKC102" s="35"/>
      <c r="FKD102" s="59"/>
      <c r="FKE102" s="37"/>
      <c r="FKF102" s="46"/>
      <c r="FKG102" s="35"/>
      <c r="FKH102" s="59"/>
      <c r="FKI102" s="37"/>
      <c r="FKJ102" s="46"/>
      <c r="FKK102" s="35"/>
      <c r="FKL102" s="59"/>
      <c r="FKM102" s="37"/>
      <c r="FKN102" s="46"/>
      <c r="FKO102" s="35"/>
      <c r="FKP102" s="59"/>
      <c r="FKQ102" s="37"/>
      <c r="FKR102" s="46"/>
      <c r="FKS102" s="35"/>
      <c r="FKT102" s="59"/>
      <c r="FKU102" s="37"/>
      <c r="FKV102" s="46"/>
      <c r="FKW102" s="35"/>
      <c r="FKX102" s="59"/>
      <c r="FKY102" s="37"/>
      <c r="FKZ102" s="46"/>
      <c r="FLA102" s="35"/>
      <c r="FLB102" s="59"/>
      <c r="FLC102" s="37"/>
      <c r="FLD102" s="46"/>
      <c r="FLE102" s="35"/>
      <c r="FLF102" s="59"/>
      <c r="FLG102" s="37"/>
      <c r="FLH102" s="46"/>
      <c r="FLI102" s="35"/>
      <c r="FLJ102" s="59"/>
      <c r="FLK102" s="37"/>
      <c r="FLL102" s="46"/>
      <c r="FLM102" s="35"/>
      <c r="FLN102" s="59"/>
      <c r="FLO102" s="37"/>
      <c r="FLP102" s="46"/>
      <c r="FLQ102" s="35"/>
      <c r="FLR102" s="59"/>
      <c r="FLS102" s="37"/>
      <c r="FLT102" s="46"/>
      <c r="FLU102" s="35"/>
      <c r="FLV102" s="59"/>
      <c r="FLW102" s="37"/>
      <c r="FLX102" s="46"/>
      <c r="FLY102" s="35"/>
      <c r="FLZ102" s="59"/>
      <c r="FMA102" s="37"/>
      <c r="FMB102" s="46"/>
      <c r="FMC102" s="35"/>
      <c r="FMD102" s="59"/>
      <c r="FME102" s="37"/>
      <c r="FMF102" s="46"/>
      <c r="FMG102" s="35"/>
      <c r="FMH102" s="59"/>
      <c r="FMI102" s="37"/>
      <c r="FMJ102" s="46"/>
      <c r="FMK102" s="35"/>
      <c r="FML102" s="59"/>
      <c r="FMM102" s="37"/>
      <c r="FMN102" s="46"/>
      <c r="FMO102" s="35"/>
      <c r="FMP102" s="59"/>
      <c r="FMQ102" s="37"/>
      <c r="FMR102" s="46"/>
      <c r="FMS102" s="35"/>
      <c r="FMT102" s="59"/>
      <c r="FMU102" s="37"/>
      <c r="FMV102" s="46"/>
      <c r="FMW102" s="35"/>
      <c r="FMX102" s="59"/>
      <c r="FMY102" s="37"/>
      <c r="FMZ102" s="46"/>
      <c r="FNA102" s="35"/>
      <c r="FNB102" s="59"/>
      <c r="FNC102" s="37"/>
      <c r="FND102" s="46"/>
      <c r="FNE102" s="35"/>
      <c r="FNF102" s="59"/>
      <c r="FNG102" s="37"/>
      <c r="FNH102" s="46"/>
      <c r="FNI102" s="35"/>
      <c r="FNJ102" s="59"/>
      <c r="FNK102" s="37"/>
      <c r="FNL102" s="46"/>
      <c r="FNM102" s="35"/>
      <c r="FNN102" s="59"/>
      <c r="FNO102" s="37"/>
      <c r="FNP102" s="46"/>
      <c r="FNQ102" s="35"/>
      <c r="FNR102" s="59"/>
      <c r="FNS102" s="37"/>
      <c r="FNT102" s="46"/>
      <c r="FNU102" s="35"/>
      <c r="FNV102" s="59"/>
      <c r="FNW102" s="37"/>
      <c r="FNX102" s="46"/>
      <c r="FNY102" s="35"/>
      <c r="FNZ102" s="59"/>
      <c r="FOA102" s="37"/>
      <c r="FOB102" s="46"/>
      <c r="FOC102" s="35"/>
      <c r="FOD102" s="59"/>
      <c r="FOE102" s="37"/>
      <c r="FOF102" s="46"/>
      <c r="FOG102" s="35"/>
      <c r="FOH102" s="59"/>
      <c r="FOI102" s="37"/>
      <c r="FOJ102" s="46"/>
      <c r="FOK102" s="35"/>
      <c r="FOL102" s="59"/>
      <c r="FOM102" s="37"/>
      <c r="FON102" s="46"/>
      <c r="FOO102" s="35"/>
      <c r="FOP102" s="59"/>
      <c r="FOQ102" s="37"/>
      <c r="FOR102" s="46"/>
      <c r="FOS102" s="35"/>
      <c r="FOT102" s="59"/>
      <c r="FOU102" s="37"/>
      <c r="FOV102" s="46"/>
      <c r="FOW102" s="35"/>
      <c r="FOX102" s="59"/>
      <c r="FOY102" s="37"/>
      <c r="FOZ102" s="46"/>
      <c r="FPA102" s="35"/>
      <c r="FPB102" s="59"/>
      <c r="FPC102" s="37"/>
      <c r="FPD102" s="46"/>
      <c r="FPE102" s="35"/>
      <c r="FPF102" s="59"/>
      <c r="FPG102" s="37"/>
      <c r="FPH102" s="46"/>
      <c r="FPI102" s="35"/>
      <c r="FPJ102" s="59"/>
      <c r="FPK102" s="37"/>
      <c r="FPL102" s="46"/>
      <c r="FPM102" s="35"/>
      <c r="FPN102" s="59"/>
      <c r="FPO102" s="37"/>
      <c r="FPP102" s="46"/>
      <c r="FPQ102" s="35"/>
      <c r="FPR102" s="59"/>
      <c r="FPS102" s="37"/>
      <c r="FPT102" s="46"/>
      <c r="FPU102" s="35"/>
      <c r="FPV102" s="59"/>
      <c r="FPW102" s="37"/>
      <c r="FPX102" s="46"/>
      <c r="FPY102" s="35"/>
      <c r="FPZ102" s="59"/>
      <c r="FQA102" s="37"/>
      <c r="FQB102" s="46"/>
      <c r="FQC102" s="35"/>
      <c r="FQD102" s="59"/>
      <c r="FQE102" s="37"/>
      <c r="FQF102" s="46"/>
      <c r="FQG102" s="35"/>
      <c r="FQH102" s="59"/>
      <c r="FQI102" s="37"/>
      <c r="FQJ102" s="46"/>
      <c r="FQK102" s="35"/>
      <c r="FQL102" s="59"/>
      <c r="FQM102" s="37"/>
      <c r="FQN102" s="46"/>
      <c r="FQO102" s="35"/>
      <c r="FQP102" s="59"/>
      <c r="FQQ102" s="37"/>
      <c r="FQR102" s="46"/>
      <c r="FQS102" s="35"/>
      <c r="FQT102" s="59"/>
      <c r="FQU102" s="37"/>
      <c r="FQV102" s="46"/>
      <c r="FQW102" s="35"/>
      <c r="FQX102" s="59"/>
      <c r="FQY102" s="37"/>
      <c r="FQZ102" s="46"/>
      <c r="FRA102" s="35"/>
      <c r="FRB102" s="59"/>
      <c r="FRC102" s="37"/>
      <c r="FRD102" s="46"/>
      <c r="FRE102" s="35"/>
      <c r="FRF102" s="59"/>
      <c r="FRG102" s="37"/>
      <c r="FRH102" s="46"/>
      <c r="FRI102" s="35"/>
      <c r="FRJ102" s="59"/>
      <c r="FRK102" s="37"/>
      <c r="FRL102" s="46"/>
      <c r="FRM102" s="35"/>
      <c r="FRN102" s="59"/>
      <c r="FRO102" s="37"/>
      <c r="FRP102" s="46"/>
      <c r="FRQ102" s="35"/>
      <c r="FRR102" s="59"/>
      <c r="FRS102" s="37"/>
      <c r="FRT102" s="46"/>
      <c r="FRU102" s="35"/>
      <c r="FRV102" s="59"/>
      <c r="FRW102" s="37"/>
      <c r="FRX102" s="46"/>
      <c r="FRY102" s="35"/>
      <c r="FRZ102" s="59"/>
      <c r="FSA102" s="37"/>
      <c r="FSB102" s="46"/>
      <c r="FSC102" s="35"/>
      <c r="FSD102" s="59"/>
      <c r="FSE102" s="37"/>
      <c r="FSF102" s="46"/>
      <c r="FSG102" s="35"/>
      <c r="FSH102" s="59"/>
      <c r="FSI102" s="37"/>
      <c r="FSJ102" s="46"/>
      <c r="FSK102" s="35"/>
      <c r="FSL102" s="59"/>
      <c r="FSM102" s="37"/>
      <c r="FSN102" s="46"/>
      <c r="FSO102" s="35"/>
      <c r="FSP102" s="59"/>
      <c r="FSQ102" s="37"/>
      <c r="FSR102" s="46"/>
      <c r="FSS102" s="35"/>
      <c r="FST102" s="59"/>
      <c r="FSU102" s="37"/>
      <c r="FSV102" s="46"/>
      <c r="FSW102" s="35"/>
      <c r="FSX102" s="59"/>
      <c r="FSY102" s="37"/>
      <c r="FSZ102" s="46"/>
      <c r="FTA102" s="35"/>
      <c r="FTB102" s="59"/>
      <c r="FTC102" s="37"/>
      <c r="FTD102" s="46"/>
      <c r="FTE102" s="35"/>
      <c r="FTF102" s="59"/>
      <c r="FTG102" s="37"/>
      <c r="FTH102" s="46"/>
      <c r="FTI102" s="35"/>
      <c r="FTJ102" s="59"/>
      <c r="FTK102" s="37"/>
      <c r="FTL102" s="46"/>
      <c r="FTM102" s="35"/>
      <c r="FTN102" s="59"/>
      <c r="FTO102" s="37"/>
      <c r="FTP102" s="46"/>
      <c r="FTQ102" s="35"/>
      <c r="FTR102" s="59"/>
      <c r="FTS102" s="37"/>
      <c r="FTT102" s="46"/>
      <c r="FTU102" s="35"/>
      <c r="FTV102" s="59"/>
      <c r="FTW102" s="37"/>
      <c r="FTX102" s="46"/>
      <c r="FTY102" s="35"/>
      <c r="FTZ102" s="59"/>
      <c r="FUA102" s="37"/>
      <c r="FUB102" s="46"/>
      <c r="FUC102" s="35"/>
      <c r="FUD102" s="59"/>
      <c r="FUE102" s="37"/>
      <c r="FUF102" s="46"/>
      <c r="FUG102" s="35"/>
      <c r="FUH102" s="59"/>
      <c r="FUI102" s="37"/>
      <c r="FUJ102" s="46"/>
      <c r="FUK102" s="35"/>
      <c r="FUL102" s="59"/>
      <c r="FUM102" s="37"/>
      <c r="FUN102" s="46"/>
      <c r="FUO102" s="35"/>
      <c r="FUP102" s="59"/>
      <c r="FUQ102" s="37"/>
      <c r="FUR102" s="46"/>
      <c r="FUS102" s="35"/>
      <c r="FUT102" s="59"/>
      <c r="FUU102" s="37"/>
      <c r="FUV102" s="46"/>
      <c r="FUW102" s="35"/>
      <c r="FUX102" s="59"/>
      <c r="FUY102" s="37"/>
      <c r="FUZ102" s="46"/>
      <c r="FVA102" s="35"/>
      <c r="FVB102" s="59"/>
      <c r="FVC102" s="37"/>
      <c r="FVD102" s="46"/>
      <c r="FVE102" s="35"/>
      <c r="FVF102" s="59"/>
      <c r="FVG102" s="37"/>
      <c r="FVH102" s="46"/>
      <c r="FVI102" s="35"/>
      <c r="FVJ102" s="59"/>
      <c r="FVK102" s="37"/>
      <c r="FVL102" s="46"/>
      <c r="FVM102" s="35"/>
      <c r="FVN102" s="59"/>
      <c r="FVO102" s="37"/>
      <c r="FVP102" s="46"/>
      <c r="FVQ102" s="35"/>
      <c r="FVR102" s="59"/>
      <c r="FVS102" s="37"/>
      <c r="FVT102" s="46"/>
      <c r="FVU102" s="35"/>
      <c r="FVV102" s="59"/>
      <c r="FVW102" s="37"/>
      <c r="FVX102" s="46"/>
      <c r="FVY102" s="35"/>
      <c r="FVZ102" s="59"/>
      <c r="FWA102" s="37"/>
      <c r="FWB102" s="46"/>
      <c r="FWC102" s="35"/>
      <c r="FWD102" s="59"/>
      <c r="FWE102" s="37"/>
      <c r="FWF102" s="46"/>
      <c r="FWG102" s="35"/>
      <c r="FWH102" s="59"/>
      <c r="FWI102" s="37"/>
      <c r="FWJ102" s="46"/>
      <c r="FWK102" s="35"/>
      <c r="FWL102" s="59"/>
      <c r="FWM102" s="37"/>
      <c r="FWN102" s="46"/>
      <c r="FWO102" s="35"/>
      <c r="FWP102" s="59"/>
      <c r="FWQ102" s="37"/>
      <c r="FWR102" s="46"/>
      <c r="FWS102" s="35"/>
      <c r="FWT102" s="59"/>
      <c r="FWU102" s="37"/>
      <c r="FWV102" s="46"/>
      <c r="FWW102" s="35"/>
      <c r="FWX102" s="59"/>
      <c r="FWY102" s="37"/>
      <c r="FWZ102" s="46"/>
      <c r="FXA102" s="35"/>
      <c r="FXB102" s="59"/>
      <c r="FXC102" s="37"/>
      <c r="FXD102" s="46"/>
      <c r="FXE102" s="35"/>
      <c r="FXF102" s="59"/>
      <c r="FXG102" s="37"/>
      <c r="FXH102" s="46"/>
      <c r="FXI102" s="35"/>
      <c r="FXJ102" s="59"/>
      <c r="FXK102" s="37"/>
      <c r="FXL102" s="46"/>
      <c r="FXM102" s="35"/>
      <c r="FXN102" s="59"/>
      <c r="FXO102" s="37"/>
      <c r="FXP102" s="46"/>
      <c r="FXQ102" s="35"/>
      <c r="FXR102" s="59"/>
      <c r="FXS102" s="37"/>
      <c r="FXT102" s="46"/>
      <c r="FXU102" s="35"/>
      <c r="FXV102" s="59"/>
      <c r="FXW102" s="37"/>
      <c r="FXX102" s="46"/>
      <c r="FXY102" s="35"/>
      <c r="FXZ102" s="59"/>
      <c r="FYA102" s="37"/>
      <c r="FYB102" s="46"/>
      <c r="FYC102" s="35"/>
      <c r="FYD102" s="59"/>
      <c r="FYE102" s="37"/>
      <c r="FYF102" s="46"/>
      <c r="FYG102" s="35"/>
      <c r="FYH102" s="59"/>
      <c r="FYI102" s="37"/>
      <c r="FYJ102" s="46"/>
      <c r="FYK102" s="35"/>
      <c r="FYL102" s="59"/>
      <c r="FYM102" s="37"/>
      <c r="FYN102" s="46"/>
      <c r="FYO102" s="35"/>
      <c r="FYP102" s="59"/>
      <c r="FYQ102" s="37"/>
      <c r="FYR102" s="46"/>
      <c r="FYS102" s="35"/>
      <c r="FYT102" s="59"/>
      <c r="FYU102" s="37"/>
      <c r="FYV102" s="46"/>
      <c r="FYW102" s="35"/>
      <c r="FYX102" s="59"/>
      <c r="FYY102" s="37"/>
      <c r="FYZ102" s="46"/>
      <c r="FZA102" s="35"/>
      <c r="FZB102" s="59"/>
      <c r="FZC102" s="37"/>
      <c r="FZD102" s="46"/>
      <c r="FZE102" s="35"/>
      <c r="FZF102" s="59"/>
      <c r="FZG102" s="37"/>
      <c r="FZH102" s="46"/>
      <c r="FZI102" s="35"/>
      <c r="FZJ102" s="59"/>
      <c r="FZK102" s="37"/>
      <c r="FZL102" s="46"/>
      <c r="FZM102" s="35"/>
      <c r="FZN102" s="59"/>
      <c r="FZO102" s="37"/>
      <c r="FZP102" s="46"/>
      <c r="FZQ102" s="35"/>
      <c r="FZR102" s="59"/>
      <c r="FZS102" s="37"/>
      <c r="FZT102" s="46"/>
      <c r="FZU102" s="35"/>
      <c r="FZV102" s="59"/>
      <c r="FZW102" s="37"/>
      <c r="FZX102" s="46"/>
      <c r="FZY102" s="35"/>
      <c r="FZZ102" s="59"/>
      <c r="GAA102" s="37"/>
      <c r="GAB102" s="46"/>
      <c r="GAC102" s="35"/>
      <c r="GAD102" s="59"/>
      <c r="GAE102" s="37"/>
      <c r="GAF102" s="46"/>
      <c r="GAG102" s="35"/>
      <c r="GAH102" s="59"/>
      <c r="GAI102" s="37"/>
      <c r="GAJ102" s="46"/>
      <c r="GAK102" s="35"/>
      <c r="GAL102" s="59"/>
      <c r="GAM102" s="37"/>
      <c r="GAN102" s="46"/>
      <c r="GAO102" s="35"/>
      <c r="GAP102" s="59"/>
      <c r="GAQ102" s="37"/>
      <c r="GAR102" s="46"/>
      <c r="GAS102" s="35"/>
      <c r="GAT102" s="59"/>
      <c r="GAU102" s="37"/>
      <c r="GAV102" s="46"/>
      <c r="GAW102" s="35"/>
      <c r="GAX102" s="59"/>
      <c r="GAY102" s="37"/>
      <c r="GAZ102" s="46"/>
      <c r="GBA102" s="35"/>
      <c r="GBB102" s="59"/>
      <c r="GBC102" s="37"/>
      <c r="GBD102" s="46"/>
      <c r="GBE102" s="35"/>
      <c r="GBF102" s="59"/>
      <c r="GBG102" s="37"/>
      <c r="GBH102" s="46"/>
      <c r="GBI102" s="35"/>
      <c r="GBJ102" s="59"/>
      <c r="GBK102" s="37"/>
      <c r="GBL102" s="46"/>
      <c r="GBM102" s="35"/>
      <c r="GBN102" s="59"/>
      <c r="GBO102" s="37"/>
      <c r="GBP102" s="46"/>
      <c r="GBQ102" s="35"/>
      <c r="GBR102" s="59"/>
      <c r="GBS102" s="37"/>
      <c r="GBT102" s="46"/>
      <c r="GBU102" s="35"/>
      <c r="GBV102" s="59"/>
      <c r="GBW102" s="37"/>
      <c r="GBX102" s="46"/>
      <c r="GBY102" s="35"/>
      <c r="GBZ102" s="59"/>
      <c r="GCA102" s="37"/>
      <c r="GCB102" s="46"/>
      <c r="GCC102" s="35"/>
      <c r="GCD102" s="59"/>
      <c r="GCE102" s="37"/>
      <c r="GCF102" s="46"/>
      <c r="GCG102" s="35"/>
      <c r="GCH102" s="59"/>
      <c r="GCI102" s="37"/>
      <c r="GCJ102" s="46"/>
      <c r="GCK102" s="35"/>
      <c r="GCL102" s="59"/>
      <c r="GCM102" s="37"/>
      <c r="GCN102" s="46"/>
      <c r="GCO102" s="35"/>
      <c r="GCP102" s="59"/>
      <c r="GCQ102" s="37"/>
      <c r="GCR102" s="46"/>
      <c r="GCS102" s="35"/>
      <c r="GCT102" s="59"/>
      <c r="GCU102" s="37"/>
      <c r="GCV102" s="46"/>
      <c r="GCW102" s="35"/>
      <c r="GCX102" s="59"/>
      <c r="GCY102" s="37"/>
      <c r="GCZ102" s="46"/>
      <c r="GDA102" s="35"/>
      <c r="GDB102" s="59"/>
      <c r="GDC102" s="37"/>
      <c r="GDD102" s="46"/>
      <c r="GDE102" s="35"/>
      <c r="GDF102" s="59"/>
      <c r="GDG102" s="37"/>
      <c r="GDH102" s="46"/>
      <c r="GDI102" s="35"/>
      <c r="GDJ102" s="59"/>
      <c r="GDK102" s="37"/>
      <c r="GDL102" s="46"/>
      <c r="GDM102" s="35"/>
      <c r="GDN102" s="59"/>
      <c r="GDO102" s="37"/>
      <c r="GDP102" s="46"/>
      <c r="GDQ102" s="35"/>
      <c r="GDR102" s="59"/>
      <c r="GDS102" s="37"/>
      <c r="GDT102" s="46"/>
      <c r="GDU102" s="35"/>
      <c r="GDV102" s="59"/>
      <c r="GDW102" s="37"/>
      <c r="GDX102" s="46"/>
      <c r="GDY102" s="35"/>
      <c r="GDZ102" s="59"/>
      <c r="GEA102" s="37"/>
      <c r="GEB102" s="46"/>
      <c r="GEC102" s="35"/>
      <c r="GED102" s="59"/>
      <c r="GEE102" s="37"/>
      <c r="GEF102" s="46"/>
      <c r="GEG102" s="35"/>
      <c r="GEH102" s="59"/>
      <c r="GEI102" s="37"/>
      <c r="GEJ102" s="46"/>
      <c r="GEK102" s="35"/>
      <c r="GEL102" s="59"/>
      <c r="GEM102" s="37"/>
      <c r="GEN102" s="46"/>
      <c r="GEO102" s="35"/>
      <c r="GEP102" s="59"/>
      <c r="GEQ102" s="37"/>
      <c r="GER102" s="46"/>
      <c r="GES102" s="35"/>
      <c r="GET102" s="59"/>
      <c r="GEU102" s="37"/>
      <c r="GEV102" s="46"/>
      <c r="GEW102" s="35"/>
      <c r="GEX102" s="59"/>
      <c r="GEY102" s="37"/>
      <c r="GEZ102" s="46"/>
      <c r="GFA102" s="35"/>
      <c r="GFB102" s="59"/>
      <c r="GFC102" s="37"/>
      <c r="GFD102" s="46"/>
      <c r="GFE102" s="35"/>
      <c r="GFF102" s="59"/>
      <c r="GFG102" s="37"/>
      <c r="GFH102" s="46"/>
      <c r="GFI102" s="35"/>
      <c r="GFJ102" s="59"/>
      <c r="GFK102" s="37"/>
      <c r="GFL102" s="46"/>
      <c r="GFM102" s="35"/>
      <c r="GFN102" s="59"/>
      <c r="GFO102" s="37"/>
      <c r="GFP102" s="46"/>
      <c r="GFQ102" s="35"/>
      <c r="GFR102" s="59"/>
      <c r="GFS102" s="37"/>
      <c r="GFT102" s="46"/>
      <c r="GFU102" s="35"/>
      <c r="GFV102" s="59"/>
      <c r="GFW102" s="37"/>
      <c r="GFX102" s="46"/>
      <c r="GFY102" s="35"/>
      <c r="GFZ102" s="59"/>
      <c r="GGA102" s="37"/>
      <c r="GGB102" s="46"/>
      <c r="GGC102" s="35"/>
      <c r="GGD102" s="59"/>
      <c r="GGE102" s="37"/>
      <c r="GGF102" s="46"/>
      <c r="GGG102" s="35"/>
      <c r="GGH102" s="59"/>
      <c r="GGI102" s="37"/>
      <c r="GGJ102" s="46"/>
      <c r="GGK102" s="35"/>
      <c r="GGL102" s="59"/>
      <c r="GGM102" s="37"/>
      <c r="GGN102" s="46"/>
      <c r="GGO102" s="35"/>
      <c r="GGP102" s="59"/>
      <c r="GGQ102" s="37"/>
      <c r="GGR102" s="46"/>
      <c r="GGS102" s="35"/>
      <c r="GGT102" s="59"/>
      <c r="GGU102" s="37"/>
      <c r="GGV102" s="46"/>
      <c r="GGW102" s="35"/>
      <c r="GGX102" s="59"/>
      <c r="GGY102" s="37"/>
      <c r="GGZ102" s="46"/>
      <c r="GHA102" s="35"/>
      <c r="GHB102" s="59"/>
      <c r="GHC102" s="37"/>
      <c r="GHD102" s="46"/>
      <c r="GHE102" s="35"/>
      <c r="GHF102" s="59"/>
      <c r="GHG102" s="37"/>
      <c r="GHH102" s="46"/>
      <c r="GHI102" s="35"/>
      <c r="GHJ102" s="59"/>
      <c r="GHK102" s="37"/>
      <c r="GHL102" s="46"/>
      <c r="GHM102" s="35"/>
      <c r="GHN102" s="59"/>
      <c r="GHO102" s="37"/>
      <c r="GHP102" s="46"/>
      <c r="GHQ102" s="35"/>
      <c r="GHR102" s="59"/>
      <c r="GHS102" s="37"/>
      <c r="GHT102" s="46"/>
      <c r="GHU102" s="35"/>
      <c r="GHV102" s="59"/>
      <c r="GHW102" s="37"/>
      <c r="GHX102" s="46"/>
      <c r="GHY102" s="35"/>
      <c r="GHZ102" s="59"/>
      <c r="GIA102" s="37"/>
      <c r="GIB102" s="46"/>
      <c r="GIC102" s="35"/>
      <c r="GID102" s="59"/>
      <c r="GIE102" s="37"/>
      <c r="GIF102" s="46"/>
      <c r="GIG102" s="35"/>
      <c r="GIH102" s="59"/>
      <c r="GII102" s="37"/>
      <c r="GIJ102" s="46"/>
      <c r="GIK102" s="35"/>
      <c r="GIL102" s="59"/>
      <c r="GIM102" s="37"/>
      <c r="GIN102" s="46"/>
      <c r="GIO102" s="35"/>
      <c r="GIP102" s="59"/>
      <c r="GIQ102" s="37"/>
      <c r="GIR102" s="46"/>
      <c r="GIS102" s="35"/>
      <c r="GIT102" s="59"/>
      <c r="GIU102" s="37"/>
      <c r="GIV102" s="46"/>
      <c r="GIW102" s="35"/>
      <c r="GIX102" s="59"/>
      <c r="GIY102" s="37"/>
      <c r="GIZ102" s="46"/>
      <c r="GJA102" s="35"/>
      <c r="GJB102" s="59"/>
      <c r="GJC102" s="37"/>
      <c r="GJD102" s="46"/>
      <c r="GJE102" s="35"/>
      <c r="GJF102" s="59"/>
      <c r="GJG102" s="37"/>
      <c r="GJH102" s="46"/>
      <c r="GJI102" s="35"/>
      <c r="GJJ102" s="59"/>
      <c r="GJK102" s="37"/>
      <c r="GJL102" s="46"/>
      <c r="GJM102" s="35"/>
      <c r="GJN102" s="59"/>
      <c r="GJO102" s="37"/>
      <c r="GJP102" s="46"/>
      <c r="GJQ102" s="35"/>
      <c r="GJR102" s="59"/>
      <c r="GJS102" s="37"/>
      <c r="GJT102" s="46"/>
      <c r="GJU102" s="35"/>
      <c r="GJV102" s="59"/>
      <c r="GJW102" s="37"/>
      <c r="GJX102" s="46"/>
      <c r="GJY102" s="35"/>
      <c r="GJZ102" s="59"/>
      <c r="GKA102" s="37"/>
      <c r="GKB102" s="46"/>
      <c r="GKC102" s="35"/>
      <c r="GKD102" s="59"/>
      <c r="GKE102" s="37"/>
      <c r="GKF102" s="46"/>
      <c r="GKG102" s="35"/>
      <c r="GKH102" s="59"/>
      <c r="GKI102" s="37"/>
      <c r="GKJ102" s="46"/>
      <c r="GKK102" s="35"/>
      <c r="GKL102" s="59"/>
      <c r="GKM102" s="37"/>
      <c r="GKN102" s="46"/>
      <c r="GKO102" s="35"/>
      <c r="GKP102" s="59"/>
      <c r="GKQ102" s="37"/>
      <c r="GKR102" s="46"/>
      <c r="GKS102" s="35"/>
      <c r="GKT102" s="59"/>
      <c r="GKU102" s="37"/>
      <c r="GKV102" s="46"/>
      <c r="GKW102" s="35"/>
      <c r="GKX102" s="59"/>
      <c r="GKY102" s="37"/>
      <c r="GKZ102" s="46"/>
      <c r="GLA102" s="35"/>
      <c r="GLB102" s="59"/>
      <c r="GLC102" s="37"/>
      <c r="GLD102" s="46"/>
      <c r="GLE102" s="35"/>
      <c r="GLF102" s="59"/>
      <c r="GLG102" s="37"/>
      <c r="GLH102" s="46"/>
      <c r="GLI102" s="35"/>
      <c r="GLJ102" s="59"/>
      <c r="GLK102" s="37"/>
      <c r="GLL102" s="46"/>
      <c r="GLM102" s="35"/>
      <c r="GLN102" s="59"/>
      <c r="GLO102" s="37"/>
      <c r="GLP102" s="46"/>
      <c r="GLQ102" s="35"/>
      <c r="GLR102" s="59"/>
      <c r="GLS102" s="37"/>
      <c r="GLT102" s="46"/>
      <c r="GLU102" s="35"/>
      <c r="GLV102" s="59"/>
      <c r="GLW102" s="37"/>
      <c r="GLX102" s="46"/>
      <c r="GLY102" s="35"/>
      <c r="GLZ102" s="59"/>
      <c r="GMA102" s="37"/>
      <c r="GMB102" s="46"/>
      <c r="GMC102" s="35"/>
      <c r="GMD102" s="59"/>
      <c r="GME102" s="37"/>
      <c r="GMF102" s="46"/>
      <c r="GMG102" s="35"/>
      <c r="GMH102" s="59"/>
      <c r="GMI102" s="37"/>
      <c r="GMJ102" s="46"/>
      <c r="GMK102" s="35"/>
      <c r="GML102" s="59"/>
      <c r="GMM102" s="37"/>
      <c r="GMN102" s="46"/>
      <c r="GMO102" s="35"/>
      <c r="GMP102" s="59"/>
      <c r="GMQ102" s="37"/>
      <c r="GMR102" s="46"/>
      <c r="GMS102" s="35"/>
      <c r="GMT102" s="59"/>
      <c r="GMU102" s="37"/>
      <c r="GMV102" s="46"/>
      <c r="GMW102" s="35"/>
      <c r="GMX102" s="59"/>
      <c r="GMY102" s="37"/>
      <c r="GMZ102" s="46"/>
      <c r="GNA102" s="35"/>
      <c r="GNB102" s="59"/>
      <c r="GNC102" s="37"/>
      <c r="GND102" s="46"/>
      <c r="GNE102" s="35"/>
      <c r="GNF102" s="59"/>
      <c r="GNG102" s="37"/>
      <c r="GNH102" s="46"/>
      <c r="GNI102" s="35"/>
      <c r="GNJ102" s="59"/>
      <c r="GNK102" s="37"/>
      <c r="GNL102" s="46"/>
      <c r="GNM102" s="35"/>
      <c r="GNN102" s="59"/>
      <c r="GNO102" s="37"/>
      <c r="GNP102" s="46"/>
      <c r="GNQ102" s="35"/>
      <c r="GNR102" s="59"/>
      <c r="GNS102" s="37"/>
      <c r="GNT102" s="46"/>
      <c r="GNU102" s="35"/>
      <c r="GNV102" s="59"/>
      <c r="GNW102" s="37"/>
      <c r="GNX102" s="46"/>
      <c r="GNY102" s="35"/>
      <c r="GNZ102" s="59"/>
      <c r="GOA102" s="37"/>
      <c r="GOB102" s="46"/>
      <c r="GOC102" s="35"/>
      <c r="GOD102" s="59"/>
      <c r="GOE102" s="37"/>
      <c r="GOF102" s="46"/>
      <c r="GOG102" s="35"/>
      <c r="GOH102" s="59"/>
      <c r="GOI102" s="37"/>
      <c r="GOJ102" s="46"/>
      <c r="GOK102" s="35"/>
      <c r="GOL102" s="59"/>
      <c r="GOM102" s="37"/>
      <c r="GON102" s="46"/>
      <c r="GOO102" s="35"/>
      <c r="GOP102" s="59"/>
      <c r="GOQ102" s="37"/>
      <c r="GOR102" s="46"/>
      <c r="GOS102" s="35"/>
      <c r="GOT102" s="59"/>
      <c r="GOU102" s="37"/>
      <c r="GOV102" s="46"/>
      <c r="GOW102" s="35"/>
      <c r="GOX102" s="59"/>
      <c r="GOY102" s="37"/>
      <c r="GOZ102" s="46"/>
      <c r="GPA102" s="35"/>
      <c r="GPB102" s="59"/>
      <c r="GPC102" s="37"/>
      <c r="GPD102" s="46"/>
      <c r="GPE102" s="35"/>
      <c r="GPF102" s="59"/>
      <c r="GPG102" s="37"/>
      <c r="GPH102" s="46"/>
      <c r="GPI102" s="35"/>
      <c r="GPJ102" s="59"/>
      <c r="GPK102" s="37"/>
      <c r="GPL102" s="46"/>
      <c r="GPM102" s="35"/>
      <c r="GPN102" s="59"/>
      <c r="GPO102" s="37"/>
      <c r="GPP102" s="46"/>
      <c r="GPQ102" s="35"/>
      <c r="GPR102" s="59"/>
      <c r="GPS102" s="37"/>
      <c r="GPT102" s="46"/>
      <c r="GPU102" s="35"/>
      <c r="GPV102" s="59"/>
      <c r="GPW102" s="37"/>
      <c r="GPX102" s="46"/>
      <c r="GPY102" s="35"/>
      <c r="GPZ102" s="59"/>
      <c r="GQA102" s="37"/>
      <c r="GQB102" s="46"/>
      <c r="GQC102" s="35"/>
      <c r="GQD102" s="59"/>
      <c r="GQE102" s="37"/>
      <c r="GQF102" s="46"/>
      <c r="GQG102" s="35"/>
      <c r="GQH102" s="59"/>
      <c r="GQI102" s="37"/>
      <c r="GQJ102" s="46"/>
      <c r="GQK102" s="35"/>
      <c r="GQL102" s="59"/>
      <c r="GQM102" s="37"/>
      <c r="GQN102" s="46"/>
      <c r="GQO102" s="35"/>
      <c r="GQP102" s="59"/>
      <c r="GQQ102" s="37"/>
      <c r="GQR102" s="46"/>
      <c r="GQS102" s="35"/>
      <c r="GQT102" s="59"/>
      <c r="GQU102" s="37"/>
      <c r="GQV102" s="46"/>
      <c r="GQW102" s="35"/>
      <c r="GQX102" s="59"/>
      <c r="GQY102" s="37"/>
      <c r="GQZ102" s="46"/>
      <c r="GRA102" s="35"/>
      <c r="GRB102" s="59"/>
      <c r="GRC102" s="37"/>
      <c r="GRD102" s="46"/>
      <c r="GRE102" s="35"/>
      <c r="GRF102" s="59"/>
      <c r="GRG102" s="37"/>
      <c r="GRH102" s="46"/>
      <c r="GRI102" s="35"/>
      <c r="GRJ102" s="59"/>
      <c r="GRK102" s="37"/>
      <c r="GRL102" s="46"/>
      <c r="GRM102" s="35"/>
      <c r="GRN102" s="59"/>
      <c r="GRO102" s="37"/>
      <c r="GRP102" s="46"/>
      <c r="GRQ102" s="35"/>
      <c r="GRR102" s="59"/>
      <c r="GRS102" s="37"/>
      <c r="GRT102" s="46"/>
      <c r="GRU102" s="35"/>
      <c r="GRV102" s="59"/>
      <c r="GRW102" s="37"/>
      <c r="GRX102" s="46"/>
      <c r="GRY102" s="35"/>
      <c r="GRZ102" s="59"/>
      <c r="GSA102" s="37"/>
      <c r="GSB102" s="46"/>
      <c r="GSC102" s="35"/>
      <c r="GSD102" s="59"/>
      <c r="GSE102" s="37"/>
      <c r="GSF102" s="46"/>
      <c r="GSG102" s="35"/>
      <c r="GSH102" s="59"/>
      <c r="GSI102" s="37"/>
      <c r="GSJ102" s="46"/>
      <c r="GSK102" s="35"/>
      <c r="GSL102" s="59"/>
      <c r="GSM102" s="37"/>
      <c r="GSN102" s="46"/>
      <c r="GSO102" s="35"/>
      <c r="GSP102" s="59"/>
      <c r="GSQ102" s="37"/>
      <c r="GSR102" s="46"/>
      <c r="GSS102" s="35"/>
      <c r="GST102" s="59"/>
      <c r="GSU102" s="37"/>
      <c r="GSV102" s="46"/>
      <c r="GSW102" s="35"/>
      <c r="GSX102" s="59"/>
      <c r="GSY102" s="37"/>
      <c r="GSZ102" s="46"/>
      <c r="GTA102" s="35"/>
      <c r="GTB102" s="59"/>
      <c r="GTC102" s="37"/>
      <c r="GTD102" s="46"/>
      <c r="GTE102" s="35"/>
      <c r="GTF102" s="59"/>
      <c r="GTG102" s="37"/>
      <c r="GTH102" s="46"/>
      <c r="GTI102" s="35"/>
      <c r="GTJ102" s="59"/>
      <c r="GTK102" s="37"/>
      <c r="GTL102" s="46"/>
      <c r="GTM102" s="35"/>
      <c r="GTN102" s="59"/>
      <c r="GTO102" s="37"/>
      <c r="GTP102" s="46"/>
      <c r="GTQ102" s="35"/>
      <c r="GTR102" s="59"/>
      <c r="GTS102" s="37"/>
      <c r="GTT102" s="46"/>
      <c r="GTU102" s="35"/>
      <c r="GTV102" s="59"/>
      <c r="GTW102" s="37"/>
      <c r="GTX102" s="46"/>
      <c r="GTY102" s="35"/>
      <c r="GTZ102" s="59"/>
      <c r="GUA102" s="37"/>
      <c r="GUB102" s="46"/>
      <c r="GUC102" s="35"/>
      <c r="GUD102" s="59"/>
      <c r="GUE102" s="37"/>
      <c r="GUF102" s="46"/>
      <c r="GUG102" s="35"/>
      <c r="GUH102" s="59"/>
      <c r="GUI102" s="37"/>
      <c r="GUJ102" s="46"/>
      <c r="GUK102" s="35"/>
      <c r="GUL102" s="59"/>
      <c r="GUM102" s="37"/>
      <c r="GUN102" s="46"/>
      <c r="GUO102" s="35"/>
      <c r="GUP102" s="59"/>
      <c r="GUQ102" s="37"/>
      <c r="GUR102" s="46"/>
      <c r="GUS102" s="35"/>
      <c r="GUT102" s="59"/>
      <c r="GUU102" s="37"/>
      <c r="GUV102" s="46"/>
      <c r="GUW102" s="35"/>
      <c r="GUX102" s="59"/>
      <c r="GUY102" s="37"/>
      <c r="GUZ102" s="46"/>
      <c r="GVA102" s="35"/>
      <c r="GVB102" s="59"/>
      <c r="GVC102" s="37"/>
      <c r="GVD102" s="46"/>
      <c r="GVE102" s="35"/>
      <c r="GVF102" s="59"/>
      <c r="GVG102" s="37"/>
      <c r="GVH102" s="46"/>
      <c r="GVI102" s="35"/>
      <c r="GVJ102" s="59"/>
      <c r="GVK102" s="37"/>
      <c r="GVL102" s="46"/>
      <c r="GVM102" s="35"/>
      <c r="GVN102" s="59"/>
      <c r="GVO102" s="37"/>
      <c r="GVP102" s="46"/>
      <c r="GVQ102" s="35"/>
      <c r="GVR102" s="59"/>
      <c r="GVS102" s="37"/>
      <c r="GVT102" s="46"/>
      <c r="GVU102" s="35"/>
      <c r="GVV102" s="59"/>
      <c r="GVW102" s="37"/>
      <c r="GVX102" s="46"/>
      <c r="GVY102" s="35"/>
      <c r="GVZ102" s="59"/>
      <c r="GWA102" s="37"/>
      <c r="GWB102" s="46"/>
      <c r="GWC102" s="35"/>
      <c r="GWD102" s="59"/>
      <c r="GWE102" s="37"/>
      <c r="GWF102" s="46"/>
      <c r="GWG102" s="35"/>
      <c r="GWH102" s="59"/>
      <c r="GWI102" s="37"/>
      <c r="GWJ102" s="46"/>
      <c r="GWK102" s="35"/>
      <c r="GWL102" s="59"/>
      <c r="GWM102" s="37"/>
      <c r="GWN102" s="46"/>
      <c r="GWO102" s="35"/>
      <c r="GWP102" s="59"/>
      <c r="GWQ102" s="37"/>
      <c r="GWR102" s="46"/>
      <c r="GWS102" s="35"/>
      <c r="GWT102" s="59"/>
      <c r="GWU102" s="37"/>
      <c r="GWV102" s="46"/>
      <c r="GWW102" s="35"/>
      <c r="GWX102" s="59"/>
      <c r="GWY102" s="37"/>
      <c r="GWZ102" s="46"/>
      <c r="GXA102" s="35"/>
      <c r="GXB102" s="59"/>
      <c r="GXC102" s="37"/>
      <c r="GXD102" s="46"/>
      <c r="GXE102" s="35"/>
      <c r="GXF102" s="59"/>
      <c r="GXG102" s="37"/>
      <c r="GXH102" s="46"/>
      <c r="GXI102" s="35"/>
      <c r="GXJ102" s="59"/>
      <c r="GXK102" s="37"/>
      <c r="GXL102" s="46"/>
      <c r="GXM102" s="35"/>
      <c r="GXN102" s="59"/>
      <c r="GXO102" s="37"/>
      <c r="GXP102" s="46"/>
      <c r="GXQ102" s="35"/>
      <c r="GXR102" s="59"/>
      <c r="GXS102" s="37"/>
      <c r="GXT102" s="46"/>
      <c r="GXU102" s="35"/>
      <c r="GXV102" s="59"/>
      <c r="GXW102" s="37"/>
      <c r="GXX102" s="46"/>
      <c r="GXY102" s="35"/>
      <c r="GXZ102" s="59"/>
      <c r="GYA102" s="37"/>
      <c r="GYB102" s="46"/>
      <c r="GYC102" s="35"/>
      <c r="GYD102" s="59"/>
      <c r="GYE102" s="37"/>
      <c r="GYF102" s="46"/>
      <c r="GYG102" s="35"/>
      <c r="GYH102" s="59"/>
      <c r="GYI102" s="37"/>
      <c r="GYJ102" s="46"/>
      <c r="GYK102" s="35"/>
      <c r="GYL102" s="59"/>
      <c r="GYM102" s="37"/>
      <c r="GYN102" s="46"/>
      <c r="GYO102" s="35"/>
      <c r="GYP102" s="59"/>
      <c r="GYQ102" s="37"/>
      <c r="GYR102" s="46"/>
      <c r="GYS102" s="35"/>
      <c r="GYT102" s="59"/>
      <c r="GYU102" s="37"/>
      <c r="GYV102" s="46"/>
      <c r="GYW102" s="35"/>
      <c r="GYX102" s="59"/>
      <c r="GYY102" s="37"/>
      <c r="GYZ102" s="46"/>
      <c r="GZA102" s="35"/>
      <c r="GZB102" s="59"/>
      <c r="GZC102" s="37"/>
      <c r="GZD102" s="46"/>
      <c r="GZE102" s="35"/>
      <c r="GZF102" s="59"/>
      <c r="GZG102" s="37"/>
      <c r="GZH102" s="46"/>
      <c r="GZI102" s="35"/>
      <c r="GZJ102" s="59"/>
      <c r="GZK102" s="37"/>
      <c r="GZL102" s="46"/>
      <c r="GZM102" s="35"/>
      <c r="GZN102" s="59"/>
      <c r="GZO102" s="37"/>
      <c r="GZP102" s="46"/>
      <c r="GZQ102" s="35"/>
      <c r="GZR102" s="59"/>
      <c r="GZS102" s="37"/>
      <c r="GZT102" s="46"/>
      <c r="GZU102" s="35"/>
      <c r="GZV102" s="59"/>
      <c r="GZW102" s="37"/>
      <c r="GZX102" s="46"/>
      <c r="GZY102" s="35"/>
      <c r="GZZ102" s="59"/>
      <c r="HAA102" s="37"/>
      <c r="HAB102" s="46"/>
      <c r="HAC102" s="35"/>
      <c r="HAD102" s="59"/>
      <c r="HAE102" s="37"/>
      <c r="HAF102" s="46"/>
      <c r="HAG102" s="35"/>
      <c r="HAH102" s="59"/>
      <c r="HAI102" s="37"/>
      <c r="HAJ102" s="46"/>
      <c r="HAK102" s="35"/>
      <c r="HAL102" s="59"/>
      <c r="HAM102" s="37"/>
      <c r="HAN102" s="46"/>
      <c r="HAO102" s="35"/>
      <c r="HAP102" s="59"/>
      <c r="HAQ102" s="37"/>
      <c r="HAR102" s="46"/>
      <c r="HAS102" s="35"/>
      <c r="HAT102" s="59"/>
      <c r="HAU102" s="37"/>
      <c r="HAV102" s="46"/>
      <c r="HAW102" s="35"/>
      <c r="HAX102" s="59"/>
      <c r="HAY102" s="37"/>
      <c r="HAZ102" s="46"/>
      <c r="HBA102" s="35"/>
      <c r="HBB102" s="59"/>
      <c r="HBC102" s="37"/>
      <c r="HBD102" s="46"/>
      <c r="HBE102" s="35"/>
      <c r="HBF102" s="59"/>
      <c r="HBG102" s="37"/>
      <c r="HBH102" s="46"/>
      <c r="HBI102" s="35"/>
      <c r="HBJ102" s="59"/>
      <c r="HBK102" s="37"/>
      <c r="HBL102" s="46"/>
      <c r="HBM102" s="35"/>
      <c r="HBN102" s="59"/>
      <c r="HBO102" s="37"/>
      <c r="HBP102" s="46"/>
      <c r="HBQ102" s="35"/>
      <c r="HBR102" s="59"/>
      <c r="HBS102" s="37"/>
      <c r="HBT102" s="46"/>
      <c r="HBU102" s="35"/>
      <c r="HBV102" s="59"/>
      <c r="HBW102" s="37"/>
      <c r="HBX102" s="46"/>
      <c r="HBY102" s="35"/>
      <c r="HBZ102" s="59"/>
      <c r="HCA102" s="37"/>
      <c r="HCB102" s="46"/>
      <c r="HCC102" s="35"/>
      <c r="HCD102" s="59"/>
      <c r="HCE102" s="37"/>
      <c r="HCF102" s="46"/>
      <c r="HCG102" s="35"/>
      <c r="HCH102" s="59"/>
      <c r="HCI102" s="37"/>
      <c r="HCJ102" s="46"/>
      <c r="HCK102" s="35"/>
      <c r="HCL102" s="59"/>
      <c r="HCM102" s="37"/>
      <c r="HCN102" s="46"/>
      <c r="HCO102" s="35"/>
      <c r="HCP102" s="59"/>
      <c r="HCQ102" s="37"/>
      <c r="HCR102" s="46"/>
      <c r="HCS102" s="35"/>
      <c r="HCT102" s="59"/>
      <c r="HCU102" s="37"/>
      <c r="HCV102" s="46"/>
      <c r="HCW102" s="35"/>
      <c r="HCX102" s="59"/>
      <c r="HCY102" s="37"/>
      <c r="HCZ102" s="46"/>
      <c r="HDA102" s="35"/>
      <c r="HDB102" s="59"/>
      <c r="HDC102" s="37"/>
      <c r="HDD102" s="46"/>
      <c r="HDE102" s="35"/>
      <c r="HDF102" s="59"/>
      <c r="HDG102" s="37"/>
      <c r="HDH102" s="46"/>
      <c r="HDI102" s="35"/>
      <c r="HDJ102" s="59"/>
      <c r="HDK102" s="37"/>
      <c r="HDL102" s="46"/>
      <c r="HDM102" s="35"/>
      <c r="HDN102" s="59"/>
      <c r="HDO102" s="37"/>
      <c r="HDP102" s="46"/>
      <c r="HDQ102" s="35"/>
      <c r="HDR102" s="59"/>
      <c r="HDS102" s="37"/>
      <c r="HDT102" s="46"/>
      <c r="HDU102" s="35"/>
      <c r="HDV102" s="59"/>
      <c r="HDW102" s="37"/>
      <c r="HDX102" s="46"/>
      <c r="HDY102" s="35"/>
      <c r="HDZ102" s="59"/>
      <c r="HEA102" s="37"/>
      <c r="HEB102" s="46"/>
      <c r="HEC102" s="35"/>
      <c r="HED102" s="59"/>
      <c r="HEE102" s="37"/>
      <c r="HEF102" s="46"/>
      <c r="HEG102" s="35"/>
      <c r="HEH102" s="59"/>
      <c r="HEI102" s="37"/>
      <c r="HEJ102" s="46"/>
      <c r="HEK102" s="35"/>
      <c r="HEL102" s="59"/>
      <c r="HEM102" s="37"/>
      <c r="HEN102" s="46"/>
      <c r="HEO102" s="35"/>
      <c r="HEP102" s="59"/>
      <c r="HEQ102" s="37"/>
      <c r="HER102" s="46"/>
      <c r="HES102" s="35"/>
      <c r="HET102" s="59"/>
      <c r="HEU102" s="37"/>
      <c r="HEV102" s="46"/>
      <c r="HEW102" s="35"/>
      <c r="HEX102" s="59"/>
      <c r="HEY102" s="37"/>
      <c r="HEZ102" s="46"/>
      <c r="HFA102" s="35"/>
      <c r="HFB102" s="59"/>
      <c r="HFC102" s="37"/>
      <c r="HFD102" s="46"/>
      <c r="HFE102" s="35"/>
      <c r="HFF102" s="59"/>
      <c r="HFG102" s="37"/>
      <c r="HFH102" s="46"/>
      <c r="HFI102" s="35"/>
      <c r="HFJ102" s="59"/>
      <c r="HFK102" s="37"/>
      <c r="HFL102" s="46"/>
      <c r="HFM102" s="35"/>
      <c r="HFN102" s="59"/>
      <c r="HFO102" s="37"/>
      <c r="HFP102" s="46"/>
      <c r="HFQ102" s="35"/>
      <c r="HFR102" s="59"/>
      <c r="HFS102" s="37"/>
      <c r="HFT102" s="46"/>
      <c r="HFU102" s="35"/>
      <c r="HFV102" s="59"/>
      <c r="HFW102" s="37"/>
      <c r="HFX102" s="46"/>
      <c r="HFY102" s="35"/>
      <c r="HFZ102" s="59"/>
      <c r="HGA102" s="37"/>
      <c r="HGB102" s="46"/>
      <c r="HGC102" s="35"/>
      <c r="HGD102" s="59"/>
      <c r="HGE102" s="37"/>
      <c r="HGF102" s="46"/>
      <c r="HGG102" s="35"/>
      <c r="HGH102" s="59"/>
      <c r="HGI102" s="37"/>
      <c r="HGJ102" s="46"/>
      <c r="HGK102" s="35"/>
      <c r="HGL102" s="59"/>
      <c r="HGM102" s="37"/>
      <c r="HGN102" s="46"/>
      <c r="HGO102" s="35"/>
      <c r="HGP102" s="59"/>
      <c r="HGQ102" s="37"/>
      <c r="HGR102" s="46"/>
      <c r="HGS102" s="35"/>
      <c r="HGT102" s="59"/>
      <c r="HGU102" s="37"/>
      <c r="HGV102" s="46"/>
      <c r="HGW102" s="35"/>
      <c r="HGX102" s="59"/>
      <c r="HGY102" s="37"/>
      <c r="HGZ102" s="46"/>
      <c r="HHA102" s="35"/>
      <c r="HHB102" s="59"/>
      <c r="HHC102" s="37"/>
      <c r="HHD102" s="46"/>
      <c r="HHE102" s="35"/>
      <c r="HHF102" s="59"/>
      <c r="HHG102" s="37"/>
      <c r="HHH102" s="46"/>
      <c r="HHI102" s="35"/>
      <c r="HHJ102" s="59"/>
      <c r="HHK102" s="37"/>
      <c r="HHL102" s="46"/>
      <c r="HHM102" s="35"/>
      <c r="HHN102" s="59"/>
      <c r="HHO102" s="37"/>
      <c r="HHP102" s="46"/>
      <c r="HHQ102" s="35"/>
      <c r="HHR102" s="59"/>
      <c r="HHS102" s="37"/>
      <c r="HHT102" s="46"/>
      <c r="HHU102" s="35"/>
      <c r="HHV102" s="59"/>
      <c r="HHW102" s="37"/>
      <c r="HHX102" s="46"/>
      <c r="HHY102" s="35"/>
      <c r="HHZ102" s="59"/>
      <c r="HIA102" s="37"/>
      <c r="HIB102" s="46"/>
      <c r="HIC102" s="35"/>
      <c r="HID102" s="59"/>
      <c r="HIE102" s="37"/>
      <c r="HIF102" s="46"/>
      <c r="HIG102" s="35"/>
      <c r="HIH102" s="59"/>
      <c r="HII102" s="37"/>
      <c r="HIJ102" s="46"/>
      <c r="HIK102" s="35"/>
      <c r="HIL102" s="59"/>
      <c r="HIM102" s="37"/>
      <c r="HIN102" s="46"/>
      <c r="HIO102" s="35"/>
      <c r="HIP102" s="59"/>
      <c r="HIQ102" s="37"/>
      <c r="HIR102" s="46"/>
      <c r="HIS102" s="35"/>
      <c r="HIT102" s="59"/>
      <c r="HIU102" s="37"/>
      <c r="HIV102" s="46"/>
      <c r="HIW102" s="35"/>
      <c r="HIX102" s="59"/>
      <c r="HIY102" s="37"/>
      <c r="HIZ102" s="46"/>
      <c r="HJA102" s="35"/>
      <c r="HJB102" s="59"/>
      <c r="HJC102" s="37"/>
      <c r="HJD102" s="46"/>
      <c r="HJE102" s="35"/>
      <c r="HJF102" s="59"/>
      <c r="HJG102" s="37"/>
      <c r="HJH102" s="46"/>
      <c r="HJI102" s="35"/>
      <c r="HJJ102" s="59"/>
      <c r="HJK102" s="37"/>
      <c r="HJL102" s="46"/>
      <c r="HJM102" s="35"/>
      <c r="HJN102" s="59"/>
      <c r="HJO102" s="37"/>
      <c r="HJP102" s="46"/>
      <c r="HJQ102" s="35"/>
      <c r="HJR102" s="59"/>
      <c r="HJS102" s="37"/>
      <c r="HJT102" s="46"/>
      <c r="HJU102" s="35"/>
      <c r="HJV102" s="59"/>
      <c r="HJW102" s="37"/>
      <c r="HJX102" s="46"/>
      <c r="HJY102" s="35"/>
      <c r="HJZ102" s="59"/>
      <c r="HKA102" s="37"/>
      <c r="HKB102" s="46"/>
      <c r="HKC102" s="35"/>
      <c r="HKD102" s="59"/>
      <c r="HKE102" s="37"/>
      <c r="HKF102" s="46"/>
      <c r="HKG102" s="35"/>
      <c r="HKH102" s="59"/>
      <c r="HKI102" s="37"/>
      <c r="HKJ102" s="46"/>
      <c r="HKK102" s="35"/>
      <c r="HKL102" s="59"/>
      <c r="HKM102" s="37"/>
      <c r="HKN102" s="46"/>
      <c r="HKO102" s="35"/>
      <c r="HKP102" s="59"/>
      <c r="HKQ102" s="37"/>
      <c r="HKR102" s="46"/>
      <c r="HKS102" s="35"/>
      <c r="HKT102" s="59"/>
      <c r="HKU102" s="37"/>
      <c r="HKV102" s="46"/>
      <c r="HKW102" s="35"/>
      <c r="HKX102" s="59"/>
      <c r="HKY102" s="37"/>
      <c r="HKZ102" s="46"/>
      <c r="HLA102" s="35"/>
      <c r="HLB102" s="59"/>
      <c r="HLC102" s="37"/>
      <c r="HLD102" s="46"/>
      <c r="HLE102" s="35"/>
      <c r="HLF102" s="59"/>
      <c r="HLG102" s="37"/>
      <c r="HLH102" s="46"/>
      <c r="HLI102" s="35"/>
      <c r="HLJ102" s="59"/>
      <c r="HLK102" s="37"/>
      <c r="HLL102" s="46"/>
      <c r="HLM102" s="35"/>
      <c r="HLN102" s="59"/>
      <c r="HLO102" s="37"/>
      <c r="HLP102" s="46"/>
      <c r="HLQ102" s="35"/>
      <c r="HLR102" s="59"/>
      <c r="HLS102" s="37"/>
      <c r="HLT102" s="46"/>
      <c r="HLU102" s="35"/>
      <c r="HLV102" s="59"/>
      <c r="HLW102" s="37"/>
      <c r="HLX102" s="46"/>
      <c r="HLY102" s="35"/>
      <c r="HLZ102" s="59"/>
      <c r="HMA102" s="37"/>
      <c r="HMB102" s="46"/>
      <c r="HMC102" s="35"/>
      <c r="HMD102" s="59"/>
      <c r="HME102" s="37"/>
      <c r="HMF102" s="46"/>
      <c r="HMG102" s="35"/>
      <c r="HMH102" s="59"/>
      <c r="HMI102" s="37"/>
      <c r="HMJ102" s="46"/>
      <c r="HMK102" s="35"/>
      <c r="HML102" s="59"/>
      <c r="HMM102" s="37"/>
      <c r="HMN102" s="46"/>
      <c r="HMO102" s="35"/>
      <c r="HMP102" s="59"/>
      <c r="HMQ102" s="37"/>
      <c r="HMR102" s="46"/>
      <c r="HMS102" s="35"/>
      <c r="HMT102" s="59"/>
      <c r="HMU102" s="37"/>
      <c r="HMV102" s="46"/>
      <c r="HMW102" s="35"/>
      <c r="HMX102" s="59"/>
      <c r="HMY102" s="37"/>
      <c r="HMZ102" s="46"/>
      <c r="HNA102" s="35"/>
      <c r="HNB102" s="59"/>
      <c r="HNC102" s="37"/>
      <c r="HND102" s="46"/>
      <c r="HNE102" s="35"/>
      <c r="HNF102" s="59"/>
      <c r="HNG102" s="37"/>
      <c r="HNH102" s="46"/>
      <c r="HNI102" s="35"/>
      <c r="HNJ102" s="59"/>
      <c r="HNK102" s="37"/>
      <c r="HNL102" s="46"/>
      <c r="HNM102" s="35"/>
      <c r="HNN102" s="59"/>
      <c r="HNO102" s="37"/>
      <c r="HNP102" s="46"/>
      <c r="HNQ102" s="35"/>
      <c r="HNR102" s="59"/>
      <c r="HNS102" s="37"/>
      <c r="HNT102" s="46"/>
      <c r="HNU102" s="35"/>
      <c r="HNV102" s="59"/>
      <c r="HNW102" s="37"/>
      <c r="HNX102" s="46"/>
      <c r="HNY102" s="35"/>
      <c r="HNZ102" s="59"/>
      <c r="HOA102" s="37"/>
      <c r="HOB102" s="46"/>
      <c r="HOC102" s="35"/>
      <c r="HOD102" s="59"/>
      <c r="HOE102" s="37"/>
      <c r="HOF102" s="46"/>
      <c r="HOG102" s="35"/>
      <c r="HOH102" s="59"/>
      <c r="HOI102" s="37"/>
      <c r="HOJ102" s="46"/>
      <c r="HOK102" s="35"/>
      <c r="HOL102" s="59"/>
      <c r="HOM102" s="37"/>
      <c r="HON102" s="46"/>
      <c r="HOO102" s="35"/>
      <c r="HOP102" s="59"/>
      <c r="HOQ102" s="37"/>
      <c r="HOR102" s="46"/>
      <c r="HOS102" s="35"/>
      <c r="HOT102" s="59"/>
      <c r="HOU102" s="37"/>
      <c r="HOV102" s="46"/>
      <c r="HOW102" s="35"/>
      <c r="HOX102" s="59"/>
      <c r="HOY102" s="37"/>
      <c r="HOZ102" s="46"/>
      <c r="HPA102" s="35"/>
      <c r="HPB102" s="59"/>
      <c r="HPC102" s="37"/>
      <c r="HPD102" s="46"/>
      <c r="HPE102" s="35"/>
      <c r="HPF102" s="59"/>
      <c r="HPG102" s="37"/>
      <c r="HPH102" s="46"/>
      <c r="HPI102" s="35"/>
      <c r="HPJ102" s="59"/>
      <c r="HPK102" s="37"/>
      <c r="HPL102" s="46"/>
      <c r="HPM102" s="35"/>
      <c r="HPN102" s="59"/>
      <c r="HPO102" s="37"/>
      <c r="HPP102" s="46"/>
      <c r="HPQ102" s="35"/>
      <c r="HPR102" s="59"/>
      <c r="HPS102" s="37"/>
      <c r="HPT102" s="46"/>
      <c r="HPU102" s="35"/>
      <c r="HPV102" s="59"/>
      <c r="HPW102" s="37"/>
      <c r="HPX102" s="46"/>
      <c r="HPY102" s="35"/>
      <c r="HPZ102" s="59"/>
      <c r="HQA102" s="37"/>
      <c r="HQB102" s="46"/>
      <c r="HQC102" s="35"/>
      <c r="HQD102" s="59"/>
      <c r="HQE102" s="37"/>
      <c r="HQF102" s="46"/>
      <c r="HQG102" s="35"/>
      <c r="HQH102" s="59"/>
      <c r="HQI102" s="37"/>
      <c r="HQJ102" s="46"/>
      <c r="HQK102" s="35"/>
      <c r="HQL102" s="59"/>
      <c r="HQM102" s="37"/>
      <c r="HQN102" s="46"/>
      <c r="HQO102" s="35"/>
      <c r="HQP102" s="59"/>
      <c r="HQQ102" s="37"/>
      <c r="HQR102" s="46"/>
      <c r="HQS102" s="35"/>
      <c r="HQT102" s="59"/>
      <c r="HQU102" s="37"/>
      <c r="HQV102" s="46"/>
      <c r="HQW102" s="35"/>
      <c r="HQX102" s="59"/>
      <c r="HQY102" s="37"/>
      <c r="HQZ102" s="46"/>
      <c r="HRA102" s="35"/>
      <c r="HRB102" s="59"/>
      <c r="HRC102" s="37"/>
      <c r="HRD102" s="46"/>
      <c r="HRE102" s="35"/>
      <c r="HRF102" s="59"/>
      <c r="HRG102" s="37"/>
      <c r="HRH102" s="46"/>
      <c r="HRI102" s="35"/>
      <c r="HRJ102" s="59"/>
      <c r="HRK102" s="37"/>
      <c r="HRL102" s="46"/>
      <c r="HRM102" s="35"/>
      <c r="HRN102" s="59"/>
      <c r="HRO102" s="37"/>
      <c r="HRP102" s="46"/>
      <c r="HRQ102" s="35"/>
      <c r="HRR102" s="59"/>
      <c r="HRS102" s="37"/>
      <c r="HRT102" s="46"/>
      <c r="HRU102" s="35"/>
      <c r="HRV102" s="59"/>
      <c r="HRW102" s="37"/>
      <c r="HRX102" s="46"/>
      <c r="HRY102" s="35"/>
      <c r="HRZ102" s="59"/>
      <c r="HSA102" s="37"/>
      <c r="HSB102" s="46"/>
      <c r="HSC102" s="35"/>
      <c r="HSD102" s="59"/>
      <c r="HSE102" s="37"/>
      <c r="HSF102" s="46"/>
      <c r="HSG102" s="35"/>
      <c r="HSH102" s="59"/>
      <c r="HSI102" s="37"/>
      <c r="HSJ102" s="46"/>
      <c r="HSK102" s="35"/>
      <c r="HSL102" s="59"/>
      <c r="HSM102" s="37"/>
      <c r="HSN102" s="46"/>
      <c r="HSO102" s="35"/>
      <c r="HSP102" s="59"/>
      <c r="HSQ102" s="37"/>
      <c r="HSR102" s="46"/>
      <c r="HSS102" s="35"/>
      <c r="HST102" s="59"/>
      <c r="HSU102" s="37"/>
      <c r="HSV102" s="46"/>
      <c r="HSW102" s="35"/>
      <c r="HSX102" s="59"/>
      <c r="HSY102" s="37"/>
      <c r="HSZ102" s="46"/>
      <c r="HTA102" s="35"/>
      <c r="HTB102" s="59"/>
      <c r="HTC102" s="37"/>
      <c r="HTD102" s="46"/>
      <c r="HTE102" s="35"/>
      <c r="HTF102" s="59"/>
      <c r="HTG102" s="37"/>
      <c r="HTH102" s="46"/>
      <c r="HTI102" s="35"/>
      <c r="HTJ102" s="59"/>
      <c r="HTK102" s="37"/>
      <c r="HTL102" s="46"/>
      <c r="HTM102" s="35"/>
      <c r="HTN102" s="59"/>
      <c r="HTO102" s="37"/>
      <c r="HTP102" s="46"/>
      <c r="HTQ102" s="35"/>
      <c r="HTR102" s="59"/>
      <c r="HTS102" s="37"/>
      <c r="HTT102" s="46"/>
      <c r="HTU102" s="35"/>
      <c r="HTV102" s="59"/>
      <c r="HTW102" s="37"/>
      <c r="HTX102" s="46"/>
      <c r="HTY102" s="35"/>
      <c r="HTZ102" s="59"/>
      <c r="HUA102" s="37"/>
      <c r="HUB102" s="46"/>
      <c r="HUC102" s="35"/>
      <c r="HUD102" s="59"/>
      <c r="HUE102" s="37"/>
      <c r="HUF102" s="46"/>
      <c r="HUG102" s="35"/>
      <c r="HUH102" s="59"/>
      <c r="HUI102" s="37"/>
      <c r="HUJ102" s="46"/>
      <c r="HUK102" s="35"/>
      <c r="HUL102" s="59"/>
      <c r="HUM102" s="37"/>
      <c r="HUN102" s="46"/>
      <c r="HUO102" s="35"/>
      <c r="HUP102" s="59"/>
      <c r="HUQ102" s="37"/>
      <c r="HUR102" s="46"/>
      <c r="HUS102" s="35"/>
      <c r="HUT102" s="59"/>
      <c r="HUU102" s="37"/>
      <c r="HUV102" s="46"/>
      <c r="HUW102" s="35"/>
      <c r="HUX102" s="59"/>
      <c r="HUY102" s="37"/>
      <c r="HUZ102" s="46"/>
      <c r="HVA102" s="35"/>
      <c r="HVB102" s="59"/>
      <c r="HVC102" s="37"/>
      <c r="HVD102" s="46"/>
      <c r="HVE102" s="35"/>
      <c r="HVF102" s="59"/>
      <c r="HVG102" s="37"/>
      <c r="HVH102" s="46"/>
      <c r="HVI102" s="35"/>
      <c r="HVJ102" s="59"/>
      <c r="HVK102" s="37"/>
      <c r="HVL102" s="46"/>
      <c r="HVM102" s="35"/>
      <c r="HVN102" s="59"/>
      <c r="HVO102" s="37"/>
      <c r="HVP102" s="46"/>
      <c r="HVQ102" s="35"/>
      <c r="HVR102" s="59"/>
      <c r="HVS102" s="37"/>
      <c r="HVT102" s="46"/>
      <c r="HVU102" s="35"/>
      <c r="HVV102" s="59"/>
      <c r="HVW102" s="37"/>
      <c r="HVX102" s="46"/>
      <c r="HVY102" s="35"/>
      <c r="HVZ102" s="59"/>
      <c r="HWA102" s="37"/>
      <c r="HWB102" s="46"/>
      <c r="HWC102" s="35"/>
      <c r="HWD102" s="59"/>
      <c r="HWE102" s="37"/>
      <c r="HWF102" s="46"/>
      <c r="HWG102" s="35"/>
      <c r="HWH102" s="59"/>
      <c r="HWI102" s="37"/>
      <c r="HWJ102" s="46"/>
      <c r="HWK102" s="35"/>
      <c r="HWL102" s="59"/>
      <c r="HWM102" s="37"/>
      <c r="HWN102" s="46"/>
      <c r="HWO102" s="35"/>
      <c r="HWP102" s="59"/>
      <c r="HWQ102" s="37"/>
      <c r="HWR102" s="46"/>
      <c r="HWS102" s="35"/>
      <c r="HWT102" s="59"/>
      <c r="HWU102" s="37"/>
      <c r="HWV102" s="46"/>
      <c r="HWW102" s="35"/>
      <c r="HWX102" s="59"/>
      <c r="HWY102" s="37"/>
      <c r="HWZ102" s="46"/>
      <c r="HXA102" s="35"/>
      <c r="HXB102" s="59"/>
      <c r="HXC102" s="37"/>
      <c r="HXD102" s="46"/>
      <c r="HXE102" s="35"/>
      <c r="HXF102" s="59"/>
      <c r="HXG102" s="37"/>
      <c r="HXH102" s="46"/>
      <c r="HXI102" s="35"/>
      <c r="HXJ102" s="59"/>
      <c r="HXK102" s="37"/>
      <c r="HXL102" s="46"/>
      <c r="HXM102" s="35"/>
      <c r="HXN102" s="59"/>
      <c r="HXO102" s="37"/>
      <c r="HXP102" s="46"/>
      <c r="HXQ102" s="35"/>
      <c r="HXR102" s="59"/>
      <c r="HXS102" s="37"/>
      <c r="HXT102" s="46"/>
      <c r="HXU102" s="35"/>
      <c r="HXV102" s="59"/>
      <c r="HXW102" s="37"/>
      <c r="HXX102" s="46"/>
      <c r="HXY102" s="35"/>
      <c r="HXZ102" s="59"/>
      <c r="HYA102" s="37"/>
      <c r="HYB102" s="46"/>
      <c r="HYC102" s="35"/>
      <c r="HYD102" s="59"/>
      <c r="HYE102" s="37"/>
      <c r="HYF102" s="46"/>
      <c r="HYG102" s="35"/>
      <c r="HYH102" s="59"/>
      <c r="HYI102" s="37"/>
      <c r="HYJ102" s="46"/>
      <c r="HYK102" s="35"/>
      <c r="HYL102" s="59"/>
      <c r="HYM102" s="37"/>
      <c r="HYN102" s="46"/>
      <c r="HYO102" s="35"/>
      <c r="HYP102" s="59"/>
      <c r="HYQ102" s="37"/>
      <c r="HYR102" s="46"/>
      <c r="HYS102" s="35"/>
      <c r="HYT102" s="59"/>
      <c r="HYU102" s="37"/>
      <c r="HYV102" s="46"/>
      <c r="HYW102" s="35"/>
      <c r="HYX102" s="59"/>
      <c r="HYY102" s="37"/>
      <c r="HYZ102" s="46"/>
      <c r="HZA102" s="35"/>
      <c r="HZB102" s="59"/>
      <c r="HZC102" s="37"/>
      <c r="HZD102" s="46"/>
      <c r="HZE102" s="35"/>
      <c r="HZF102" s="59"/>
      <c r="HZG102" s="37"/>
      <c r="HZH102" s="46"/>
      <c r="HZI102" s="35"/>
      <c r="HZJ102" s="59"/>
      <c r="HZK102" s="37"/>
      <c r="HZL102" s="46"/>
      <c r="HZM102" s="35"/>
      <c r="HZN102" s="59"/>
      <c r="HZO102" s="37"/>
      <c r="HZP102" s="46"/>
      <c r="HZQ102" s="35"/>
      <c r="HZR102" s="59"/>
      <c r="HZS102" s="37"/>
      <c r="HZT102" s="46"/>
      <c r="HZU102" s="35"/>
      <c r="HZV102" s="59"/>
      <c r="HZW102" s="37"/>
      <c r="HZX102" s="46"/>
      <c r="HZY102" s="35"/>
      <c r="HZZ102" s="59"/>
      <c r="IAA102" s="37"/>
      <c r="IAB102" s="46"/>
      <c r="IAC102" s="35"/>
      <c r="IAD102" s="59"/>
      <c r="IAE102" s="37"/>
      <c r="IAF102" s="46"/>
      <c r="IAG102" s="35"/>
      <c r="IAH102" s="59"/>
      <c r="IAI102" s="37"/>
      <c r="IAJ102" s="46"/>
      <c r="IAK102" s="35"/>
      <c r="IAL102" s="59"/>
      <c r="IAM102" s="37"/>
      <c r="IAN102" s="46"/>
      <c r="IAO102" s="35"/>
      <c r="IAP102" s="59"/>
      <c r="IAQ102" s="37"/>
      <c r="IAR102" s="46"/>
      <c r="IAS102" s="35"/>
      <c r="IAT102" s="59"/>
      <c r="IAU102" s="37"/>
      <c r="IAV102" s="46"/>
      <c r="IAW102" s="35"/>
      <c r="IAX102" s="59"/>
      <c r="IAY102" s="37"/>
      <c r="IAZ102" s="46"/>
      <c r="IBA102" s="35"/>
      <c r="IBB102" s="59"/>
      <c r="IBC102" s="37"/>
      <c r="IBD102" s="46"/>
      <c r="IBE102" s="35"/>
      <c r="IBF102" s="59"/>
      <c r="IBG102" s="37"/>
      <c r="IBH102" s="46"/>
      <c r="IBI102" s="35"/>
      <c r="IBJ102" s="59"/>
      <c r="IBK102" s="37"/>
      <c r="IBL102" s="46"/>
      <c r="IBM102" s="35"/>
      <c r="IBN102" s="59"/>
      <c r="IBO102" s="37"/>
      <c r="IBP102" s="46"/>
      <c r="IBQ102" s="35"/>
      <c r="IBR102" s="59"/>
      <c r="IBS102" s="37"/>
      <c r="IBT102" s="46"/>
      <c r="IBU102" s="35"/>
      <c r="IBV102" s="59"/>
      <c r="IBW102" s="37"/>
      <c r="IBX102" s="46"/>
      <c r="IBY102" s="35"/>
      <c r="IBZ102" s="59"/>
      <c r="ICA102" s="37"/>
      <c r="ICB102" s="46"/>
      <c r="ICC102" s="35"/>
      <c r="ICD102" s="59"/>
      <c r="ICE102" s="37"/>
      <c r="ICF102" s="46"/>
      <c r="ICG102" s="35"/>
      <c r="ICH102" s="59"/>
      <c r="ICI102" s="37"/>
      <c r="ICJ102" s="46"/>
      <c r="ICK102" s="35"/>
      <c r="ICL102" s="59"/>
      <c r="ICM102" s="37"/>
      <c r="ICN102" s="46"/>
      <c r="ICO102" s="35"/>
      <c r="ICP102" s="59"/>
      <c r="ICQ102" s="37"/>
      <c r="ICR102" s="46"/>
      <c r="ICS102" s="35"/>
      <c r="ICT102" s="59"/>
      <c r="ICU102" s="37"/>
      <c r="ICV102" s="46"/>
      <c r="ICW102" s="35"/>
      <c r="ICX102" s="59"/>
      <c r="ICY102" s="37"/>
      <c r="ICZ102" s="46"/>
      <c r="IDA102" s="35"/>
      <c r="IDB102" s="59"/>
      <c r="IDC102" s="37"/>
      <c r="IDD102" s="46"/>
      <c r="IDE102" s="35"/>
      <c r="IDF102" s="59"/>
      <c r="IDG102" s="37"/>
      <c r="IDH102" s="46"/>
      <c r="IDI102" s="35"/>
      <c r="IDJ102" s="59"/>
      <c r="IDK102" s="37"/>
      <c r="IDL102" s="46"/>
      <c r="IDM102" s="35"/>
      <c r="IDN102" s="59"/>
      <c r="IDO102" s="37"/>
      <c r="IDP102" s="46"/>
      <c r="IDQ102" s="35"/>
      <c r="IDR102" s="59"/>
      <c r="IDS102" s="37"/>
      <c r="IDT102" s="46"/>
      <c r="IDU102" s="35"/>
      <c r="IDV102" s="59"/>
      <c r="IDW102" s="37"/>
      <c r="IDX102" s="46"/>
      <c r="IDY102" s="35"/>
      <c r="IDZ102" s="59"/>
      <c r="IEA102" s="37"/>
      <c r="IEB102" s="46"/>
      <c r="IEC102" s="35"/>
      <c r="IED102" s="59"/>
      <c r="IEE102" s="37"/>
      <c r="IEF102" s="46"/>
      <c r="IEG102" s="35"/>
      <c r="IEH102" s="59"/>
      <c r="IEI102" s="37"/>
      <c r="IEJ102" s="46"/>
      <c r="IEK102" s="35"/>
      <c r="IEL102" s="59"/>
      <c r="IEM102" s="37"/>
      <c r="IEN102" s="46"/>
      <c r="IEO102" s="35"/>
      <c r="IEP102" s="59"/>
      <c r="IEQ102" s="37"/>
      <c r="IER102" s="46"/>
      <c r="IES102" s="35"/>
      <c r="IET102" s="59"/>
      <c r="IEU102" s="37"/>
      <c r="IEV102" s="46"/>
      <c r="IEW102" s="35"/>
      <c r="IEX102" s="59"/>
      <c r="IEY102" s="37"/>
      <c r="IEZ102" s="46"/>
      <c r="IFA102" s="35"/>
      <c r="IFB102" s="59"/>
      <c r="IFC102" s="37"/>
      <c r="IFD102" s="46"/>
      <c r="IFE102" s="35"/>
      <c r="IFF102" s="59"/>
      <c r="IFG102" s="37"/>
      <c r="IFH102" s="46"/>
      <c r="IFI102" s="35"/>
      <c r="IFJ102" s="59"/>
      <c r="IFK102" s="37"/>
      <c r="IFL102" s="46"/>
      <c r="IFM102" s="35"/>
      <c r="IFN102" s="59"/>
      <c r="IFO102" s="37"/>
      <c r="IFP102" s="46"/>
      <c r="IFQ102" s="35"/>
      <c r="IFR102" s="59"/>
      <c r="IFS102" s="37"/>
      <c r="IFT102" s="46"/>
      <c r="IFU102" s="35"/>
      <c r="IFV102" s="59"/>
      <c r="IFW102" s="37"/>
      <c r="IFX102" s="46"/>
      <c r="IFY102" s="35"/>
      <c r="IFZ102" s="59"/>
      <c r="IGA102" s="37"/>
      <c r="IGB102" s="46"/>
      <c r="IGC102" s="35"/>
      <c r="IGD102" s="59"/>
      <c r="IGE102" s="37"/>
      <c r="IGF102" s="46"/>
      <c r="IGG102" s="35"/>
      <c r="IGH102" s="59"/>
      <c r="IGI102" s="37"/>
      <c r="IGJ102" s="46"/>
      <c r="IGK102" s="35"/>
      <c r="IGL102" s="59"/>
      <c r="IGM102" s="37"/>
      <c r="IGN102" s="46"/>
      <c r="IGO102" s="35"/>
      <c r="IGP102" s="59"/>
      <c r="IGQ102" s="37"/>
      <c r="IGR102" s="46"/>
      <c r="IGS102" s="35"/>
      <c r="IGT102" s="59"/>
      <c r="IGU102" s="37"/>
      <c r="IGV102" s="46"/>
      <c r="IGW102" s="35"/>
      <c r="IGX102" s="59"/>
      <c r="IGY102" s="37"/>
      <c r="IGZ102" s="46"/>
      <c r="IHA102" s="35"/>
      <c r="IHB102" s="59"/>
      <c r="IHC102" s="37"/>
      <c r="IHD102" s="46"/>
      <c r="IHE102" s="35"/>
      <c r="IHF102" s="59"/>
      <c r="IHG102" s="37"/>
      <c r="IHH102" s="46"/>
      <c r="IHI102" s="35"/>
      <c r="IHJ102" s="59"/>
      <c r="IHK102" s="37"/>
      <c r="IHL102" s="46"/>
      <c r="IHM102" s="35"/>
      <c r="IHN102" s="59"/>
      <c r="IHO102" s="37"/>
      <c r="IHP102" s="46"/>
      <c r="IHQ102" s="35"/>
      <c r="IHR102" s="59"/>
      <c r="IHS102" s="37"/>
      <c r="IHT102" s="46"/>
      <c r="IHU102" s="35"/>
      <c r="IHV102" s="59"/>
      <c r="IHW102" s="37"/>
      <c r="IHX102" s="46"/>
      <c r="IHY102" s="35"/>
      <c r="IHZ102" s="59"/>
      <c r="IIA102" s="37"/>
      <c r="IIB102" s="46"/>
      <c r="IIC102" s="35"/>
      <c r="IID102" s="59"/>
      <c r="IIE102" s="37"/>
      <c r="IIF102" s="46"/>
      <c r="IIG102" s="35"/>
      <c r="IIH102" s="59"/>
      <c r="III102" s="37"/>
      <c r="IIJ102" s="46"/>
      <c r="IIK102" s="35"/>
      <c r="IIL102" s="59"/>
      <c r="IIM102" s="37"/>
      <c r="IIN102" s="46"/>
      <c r="IIO102" s="35"/>
      <c r="IIP102" s="59"/>
      <c r="IIQ102" s="37"/>
      <c r="IIR102" s="46"/>
      <c r="IIS102" s="35"/>
      <c r="IIT102" s="59"/>
      <c r="IIU102" s="37"/>
      <c r="IIV102" s="46"/>
      <c r="IIW102" s="35"/>
      <c r="IIX102" s="59"/>
      <c r="IIY102" s="37"/>
      <c r="IIZ102" s="46"/>
      <c r="IJA102" s="35"/>
      <c r="IJB102" s="59"/>
      <c r="IJC102" s="37"/>
      <c r="IJD102" s="46"/>
      <c r="IJE102" s="35"/>
      <c r="IJF102" s="59"/>
      <c r="IJG102" s="37"/>
      <c r="IJH102" s="46"/>
      <c r="IJI102" s="35"/>
      <c r="IJJ102" s="59"/>
      <c r="IJK102" s="37"/>
      <c r="IJL102" s="46"/>
      <c r="IJM102" s="35"/>
      <c r="IJN102" s="59"/>
      <c r="IJO102" s="37"/>
      <c r="IJP102" s="46"/>
      <c r="IJQ102" s="35"/>
      <c r="IJR102" s="59"/>
      <c r="IJS102" s="37"/>
      <c r="IJT102" s="46"/>
      <c r="IJU102" s="35"/>
      <c r="IJV102" s="59"/>
      <c r="IJW102" s="37"/>
      <c r="IJX102" s="46"/>
      <c r="IJY102" s="35"/>
      <c r="IJZ102" s="59"/>
      <c r="IKA102" s="37"/>
      <c r="IKB102" s="46"/>
      <c r="IKC102" s="35"/>
      <c r="IKD102" s="59"/>
      <c r="IKE102" s="37"/>
      <c r="IKF102" s="46"/>
      <c r="IKG102" s="35"/>
      <c r="IKH102" s="59"/>
      <c r="IKI102" s="37"/>
      <c r="IKJ102" s="46"/>
      <c r="IKK102" s="35"/>
      <c r="IKL102" s="59"/>
      <c r="IKM102" s="37"/>
      <c r="IKN102" s="46"/>
      <c r="IKO102" s="35"/>
      <c r="IKP102" s="59"/>
      <c r="IKQ102" s="37"/>
      <c r="IKR102" s="46"/>
      <c r="IKS102" s="35"/>
      <c r="IKT102" s="59"/>
      <c r="IKU102" s="37"/>
      <c r="IKV102" s="46"/>
      <c r="IKW102" s="35"/>
      <c r="IKX102" s="59"/>
      <c r="IKY102" s="37"/>
      <c r="IKZ102" s="46"/>
      <c r="ILA102" s="35"/>
      <c r="ILB102" s="59"/>
      <c r="ILC102" s="37"/>
      <c r="ILD102" s="46"/>
      <c r="ILE102" s="35"/>
      <c r="ILF102" s="59"/>
      <c r="ILG102" s="37"/>
      <c r="ILH102" s="46"/>
      <c r="ILI102" s="35"/>
      <c r="ILJ102" s="59"/>
      <c r="ILK102" s="37"/>
      <c r="ILL102" s="46"/>
      <c r="ILM102" s="35"/>
      <c r="ILN102" s="59"/>
      <c r="ILO102" s="37"/>
      <c r="ILP102" s="46"/>
      <c r="ILQ102" s="35"/>
      <c r="ILR102" s="59"/>
      <c r="ILS102" s="37"/>
      <c r="ILT102" s="46"/>
      <c r="ILU102" s="35"/>
      <c r="ILV102" s="59"/>
      <c r="ILW102" s="37"/>
      <c r="ILX102" s="46"/>
      <c r="ILY102" s="35"/>
      <c r="ILZ102" s="59"/>
      <c r="IMA102" s="37"/>
      <c r="IMB102" s="46"/>
      <c r="IMC102" s="35"/>
      <c r="IMD102" s="59"/>
      <c r="IME102" s="37"/>
      <c r="IMF102" s="46"/>
      <c r="IMG102" s="35"/>
      <c r="IMH102" s="59"/>
      <c r="IMI102" s="37"/>
      <c r="IMJ102" s="46"/>
      <c r="IMK102" s="35"/>
      <c r="IML102" s="59"/>
      <c r="IMM102" s="37"/>
      <c r="IMN102" s="46"/>
      <c r="IMO102" s="35"/>
      <c r="IMP102" s="59"/>
      <c r="IMQ102" s="37"/>
      <c r="IMR102" s="46"/>
      <c r="IMS102" s="35"/>
      <c r="IMT102" s="59"/>
      <c r="IMU102" s="37"/>
      <c r="IMV102" s="46"/>
      <c r="IMW102" s="35"/>
      <c r="IMX102" s="59"/>
      <c r="IMY102" s="37"/>
      <c r="IMZ102" s="46"/>
      <c r="INA102" s="35"/>
      <c r="INB102" s="59"/>
      <c r="INC102" s="37"/>
      <c r="IND102" s="46"/>
      <c r="INE102" s="35"/>
      <c r="INF102" s="59"/>
      <c r="ING102" s="37"/>
      <c r="INH102" s="46"/>
      <c r="INI102" s="35"/>
      <c r="INJ102" s="59"/>
      <c r="INK102" s="37"/>
      <c r="INL102" s="46"/>
      <c r="INM102" s="35"/>
      <c r="INN102" s="59"/>
      <c r="INO102" s="37"/>
      <c r="INP102" s="46"/>
      <c r="INQ102" s="35"/>
      <c r="INR102" s="59"/>
      <c r="INS102" s="37"/>
      <c r="INT102" s="46"/>
      <c r="INU102" s="35"/>
      <c r="INV102" s="59"/>
      <c r="INW102" s="37"/>
      <c r="INX102" s="46"/>
      <c r="INY102" s="35"/>
      <c r="INZ102" s="59"/>
      <c r="IOA102" s="37"/>
      <c r="IOB102" s="46"/>
      <c r="IOC102" s="35"/>
      <c r="IOD102" s="59"/>
      <c r="IOE102" s="37"/>
      <c r="IOF102" s="46"/>
      <c r="IOG102" s="35"/>
      <c r="IOH102" s="59"/>
      <c r="IOI102" s="37"/>
      <c r="IOJ102" s="46"/>
      <c r="IOK102" s="35"/>
      <c r="IOL102" s="59"/>
      <c r="IOM102" s="37"/>
      <c r="ION102" s="46"/>
      <c r="IOO102" s="35"/>
      <c r="IOP102" s="59"/>
      <c r="IOQ102" s="37"/>
      <c r="IOR102" s="46"/>
      <c r="IOS102" s="35"/>
      <c r="IOT102" s="59"/>
      <c r="IOU102" s="37"/>
      <c r="IOV102" s="46"/>
      <c r="IOW102" s="35"/>
      <c r="IOX102" s="59"/>
      <c r="IOY102" s="37"/>
      <c r="IOZ102" s="46"/>
      <c r="IPA102" s="35"/>
      <c r="IPB102" s="59"/>
      <c r="IPC102" s="37"/>
      <c r="IPD102" s="46"/>
      <c r="IPE102" s="35"/>
      <c r="IPF102" s="59"/>
      <c r="IPG102" s="37"/>
      <c r="IPH102" s="46"/>
      <c r="IPI102" s="35"/>
      <c r="IPJ102" s="59"/>
      <c r="IPK102" s="37"/>
      <c r="IPL102" s="46"/>
      <c r="IPM102" s="35"/>
      <c r="IPN102" s="59"/>
      <c r="IPO102" s="37"/>
      <c r="IPP102" s="46"/>
      <c r="IPQ102" s="35"/>
      <c r="IPR102" s="59"/>
      <c r="IPS102" s="37"/>
      <c r="IPT102" s="46"/>
      <c r="IPU102" s="35"/>
      <c r="IPV102" s="59"/>
      <c r="IPW102" s="37"/>
      <c r="IPX102" s="46"/>
      <c r="IPY102" s="35"/>
      <c r="IPZ102" s="59"/>
      <c r="IQA102" s="37"/>
      <c r="IQB102" s="46"/>
      <c r="IQC102" s="35"/>
      <c r="IQD102" s="59"/>
      <c r="IQE102" s="37"/>
      <c r="IQF102" s="46"/>
      <c r="IQG102" s="35"/>
      <c r="IQH102" s="59"/>
      <c r="IQI102" s="37"/>
      <c r="IQJ102" s="46"/>
      <c r="IQK102" s="35"/>
      <c r="IQL102" s="59"/>
      <c r="IQM102" s="37"/>
      <c r="IQN102" s="46"/>
      <c r="IQO102" s="35"/>
      <c r="IQP102" s="59"/>
      <c r="IQQ102" s="37"/>
      <c r="IQR102" s="46"/>
      <c r="IQS102" s="35"/>
      <c r="IQT102" s="59"/>
      <c r="IQU102" s="37"/>
      <c r="IQV102" s="46"/>
      <c r="IQW102" s="35"/>
      <c r="IQX102" s="59"/>
      <c r="IQY102" s="37"/>
      <c r="IQZ102" s="46"/>
      <c r="IRA102" s="35"/>
      <c r="IRB102" s="59"/>
      <c r="IRC102" s="37"/>
      <c r="IRD102" s="46"/>
      <c r="IRE102" s="35"/>
      <c r="IRF102" s="59"/>
      <c r="IRG102" s="37"/>
      <c r="IRH102" s="46"/>
      <c r="IRI102" s="35"/>
      <c r="IRJ102" s="59"/>
      <c r="IRK102" s="37"/>
      <c r="IRL102" s="46"/>
      <c r="IRM102" s="35"/>
      <c r="IRN102" s="59"/>
      <c r="IRO102" s="37"/>
      <c r="IRP102" s="46"/>
      <c r="IRQ102" s="35"/>
      <c r="IRR102" s="59"/>
      <c r="IRS102" s="37"/>
      <c r="IRT102" s="46"/>
      <c r="IRU102" s="35"/>
      <c r="IRV102" s="59"/>
      <c r="IRW102" s="37"/>
      <c r="IRX102" s="46"/>
      <c r="IRY102" s="35"/>
      <c r="IRZ102" s="59"/>
      <c r="ISA102" s="37"/>
      <c r="ISB102" s="46"/>
      <c r="ISC102" s="35"/>
      <c r="ISD102" s="59"/>
      <c r="ISE102" s="37"/>
      <c r="ISF102" s="46"/>
      <c r="ISG102" s="35"/>
      <c r="ISH102" s="59"/>
      <c r="ISI102" s="37"/>
      <c r="ISJ102" s="46"/>
      <c r="ISK102" s="35"/>
      <c r="ISL102" s="59"/>
      <c r="ISM102" s="37"/>
      <c r="ISN102" s="46"/>
      <c r="ISO102" s="35"/>
      <c r="ISP102" s="59"/>
      <c r="ISQ102" s="37"/>
      <c r="ISR102" s="46"/>
      <c r="ISS102" s="35"/>
      <c r="IST102" s="59"/>
      <c r="ISU102" s="37"/>
      <c r="ISV102" s="46"/>
      <c r="ISW102" s="35"/>
      <c r="ISX102" s="59"/>
      <c r="ISY102" s="37"/>
      <c r="ISZ102" s="46"/>
      <c r="ITA102" s="35"/>
      <c r="ITB102" s="59"/>
      <c r="ITC102" s="37"/>
      <c r="ITD102" s="46"/>
      <c r="ITE102" s="35"/>
      <c r="ITF102" s="59"/>
      <c r="ITG102" s="37"/>
      <c r="ITH102" s="46"/>
      <c r="ITI102" s="35"/>
      <c r="ITJ102" s="59"/>
      <c r="ITK102" s="37"/>
      <c r="ITL102" s="46"/>
      <c r="ITM102" s="35"/>
      <c r="ITN102" s="59"/>
      <c r="ITO102" s="37"/>
      <c r="ITP102" s="46"/>
      <c r="ITQ102" s="35"/>
      <c r="ITR102" s="59"/>
      <c r="ITS102" s="37"/>
      <c r="ITT102" s="46"/>
      <c r="ITU102" s="35"/>
      <c r="ITV102" s="59"/>
      <c r="ITW102" s="37"/>
      <c r="ITX102" s="46"/>
      <c r="ITY102" s="35"/>
      <c r="ITZ102" s="59"/>
      <c r="IUA102" s="37"/>
      <c r="IUB102" s="46"/>
      <c r="IUC102" s="35"/>
      <c r="IUD102" s="59"/>
      <c r="IUE102" s="37"/>
      <c r="IUF102" s="46"/>
      <c r="IUG102" s="35"/>
      <c r="IUH102" s="59"/>
      <c r="IUI102" s="37"/>
      <c r="IUJ102" s="46"/>
      <c r="IUK102" s="35"/>
      <c r="IUL102" s="59"/>
      <c r="IUM102" s="37"/>
      <c r="IUN102" s="46"/>
      <c r="IUO102" s="35"/>
      <c r="IUP102" s="59"/>
      <c r="IUQ102" s="37"/>
      <c r="IUR102" s="46"/>
      <c r="IUS102" s="35"/>
      <c r="IUT102" s="59"/>
      <c r="IUU102" s="37"/>
      <c r="IUV102" s="46"/>
      <c r="IUW102" s="35"/>
      <c r="IUX102" s="59"/>
      <c r="IUY102" s="37"/>
      <c r="IUZ102" s="46"/>
      <c r="IVA102" s="35"/>
      <c r="IVB102" s="59"/>
      <c r="IVC102" s="37"/>
      <c r="IVD102" s="46"/>
      <c r="IVE102" s="35"/>
      <c r="IVF102" s="59"/>
      <c r="IVG102" s="37"/>
      <c r="IVH102" s="46"/>
      <c r="IVI102" s="35"/>
      <c r="IVJ102" s="59"/>
      <c r="IVK102" s="37"/>
      <c r="IVL102" s="46"/>
      <c r="IVM102" s="35"/>
      <c r="IVN102" s="59"/>
      <c r="IVO102" s="37"/>
      <c r="IVP102" s="46"/>
      <c r="IVQ102" s="35"/>
      <c r="IVR102" s="59"/>
      <c r="IVS102" s="37"/>
      <c r="IVT102" s="46"/>
      <c r="IVU102" s="35"/>
      <c r="IVV102" s="59"/>
      <c r="IVW102" s="37"/>
      <c r="IVX102" s="46"/>
      <c r="IVY102" s="35"/>
      <c r="IVZ102" s="59"/>
      <c r="IWA102" s="37"/>
      <c r="IWB102" s="46"/>
      <c r="IWC102" s="35"/>
      <c r="IWD102" s="59"/>
      <c r="IWE102" s="37"/>
      <c r="IWF102" s="46"/>
      <c r="IWG102" s="35"/>
      <c r="IWH102" s="59"/>
      <c r="IWI102" s="37"/>
      <c r="IWJ102" s="46"/>
      <c r="IWK102" s="35"/>
      <c r="IWL102" s="59"/>
      <c r="IWM102" s="37"/>
      <c r="IWN102" s="46"/>
      <c r="IWO102" s="35"/>
      <c r="IWP102" s="59"/>
      <c r="IWQ102" s="37"/>
      <c r="IWR102" s="46"/>
      <c r="IWS102" s="35"/>
      <c r="IWT102" s="59"/>
      <c r="IWU102" s="37"/>
      <c r="IWV102" s="46"/>
      <c r="IWW102" s="35"/>
      <c r="IWX102" s="59"/>
      <c r="IWY102" s="37"/>
      <c r="IWZ102" s="46"/>
      <c r="IXA102" s="35"/>
      <c r="IXB102" s="59"/>
      <c r="IXC102" s="37"/>
      <c r="IXD102" s="46"/>
      <c r="IXE102" s="35"/>
      <c r="IXF102" s="59"/>
      <c r="IXG102" s="37"/>
      <c r="IXH102" s="46"/>
      <c r="IXI102" s="35"/>
      <c r="IXJ102" s="59"/>
      <c r="IXK102" s="37"/>
      <c r="IXL102" s="46"/>
      <c r="IXM102" s="35"/>
      <c r="IXN102" s="59"/>
      <c r="IXO102" s="37"/>
      <c r="IXP102" s="46"/>
      <c r="IXQ102" s="35"/>
      <c r="IXR102" s="59"/>
      <c r="IXS102" s="37"/>
      <c r="IXT102" s="46"/>
      <c r="IXU102" s="35"/>
      <c r="IXV102" s="59"/>
      <c r="IXW102" s="37"/>
      <c r="IXX102" s="46"/>
      <c r="IXY102" s="35"/>
      <c r="IXZ102" s="59"/>
      <c r="IYA102" s="37"/>
      <c r="IYB102" s="46"/>
      <c r="IYC102" s="35"/>
      <c r="IYD102" s="59"/>
      <c r="IYE102" s="37"/>
      <c r="IYF102" s="46"/>
      <c r="IYG102" s="35"/>
      <c r="IYH102" s="59"/>
      <c r="IYI102" s="37"/>
      <c r="IYJ102" s="46"/>
      <c r="IYK102" s="35"/>
      <c r="IYL102" s="59"/>
      <c r="IYM102" s="37"/>
      <c r="IYN102" s="46"/>
      <c r="IYO102" s="35"/>
      <c r="IYP102" s="59"/>
      <c r="IYQ102" s="37"/>
      <c r="IYR102" s="46"/>
      <c r="IYS102" s="35"/>
      <c r="IYT102" s="59"/>
      <c r="IYU102" s="37"/>
      <c r="IYV102" s="46"/>
      <c r="IYW102" s="35"/>
      <c r="IYX102" s="59"/>
      <c r="IYY102" s="37"/>
      <c r="IYZ102" s="46"/>
      <c r="IZA102" s="35"/>
      <c r="IZB102" s="59"/>
      <c r="IZC102" s="37"/>
      <c r="IZD102" s="46"/>
      <c r="IZE102" s="35"/>
      <c r="IZF102" s="59"/>
      <c r="IZG102" s="37"/>
      <c r="IZH102" s="46"/>
      <c r="IZI102" s="35"/>
      <c r="IZJ102" s="59"/>
      <c r="IZK102" s="37"/>
      <c r="IZL102" s="46"/>
      <c r="IZM102" s="35"/>
      <c r="IZN102" s="59"/>
      <c r="IZO102" s="37"/>
      <c r="IZP102" s="46"/>
      <c r="IZQ102" s="35"/>
      <c r="IZR102" s="59"/>
      <c r="IZS102" s="37"/>
      <c r="IZT102" s="46"/>
      <c r="IZU102" s="35"/>
      <c r="IZV102" s="59"/>
      <c r="IZW102" s="37"/>
      <c r="IZX102" s="46"/>
      <c r="IZY102" s="35"/>
      <c r="IZZ102" s="59"/>
      <c r="JAA102" s="37"/>
      <c r="JAB102" s="46"/>
      <c r="JAC102" s="35"/>
      <c r="JAD102" s="59"/>
      <c r="JAE102" s="37"/>
      <c r="JAF102" s="46"/>
      <c r="JAG102" s="35"/>
      <c r="JAH102" s="59"/>
      <c r="JAI102" s="37"/>
      <c r="JAJ102" s="46"/>
      <c r="JAK102" s="35"/>
      <c r="JAL102" s="59"/>
      <c r="JAM102" s="37"/>
      <c r="JAN102" s="46"/>
      <c r="JAO102" s="35"/>
      <c r="JAP102" s="59"/>
      <c r="JAQ102" s="37"/>
      <c r="JAR102" s="46"/>
      <c r="JAS102" s="35"/>
      <c r="JAT102" s="59"/>
      <c r="JAU102" s="37"/>
      <c r="JAV102" s="46"/>
      <c r="JAW102" s="35"/>
      <c r="JAX102" s="59"/>
      <c r="JAY102" s="37"/>
      <c r="JAZ102" s="46"/>
      <c r="JBA102" s="35"/>
      <c r="JBB102" s="59"/>
      <c r="JBC102" s="37"/>
      <c r="JBD102" s="46"/>
      <c r="JBE102" s="35"/>
      <c r="JBF102" s="59"/>
      <c r="JBG102" s="37"/>
      <c r="JBH102" s="46"/>
      <c r="JBI102" s="35"/>
      <c r="JBJ102" s="59"/>
      <c r="JBK102" s="37"/>
      <c r="JBL102" s="46"/>
      <c r="JBM102" s="35"/>
      <c r="JBN102" s="59"/>
      <c r="JBO102" s="37"/>
      <c r="JBP102" s="46"/>
      <c r="JBQ102" s="35"/>
      <c r="JBR102" s="59"/>
      <c r="JBS102" s="37"/>
      <c r="JBT102" s="46"/>
      <c r="JBU102" s="35"/>
      <c r="JBV102" s="59"/>
      <c r="JBW102" s="37"/>
      <c r="JBX102" s="46"/>
      <c r="JBY102" s="35"/>
      <c r="JBZ102" s="59"/>
      <c r="JCA102" s="37"/>
      <c r="JCB102" s="46"/>
      <c r="JCC102" s="35"/>
      <c r="JCD102" s="59"/>
      <c r="JCE102" s="37"/>
      <c r="JCF102" s="46"/>
      <c r="JCG102" s="35"/>
      <c r="JCH102" s="59"/>
      <c r="JCI102" s="37"/>
      <c r="JCJ102" s="46"/>
      <c r="JCK102" s="35"/>
      <c r="JCL102" s="59"/>
      <c r="JCM102" s="37"/>
      <c r="JCN102" s="46"/>
      <c r="JCO102" s="35"/>
      <c r="JCP102" s="59"/>
      <c r="JCQ102" s="37"/>
      <c r="JCR102" s="46"/>
      <c r="JCS102" s="35"/>
      <c r="JCT102" s="59"/>
      <c r="JCU102" s="37"/>
      <c r="JCV102" s="46"/>
      <c r="JCW102" s="35"/>
      <c r="JCX102" s="59"/>
      <c r="JCY102" s="37"/>
      <c r="JCZ102" s="46"/>
      <c r="JDA102" s="35"/>
      <c r="JDB102" s="59"/>
      <c r="JDC102" s="37"/>
      <c r="JDD102" s="46"/>
      <c r="JDE102" s="35"/>
      <c r="JDF102" s="59"/>
      <c r="JDG102" s="37"/>
      <c r="JDH102" s="46"/>
      <c r="JDI102" s="35"/>
      <c r="JDJ102" s="59"/>
      <c r="JDK102" s="37"/>
      <c r="JDL102" s="46"/>
      <c r="JDM102" s="35"/>
      <c r="JDN102" s="59"/>
      <c r="JDO102" s="37"/>
      <c r="JDP102" s="46"/>
      <c r="JDQ102" s="35"/>
      <c r="JDR102" s="59"/>
      <c r="JDS102" s="37"/>
      <c r="JDT102" s="46"/>
      <c r="JDU102" s="35"/>
      <c r="JDV102" s="59"/>
      <c r="JDW102" s="37"/>
      <c r="JDX102" s="46"/>
      <c r="JDY102" s="35"/>
      <c r="JDZ102" s="59"/>
      <c r="JEA102" s="37"/>
      <c r="JEB102" s="46"/>
      <c r="JEC102" s="35"/>
      <c r="JED102" s="59"/>
      <c r="JEE102" s="37"/>
      <c r="JEF102" s="46"/>
      <c r="JEG102" s="35"/>
      <c r="JEH102" s="59"/>
      <c r="JEI102" s="37"/>
      <c r="JEJ102" s="46"/>
      <c r="JEK102" s="35"/>
      <c r="JEL102" s="59"/>
      <c r="JEM102" s="37"/>
      <c r="JEN102" s="46"/>
      <c r="JEO102" s="35"/>
      <c r="JEP102" s="59"/>
      <c r="JEQ102" s="37"/>
      <c r="JER102" s="46"/>
      <c r="JES102" s="35"/>
      <c r="JET102" s="59"/>
      <c r="JEU102" s="37"/>
      <c r="JEV102" s="46"/>
      <c r="JEW102" s="35"/>
      <c r="JEX102" s="59"/>
      <c r="JEY102" s="37"/>
      <c r="JEZ102" s="46"/>
      <c r="JFA102" s="35"/>
      <c r="JFB102" s="59"/>
      <c r="JFC102" s="37"/>
      <c r="JFD102" s="46"/>
      <c r="JFE102" s="35"/>
      <c r="JFF102" s="59"/>
      <c r="JFG102" s="37"/>
      <c r="JFH102" s="46"/>
      <c r="JFI102" s="35"/>
      <c r="JFJ102" s="59"/>
      <c r="JFK102" s="37"/>
      <c r="JFL102" s="46"/>
      <c r="JFM102" s="35"/>
      <c r="JFN102" s="59"/>
      <c r="JFO102" s="37"/>
      <c r="JFP102" s="46"/>
      <c r="JFQ102" s="35"/>
      <c r="JFR102" s="59"/>
      <c r="JFS102" s="37"/>
      <c r="JFT102" s="46"/>
      <c r="JFU102" s="35"/>
      <c r="JFV102" s="59"/>
      <c r="JFW102" s="37"/>
      <c r="JFX102" s="46"/>
      <c r="JFY102" s="35"/>
      <c r="JFZ102" s="59"/>
      <c r="JGA102" s="37"/>
      <c r="JGB102" s="46"/>
      <c r="JGC102" s="35"/>
      <c r="JGD102" s="59"/>
      <c r="JGE102" s="37"/>
      <c r="JGF102" s="46"/>
      <c r="JGG102" s="35"/>
      <c r="JGH102" s="59"/>
      <c r="JGI102" s="37"/>
      <c r="JGJ102" s="46"/>
      <c r="JGK102" s="35"/>
      <c r="JGL102" s="59"/>
      <c r="JGM102" s="37"/>
      <c r="JGN102" s="46"/>
      <c r="JGO102" s="35"/>
      <c r="JGP102" s="59"/>
      <c r="JGQ102" s="37"/>
      <c r="JGR102" s="46"/>
      <c r="JGS102" s="35"/>
      <c r="JGT102" s="59"/>
      <c r="JGU102" s="37"/>
      <c r="JGV102" s="46"/>
      <c r="JGW102" s="35"/>
      <c r="JGX102" s="59"/>
      <c r="JGY102" s="37"/>
      <c r="JGZ102" s="46"/>
      <c r="JHA102" s="35"/>
      <c r="JHB102" s="59"/>
      <c r="JHC102" s="37"/>
      <c r="JHD102" s="46"/>
      <c r="JHE102" s="35"/>
      <c r="JHF102" s="59"/>
      <c r="JHG102" s="37"/>
      <c r="JHH102" s="46"/>
      <c r="JHI102" s="35"/>
      <c r="JHJ102" s="59"/>
      <c r="JHK102" s="37"/>
      <c r="JHL102" s="46"/>
      <c r="JHM102" s="35"/>
      <c r="JHN102" s="59"/>
      <c r="JHO102" s="37"/>
      <c r="JHP102" s="46"/>
      <c r="JHQ102" s="35"/>
      <c r="JHR102" s="59"/>
      <c r="JHS102" s="37"/>
      <c r="JHT102" s="46"/>
      <c r="JHU102" s="35"/>
      <c r="JHV102" s="59"/>
      <c r="JHW102" s="37"/>
      <c r="JHX102" s="46"/>
      <c r="JHY102" s="35"/>
      <c r="JHZ102" s="59"/>
      <c r="JIA102" s="37"/>
      <c r="JIB102" s="46"/>
      <c r="JIC102" s="35"/>
      <c r="JID102" s="59"/>
      <c r="JIE102" s="37"/>
      <c r="JIF102" s="46"/>
      <c r="JIG102" s="35"/>
      <c r="JIH102" s="59"/>
      <c r="JII102" s="37"/>
      <c r="JIJ102" s="46"/>
      <c r="JIK102" s="35"/>
      <c r="JIL102" s="59"/>
      <c r="JIM102" s="37"/>
      <c r="JIN102" s="46"/>
      <c r="JIO102" s="35"/>
      <c r="JIP102" s="59"/>
      <c r="JIQ102" s="37"/>
      <c r="JIR102" s="46"/>
      <c r="JIS102" s="35"/>
      <c r="JIT102" s="59"/>
      <c r="JIU102" s="37"/>
      <c r="JIV102" s="46"/>
      <c r="JIW102" s="35"/>
      <c r="JIX102" s="59"/>
      <c r="JIY102" s="37"/>
      <c r="JIZ102" s="46"/>
      <c r="JJA102" s="35"/>
      <c r="JJB102" s="59"/>
      <c r="JJC102" s="37"/>
      <c r="JJD102" s="46"/>
      <c r="JJE102" s="35"/>
      <c r="JJF102" s="59"/>
      <c r="JJG102" s="37"/>
      <c r="JJH102" s="46"/>
      <c r="JJI102" s="35"/>
      <c r="JJJ102" s="59"/>
      <c r="JJK102" s="37"/>
      <c r="JJL102" s="46"/>
      <c r="JJM102" s="35"/>
      <c r="JJN102" s="59"/>
      <c r="JJO102" s="37"/>
      <c r="JJP102" s="46"/>
      <c r="JJQ102" s="35"/>
      <c r="JJR102" s="59"/>
      <c r="JJS102" s="37"/>
      <c r="JJT102" s="46"/>
      <c r="JJU102" s="35"/>
      <c r="JJV102" s="59"/>
      <c r="JJW102" s="37"/>
      <c r="JJX102" s="46"/>
      <c r="JJY102" s="35"/>
      <c r="JJZ102" s="59"/>
      <c r="JKA102" s="37"/>
      <c r="JKB102" s="46"/>
      <c r="JKC102" s="35"/>
      <c r="JKD102" s="59"/>
      <c r="JKE102" s="37"/>
      <c r="JKF102" s="46"/>
      <c r="JKG102" s="35"/>
      <c r="JKH102" s="59"/>
      <c r="JKI102" s="37"/>
      <c r="JKJ102" s="46"/>
      <c r="JKK102" s="35"/>
      <c r="JKL102" s="59"/>
      <c r="JKM102" s="37"/>
      <c r="JKN102" s="46"/>
      <c r="JKO102" s="35"/>
      <c r="JKP102" s="59"/>
      <c r="JKQ102" s="37"/>
      <c r="JKR102" s="46"/>
      <c r="JKS102" s="35"/>
      <c r="JKT102" s="59"/>
      <c r="JKU102" s="37"/>
      <c r="JKV102" s="46"/>
      <c r="JKW102" s="35"/>
      <c r="JKX102" s="59"/>
      <c r="JKY102" s="37"/>
      <c r="JKZ102" s="46"/>
      <c r="JLA102" s="35"/>
      <c r="JLB102" s="59"/>
      <c r="JLC102" s="37"/>
      <c r="JLD102" s="46"/>
      <c r="JLE102" s="35"/>
      <c r="JLF102" s="59"/>
      <c r="JLG102" s="37"/>
      <c r="JLH102" s="46"/>
      <c r="JLI102" s="35"/>
      <c r="JLJ102" s="59"/>
      <c r="JLK102" s="37"/>
      <c r="JLL102" s="46"/>
      <c r="JLM102" s="35"/>
      <c r="JLN102" s="59"/>
      <c r="JLO102" s="37"/>
      <c r="JLP102" s="46"/>
      <c r="JLQ102" s="35"/>
      <c r="JLR102" s="59"/>
      <c r="JLS102" s="37"/>
      <c r="JLT102" s="46"/>
      <c r="JLU102" s="35"/>
      <c r="JLV102" s="59"/>
      <c r="JLW102" s="37"/>
      <c r="JLX102" s="46"/>
      <c r="JLY102" s="35"/>
      <c r="JLZ102" s="59"/>
      <c r="JMA102" s="37"/>
      <c r="JMB102" s="46"/>
      <c r="JMC102" s="35"/>
      <c r="JMD102" s="59"/>
      <c r="JME102" s="37"/>
      <c r="JMF102" s="46"/>
      <c r="JMG102" s="35"/>
      <c r="JMH102" s="59"/>
      <c r="JMI102" s="37"/>
      <c r="JMJ102" s="46"/>
      <c r="JMK102" s="35"/>
      <c r="JML102" s="59"/>
      <c r="JMM102" s="37"/>
      <c r="JMN102" s="46"/>
      <c r="JMO102" s="35"/>
      <c r="JMP102" s="59"/>
      <c r="JMQ102" s="37"/>
      <c r="JMR102" s="46"/>
      <c r="JMS102" s="35"/>
      <c r="JMT102" s="59"/>
      <c r="JMU102" s="37"/>
      <c r="JMV102" s="46"/>
      <c r="JMW102" s="35"/>
      <c r="JMX102" s="59"/>
      <c r="JMY102" s="37"/>
      <c r="JMZ102" s="46"/>
      <c r="JNA102" s="35"/>
      <c r="JNB102" s="59"/>
      <c r="JNC102" s="37"/>
      <c r="JND102" s="46"/>
      <c r="JNE102" s="35"/>
      <c r="JNF102" s="59"/>
      <c r="JNG102" s="37"/>
      <c r="JNH102" s="46"/>
      <c r="JNI102" s="35"/>
      <c r="JNJ102" s="59"/>
      <c r="JNK102" s="37"/>
      <c r="JNL102" s="46"/>
      <c r="JNM102" s="35"/>
      <c r="JNN102" s="59"/>
      <c r="JNO102" s="37"/>
      <c r="JNP102" s="46"/>
      <c r="JNQ102" s="35"/>
      <c r="JNR102" s="59"/>
      <c r="JNS102" s="37"/>
      <c r="JNT102" s="46"/>
      <c r="JNU102" s="35"/>
      <c r="JNV102" s="59"/>
      <c r="JNW102" s="37"/>
      <c r="JNX102" s="46"/>
      <c r="JNY102" s="35"/>
      <c r="JNZ102" s="59"/>
      <c r="JOA102" s="37"/>
      <c r="JOB102" s="46"/>
      <c r="JOC102" s="35"/>
      <c r="JOD102" s="59"/>
      <c r="JOE102" s="37"/>
      <c r="JOF102" s="46"/>
      <c r="JOG102" s="35"/>
      <c r="JOH102" s="59"/>
      <c r="JOI102" s="37"/>
      <c r="JOJ102" s="46"/>
      <c r="JOK102" s="35"/>
      <c r="JOL102" s="59"/>
      <c r="JOM102" s="37"/>
      <c r="JON102" s="46"/>
      <c r="JOO102" s="35"/>
      <c r="JOP102" s="59"/>
      <c r="JOQ102" s="37"/>
      <c r="JOR102" s="46"/>
      <c r="JOS102" s="35"/>
      <c r="JOT102" s="59"/>
      <c r="JOU102" s="37"/>
      <c r="JOV102" s="46"/>
      <c r="JOW102" s="35"/>
      <c r="JOX102" s="59"/>
      <c r="JOY102" s="37"/>
      <c r="JOZ102" s="46"/>
      <c r="JPA102" s="35"/>
      <c r="JPB102" s="59"/>
      <c r="JPC102" s="37"/>
      <c r="JPD102" s="46"/>
      <c r="JPE102" s="35"/>
      <c r="JPF102" s="59"/>
      <c r="JPG102" s="37"/>
      <c r="JPH102" s="46"/>
      <c r="JPI102" s="35"/>
      <c r="JPJ102" s="59"/>
      <c r="JPK102" s="37"/>
      <c r="JPL102" s="46"/>
      <c r="JPM102" s="35"/>
      <c r="JPN102" s="59"/>
      <c r="JPO102" s="37"/>
      <c r="JPP102" s="46"/>
      <c r="JPQ102" s="35"/>
      <c r="JPR102" s="59"/>
      <c r="JPS102" s="37"/>
      <c r="JPT102" s="46"/>
      <c r="JPU102" s="35"/>
      <c r="JPV102" s="59"/>
      <c r="JPW102" s="37"/>
      <c r="JPX102" s="46"/>
      <c r="JPY102" s="35"/>
      <c r="JPZ102" s="59"/>
      <c r="JQA102" s="37"/>
      <c r="JQB102" s="46"/>
      <c r="JQC102" s="35"/>
      <c r="JQD102" s="59"/>
      <c r="JQE102" s="37"/>
      <c r="JQF102" s="46"/>
      <c r="JQG102" s="35"/>
      <c r="JQH102" s="59"/>
      <c r="JQI102" s="37"/>
      <c r="JQJ102" s="46"/>
      <c r="JQK102" s="35"/>
      <c r="JQL102" s="59"/>
      <c r="JQM102" s="37"/>
      <c r="JQN102" s="46"/>
      <c r="JQO102" s="35"/>
      <c r="JQP102" s="59"/>
      <c r="JQQ102" s="37"/>
      <c r="JQR102" s="46"/>
      <c r="JQS102" s="35"/>
      <c r="JQT102" s="59"/>
      <c r="JQU102" s="37"/>
      <c r="JQV102" s="46"/>
      <c r="JQW102" s="35"/>
      <c r="JQX102" s="59"/>
      <c r="JQY102" s="37"/>
      <c r="JQZ102" s="46"/>
      <c r="JRA102" s="35"/>
      <c r="JRB102" s="59"/>
      <c r="JRC102" s="37"/>
      <c r="JRD102" s="46"/>
      <c r="JRE102" s="35"/>
      <c r="JRF102" s="59"/>
      <c r="JRG102" s="37"/>
      <c r="JRH102" s="46"/>
      <c r="JRI102" s="35"/>
      <c r="JRJ102" s="59"/>
      <c r="JRK102" s="37"/>
      <c r="JRL102" s="46"/>
      <c r="JRM102" s="35"/>
      <c r="JRN102" s="59"/>
      <c r="JRO102" s="37"/>
      <c r="JRP102" s="46"/>
      <c r="JRQ102" s="35"/>
      <c r="JRR102" s="59"/>
      <c r="JRS102" s="37"/>
      <c r="JRT102" s="46"/>
      <c r="JRU102" s="35"/>
      <c r="JRV102" s="59"/>
      <c r="JRW102" s="37"/>
      <c r="JRX102" s="46"/>
      <c r="JRY102" s="35"/>
      <c r="JRZ102" s="59"/>
      <c r="JSA102" s="37"/>
      <c r="JSB102" s="46"/>
      <c r="JSC102" s="35"/>
      <c r="JSD102" s="59"/>
      <c r="JSE102" s="37"/>
      <c r="JSF102" s="46"/>
      <c r="JSG102" s="35"/>
      <c r="JSH102" s="59"/>
      <c r="JSI102" s="37"/>
      <c r="JSJ102" s="46"/>
      <c r="JSK102" s="35"/>
      <c r="JSL102" s="59"/>
      <c r="JSM102" s="37"/>
      <c r="JSN102" s="46"/>
      <c r="JSO102" s="35"/>
      <c r="JSP102" s="59"/>
      <c r="JSQ102" s="37"/>
      <c r="JSR102" s="46"/>
      <c r="JSS102" s="35"/>
      <c r="JST102" s="59"/>
      <c r="JSU102" s="37"/>
      <c r="JSV102" s="46"/>
      <c r="JSW102" s="35"/>
      <c r="JSX102" s="59"/>
      <c r="JSY102" s="37"/>
      <c r="JSZ102" s="46"/>
      <c r="JTA102" s="35"/>
      <c r="JTB102" s="59"/>
      <c r="JTC102" s="37"/>
      <c r="JTD102" s="46"/>
      <c r="JTE102" s="35"/>
      <c r="JTF102" s="59"/>
      <c r="JTG102" s="37"/>
      <c r="JTH102" s="46"/>
      <c r="JTI102" s="35"/>
      <c r="JTJ102" s="59"/>
      <c r="JTK102" s="37"/>
      <c r="JTL102" s="46"/>
      <c r="JTM102" s="35"/>
      <c r="JTN102" s="59"/>
      <c r="JTO102" s="37"/>
      <c r="JTP102" s="46"/>
      <c r="JTQ102" s="35"/>
      <c r="JTR102" s="59"/>
      <c r="JTS102" s="37"/>
      <c r="JTT102" s="46"/>
      <c r="JTU102" s="35"/>
      <c r="JTV102" s="59"/>
      <c r="JTW102" s="37"/>
      <c r="JTX102" s="46"/>
      <c r="JTY102" s="35"/>
      <c r="JTZ102" s="59"/>
      <c r="JUA102" s="37"/>
      <c r="JUB102" s="46"/>
      <c r="JUC102" s="35"/>
      <c r="JUD102" s="59"/>
      <c r="JUE102" s="37"/>
      <c r="JUF102" s="46"/>
      <c r="JUG102" s="35"/>
      <c r="JUH102" s="59"/>
      <c r="JUI102" s="37"/>
      <c r="JUJ102" s="46"/>
      <c r="JUK102" s="35"/>
      <c r="JUL102" s="59"/>
      <c r="JUM102" s="37"/>
      <c r="JUN102" s="46"/>
      <c r="JUO102" s="35"/>
      <c r="JUP102" s="59"/>
      <c r="JUQ102" s="37"/>
      <c r="JUR102" s="46"/>
      <c r="JUS102" s="35"/>
      <c r="JUT102" s="59"/>
      <c r="JUU102" s="37"/>
      <c r="JUV102" s="46"/>
      <c r="JUW102" s="35"/>
      <c r="JUX102" s="59"/>
      <c r="JUY102" s="37"/>
      <c r="JUZ102" s="46"/>
      <c r="JVA102" s="35"/>
      <c r="JVB102" s="59"/>
      <c r="JVC102" s="37"/>
      <c r="JVD102" s="46"/>
      <c r="JVE102" s="35"/>
      <c r="JVF102" s="59"/>
      <c r="JVG102" s="37"/>
      <c r="JVH102" s="46"/>
      <c r="JVI102" s="35"/>
      <c r="JVJ102" s="59"/>
      <c r="JVK102" s="37"/>
      <c r="JVL102" s="46"/>
      <c r="JVM102" s="35"/>
      <c r="JVN102" s="59"/>
      <c r="JVO102" s="37"/>
      <c r="JVP102" s="46"/>
      <c r="JVQ102" s="35"/>
      <c r="JVR102" s="59"/>
      <c r="JVS102" s="37"/>
      <c r="JVT102" s="46"/>
      <c r="JVU102" s="35"/>
      <c r="JVV102" s="59"/>
      <c r="JVW102" s="37"/>
      <c r="JVX102" s="46"/>
      <c r="JVY102" s="35"/>
      <c r="JVZ102" s="59"/>
      <c r="JWA102" s="37"/>
      <c r="JWB102" s="46"/>
      <c r="JWC102" s="35"/>
      <c r="JWD102" s="59"/>
      <c r="JWE102" s="37"/>
      <c r="JWF102" s="46"/>
      <c r="JWG102" s="35"/>
      <c r="JWH102" s="59"/>
      <c r="JWI102" s="37"/>
      <c r="JWJ102" s="46"/>
      <c r="JWK102" s="35"/>
      <c r="JWL102" s="59"/>
      <c r="JWM102" s="37"/>
      <c r="JWN102" s="46"/>
      <c r="JWO102" s="35"/>
      <c r="JWP102" s="59"/>
      <c r="JWQ102" s="37"/>
      <c r="JWR102" s="46"/>
      <c r="JWS102" s="35"/>
      <c r="JWT102" s="59"/>
      <c r="JWU102" s="37"/>
      <c r="JWV102" s="46"/>
      <c r="JWW102" s="35"/>
      <c r="JWX102" s="59"/>
      <c r="JWY102" s="37"/>
      <c r="JWZ102" s="46"/>
      <c r="JXA102" s="35"/>
      <c r="JXB102" s="59"/>
      <c r="JXC102" s="37"/>
      <c r="JXD102" s="46"/>
      <c r="JXE102" s="35"/>
      <c r="JXF102" s="59"/>
      <c r="JXG102" s="37"/>
      <c r="JXH102" s="46"/>
      <c r="JXI102" s="35"/>
      <c r="JXJ102" s="59"/>
      <c r="JXK102" s="37"/>
      <c r="JXL102" s="46"/>
      <c r="JXM102" s="35"/>
      <c r="JXN102" s="59"/>
      <c r="JXO102" s="37"/>
      <c r="JXP102" s="46"/>
      <c r="JXQ102" s="35"/>
      <c r="JXR102" s="59"/>
      <c r="JXS102" s="37"/>
      <c r="JXT102" s="46"/>
      <c r="JXU102" s="35"/>
      <c r="JXV102" s="59"/>
      <c r="JXW102" s="37"/>
      <c r="JXX102" s="46"/>
      <c r="JXY102" s="35"/>
      <c r="JXZ102" s="59"/>
      <c r="JYA102" s="37"/>
      <c r="JYB102" s="46"/>
      <c r="JYC102" s="35"/>
      <c r="JYD102" s="59"/>
      <c r="JYE102" s="37"/>
      <c r="JYF102" s="46"/>
      <c r="JYG102" s="35"/>
      <c r="JYH102" s="59"/>
      <c r="JYI102" s="37"/>
      <c r="JYJ102" s="46"/>
      <c r="JYK102" s="35"/>
      <c r="JYL102" s="59"/>
      <c r="JYM102" s="37"/>
      <c r="JYN102" s="46"/>
      <c r="JYO102" s="35"/>
      <c r="JYP102" s="59"/>
      <c r="JYQ102" s="37"/>
      <c r="JYR102" s="46"/>
      <c r="JYS102" s="35"/>
      <c r="JYT102" s="59"/>
      <c r="JYU102" s="37"/>
      <c r="JYV102" s="46"/>
      <c r="JYW102" s="35"/>
      <c r="JYX102" s="59"/>
      <c r="JYY102" s="37"/>
      <c r="JYZ102" s="46"/>
      <c r="JZA102" s="35"/>
      <c r="JZB102" s="59"/>
      <c r="JZC102" s="37"/>
      <c r="JZD102" s="46"/>
      <c r="JZE102" s="35"/>
      <c r="JZF102" s="59"/>
      <c r="JZG102" s="37"/>
      <c r="JZH102" s="46"/>
      <c r="JZI102" s="35"/>
      <c r="JZJ102" s="59"/>
      <c r="JZK102" s="37"/>
      <c r="JZL102" s="46"/>
      <c r="JZM102" s="35"/>
      <c r="JZN102" s="59"/>
      <c r="JZO102" s="37"/>
      <c r="JZP102" s="46"/>
      <c r="JZQ102" s="35"/>
      <c r="JZR102" s="59"/>
      <c r="JZS102" s="37"/>
      <c r="JZT102" s="46"/>
      <c r="JZU102" s="35"/>
      <c r="JZV102" s="59"/>
      <c r="JZW102" s="37"/>
      <c r="JZX102" s="46"/>
      <c r="JZY102" s="35"/>
      <c r="JZZ102" s="59"/>
      <c r="KAA102" s="37"/>
      <c r="KAB102" s="46"/>
      <c r="KAC102" s="35"/>
      <c r="KAD102" s="59"/>
      <c r="KAE102" s="37"/>
      <c r="KAF102" s="46"/>
      <c r="KAG102" s="35"/>
      <c r="KAH102" s="59"/>
      <c r="KAI102" s="37"/>
      <c r="KAJ102" s="46"/>
      <c r="KAK102" s="35"/>
      <c r="KAL102" s="59"/>
      <c r="KAM102" s="37"/>
      <c r="KAN102" s="46"/>
      <c r="KAO102" s="35"/>
      <c r="KAP102" s="59"/>
      <c r="KAQ102" s="37"/>
      <c r="KAR102" s="46"/>
      <c r="KAS102" s="35"/>
      <c r="KAT102" s="59"/>
      <c r="KAU102" s="37"/>
      <c r="KAV102" s="46"/>
      <c r="KAW102" s="35"/>
      <c r="KAX102" s="59"/>
      <c r="KAY102" s="37"/>
      <c r="KAZ102" s="46"/>
      <c r="KBA102" s="35"/>
      <c r="KBB102" s="59"/>
      <c r="KBC102" s="37"/>
      <c r="KBD102" s="46"/>
      <c r="KBE102" s="35"/>
      <c r="KBF102" s="59"/>
      <c r="KBG102" s="37"/>
      <c r="KBH102" s="46"/>
      <c r="KBI102" s="35"/>
      <c r="KBJ102" s="59"/>
      <c r="KBK102" s="37"/>
      <c r="KBL102" s="46"/>
      <c r="KBM102" s="35"/>
      <c r="KBN102" s="59"/>
      <c r="KBO102" s="37"/>
      <c r="KBP102" s="46"/>
      <c r="KBQ102" s="35"/>
      <c r="KBR102" s="59"/>
      <c r="KBS102" s="37"/>
      <c r="KBT102" s="46"/>
      <c r="KBU102" s="35"/>
      <c r="KBV102" s="59"/>
      <c r="KBW102" s="37"/>
      <c r="KBX102" s="46"/>
      <c r="KBY102" s="35"/>
      <c r="KBZ102" s="59"/>
      <c r="KCA102" s="37"/>
      <c r="KCB102" s="46"/>
      <c r="KCC102" s="35"/>
      <c r="KCD102" s="59"/>
      <c r="KCE102" s="37"/>
      <c r="KCF102" s="46"/>
      <c r="KCG102" s="35"/>
      <c r="KCH102" s="59"/>
      <c r="KCI102" s="37"/>
      <c r="KCJ102" s="46"/>
      <c r="KCK102" s="35"/>
      <c r="KCL102" s="59"/>
      <c r="KCM102" s="37"/>
      <c r="KCN102" s="46"/>
      <c r="KCO102" s="35"/>
      <c r="KCP102" s="59"/>
      <c r="KCQ102" s="37"/>
      <c r="KCR102" s="46"/>
      <c r="KCS102" s="35"/>
      <c r="KCT102" s="59"/>
      <c r="KCU102" s="37"/>
      <c r="KCV102" s="46"/>
      <c r="KCW102" s="35"/>
      <c r="KCX102" s="59"/>
      <c r="KCY102" s="37"/>
      <c r="KCZ102" s="46"/>
      <c r="KDA102" s="35"/>
      <c r="KDB102" s="59"/>
      <c r="KDC102" s="37"/>
      <c r="KDD102" s="46"/>
      <c r="KDE102" s="35"/>
      <c r="KDF102" s="59"/>
      <c r="KDG102" s="37"/>
      <c r="KDH102" s="46"/>
      <c r="KDI102" s="35"/>
      <c r="KDJ102" s="59"/>
      <c r="KDK102" s="37"/>
      <c r="KDL102" s="46"/>
      <c r="KDM102" s="35"/>
      <c r="KDN102" s="59"/>
      <c r="KDO102" s="37"/>
      <c r="KDP102" s="46"/>
      <c r="KDQ102" s="35"/>
      <c r="KDR102" s="59"/>
      <c r="KDS102" s="37"/>
      <c r="KDT102" s="46"/>
      <c r="KDU102" s="35"/>
      <c r="KDV102" s="59"/>
      <c r="KDW102" s="37"/>
      <c r="KDX102" s="46"/>
      <c r="KDY102" s="35"/>
      <c r="KDZ102" s="59"/>
      <c r="KEA102" s="37"/>
      <c r="KEB102" s="46"/>
      <c r="KEC102" s="35"/>
      <c r="KED102" s="59"/>
      <c r="KEE102" s="37"/>
      <c r="KEF102" s="46"/>
      <c r="KEG102" s="35"/>
      <c r="KEH102" s="59"/>
      <c r="KEI102" s="37"/>
      <c r="KEJ102" s="46"/>
      <c r="KEK102" s="35"/>
      <c r="KEL102" s="59"/>
      <c r="KEM102" s="37"/>
      <c r="KEN102" s="46"/>
      <c r="KEO102" s="35"/>
      <c r="KEP102" s="59"/>
      <c r="KEQ102" s="37"/>
      <c r="KER102" s="46"/>
      <c r="KES102" s="35"/>
      <c r="KET102" s="59"/>
      <c r="KEU102" s="37"/>
      <c r="KEV102" s="46"/>
      <c r="KEW102" s="35"/>
      <c r="KEX102" s="59"/>
      <c r="KEY102" s="37"/>
      <c r="KEZ102" s="46"/>
      <c r="KFA102" s="35"/>
      <c r="KFB102" s="59"/>
      <c r="KFC102" s="37"/>
      <c r="KFD102" s="46"/>
      <c r="KFE102" s="35"/>
      <c r="KFF102" s="59"/>
      <c r="KFG102" s="37"/>
      <c r="KFH102" s="46"/>
      <c r="KFI102" s="35"/>
      <c r="KFJ102" s="59"/>
      <c r="KFK102" s="37"/>
      <c r="KFL102" s="46"/>
      <c r="KFM102" s="35"/>
      <c r="KFN102" s="59"/>
      <c r="KFO102" s="37"/>
      <c r="KFP102" s="46"/>
      <c r="KFQ102" s="35"/>
      <c r="KFR102" s="59"/>
      <c r="KFS102" s="37"/>
      <c r="KFT102" s="46"/>
      <c r="KFU102" s="35"/>
      <c r="KFV102" s="59"/>
      <c r="KFW102" s="37"/>
      <c r="KFX102" s="46"/>
      <c r="KFY102" s="35"/>
      <c r="KFZ102" s="59"/>
      <c r="KGA102" s="37"/>
      <c r="KGB102" s="46"/>
      <c r="KGC102" s="35"/>
      <c r="KGD102" s="59"/>
      <c r="KGE102" s="37"/>
      <c r="KGF102" s="46"/>
      <c r="KGG102" s="35"/>
      <c r="KGH102" s="59"/>
      <c r="KGI102" s="37"/>
      <c r="KGJ102" s="46"/>
      <c r="KGK102" s="35"/>
      <c r="KGL102" s="59"/>
      <c r="KGM102" s="37"/>
      <c r="KGN102" s="46"/>
      <c r="KGO102" s="35"/>
      <c r="KGP102" s="59"/>
      <c r="KGQ102" s="37"/>
      <c r="KGR102" s="46"/>
      <c r="KGS102" s="35"/>
      <c r="KGT102" s="59"/>
      <c r="KGU102" s="37"/>
      <c r="KGV102" s="46"/>
      <c r="KGW102" s="35"/>
      <c r="KGX102" s="59"/>
      <c r="KGY102" s="37"/>
      <c r="KGZ102" s="46"/>
      <c r="KHA102" s="35"/>
      <c r="KHB102" s="59"/>
      <c r="KHC102" s="37"/>
      <c r="KHD102" s="46"/>
      <c r="KHE102" s="35"/>
      <c r="KHF102" s="59"/>
      <c r="KHG102" s="37"/>
      <c r="KHH102" s="46"/>
      <c r="KHI102" s="35"/>
      <c r="KHJ102" s="59"/>
      <c r="KHK102" s="37"/>
      <c r="KHL102" s="46"/>
      <c r="KHM102" s="35"/>
      <c r="KHN102" s="59"/>
      <c r="KHO102" s="37"/>
      <c r="KHP102" s="46"/>
      <c r="KHQ102" s="35"/>
      <c r="KHR102" s="59"/>
      <c r="KHS102" s="37"/>
      <c r="KHT102" s="46"/>
      <c r="KHU102" s="35"/>
      <c r="KHV102" s="59"/>
      <c r="KHW102" s="37"/>
      <c r="KHX102" s="46"/>
      <c r="KHY102" s="35"/>
      <c r="KHZ102" s="59"/>
      <c r="KIA102" s="37"/>
      <c r="KIB102" s="46"/>
      <c r="KIC102" s="35"/>
      <c r="KID102" s="59"/>
      <c r="KIE102" s="37"/>
      <c r="KIF102" s="46"/>
      <c r="KIG102" s="35"/>
      <c r="KIH102" s="59"/>
      <c r="KII102" s="37"/>
      <c r="KIJ102" s="46"/>
      <c r="KIK102" s="35"/>
      <c r="KIL102" s="59"/>
      <c r="KIM102" s="37"/>
      <c r="KIN102" s="46"/>
      <c r="KIO102" s="35"/>
      <c r="KIP102" s="59"/>
      <c r="KIQ102" s="37"/>
      <c r="KIR102" s="46"/>
      <c r="KIS102" s="35"/>
      <c r="KIT102" s="59"/>
      <c r="KIU102" s="37"/>
      <c r="KIV102" s="46"/>
      <c r="KIW102" s="35"/>
      <c r="KIX102" s="59"/>
      <c r="KIY102" s="37"/>
      <c r="KIZ102" s="46"/>
      <c r="KJA102" s="35"/>
      <c r="KJB102" s="59"/>
      <c r="KJC102" s="37"/>
      <c r="KJD102" s="46"/>
      <c r="KJE102" s="35"/>
      <c r="KJF102" s="59"/>
      <c r="KJG102" s="37"/>
      <c r="KJH102" s="46"/>
      <c r="KJI102" s="35"/>
      <c r="KJJ102" s="59"/>
      <c r="KJK102" s="37"/>
      <c r="KJL102" s="46"/>
      <c r="KJM102" s="35"/>
      <c r="KJN102" s="59"/>
      <c r="KJO102" s="37"/>
      <c r="KJP102" s="46"/>
      <c r="KJQ102" s="35"/>
      <c r="KJR102" s="59"/>
      <c r="KJS102" s="37"/>
      <c r="KJT102" s="46"/>
      <c r="KJU102" s="35"/>
      <c r="KJV102" s="59"/>
      <c r="KJW102" s="37"/>
      <c r="KJX102" s="46"/>
      <c r="KJY102" s="35"/>
      <c r="KJZ102" s="59"/>
      <c r="KKA102" s="37"/>
      <c r="KKB102" s="46"/>
      <c r="KKC102" s="35"/>
      <c r="KKD102" s="59"/>
      <c r="KKE102" s="37"/>
      <c r="KKF102" s="46"/>
      <c r="KKG102" s="35"/>
      <c r="KKH102" s="59"/>
      <c r="KKI102" s="37"/>
      <c r="KKJ102" s="46"/>
      <c r="KKK102" s="35"/>
      <c r="KKL102" s="59"/>
      <c r="KKM102" s="37"/>
      <c r="KKN102" s="46"/>
      <c r="KKO102" s="35"/>
      <c r="KKP102" s="59"/>
      <c r="KKQ102" s="37"/>
      <c r="KKR102" s="46"/>
      <c r="KKS102" s="35"/>
      <c r="KKT102" s="59"/>
      <c r="KKU102" s="37"/>
      <c r="KKV102" s="46"/>
      <c r="KKW102" s="35"/>
      <c r="KKX102" s="59"/>
      <c r="KKY102" s="37"/>
      <c r="KKZ102" s="46"/>
      <c r="KLA102" s="35"/>
      <c r="KLB102" s="59"/>
      <c r="KLC102" s="37"/>
      <c r="KLD102" s="46"/>
      <c r="KLE102" s="35"/>
      <c r="KLF102" s="59"/>
      <c r="KLG102" s="37"/>
      <c r="KLH102" s="46"/>
      <c r="KLI102" s="35"/>
      <c r="KLJ102" s="59"/>
      <c r="KLK102" s="37"/>
      <c r="KLL102" s="46"/>
      <c r="KLM102" s="35"/>
      <c r="KLN102" s="59"/>
      <c r="KLO102" s="37"/>
      <c r="KLP102" s="46"/>
      <c r="KLQ102" s="35"/>
      <c r="KLR102" s="59"/>
      <c r="KLS102" s="37"/>
      <c r="KLT102" s="46"/>
      <c r="KLU102" s="35"/>
      <c r="KLV102" s="59"/>
      <c r="KLW102" s="37"/>
      <c r="KLX102" s="46"/>
      <c r="KLY102" s="35"/>
      <c r="KLZ102" s="59"/>
      <c r="KMA102" s="37"/>
      <c r="KMB102" s="46"/>
      <c r="KMC102" s="35"/>
      <c r="KMD102" s="59"/>
      <c r="KME102" s="37"/>
      <c r="KMF102" s="46"/>
      <c r="KMG102" s="35"/>
      <c r="KMH102" s="59"/>
      <c r="KMI102" s="37"/>
      <c r="KMJ102" s="46"/>
      <c r="KMK102" s="35"/>
      <c r="KML102" s="59"/>
      <c r="KMM102" s="37"/>
      <c r="KMN102" s="46"/>
      <c r="KMO102" s="35"/>
      <c r="KMP102" s="59"/>
      <c r="KMQ102" s="37"/>
      <c r="KMR102" s="46"/>
      <c r="KMS102" s="35"/>
      <c r="KMT102" s="59"/>
      <c r="KMU102" s="37"/>
      <c r="KMV102" s="46"/>
      <c r="KMW102" s="35"/>
      <c r="KMX102" s="59"/>
      <c r="KMY102" s="37"/>
      <c r="KMZ102" s="46"/>
      <c r="KNA102" s="35"/>
      <c r="KNB102" s="59"/>
      <c r="KNC102" s="37"/>
      <c r="KND102" s="46"/>
      <c r="KNE102" s="35"/>
      <c r="KNF102" s="59"/>
      <c r="KNG102" s="37"/>
      <c r="KNH102" s="46"/>
      <c r="KNI102" s="35"/>
      <c r="KNJ102" s="59"/>
      <c r="KNK102" s="37"/>
      <c r="KNL102" s="46"/>
      <c r="KNM102" s="35"/>
      <c r="KNN102" s="59"/>
      <c r="KNO102" s="37"/>
      <c r="KNP102" s="46"/>
      <c r="KNQ102" s="35"/>
      <c r="KNR102" s="59"/>
      <c r="KNS102" s="37"/>
      <c r="KNT102" s="46"/>
      <c r="KNU102" s="35"/>
      <c r="KNV102" s="59"/>
      <c r="KNW102" s="37"/>
      <c r="KNX102" s="46"/>
      <c r="KNY102" s="35"/>
      <c r="KNZ102" s="59"/>
      <c r="KOA102" s="37"/>
      <c r="KOB102" s="46"/>
      <c r="KOC102" s="35"/>
      <c r="KOD102" s="59"/>
      <c r="KOE102" s="37"/>
      <c r="KOF102" s="46"/>
      <c r="KOG102" s="35"/>
      <c r="KOH102" s="59"/>
      <c r="KOI102" s="37"/>
      <c r="KOJ102" s="46"/>
      <c r="KOK102" s="35"/>
      <c r="KOL102" s="59"/>
      <c r="KOM102" s="37"/>
      <c r="KON102" s="46"/>
      <c r="KOO102" s="35"/>
      <c r="KOP102" s="59"/>
      <c r="KOQ102" s="37"/>
      <c r="KOR102" s="46"/>
      <c r="KOS102" s="35"/>
      <c r="KOT102" s="59"/>
      <c r="KOU102" s="37"/>
      <c r="KOV102" s="46"/>
      <c r="KOW102" s="35"/>
      <c r="KOX102" s="59"/>
      <c r="KOY102" s="37"/>
      <c r="KOZ102" s="46"/>
      <c r="KPA102" s="35"/>
      <c r="KPB102" s="59"/>
      <c r="KPC102" s="37"/>
      <c r="KPD102" s="46"/>
      <c r="KPE102" s="35"/>
      <c r="KPF102" s="59"/>
      <c r="KPG102" s="37"/>
      <c r="KPH102" s="46"/>
      <c r="KPI102" s="35"/>
      <c r="KPJ102" s="59"/>
      <c r="KPK102" s="37"/>
      <c r="KPL102" s="46"/>
      <c r="KPM102" s="35"/>
      <c r="KPN102" s="59"/>
      <c r="KPO102" s="37"/>
      <c r="KPP102" s="46"/>
      <c r="KPQ102" s="35"/>
      <c r="KPR102" s="59"/>
      <c r="KPS102" s="37"/>
      <c r="KPT102" s="46"/>
      <c r="KPU102" s="35"/>
      <c r="KPV102" s="59"/>
      <c r="KPW102" s="37"/>
      <c r="KPX102" s="46"/>
      <c r="KPY102" s="35"/>
      <c r="KPZ102" s="59"/>
      <c r="KQA102" s="37"/>
      <c r="KQB102" s="46"/>
      <c r="KQC102" s="35"/>
      <c r="KQD102" s="59"/>
      <c r="KQE102" s="37"/>
      <c r="KQF102" s="46"/>
      <c r="KQG102" s="35"/>
      <c r="KQH102" s="59"/>
      <c r="KQI102" s="37"/>
      <c r="KQJ102" s="46"/>
      <c r="KQK102" s="35"/>
      <c r="KQL102" s="59"/>
      <c r="KQM102" s="37"/>
      <c r="KQN102" s="46"/>
      <c r="KQO102" s="35"/>
      <c r="KQP102" s="59"/>
      <c r="KQQ102" s="37"/>
      <c r="KQR102" s="46"/>
      <c r="KQS102" s="35"/>
      <c r="KQT102" s="59"/>
      <c r="KQU102" s="37"/>
      <c r="KQV102" s="46"/>
      <c r="KQW102" s="35"/>
      <c r="KQX102" s="59"/>
      <c r="KQY102" s="37"/>
      <c r="KQZ102" s="46"/>
      <c r="KRA102" s="35"/>
      <c r="KRB102" s="59"/>
      <c r="KRC102" s="37"/>
      <c r="KRD102" s="46"/>
      <c r="KRE102" s="35"/>
      <c r="KRF102" s="59"/>
      <c r="KRG102" s="37"/>
      <c r="KRH102" s="46"/>
      <c r="KRI102" s="35"/>
      <c r="KRJ102" s="59"/>
      <c r="KRK102" s="37"/>
      <c r="KRL102" s="46"/>
      <c r="KRM102" s="35"/>
      <c r="KRN102" s="59"/>
      <c r="KRO102" s="37"/>
      <c r="KRP102" s="46"/>
      <c r="KRQ102" s="35"/>
      <c r="KRR102" s="59"/>
      <c r="KRS102" s="37"/>
      <c r="KRT102" s="46"/>
      <c r="KRU102" s="35"/>
      <c r="KRV102" s="59"/>
      <c r="KRW102" s="37"/>
      <c r="KRX102" s="46"/>
      <c r="KRY102" s="35"/>
      <c r="KRZ102" s="59"/>
      <c r="KSA102" s="37"/>
      <c r="KSB102" s="46"/>
      <c r="KSC102" s="35"/>
      <c r="KSD102" s="59"/>
      <c r="KSE102" s="37"/>
      <c r="KSF102" s="46"/>
      <c r="KSG102" s="35"/>
      <c r="KSH102" s="59"/>
      <c r="KSI102" s="37"/>
      <c r="KSJ102" s="46"/>
      <c r="KSK102" s="35"/>
      <c r="KSL102" s="59"/>
      <c r="KSM102" s="37"/>
      <c r="KSN102" s="46"/>
      <c r="KSO102" s="35"/>
      <c r="KSP102" s="59"/>
      <c r="KSQ102" s="37"/>
      <c r="KSR102" s="46"/>
      <c r="KSS102" s="35"/>
      <c r="KST102" s="59"/>
      <c r="KSU102" s="37"/>
      <c r="KSV102" s="46"/>
      <c r="KSW102" s="35"/>
      <c r="KSX102" s="59"/>
      <c r="KSY102" s="37"/>
      <c r="KSZ102" s="46"/>
      <c r="KTA102" s="35"/>
      <c r="KTB102" s="59"/>
      <c r="KTC102" s="37"/>
      <c r="KTD102" s="46"/>
      <c r="KTE102" s="35"/>
      <c r="KTF102" s="59"/>
      <c r="KTG102" s="37"/>
      <c r="KTH102" s="46"/>
      <c r="KTI102" s="35"/>
      <c r="KTJ102" s="59"/>
      <c r="KTK102" s="37"/>
      <c r="KTL102" s="46"/>
      <c r="KTM102" s="35"/>
      <c r="KTN102" s="59"/>
      <c r="KTO102" s="37"/>
      <c r="KTP102" s="46"/>
      <c r="KTQ102" s="35"/>
      <c r="KTR102" s="59"/>
      <c r="KTS102" s="37"/>
      <c r="KTT102" s="46"/>
      <c r="KTU102" s="35"/>
      <c r="KTV102" s="59"/>
      <c r="KTW102" s="37"/>
      <c r="KTX102" s="46"/>
      <c r="KTY102" s="35"/>
      <c r="KTZ102" s="59"/>
      <c r="KUA102" s="37"/>
      <c r="KUB102" s="46"/>
      <c r="KUC102" s="35"/>
      <c r="KUD102" s="59"/>
      <c r="KUE102" s="37"/>
      <c r="KUF102" s="46"/>
      <c r="KUG102" s="35"/>
      <c r="KUH102" s="59"/>
      <c r="KUI102" s="37"/>
      <c r="KUJ102" s="46"/>
      <c r="KUK102" s="35"/>
      <c r="KUL102" s="59"/>
      <c r="KUM102" s="37"/>
      <c r="KUN102" s="46"/>
      <c r="KUO102" s="35"/>
      <c r="KUP102" s="59"/>
      <c r="KUQ102" s="37"/>
      <c r="KUR102" s="46"/>
      <c r="KUS102" s="35"/>
      <c r="KUT102" s="59"/>
      <c r="KUU102" s="37"/>
      <c r="KUV102" s="46"/>
      <c r="KUW102" s="35"/>
      <c r="KUX102" s="59"/>
      <c r="KUY102" s="37"/>
      <c r="KUZ102" s="46"/>
      <c r="KVA102" s="35"/>
      <c r="KVB102" s="59"/>
      <c r="KVC102" s="37"/>
      <c r="KVD102" s="46"/>
      <c r="KVE102" s="35"/>
      <c r="KVF102" s="59"/>
      <c r="KVG102" s="37"/>
      <c r="KVH102" s="46"/>
      <c r="KVI102" s="35"/>
      <c r="KVJ102" s="59"/>
      <c r="KVK102" s="37"/>
      <c r="KVL102" s="46"/>
      <c r="KVM102" s="35"/>
      <c r="KVN102" s="59"/>
      <c r="KVO102" s="37"/>
      <c r="KVP102" s="46"/>
      <c r="KVQ102" s="35"/>
      <c r="KVR102" s="59"/>
      <c r="KVS102" s="37"/>
      <c r="KVT102" s="46"/>
      <c r="KVU102" s="35"/>
      <c r="KVV102" s="59"/>
      <c r="KVW102" s="37"/>
      <c r="KVX102" s="46"/>
      <c r="KVY102" s="35"/>
      <c r="KVZ102" s="59"/>
      <c r="KWA102" s="37"/>
      <c r="KWB102" s="46"/>
      <c r="KWC102" s="35"/>
      <c r="KWD102" s="59"/>
      <c r="KWE102" s="37"/>
      <c r="KWF102" s="46"/>
      <c r="KWG102" s="35"/>
      <c r="KWH102" s="59"/>
      <c r="KWI102" s="37"/>
      <c r="KWJ102" s="46"/>
      <c r="KWK102" s="35"/>
      <c r="KWL102" s="59"/>
      <c r="KWM102" s="37"/>
      <c r="KWN102" s="46"/>
      <c r="KWO102" s="35"/>
      <c r="KWP102" s="59"/>
      <c r="KWQ102" s="37"/>
      <c r="KWR102" s="46"/>
      <c r="KWS102" s="35"/>
      <c r="KWT102" s="59"/>
      <c r="KWU102" s="37"/>
      <c r="KWV102" s="46"/>
      <c r="KWW102" s="35"/>
      <c r="KWX102" s="59"/>
      <c r="KWY102" s="37"/>
      <c r="KWZ102" s="46"/>
      <c r="KXA102" s="35"/>
      <c r="KXB102" s="59"/>
      <c r="KXC102" s="37"/>
      <c r="KXD102" s="46"/>
      <c r="KXE102" s="35"/>
      <c r="KXF102" s="59"/>
      <c r="KXG102" s="37"/>
      <c r="KXH102" s="46"/>
      <c r="KXI102" s="35"/>
      <c r="KXJ102" s="59"/>
      <c r="KXK102" s="37"/>
      <c r="KXL102" s="46"/>
      <c r="KXM102" s="35"/>
      <c r="KXN102" s="59"/>
      <c r="KXO102" s="37"/>
      <c r="KXP102" s="46"/>
      <c r="KXQ102" s="35"/>
      <c r="KXR102" s="59"/>
      <c r="KXS102" s="37"/>
      <c r="KXT102" s="46"/>
      <c r="KXU102" s="35"/>
      <c r="KXV102" s="59"/>
      <c r="KXW102" s="37"/>
      <c r="KXX102" s="46"/>
      <c r="KXY102" s="35"/>
      <c r="KXZ102" s="59"/>
      <c r="KYA102" s="37"/>
      <c r="KYB102" s="46"/>
      <c r="KYC102" s="35"/>
      <c r="KYD102" s="59"/>
      <c r="KYE102" s="37"/>
      <c r="KYF102" s="46"/>
      <c r="KYG102" s="35"/>
      <c r="KYH102" s="59"/>
      <c r="KYI102" s="37"/>
      <c r="KYJ102" s="46"/>
      <c r="KYK102" s="35"/>
      <c r="KYL102" s="59"/>
      <c r="KYM102" s="37"/>
      <c r="KYN102" s="46"/>
      <c r="KYO102" s="35"/>
      <c r="KYP102" s="59"/>
      <c r="KYQ102" s="37"/>
      <c r="KYR102" s="46"/>
      <c r="KYS102" s="35"/>
      <c r="KYT102" s="59"/>
      <c r="KYU102" s="37"/>
      <c r="KYV102" s="46"/>
      <c r="KYW102" s="35"/>
      <c r="KYX102" s="59"/>
      <c r="KYY102" s="37"/>
      <c r="KYZ102" s="46"/>
      <c r="KZA102" s="35"/>
      <c r="KZB102" s="59"/>
      <c r="KZC102" s="37"/>
      <c r="KZD102" s="46"/>
      <c r="KZE102" s="35"/>
      <c r="KZF102" s="59"/>
      <c r="KZG102" s="37"/>
      <c r="KZH102" s="46"/>
      <c r="KZI102" s="35"/>
      <c r="KZJ102" s="59"/>
      <c r="KZK102" s="37"/>
      <c r="KZL102" s="46"/>
      <c r="KZM102" s="35"/>
      <c r="KZN102" s="59"/>
      <c r="KZO102" s="37"/>
      <c r="KZP102" s="46"/>
      <c r="KZQ102" s="35"/>
      <c r="KZR102" s="59"/>
      <c r="KZS102" s="37"/>
      <c r="KZT102" s="46"/>
      <c r="KZU102" s="35"/>
      <c r="KZV102" s="59"/>
      <c r="KZW102" s="37"/>
      <c r="KZX102" s="46"/>
      <c r="KZY102" s="35"/>
      <c r="KZZ102" s="59"/>
      <c r="LAA102" s="37"/>
      <c r="LAB102" s="46"/>
      <c r="LAC102" s="35"/>
      <c r="LAD102" s="59"/>
      <c r="LAE102" s="37"/>
      <c r="LAF102" s="46"/>
      <c r="LAG102" s="35"/>
      <c r="LAH102" s="59"/>
      <c r="LAI102" s="37"/>
      <c r="LAJ102" s="46"/>
      <c r="LAK102" s="35"/>
      <c r="LAL102" s="59"/>
      <c r="LAM102" s="37"/>
      <c r="LAN102" s="46"/>
      <c r="LAO102" s="35"/>
      <c r="LAP102" s="59"/>
      <c r="LAQ102" s="37"/>
      <c r="LAR102" s="46"/>
      <c r="LAS102" s="35"/>
      <c r="LAT102" s="59"/>
      <c r="LAU102" s="37"/>
      <c r="LAV102" s="46"/>
      <c r="LAW102" s="35"/>
      <c r="LAX102" s="59"/>
      <c r="LAY102" s="37"/>
      <c r="LAZ102" s="46"/>
      <c r="LBA102" s="35"/>
      <c r="LBB102" s="59"/>
      <c r="LBC102" s="37"/>
      <c r="LBD102" s="46"/>
      <c r="LBE102" s="35"/>
      <c r="LBF102" s="59"/>
      <c r="LBG102" s="37"/>
      <c r="LBH102" s="46"/>
      <c r="LBI102" s="35"/>
      <c r="LBJ102" s="59"/>
      <c r="LBK102" s="37"/>
      <c r="LBL102" s="46"/>
      <c r="LBM102" s="35"/>
      <c r="LBN102" s="59"/>
      <c r="LBO102" s="37"/>
      <c r="LBP102" s="46"/>
      <c r="LBQ102" s="35"/>
      <c r="LBR102" s="59"/>
      <c r="LBS102" s="37"/>
      <c r="LBT102" s="46"/>
      <c r="LBU102" s="35"/>
      <c r="LBV102" s="59"/>
      <c r="LBW102" s="37"/>
      <c r="LBX102" s="46"/>
      <c r="LBY102" s="35"/>
      <c r="LBZ102" s="59"/>
      <c r="LCA102" s="37"/>
      <c r="LCB102" s="46"/>
      <c r="LCC102" s="35"/>
      <c r="LCD102" s="59"/>
      <c r="LCE102" s="37"/>
      <c r="LCF102" s="46"/>
      <c r="LCG102" s="35"/>
      <c r="LCH102" s="59"/>
      <c r="LCI102" s="37"/>
      <c r="LCJ102" s="46"/>
      <c r="LCK102" s="35"/>
      <c r="LCL102" s="59"/>
      <c r="LCM102" s="37"/>
      <c r="LCN102" s="46"/>
      <c r="LCO102" s="35"/>
      <c r="LCP102" s="59"/>
      <c r="LCQ102" s="37"/>
      <c r="LCR102" s="46"/>
      <c r="LCS102" s="35"/>
      <c r="LCT102" s="59"/>
      <c r="LCU102" s="37"/>
      <c r="LCV102" s="46"/>
      <c r="LCW102" s="35"/>
      <c r="LCX102" s="59"/>
      <c r="LCY102" s="37"/>
      <c r="LCZ102" s="46"/>
      <c r="LDA102" s="35"/>
      <c r="LDB102" s="59"/>
      <c r="LDC102" s="37"/>
      <c r="LDD102" s="46"/>
      <c r="LDE102" s="35"/>
      <c r="LDF102" s="59"/>
      <c r="LDG102" s="37"/>
      <c r="LDH102" s="46"/>
      <c r="LDI102" s="35"/>
      <c r="LDJ102" s="59"/>
      <c r="LDK102" s="37"/>
      <c r="LDL102" s="46"/>
      <c r="LDM102" s="35"/>
      <c r="LDN102" s="59"/>
      <c r="LDO102" s="37"/>
      <c r="LDP102" s="46"/>
      <c r="LDQ102" s="35"/>
      <c r="LDR102" s="59"/>
      <c r="LDS102" s="37"/>
      <c r="LDT102" s="46"/>
      <c r="LDU102" s="35"/>
      <c r="LDV102" s="59"/>
      <c r="LDW102" s="37"/>
      <c r="LDX102" s="46"/>
      <c r="LDY102" s="35"/>
      <c r="LDZ102" s="59"/>
      <c r="LEA102" s="37"/>
      <c r="LEB102" s="46"/>
      <c r="LEC102" s="35"/>
      <c r="LED102" s="59"/>
      <c r="LEE102" s="37"/>
      <c r="LEF102" s="46"/>
      <c r="LEG102" s="35"/>
      <c r="LEH102" s="59"/>
      <c r="LEI102" s="37"/>
      <c r="LEJ102" s="46"/>
      <c r="LEK102" s="35"/>
      <c r="LEL102" s="59"/>
      <c r="LEM102" s="37"/>
      <c r="LEN102" s="46"/>
      <c r="LEO102" s="35"/>
      <c r="LEP102" s="59"/>
      <c r="LEQ102" s="37"/>
      <c r="LER102" s="46"/>
      <c r="LES102" s="35"/>
      <c r="LET102" s="59"/>
      <c r="LEU102" s="37"/>
      <c r="LEV102" s="46"/>
      <c r="LEW102" s="35"/>
      <c r="LEX102" s="59"/>
      <c r="LEY102" s="37"/>
      <c r="LEZ102" s="46"/>
      <c r="LFA102" s="35"/>
      <c r="LFB102" s="59"/>
      <c r="LFC102" s="37"/>
      <c r="LFD102" s="46"/>
      <c r="LFE102" s="35"/>
      <c r="LFF102" s="59"/>
      <c r="LFG102" s="37"/>
      <c r="LFH102" s="46"/>
      <c r="LFI102" s="35"/>
      <c r="LFJ102" s="59"/>
      <c r="LFK102" s="37"/>
      <c r="LFL102" s="46"/>
      <c r="LFM102" s="35"/>
      <c r="LFN102" s="59"/>
      <c r="LFO102" s="37"/>
      <c r="LFP102" s="46"/>
      <c r="LFQ102" s="35"/>
      <c r="LFR102" s="59"/>
      <c r="LFS102" s="37"/>
      <c r="LFT102" s="46"/>
      <c r="LFU102" s="35"/>
      <c r="LFV102" s="59"/>
      <c r="LFW102" s="37"/>
      <c r="LFX102" s="46"/>
      <c r="LFY102" s="35"/>
      <c r="LFZ102" s="59"/>
      <c r="LGA102" s="37"/>
      <c r="LGB102" s="46"/>
      <c r="LGC102" s="35"/>
      <c r="LGD102" s="59"/>
      <c r="LGE102" s="37"/>
      <c r="LGF102" s="46"/>
      <c r="LGG102" s="35"/>
      <c r="LGH102" s="59"/>
      <c r="LGI102" s="37"/>
      <c r="LGJ102" s="46"/>
      <c r="LGK102" s="35"/>
      <c r="LGL102" s="59"/>
      <c r="LGM102" s="37"/>
      <c r="LGN102" s="46"/>
      <c r="LGO102" s="35"/>
      <c r="LGP102" s="59"/>
      <c r="LGQ102" s="37"/>
      <c r="LGR102" s="46"/>
      <c r="LGS102" s="35"/>
      <c r="LGT102" s="59"/>
      <c r="LGU102" s="37"/>
      <c r="LGV102" s="46"/>
      <c r="LGW102" s="35"/>
      <c r="LGX102" s="59"/>
      <c r="LGY102" s="37"/>
      <c r="LGZ102" s="46"/>
      <c r="LHA102" s="35"/>
      <c r="LHB102" s="59"/>
      <c r="LHC102" s="37"/>
      <c r="LHD102" s="46"/>
      <c r="LHE102" s="35"/>
      <c r="LHF102" s="59"/>
      <c r="LHG102" s="37"/>
      <c r="LHH102" s="46"/>
      <c r="LHI102" s="35"/>
      <c r="LHJ102" s="59"/>
      <c r="LHK102" s="37"/>
      <c r="LHL102" s="46"/>
      <c r="LHM102" s="35"/>
      <c r="LHN102" s="59"/>
      <c r="LHO102" s="37"/>
      <c r="LHP102" s="46"/>
      <c r="LHQ102" s="35"/>
      <c r="LHR102" s="59"/>
      <c r="LHS102" s="37"/>
      <c r="LHT102" s="46"/>
      <c r="LHU102" s="35"/>
      <c r="LHV102" s="59"/>
      <c r="LHW102" s="37"/>
      <c r="LHX102" s="46"/>
      <c r="LHY102" s="35"/>
      <c r="LHZ102" s="59"/>
      <c r="LIA102" s="37"/>
      <c r="LIB102" s="46"/>
      <c r="LIC102" s="35"/>
      <c r="LID102" s="59"/>
      <c r="LIE102" s="37"/>
      <c r="LIF102" s="46"/>
      <c r="LIG102" s="35"/>
      <c r="LIH102" s="59"/>
      <c r="LII102" s="37"/>
      <c r="LIJ102" s="46"/>
      <c r="LIK102" s="35"/>
      <c r="LIL102" s="59"/>
      <c r="LIM102" s="37"/>
      <c r="LIN102" s="46"/>
      <c r="LIO102" s="35"/>
      <c r="LIP102" s="59"/>
      <c r="LIQ102" s="37"/>
      <c r="LIR102" s="46"/>
      <c r="LIS102" s="35"/>
      <c r="LIT102" s="59"/>
      <c r="LIU102" s="37"/>
      <c r="LIV102" s="46"/>
      <c r="LIW102" s="35"/>
      <c r="LIX102" s="59"/>
      <c r="LIY102" s="37"/>
      <c r="LIZ102" s="46"/>
      <c r="LJA102" s="35"/>
      <c r="LJB102" s="59"/>
      <c r="LJC102" s="37"/>
      <c r="LJD102" s="46"/>
      <c r="LJE102" s="35"/>
      <c r="LJF102" s="59"/>
      <c r="LJG102" s="37"/>
      <c r="LJH102" s="46"/>
      <c r="LJI102" s="35"/>
      <c r="LJJ102" s="59"/>
      <c r="LJK102" s="37"/>
      <c r="LJL102" s="46"/>
      <c r="LJM102" s="35"/>
      <c r="LJN102" s="59"/>
      <c r="LJO102" s="37"/>
      <c r="LJP102" s="46"/>
      <c r="LJQ102" s="35"/>
      <c r="LJR102" s="59"/>
      <c r="LJS102" s="37"/>
      <c r="LJT102" s="46"/>
      <c r="LJU102" s="35"/>
      <c r="LJV102" s="59"/>
      <c r="LJW102" s="37"/>
      <c r="LJX102" s="46"/>
      <c r="LJY102" s="35"/>
      <c r="LJZ102" s="59"/>
      <c r="LKA102" s="37"/>
      <c r="LKB102" s="46"/>
      <c r="LKC102" s="35"/>
      <c r="LKD102" s="59"/>
      <c r="LKE102" s="37"/>
      <c r="LKF102" s="46"/>
      <c r="LKG102" s="35"/>
      <c r="LKH102" s="59"/>
      <c r="LKI102" s="37"/>
      <c r="LKJ102" s="46"/>
      <c r="LKK102" s="35"/>
      <c r="LKL102" s="59"/>
      <c r="LKM102" s="37"/>
      <c r="LKN102" s="46"/>
      <c r="LKO102" s="35"/>
      <c r="LKP102" s="59"/>
      <c r="LKQ102" s="37"/>
      <c r="LKR102" s="46"/>
      <c r="LKS102" s="35"/>
      <c r="LKT102" s="59"/>
      <c r="LKU102" s="37"/>
      <c r="LKV102" s="46"/>
      <c r="LKW102" s="35"/>
      <c r="LKX102" s="59"/>
      <c r="LKY102" s="37"/>
      <c r="LKZ102" s="46"/>
      <c r="LLA102" s="35"/>
      <c r="LLB102" s="59"/>
      <c r="LLC102" s="37"/>
      <c r="LLD102" s="46"/>
      <c r="LLE102" s="35"/>
      <c r="LLF102" s="59"/>
      <c r="LLG102" s="37"/>
      <c r="LLH102" s="46"/>
      <c r="LLI102" s="35"/>
      <c r="LLJ102" s="59"/>
      <c r="LLK102" s="37"/>
      <c r="LLL102" s="46"/>
      <c r="LLM102" s="35"/>
      <c r="LLN102" s="59"/>
      <c r="LLO102" s="37"/>
      <c r="LLP102" s="46"/>
      <c r="LLQ102" s="35"/>
      <c r="LLR102" s="59"/>
      <c r="LLS102" s="37"/>
      <c r="LLT102" s="46"/>
      <c r="LLU102" s="35"/>
      <c r="LLV102" s="59"/>
      <c r="LLW102" s="37"/>
      <c r="LLX102" s="46"/>
      <c r="LLY102" s="35"/>
      <c r="LLZ102" s="59"/>
      <c r="LMA102" s="37"/>
      <c r="LMB102" s="46"/>
      <c r="LMC102" s="35"/>
      <c r="LMD102" s="59"/>
      <c r="LME102" s="37"/>
      <c r="LMF102" s="46"/>
      <c r="LMG102" s="35"/>
      <c r="LMH102" s="59"/>
      <c r="LMI102" s="37"/>
      <c r="LMJ102" s="46"/>
      <c r="LMK102" s="35"/>
      <c r="LML102" s="59"/>
      <c r="LMM102" s="37"/>
      <c r="LMN102" s="46"/>
      <c r="LMO102" s="35"/>
      <c r="LMP102" s="59"/>
      <c r="LMQ102" s="37"/>
      <c r="LMR102" s="46"/>
      <c r="LMS102" s="35"/>
      <c r="LMT102" s="59"/>
      <c r="LMU102" s="37"/>
      <c r="LMV102" s="46"/>
      <c r="LMW102" s="35"/>
      <c r="LMX102" s="59"/>
      <c r="LMY102" s="37"/>
      <c r="LMZ102" s="46"/>
      <c r="LNA102" s="35"/>
      <c r="LNB102" s="59"/>
      <c r="LNC102" s="37"/>
      <c r="LND102" s="46"/>
      <c r="LNE102" s="35"/>
      <c r="LNF102" s="59"/>
      <c r="LNG102" s="37"/>
      <c r="LNH102" s="46"/>
      <c r="LNI102" s="35"/>
      <c r="LNJ102" s="59"/>
      <c r="LNK102" s="37"/>
      <c r="LNL102" s="46"/>
      <c r="LNM102" s="35"/>
      <c r="LNN102" s="59"/>
      <c r="LNO102" s="37"/>
      <c r="LNP102" s="46"/>
      <c r="LNQ102" s="35"/>
      <c r="LNR102" s="59"/>
      <c r="LNS102" s="37"/>
      <c r="LNT102" s="46"/>
      <c r="LNU102" s="35"/>
      <c r="LNV102" s="59"/>
      <c r="LNW102" s="37"/>
      <c r="LNX102" s="46"/>
      <c r="LNY102" s="35"/>
      <c r="LNZ102" s="59"/>
      <c r="LOA102" s="37"/>
      <c r="LOB102" s="46"/>
      <c r="LOC102" s="35"/>
      <c r="LOD102" s="59"/>
      <c r="LOE102" s="37"/>
      <c r="LOF102" s="46"/>
      <c r="LOG102" s="35"/>
      <c r="LOH102" s="59"/>
      <c r="LOI102" s="37"/>
      <c r="LOJ102" s="46"/>
      <c r="LOK102" s="35"/>
      <c r="LOL102" s="59"/>
      <c r="LOM102" s="37"/>
      <c r="LON102" s="46"/>
      <c r="LOO102" s="35"/>
      <c r="LOP102" s="59"/>
      <c r="LOQ102" s="37"/>
      <c r="LOR102" s="46"/>
      <c r="LOS102" s="35"/>
      <c r="LOT102" s="59"/>
      <c r="LOU102" s="37"/>
      <c r="LOV102" s="46"/>
      <c r="LOW102" s="35"/>
      <c r="LOX102" s="59"/>
      <c r="LOY102" s="37"/>
      <c r="LOZ102" s="46"/>
      <c r="LPA102" s="35"/>
      <c r="LPB102" s="59"/>
      <c r="LPC102" s="37"/>
      <c r="LPD102" s="46"/>
      <c r="LPE102" s="35"/>
      <c r="LPF102" s="59"/>
      <c r="LPG102" s="37"/>
      <c r="LPH102" s="46"/>
      <c r="LPI102" s="35"/>
      <c r="LPJ102" s="59"/>
      <c r="LPK102" s="37"/>
      <c r="LPL102" s="46"/>
      <c r="LPM102" s="35"/>
      <c r="LPN102" s="59"/>
      <c r="LPO102" s="37"/>
      <c r="LPP102" s="46"/>
      <c r="LPQ102" s="35"/>
      <c r="LPR102" s="59"/>
      <c r="LPS102" s="37"/>
      <c r="LPT102" s="46"/>
      <c r="LPU102" s="35"/>
      <c r="LPV102" s="59"/>
      <c r="LPW102" s="37"/>
      <c r="LPX102" s="46"/>
      <c r="LPY102" s="35"/>
      <c r="LPZ102" s="59"/>
      <c r="LQA102" s="37"/>
      <c r="LQB102" s="46"/>
      <c r="LQC102" s="35"/>
      <c r="LQD102" s="59"/>
      <c r="LQE102" s="37"/>
      <c r="LQF102" s="46"/>
      <c r="LQG102" s="35"/>
      <c r="LQH102" s="59"/>
      <c r="LQI102" s="37"/>
      <c r="LQJ102" s="46"/>
      <c r="LQK102" s="35"/>
      <c r="LQL102" s="59"/>
      <c r="LQM102" s="37"/>
      <c r="LQN102" s="46"/>
      <c r="LQO102" s="35"/>
      <c r="LQP102" s="59"/>
      <c r="LQQ102" s="37"/>
      <c r="LQR102" s="46"/>
      <c r="LQS102" s="35"/>
      <c r="LQT102" s="59"/>
      <c r="LQU102" s="37"/>
      <c r="LQV102" s="46"/>
      <c r="LQW102" s="35"/>
      <c r="LQX102" s="59"/>
      <c r="LQY102" s="37"/>
      <c r="LQZ102" s="46"/>
      <c r="LRA102" s="35"/>
      <c r="LRB102" s="59"/>
      <c r="LRC102" s="37"/>
      <c r="LRD102" s="46"/>
      <c r="LRE102" s="35"/>
      <c r="LRF102" s="59"/>
      <c r="LRG102" s="37"/>
      <c r="LRH102" s="46"/>
      <c r="LRI102" s="35"/>
      <c r="LRJ102" s="59"/>
      <c r="LRK102" s="37"/>
      <c r="LRL102" s="46"/>
      <c r="LRM102" s="35"/>
      <c r="LRN102" s="59"/>
      <c r="LRO102" s="37"/>
      <c r="LRP102" s="46"/>
      <c r="LRQ102" s="35"/>
      <c r="LRR102" s="59"/>
      <c r="LRS102" s="37"/>
      <c r="LRT102" s="46"/>
      <c r="LRU102" s="35"/>
      <c r="LRV102" s="59"/>
      <c r="LRW102" s="37"/>
      <c r="LRX102" s="46"/>
      <c r="LRY102" s="35"/>
      <c r="LRZ102" s="59"/>
      <c r="LSA102" s="37"/>
      <c r="LSB102" s="46"/>
      <c r="LSC102" s="35"/>
      <c r="LSD102" s="59"/>
      <c r="LSE102" s="37"/>
      <c r="LSF102" s="46"/>
      <c r="LSG102" s="35"/>
      <c r="LSH102" s="59"/>
      <c r="LSI102" s="37"/>
      <c r="LSJ102" s="46"/>
      <c r="LSK102" s="35"/>
      <c r="LSL102" s="59"/>
      <c r="LSM102" s="37"/>
      <c r="LSN102" s="46"/>
      <c r="LSO102" s="35"/>
      <c r="LSP102" s="59"/>
      <c r="LSQ102" s="37"/>
      <c r="LSR102" s="46"/>
      <c r="LSS102" s="35"/>
      <c r="LST102" s="59"/>
      <c r="LSU102" s="37"/>
      <c r="LSV102" s="46"/>
      <c r="LSW102" s="35"/>
      <c r="LSX102" s="59"/>
      <c r="LSY102" s="37"/>
      <c r="LSZ102" s="46"/>
      <c r="LTA102" s="35"/>
      <c r="LTB102" s="59"/>
      <c r="LTC102" s="37"/>
      <c r="LTD102" s="46"/>
      <c r="LTE102" s="35"/>
      <c r="LTF102" s="59"/>
      <c r="LTG102" s="37"/>
      <c r="LTH102" s="46"/>
      <c r="LTI102" s="35"/>
      <c r="LTJ102" s="59"/>
      <c r="LTK102" s="37"/>
      <c r="LTL102" s="46"/>
      <c r="LTM102" s="35"/>
      <c r="LTN102" s="59"/>
      <c r="LTO102" s="37"/>
      <c r="LTP102" s="46"/>
      <c r="LTQ102" s="35"/>
      <c r="LTR102" s="59"/>
      <c r="LTS102" s="37"/>
      <c r="LTT102" s="46"/>
      <c r="LTU102" s="35"/>
      <c r="LTV102" s="59"/>
      <c r="LTW102" s="37"/>
      <c r="LTX102" s="46"/>
      <c r="LTY102" s="35"/>
      <c r="LTZ102" s="59"/>
      <c r="LUA102" s="37"/>
      <c r="LUB102" s="46"/>
      <c r="LUC102" s="35"/>
      <c r="LUD102" s="59"/>
      <c r="LUE102" s="37"/>
      <c r="LUF102" s="46"/>
      <c r="LUG102" s="35"/>
      <c r="LUH102" s="59"/>
      <c r="LUI102" s="37"/>
      <c r="LUJ102" s="46"/>
      <c r="LUK102" s="35"/>
      <c r="LUL102" s="59"/>
      <c r="LUM102" s="37"/>
      <c r="LUN102" s="46"/>
      <c r="LUO102" s="35"/>
      <c r="LUP102" s="59"/>
      <c r="LUQ102" s="37"/>
      <c r="LUR102" s="46"/>
      <c r="LUS102" s="35"/>
      <c r="LUT102" s="59"/>
      <c r="LUU102" s="37"/>
      <c r="LUV102" s="46"/>
      <c r="LUW102" s="35"/>
      <c r="LUX102" s="59"/>
      <c r="LUY102" s="37"/>
      <c r="LUZ102" s="46"/>
      <c r="LVA102" s="35"/>
      <c r="LVB102" s="59"/>
      <c r="LVC102" s="37"/>
      <c r="LVD102" s="46"/>
      <c r="LVE102" s="35"/>
      <c r="LVF102" s="59"/>
      <c r="LVG102" s="37"/>
      <c r="LVH102" s="46"/>
      <c r="LVI102" s="35"/>
      <c r="LVJ102" s="59"/>
      <c r="LVK102" s="37"/>
      <c r="LVL102" s="46"/>
      <c r="LVM102" s="35"/>
      <c r="LVN102" s="59"/>
      <c r="LVO102" s="37"/>
      <c r="LVP102" s="46"/>
      <c r="LVQ102" s="35"/>
      <c r="LVR102" s="59"/>
      <c r="LVS102" s="37"/>
      <c r="LVT102" s="46"/>
      <c r="LVU102" s="35"/>
      <c r="LVV102" s="59"/>
      <c r="LVW102" s="37"/>
      <c r="LVX102" s="46"/>
      <c r="LVY102" s="35"/>
      <c r="LVZ102" s="59"/>
      <c r="LWA102" s="37"/>
      <c r="LWB102" s="46"/>
      <c r="LWC102" s="35"/>
      <c r="LWD102" s="59"/>
      <c r="LWE102" s="37"/>
      <c r="LWF102" s="46"/>
      <c r="LWG102" s="35"/>
      <c r="LWH102" s="59"/>
      <c r="LWI102" s="37"/>
      <c r="LWJ102" s="46"/>
      <c r="LWK102" s="35"/>
      <c r="LWL102" s="59"/>
      <c r="LWM102" s="37"/>
      <c r="LWN102" s="46"/>
      <c r="LWO102" s="35"/>
      <c r="LWP102" s="59"/>
      <c r="LWQ102" s="37"/>
      <c r="LWR102" s="46"/>
      <c r="LWS102" s="35"/>
      <c r="LWT102" s="59"/>
      <c r="LWU102" s="37"/>
      <c r="LWV102" s="46"/>
      <c r="LWW102" s="35"/>
      <c r="LWX102" s="59"/>
      <c r="LWY102" s="37"/>
      <c r="LWZ102" s="46"/>
      <c r="LXA102" s="35"/>
      <c r="LXB102" s="59"/>
      <c r="LXC102" s="37"/>
      <c r="LXD102" s="46"/>
      <c r="LXE102" s="35"/>
      <c r="LXF102" s="59"/>
      <c r="LXG102" s="37"/>
      <c r="LXH102" s="46"/>
      <c r="LXI102" s="35"/>
      <c r="LXJ102" s="59"/>
      <c r="LXK102" s="37"/>
      <c r="LXL102" s="46"/>
      <c r="LXM102" s="35"/>
      <c r="LXN102" s="59"/>
      <c r="LXO102" s="37"/>
      <c r="LXP102" s="46"/>
      <c r="LXQ102" s="35"/>
      <c r="LXR102" s="59"/>
      <c r="LXS102" s="37"/>
      <c r="LXT102" s="46"/>
      <c r="LXU102" s="35"/>
      <c r="LXV102" s="59"/>
      <c r="LXW102" s="37"/>
      <c r="LXX102" s="46"/>
      <c r="LXY102" s="35"/>
      <c r="LXZ102" s="59"/>
      <c r="LYA102" s="37"/>
      <c r="LYB102" s="46"/>
      <c r="LYC102" s="35"/>
      <c r="LYD102" s="59"/>
      <c r="LYE102" s="37"/>
      <c r="LYF102" s="46"/>
      <c r="LYG102" s="35"/>
      <c r="LYH102" s="59"/>
      <c r="LYI102" s="37"/>
      <c r="LYJ102" s="46"/>
      <c r="LYK102" s="35"/>
      <c r="LYL102" s="59"/>
      <c r="LYM102" s="37"/>
      <c r="LYN102" s="46"/>
      <c r="LYO102" s="35"/>
      <c r="LYP102" s="59"/>
      <c r="LYQ102" s="37"/>
      <c r="LYR102" s="46"/>
      <c r="LYS102" s="35"/>
      <c r="LYT102" s="59"/>
      <c r="LYU102" s="37"/>
      <c r="LYV102" s="46"/>
      <c r="LYW102" s="35"/>
      <c r="LYX102" s="59"/>
      <c r="LYY102" s="37"/>
      <c r="LYZ102" s="46"/>
      <c r="LZA102" s="35"/>
      <c r="LZB102" s="59"/>
      <c r="LZC102" s="37"/>
      <c r="LZD102" s="46"/>
      <c r="LZE102" s="35"/>
      <c r="LZF102" s="59"/>
      <c r="LZG102" s="37"/>
      <c r="LZH102" s="46"/>
      <c r="LZI102" s="35"/>
      <c r="LZJ102" s="59"/>
      <c r="LZK102" s="37"/>
      <c r="LZL102" s="46"/>
      <c r="LZM102" s="35"/>
      <c r="LZN102" s="59"/>
      <c r="LZO102" s="37"/>
      <c r="LZP102" s="46"/>
      <c r="LZQ102" s="35"/>
      <c r="LZR102" s="59"/>
      <c r="LZS102" s="37"/>
      <c r="LZT102" s="46"/>
      <c r="LZU102" s="35"/>
      <c r="LZV102" s="59"/>
      <c r="LZW102" s="37"/>
      <c r="LZX102" s="46"/>
      <c r="LZY102" s="35"/>
      <c r="LZZ102" s="59"/>
      <c r="MAA102" s="37"/>
      <c r="MAB102" s="46"/>
      <c r="MAC102" s="35"/>
      <c r="MAD102" s="59"/>
      <c r="MAE102" s="37"/>
      <c r="MAF102" s="46"/>
      <c r="MAG102" s="35"/>
      <c r="MAH102" s="59"/>
      <c r="MAI102" s="37"/>
      <c r="MAJ102" s="46"/>
      <c r="MAK102" s="35"/>
      <c r="MAL102" s="59"/>
      <c r="MAM102" s="37"/>
      <c r="MAN102" s="46"/>
      <c r="MAO102" s="35"/>
      <c r="MAP102" s="59"/>
      <c r="MAQ102" s="37"/>
      <c r="MAR102" s="46"/>
      <c r="MAS102" s="35"/>
      <c r="MAT102" s="59"/>
      <c r="MAU102" s="37"/>
      <c r="MAV102" s="46"/>
      <c r="MAW102" s="35"/>
      <c r="MAX102" s="59"/>
      <c r="MAY102" s="37"/>
      <c r="MAZ102" s="46"/>
      <c r="MBA102" s="35"/>
      <c r="MBB102" s="59"/>
      <c r="MBC102" s="37"/>
      <c r="MBD102" s="46"/>
      <c r="MBE102" s="35"/>
      <c r="MBF102" s="59"/>
      <c r="MBG102" s="37"/>
      <c r="MBH102" s="46"/>
      <c r="MBI102" s="35"/>
      <c r="MBJ102" s="59"/>
      <c r="MBK102" s="37"/>
      <c r="MBL102" s="46"/>
      <c r="MBM102" s="35"/>
      <c r="MBN102" s="59"/>
      <c r="MBO102" s="37"/>
      <c r="MBP102" s="46"/>
      <c r="MBQ102" s="35"/>
      <c r="MBR102" s="59"/>
      <c r="MBS102" s="37"/>
      <c r="MBT102" s="46"/>
      <c r="MBU102" s="35"/>
      <c r="MBV102" s="59"/>
      <c r="MBW102" s="37"/>
      <c r="MBX102" s="46"/>
      <c r="MBY102" s="35"/>
      <c r="MBZ102" s="59"/>
      <c r="MCA102" s="37"/>
      <c r="MCB102" s="46"/>
      <c r="MCC102" s="35"/>
      <c r="MCD102" s="59"/>
      <c r="MCE102" s="37"/>
      <c r="MCF102" s="46"/>
      <c r="MCG102" s="35"/>
      <c r="MCH102" s="59"/>
      <c r="MCI102" s="37"/>
      <c r="MCJ102" s="46"/>
      <c r="MCK102" s="35"/>
      <c r="MCL102" s="59"/>
      <c r="MCM102" s="37"/>
      <c r="MCN102" s="46"/>
      <c r="MCO102" s="35"/>
      <c r="MCP102" s="59"/>
      <c r="MCQ102" s="37"/>
      <c r="MCR102" s="46"/>
      <c r="MCS102" s="35"/>
      <c r="MCT102" s="59"/>
      <c r="MCU102" s="37"/>
      <c r="MCV102" s="46"/>
      <c r="MCW102" s="35"/>
      <c r="MCX102" s="59"/>
      <c r="MCY102" s="37"/>
      <c r="MCZ102" s="46"/>
      <c r="MDA102" s="35"/>
      <c r="MDB102" s="59"/>
      <c r="MDC102" s="37"/>
      <c r="MDD102" s="46"/>
      <c r="MDE102" s="35"/>
      <c r="MDF102" s="59"/>
      <c r="MDG102" s="37"/>
      <c r="MDH102" s="46"/>
      <c r="MDI102" s="35"/>
      <c r="MDJ102" s="59"/>
      <c r="MDK102" s="37"/>
      <c r="MDL102" s="46"/>
      <c r="MDM102" s="35"/>
      <c r="MDN102" s="59"/>
      <c r="MDO102" s="37"/>
      <c r="MDP102" s="46"/>
      <c r="MDQ102" s="35"/>
      <c r="MDR102" s="59"/>
      <c r="MDS102" s="37"/>
      <c r="MDT102" s="46"/>
      <c r="MDU102" s="35"/>
      <c r="MDV102" s="59"/>
      <c r="MDW102" s="37"/>
      <c r="MDX102" s="46"/>
      <c r="MDY102" s="35"/>
      <c r="MDZ102" s="59"/>
      <c r="MEA102" s="37"/>
      <c r="MEB102" s="46"/>
      <c r="MEC102" s="35"/>
      <c r="MED102" s="59"/>
      <c r="MEE102" s="37"/>
      <c r="MEF102" s="46"/>
      <c r="MEG102" s="35"/>
      <c r="MEH102" s="59"/>
      <c r="MEI102" s="37"/>
      <c r="MEJ102" s="46"/>
      <c r="MEK102" s="35"/>
      <c r="MEL102" s="59"/>
      <c r="MEM102" s="37"/>
      <c r="MEN102" s="46"/>
      <c r="MEO102" s="35"/>
      <c r="MEP102" s="59"/>
      <c r="MEQ102" s="37"/>
      <c r="MER102" s="46"/>
      <c r="MES102" s="35"/>
      <c r="MET102" s="59"/>
      <c r="MEU102" s="37"/>
      <c r="MEV102" s="46"/>
      <c r="MEW102" s="35"/>
      <c r="MEX102" s="59"/>
      <c r="MEY102" s="37"/>
      <c r="MEZ102" s="46"/>
      <c r="MFA102" s="35"/>
      <c r="MFB102" s="59"/>
      <c r="MFC102" s="37"/>
      <c r="MFD102" s="46"/>
      <c r="MFE102" s="35"/>
      <c r="MFF102" s="59"/>
      <c r="MFG102" s="37"/>
      <c r="MFH102" s="46"/>
      <c r="MFI102" s="35"/>
      <c r="MFJ102" s="59"/>
      <c r="MFK102" s="37"/>
      <c r="MFL102" s="46"/>
      <c r="MFM102" s="35"/>
      <c r="MFN102" s="59"/>
      <c r="MFO102" s="37"/>
      <c r="MFP102" s="46"/>
      <c r="MFQ102" s="35"/>
      <c r="MFR102" s="59"/>
      <c r="MFS102" s="37"/>
      <c r="MFT102" s="46"/>
      <c r="MFU102" s="35"/>
      <c r="MFV102" s="59"/>
      <c r="MFW102" s="37"/>
      <c r="MFX102" s="46"/>
      <c r="MFY102" s="35"/>
      <c r="MFZ102" s="59"/>
      <c r="MGA102" s="37"/>
      <c r="MGB102" s="46"/>
      <c r="MGC102" s="35"/>
      <c r="MGD102" s="59"/>
      <c r="MGE102" s="37"/>
      <c r="MGF102" s="46"/>
      <c r="MGG102" s="35"/>
      <c r="MGH102" s="59"/>
      <c r="MGI102" s="37"/>
      <c r="MGJ102" s="46"/>
      <c r="MGK102" s="35"/>
      <c r="MGL102" s="59"/>
      <c r="MGM102" s="37"/>
      <c r="MGN102" s="46"/>
      <c r="MGO102" s="35"/>
      <c r="MGP102" s="59"/>
      <c r="MGQ102" s="37"/>
      <c r="MGR102" s="46"/>
      <c r="MGS102" s="35"/>
      <c r="MGT102" s="59"/>
      <c r="MGU102" s="37"/>
      <c r="MGV102" s="46"/>
      <c r="MGW102" s="35"/>
      <c r="MGX102" s="59"/>
      <c r="MGY102" s="37"/>
      <c r="MGZ102" s="46"/>
      <c r="MHA102" s="35"/>
      <c r="MHB102" s="59"/>
      <c r="MHC102" s="37"/>
      <c r="MHD102" s="46"/>
      <c r="MHE102" s="35"/>
      <c r="MHF102" s="59"/>
      <c r="MHG102" s="37"/>
      <c r="MHH102" s="46"/>
      <c r="MHI102" s="35"/>
      <c r="MHJ102" s="59"/>
      <c r="MHK102" s="37"/>
      <c r="MHL102" s="46"/>
      <c r="MHM102" s="35"/>
      <c r="MHN102" s="59"/>
      <c r="MHO102" s="37"/>
      <c r="MHP102" s="46"/>
      <c r="MHQ102" s="35"/>
      <c r="MHR102" s="59"/>
      <c r="MHS102" s="37"/>
      <c r="MHT102" s="46"/>
      <c r="MHU102" s="35"/>
      <c r="MHV102" s="59"/>
      <c r="MHW102" s="37"/>
      <c r="MHX102" s="46"/>
      <c r="MHY102" s="35"/>
      <c r="MHZ102" s="59"/>
      <c r="MIA102" s="37"/>
      <c r="MIB102" s="46"/>
      <c r="MIC102" s="35"/>
      <c r="MID102" s="59"/>
      <c r="MIE102" s="37"/>
      <c r="MIF102" s="46"/>
      <c r="MIG102" s="35"/>
      <c r="MIH102" s="59"/>
      <c r="MII102" s="37"/>
      <c r="MIJ102" s="46"/>
      <c r="MIK102" s="35"/>
      <c r="MIL102" s="59"/>
      <c r="MIM102" s="37"/>
      <c r="MIN102" s="46"/>
      <c r="MIO102" s="35"/>
      <c r="MIP102" s="59"/>
      <c r="MIQ102" s="37"/>
      <c r="MIR102" s="46"/>
      <c r="MIS102" s="35"/>
      <c r="MIT102" s="59"/>
      <c r="MIU102" s="37"/>
      <c r="MIV102" s="46"/>
      <c r="MIW102" s="35"/>
      <c r="MIX102" s="59"/>
      <c r="MIY102" s="37"/>
      <c r="MIZ102" s="46"/>
      <c r="MJA102" s="35"/>
      <c r="MJB102" s="59"/>
      <c r="MJC102" s="37"/>
      <c r="MJD102" s="46"/>
      <c r="MJE102" s="35"/>
      <c r="MJF102" s="59"/>
      <c r="MJG102" s="37"/>
      <c r="MJH102" s="46"/>
      <c r="MJI102" s="35"/>
      <c r="MJJ102" s="59"/>
      <c r="MJK102" s="37"/>
      <c r="MJL102" s="46"/>
      <c r="MJM102" s="35"/>
      <c r="MJN102" s="59"/>
      <c r="MJO102" s="37"/>
      <c r="MJP102" s="46"/>
      <c r="MJQ102" s="35"/>
      <c r="MJR102" s="59"/>
      <c r="MJS102" s="37"/>
      <c r="MJT102" s="46"/>
      <c r="MJU102" s="35"/>
      <c r="MJV102" s="59"/>
      <c r="MJW102" s="37"/>
      <c r="MJX102" s="46"/>
      <c r="MJY102" s="35"/>
      <c r="MJZ102" s="59"/>
      <c r="MKA102" s="37"/>
      <c r="MKB102" s="46"/>
      <c r="MKC102" s="35"/>
      <c r="MKD102" s="59"/>
      <c r="MKE102" s="37"/>
      <c r="MKF102" s="46"/>
      <c r="MKG102" s="35"/>
      <c r="MKH102" s="59"/>
      <c r="MKI102" s="37"/>
      <c r="MKJ102" s="46"/>
      <c r="MKK102" s="35"/>
      <c r="MKL102" s="59"/>
      <c r="MKM102" s="37"/>
      <c r="MKN102" s="46"/>
      <c r="MKO102" s="35"/>
      <c r="MKP102" s="59"/>
      <c r="MKQ102" s="37"/>
      <c r="MKR102" s="46"/>
      <c r="MKS102" s="35"/>
      <c r="MKT102" s="59"/>
      <c r="MKU102" s="37"/>
      <c r="MKV102" s="46"/>
      <c r="MKW102" s="35"/>
      <c r="MKX102" s="59"/>
      <c r="MKY102" s="37"/>
      <c r="MKZ102" s="46"/>
      <c r="MLA102" s="35"/>
      <c r="MLB102" s="59"/>
      <c r="MLC102" s="37"/>
      <c r="MLD102" s="46"/>
      <c r="MLE102" s="35"/>
      <c r="MLF102" s="59"/>
      <c r="MLG102" s="37"/>
      <c r="MLH102" s="46"/>
      <c r="MLI102" s="35"/>
      <c r="MLJ102" s="59"/>
      <c r="MLK102" s="37"/>
      <c r="MLL102" s="46"/>
      <c r="MLM102" s="35"/>
      <c r="MLN102" s="59"/>
      <c r="MLO102" s="37"/>
      <c r="MLP102" s="46"/>
      <c r="MLQ102" s="35"/>
      <c r="MLR102" s="59"/>
      <c r="MLS102" s="37"/>
      <c r="MLT102" s="46"/>
      <c r="MLU102" s="35"/>
      <c r="MLV102" s="59"/>
      <c r="MLW102" s="37"/>
      <c r="MLX102" s="46"/>
      <c r="MLY102" s="35"/>
      <c r="MLZ102" s="59"/>
      <c r="MMA102" s="37"/>
      <c r="MMB102" s="46"/>
      <c r="MMC102" s="35"/>
      <c r="MMD102" s="59"/>
      <c r="MME102" s="37"/>
      <c r="MMF102" s="46"/>
      <c r="MMG102" s="35"/>
      <c r="MMH102" s="59"/>
      <c r="MMI102" s="37"/>
      <c r="MMJ102" s="46"/>
      <c r="MMK102" s="35"/>
      <c r="MML102" s="59"/>
      <c r="MMM102" s="37"/>
      <c r="MMN102" s="46"/>
      <c r="MMO102" s="35"/>
      <c r="MMP102" s="59"/>
      <c r="MMQ102" s="37"/>
      <c r="MMR102" s="46"/>
      <c r="MMS102" s="35"/>
      <c r="MMT102" s="59"/>
      <c r="MMU102" s="37"/>
      <c r="MMV102" s="46"/>
      <c r="MMW102" s="35"/>
      <c r="MMX102" s="59"/>
      <c r="MMY102" s="37"/>
      <c r="MMZ102" s="46"/>
      <c r="MNA102" s="35"/>
      <c r="MNB102" s="59"/>
      <c r="MNC102" s="37"/>
      <c r="MND102" s="46"/>
      <c r="MNE102" s="35"/>
      <c r="MNF102" s="59"/>
      <c r="MNG102" s="37"/>
      <c r="MNH102" s="46"/>
      <c r="MNI102" s="35"/>
      <c r="MNJ102" s="59"/>
      <c r="MNK102" s="37"/>
      <c r="MNL102" s="46"/>
      <c r="MNM102" s="35"/>
      <c r="MNN102" s="59"/>
      <c r="MNO102" s="37"/>
      <c r="MNP102" s="46"/>
      <c r="MNQ102" s="35"/>
      <c r="MNR102" s="59"/>
      <c r="MNS102" s="37"/>
      <c r="MNT102" s="46"/>
      <c r="MNU102" s="35"/>
      <c r="MNV102" s="59"/>
      <c r="MNW102" s="37"/>
      <c r="MNX102" s="46"/>
      <c r="MNY102" s="35"/>
      <c r="MNZ102" s="59"/>
      <c r="MOA102" s="37"/>
      <c r="MOB102" s="46"/>
      <c r="MOC102" s="35"/>
      <c r="MOD102" s="59"/>
      <c r="MOE102" s="37"/>
      <c r="MOF102" s="46"/>
      <c r="MOG102" s="35"/>
      <c r="MOH102" s="59"/>
      <c r="MOI102" s="37"/>
      <c r="MOJ102" s="46"/>
      <c r="MOK102" s="35"/>
      <c r="MOL102" s="59"/>
      <c r="MOM102" s="37"/>
      <c r="MON102" s="46"/>
      <c r="MOO102" s="35"/>
      <c r="MOP102" s="59"/>
      <c r="MOQ102" s="37"/>
      <c r="MOR102" s="46"/>
      <c r="MOS102" s="35"/>
      <c r="MOT102" s="59"/>
      <c r="MOU102" s="37"/>
      <c r="MOV102" s="46"/>
      <c r="MOW102" s="35"/>
      <c r="MOX102" s="59"/>
      <c r="MOY102" s="37"/>
      <c r="MOZ102" s="46"/>
      <c r="MPA102" s="35"/>
      <c r="MPB102" s="59"/>
      <c r="MPC102" s="37"/>
      <c r="MPD102" s="46"/>
      <c r="MPE102" s="35"/>
      <c r="MPF102" s="59"/>
      <c r="MPG102" s="37"/>
      <c r="MPH102" s="46"/>
      <c r="MPI102" s="35"/>
      <c r="MPJ102" s="59"/>
      <c r="MPK102" s="37"/>
      <c r="MPL102" s="46"/>
      <c r="MPM102" s="35"/>
      <c r="MPN102" s="59"/>
      <c r="MPO102" s="37"/>
      <c r="MPP102" s="46"/>
      <c r="MPQ102" s="35"/>
      <c r="MPR102" s="59"/>
      <c r="MPS102" s="37"/>
      <c r="MPT102" s="46"/>
      <c r="MPU102" s="35"/>
      <c r="MPV102" s="59"/>
      <c r="MPW102" s="37"/>
      <c r="MPX102" s="46"/>
      <c r="MPY102" s="35"/>
      <c r="MPZ102" s="59"/>
      <c r="MQA102" s="37"/>
      <c r="MQB102" s="46"/>
      <c r="MQC102" s="35"/>
      <c r="MQD102" s="59"/>
      <c r="MQE102" s="37"/>
      <c r="MQF102" s="46"/>
      <c r="MQG102" s="35"/>
      <c r="MQH102" s="59"/>
      <c r="MQI102" s="37"/>
      <c r="MQJ102" s="46"/>
      <c r="MQK102" s="35"/>
      <c r="MQL102" s="59"/>
      <c r="MQM102" s="37"/>
      <c r="MQN102" s="46"/>
      <c r="MQO102" s="35"/>
      <c r="MQP102" s="59"/>
      <c r="MQQ102" s="37"/>
      <c r="MQR102" s="46"/>
      <c r="MQS102" s="35"/>
      <c r="MQT102" s="59"/>
      <c r="MQU102" s="37"/>
      <c r="MQV102" s="46"/>
      <c r="MQW102" s="35"/>
      <c r="MQX102" s="59"/>
      <c r="MQY102" s="37"/>
      <c r="MQZ102" s="46"/>
      <c r="MRA102" s="35"/>
      <c r="MRB102" s="59"/>
      <c r="MRC102" s="37"/>
      <c r="MRD102" s="46"/>
      <c r="MRE102" s="35"/>
      <c r="MRF102" s="59"/>
      <c r="MRG102" s="37"/>
      <c r="MRH102" s="46"/>
      <c r="MRI102" s="35"/>
      <c r="MRJ102" s="59"/>
      <c r="MRK102" s="37"/>
      <c r="MRL102" s="46"/>
      <c r="MRM102" s="35"/>
      <c r="MRN102" s="59"/>
      <c r="MRO102" s="37"/>
      <c r="MRP102" s="46"/>
      <c r="MRQ102" s="35"/>
      <c r="MRR102" s="59"/>
      <c r="MRS102" s="37"/>
      <c r="MRT102" s="46"/>
      <c r="MRU102" s="35"/>
      <c r="MRV102" s="59"/>
      <c r="MRW102" s="37"/>
      <c r="MRX102" s="46"/>
      <c r="MRY102" s="35"/>
      <c r="MRZ102" s="59"/>
      <c r="MSA102" s="37"/>
      <c r="MSB102" s="46"/>
      <c r="MSC102" s="35"/>
      <c r="MSD102" s="59"/>
      <c r="MSE102" s="37"/>
      <c r="MSF102" s="46"/>
      <c r="MSG102" s="35"/>
      <c r="MSH102" s="59"/>
      <c r="MSI102" s="37"/>
      <c r="MSJ102" s="46"/>
      <c r="MSK102" s="35"/>
      <c r="MSL102" s="59"/>
      <c r="MSM102" s="37"/>
      <c r="MSN102" s="46"/>
      <c r="MSO102" s="35"/>
      <c r="MSP102" s="59"/>
      <c r="MSQ102" s="37"/>
      <c r="MSR102" s="46"/>
      <c r="MSS102" s="35"/>
      <c r="MST102" s="59"/>
      <c r="MSU102" s="37"/>
      <c r="MSV102" s="46"/>
      <c r="MSW102" s="35"/>
      <c r="MSX102" s="59"/>
      <c r="MSY102" s="37"/>
      <c r="MSZ102" s="46"/>
      <c r="MTA102" s="35"/>
      <c r="MTB102" s="59"/>
      <c r="MTC102" s="37"/>
      <c r="MTD102" s="46"/>
      <c r="MTE102" s="35"/>
      <c r="MTF102" s="59"/>
      <c r="MTG102" s="37"/>
      <c r="MTH102" s="46"/>
      <c r="MTI102" s="35"/>
      <c r="MTJ102" s="59"/>
      <c r="MTK102" s="37"/>
      <c r="MTL102" s="46"/>
      <c r="MTM102" s="35"/>
      <c r="MTN102" s="59"/>
      <c r="MTO102" s="37"/>
      <c r="MTP102" s="46"/>
      <c r="MTQ102" s="35"/>
      <c r="MTR102" s="59"/>
      <c r="MTS102" s="37"/>
      <c r="MTT102" s="46"/>
      <c r="MTU102" s="35"/>
      <c r="MTV102" s="59"/>
      <c r="MTW102" s="37"/>
      <c r="MTX102" s="46"/>
      <c r="MTY102" s="35"/>
      <c r="MTZ102" s="59"/>
      <c r="MUA102" s="37"/>
      <c r="MUB102" s="46"/>
      <c r="MUC102" s="35"/>
      <c r="MUD102" s="59"/>
      <c r="MUE102" s="37"/>
      <c r="MUF102" s="46"/>
      <c r="MUG102" s="35"/>
      <c r="MUH102" s="59"/>
      <c r="MUI102" s="37"/>
      <c r="MUJ102" s="46"/>
      <c r="MUK102" s="35"/>
      <c r="MUL102" s="59"/>
      <c r="MUM102" s="37"/>
      <c r="MUN102" s="46"/>
      <c r="MUO102" s="35"/>
      <c r="MUP102" s="59"/>
      <c r="MUQ102" s="37"/>
      <c r="MUR102" s="46"/>
      <c r="MUS102" s="35"/>
      <c r="MUT102" s="59"/>
      <c r="MUU102" s="37"/>
      <c r="MUV102" s="46"/>
      <c r="MUW102" s="35"/>
      <c r="MUX102" s="59"/>
      <c r="MUY102" s="37"/>
      <c r="MUZ102" s="46"/>
      <c r="MVA102" s="35"/>
      <c r="MVB102" s="59"/>
      <c r="MVC102" s="37"/>
      <c r="MVD102" s="46"/>
      <c r="MVE102" s="35"/>
      <c r="MVF102" s="59"/>
      <c r="MVG102" s="37"/>
      <c r="MVH102" s="46"/>
      <c r="MVI102" s="35"/>
      <c r="MVJ102" s="59"/>
      <c r="MVK102" s="37"/>
      <c r="MVL102" s="46"/>
      <c r="MVM102" s="35"/>
      <c r="MVN102" s="59"/>
      <c r="MVO102" s="37"/>
      <c r="MVP102" s="46"/>
      <c r="MVQ102" s="35"/>
      <c r="MVR102" s="59"/>
      <c r="MVS102" s="37"/>
      <c r="MVT102" s="46"/>
      <c r="MVU102" s="35"/>
      <c r="MVV102" s="59"/>
      <c r="MVW102" s="37"/>
      <c r="MVX102" s="46"/>
      <c r="MVY102" s="35"/>
      <c r="MVZ102" s="59"/>
      <c r="MWA102" s="37"/>
      <c r="MWB102" s="46"/>
      <c r="MWC102" s="35"/>
      <c r="MWD102" s="59"/>
      <c r="MWE102" s="37"/>
      <c r="MWF102" s="46"/>
      <c r="MWG102" s="35"/>
      <c r="MWH102" s="59"/>
      <c r="MWI102" s="37"/>
      <c r="MWJ102" s="46"/>
      <c r="MWK102" s="35"/>
      <c r="MWL102" s="59"/>
      <c r="MWM102" s="37"/>
      <c r="MWN102" s="46"/>
      <c r="MWO102" s="35"/>
      <c r="MWP102" s="59"/>
      <c r="MWQ102" s="37"/>
      <c r="MWR102" s="46"/>
      <c r="MWS102" s="35"/>
      <c r="MWT102" s="59"/>
      <c r="MWU102" s="37"/>
      <c r="MWV102" s="46"/>
      <c r="MWW102" s="35"/>
      <c r="MWX102" s="59"/>
      <c r="MWY102" s="37"/>
      <c r="MWZ102" s="46"/>
      <c r="MXA102" s="35"/>
      <c r="MXB102" s="59"/>
      <c r="MXC102" s="37"/>
      <c r="MXD102" s="46"/>
      <c r="MXE102" s="35"/>
      <c r="MXF102" s="59"/>
      <c r="MXG102" s="37"/>
      <c r="MXH102" s="46"/>
      <c r="MXI102" s="35"/>
      <c r="MXJ102" s="59"/>
      <c r="MXK102" s="37"/>
      <c r="MXL102" s="46"/>
      <c r="MXM102" s="35"/>
      <c r="MXN102" s="59"/>
      <c r="MXO102" s="37"/>
      <c r="MXP102" s="46"/>
      <c r="MXQ102" s="35"/>
      <c r="MXR102" s="59"/>
      <c r="MXS102" s="37"/>
      <c r="MXT102" s="46"/>
      <c r="MXU102" s="35"/>
      <c r="MXV102" s="59"/>
      <c r="MXW102" s="37"/>
      <c r="MXX102" s="46"/>
      <c r="MXY102" s="35"/>
      <c r="MXZ102" s="59"/>
      <c r="MYA102" s="37"/>
      <c r="MYB102" s="46"/>
      <c r="MYC102" s="35"/>
      <c r="MYD102" s="59"/>
      <c r="MYE102" s="37"/>
      <c r="MYF102" s="46"/>
      <c r="MYG102" s="35"/>
      <c r="MYH102" s="59"/>
      <c r="MYI102" s="37"/>
      <c r="MYJ102" s="46"/>
      <c r="MYK102" s="35"/>
      <c r="MYL102" s="59"/>
      <c r="MYM102" s="37"/>
      <c r="MYN102" s="46"/>
      <c r="MYO102" s="35"/>
      <c r="MYP102" s="59"/>
      <c r="MYQ102" s="37"/>
      <c r="MYR102" s="46"/>
      <c r="MYS102" s="35"/>
      <c r="MYT102" s="59"/>
      <c r="MYU102" s="37"/>
      <c r="MYV102" s="46"/>
      <c r="MYW102" s="35"/>
      <c r="MYX102" s="59"/>
      <c r="MYY102" s="37"/>
      <c r="MYZ102" s="46"/>
      <c r="MZA102" s="35"/>
      <c r="MZB102" s="59"/>
      <c r="MZC102" s="37"/>
      <c r="MZD102" s="46"/>
      <c r="MZE102" s="35"/>
      <c r="MZF102" s="59"/>
      <c r="MZG102" s="37"/>
      <c r="MZH102" s="46"/>
      <c r="MZI102" s="35"/>
      <c r="MZJ102" s="59"/>
      <c r="MZK102" s="37"/>
      <c r="MZL102" s="46"/>
      <c r="MZM102" s="35"/>
      <c r="MZN102" s="59"/>
      <c r="MZO102" s="37"/>
      <c r="MZP102" s="46"/>
      <c r="MZQ102" s="35"/>
      <c r="MZR102" s="59"/>
      <c r="MZS102" s="37"/>
      <c r="MZT102" s="46"/>
      <c r="MZU102" s="35"/>
      <c r="MZV102" s="59"/>
      <c r="MZW102" s="37"/>
      <c r="MZX102" s="46"/>
      <c r="MZY102" s="35"/>
      <c r="MZZ102" s="59"/>
      <c r="NAA102" s="37"/>
      <c r="NAB102" s="46"/>
      <c r="NAC102" s="35"/>
      <c r="NAD102" s="59"/>
      <c r="NAE102" s="37"/>
      <c r="NAF102" s="46"/>
      <c r="NAG102" s="35"/>
      <c r="NAH102" s="59"/>
      <c r="NAI102" s="37"/>
      <c r="NAJ102" s="46"/>
      <c r="NAK102" s="35"/>
      <c r="NAL102" s="59"/>
      <c r="NAM102" s="37"/>
      <c r="NAN102" s="46"/>
      <c r="NAO102" s="35"/>
      <c r="NAP102" s="59"/>
      <c r="NAQ102" s="37"/>
      <c r="NAR102" s="46"/>
      <c r="NAS102" s="35"/>
      <c r="NAT102" s="59"/>
      <c r="NAU102" s="37"/>
      <c r="NAV102" s="46"/>
      <c r="NAW102" s="35"/>
      <c r="NAX102" s="59"/>
      <c r="NAY102" s="37"/>
      <c r="NAZ102" s="46"/>
      <c r="NBA102" s="35"/>
      <c r="NBB102" s="59"/>
      <c r="NBC102" s="37"/>
      <c r="NBD102" s="46"/>
      <c r="NBE102" s="35"/>
      <c r="NBF102" s="59"/>
      <c r="NBG102" s="37"/>
      <c r="NBH102" s="46"/>
      <c r="NBI102" s="35"/>
      <c r="NBJ102" s="59"/>
      <c r="NBK102" s="37"/>
      <c r="NBL102" s="46"/>
      <c r="NBM102" s="35"/>
      <c r="NBN102" s="59"/>
      <c r="NBO102" s="37"/>
      <c r="NBP102" s="46"/>
      <c r="NBQ102" s="35"/>
      <c r="NBR102" s="59"/>
      <c r="NBS102" s="37"/>
      <c r="NBT102" s="46"/>
      <c r="NBU102" s="35"/>
      <c r="NBV102" s="59"/>
      <c r="NBW102" s="37"/>
      <c r="NBX102" s="46"/>
      <c r="NBY102" s="35"/>
      <c r="NBZ102" s="59"/>
      <c r="NCA102" s="37"/>
      <c r="NCB102" s="46"/>
      <c r="NCC102" s="35"/>
      <c r="NCD102" s="59"/>
      <c r="NCE102" s="37"/>
      <c r="NCF102" s="46"/>
      <c r="NCG102" s="35"/>
      <c r="NCH102" s="59"/>
      <c r="NCI102" s="37"/>
      <c r="NCJ102" s="46"/>
      <c r="NCK102" s="35"/>
      <c r="NCL102" s="59"/>
      <c r="NCM102" s="37"/>
      <c r="NCN102" s="46"/>
      <c r="NCO102" s="35"/>
      <c r="NCP102" s="59"/>
      <c r="NCQ102" s="37"/>
      <c r="NCR102" s="46"/>
      <c r="NCS102" s="35"/>
      <c r="NCT102" s="59"/>
      <c r="NCU102" s="37"/>
      <c r="NCV102" s="46"/>
      <c r="NCW102" s="35"/>
      <c r="NCX102" s="59"/>
      <c r="NCY102" s="37"/>
      <c r="NCZ102" s="46"/>
      <c r="NDA102" s="35"/>
      <c r="NDB102" s="59"/>
      <c r="NDC102" s="37"/>
      <c r="NDD102" s="46"/>
      <c r="NDE102" s="35"/>
      <c r="NDF102" s="59"/>
      <c r="NDG102" s="37"/>
      <c r="NDH102" s="46"/>
      <c r="NDI102" s="35"/>
      <c r="NDJ102" s="59"/>
      <c r="NDK102" s="37"/>
      <c r="NDL102" s="46"/>
      <c r="NDM102" s="35"/>
      <c r="NDN102" s="59"/>
      <c r="NDO102" s="37"/>
      <c r="NDP102" s="46"/>
      <c r="NDQ102" s="35"/>
      <c r="NDR102" s="59"/>
      <c r="NDS102" s="37"/>
      <c r="NDT102" s="46"/>
      <c r="NDU102" s="35"/>
      <c r="NDV102" s="59"/>
      <c r="NDW102" s="37"/>
      <c r="NDX102" s="46"/>
      <c r="NDY102" s="35"/>
      <c r="NDZ102" s="59"/>
      <c r="NEA102" s="37"/>
      <c r="NEB102" s="46"/>
      <c r="NEC102" s="35"/>
      <c r="NED102" s="59"/>
      <c r="NEE102" s="37"/>
      <c r="NEF102" s="46"/>
      <c r="NEG102" s="35"/>
      <c r="NEH102" s="59"/>
      <c r="NEI102" s="37"/>
      <c r="NEJ102" s="46"/>
      <c r="NEK102" s="35"/>
      <c r="NEL102" s="59"/>
      <c r="NEM102" s="37"/>
      <c r="NEN102" s="46"/>
      <c r="NEO102" s="35"/>
      <c r="NEP102" s="59"/>
      <c r="NEQ102" s="37"/>
      <c r="NER102" s="46"/>
      <c r="NES102" s="35"/>
      <c r="NET102" s="59"/>
      <c r="NEU102" s="37"/>
      <c r="NEV102" s="46"/>
      <c r="NEW102" s="35"/>
      <c r="NEX102" s="59"/>
      <c r="NEY102" s="37"/>
      <c r="NEZ102" s="46"/>
      <c r="NFA102" s="35"/>
      <c r="NFB102" s="59"/>
      <c r="NFC102" s="37"/>
      <c r="NFD102" s="46"/>
      <c r="NFE102" s="35"/>
      <c r="NFF102" s="59"/>
      <c r="NFG102" s="37"/>
      <c r="NFH102" s="46"/>
      <c r="NFI102" s="35"/>
      <c r="NFJ102" s="59"/>
      <c r="NFK102" s="37"/>
      <c r="NFL102" s="46"/>
      <c r="NFM102" s="35"/>
      <c r="NFN102" s="59"/>
      <c r="NFO102" s="37"/>
      <c r="NFP102" s="46"/>
      <c r="NFQ102" s="35"/>
      <c r="NFR102" s="59"/>
      <c r="NFS102" s="37"/>
      <c r="NFT102" s="46"/>
      <c r="NFU102" s="35"/>
      <c r="NFV102" s="59"/>
      <c r="NFW102" s="37"/>
      <c r="NFX102" s="46"/>
      <c r="NFY102" s="35"/>
      <c r="NFZ102" s="59"/>
      <c r="NGA102" s="37"/>
      <c r="NGB102" s="46"/>
      <c r="NGC102" s="35"/>
      <c r="NGD102" s="59"/>
      <c r="NGE102" s="37"/>
      <c r="NGF102" s="46"/>
      <c r="NGG102" s="35"/>
      <c r="NGH102" s="59"/>
      <c r="NGI102" s="37"/>
      <c r="NGJ102" s="46"/>
      <c r="NGK102" s="35"/>
      <c r="NGL102" s="59"/>
      <c r="NGM102" s="37"/>
      <c r="NGN102" s="46"/>
      <c r="NGO102" s="35"/>
      <c r="NGP102" s="59"/>
      <c r="NGQ102" s="37"/>
      <c r="NGR102" s="46"/>
      <c r="NGS102" s="35"/>
      <c r="NGT102" s="59"/>
      <c r="NGU102" s="37"/>
      <c r="NGV102" s="46"/>
      <c r="NGW102" s="35"/>
      <c r="NGX102" s="59"/>
      <c r="NGY102" s="37"/>
      <c r="NGZ102" s="46"/>
      <c r="NHA102" s="35"/>
      <c r="NHB102" s="59"/>
      <c r="NHC102" s="37"/>
      <c r="NHD102" s="46"/>
      <c r="NHE102" s="35"/>
      <c r="NHF102" s="59"/>
      <c r="NHG102" s="37"/>
      <c r="NHH102" s="46"/>
      <c r="NHI102" s="35"/>
      <c r="NHJ102" s="59"/>
      <c r="NHK102" s="37"/>
      <c r="NHL102" s="46"/>
      <c r="NHM102" s="35"/>
      <c r="NHN102" s="59"/>
      <c r="NHO102" s="37"/>
      <c r="NHP102" s="46"/>
      <c r="NHQ102" s="35"/>
      <c r="NHR102" s="59"/>
      <c r="NHS102" s="37"/>
      <c r="NHT102" s="46"/>
      <c r="NHU102" s="35"/>
      <c r="NHV102" s="59"/>
      <c r="NHW102" s="37"/>
      <c r="NHX102" s="46"/>
      <c r="NHY102" s="35"/>
      <c r="NHZ102" s="59"/>
      <c r="NIA102" s="37"/>
      <c r="NIB102" s="46"/>
      <c r="NIC102" s="35"/>
      <c r="NID102" s="59"/>
      <c r="NIE102" s="37"/>
      <c r="NIF102" s="46"/>
      <c r="NIG102" s="35"/>
      <c r="NIH102" s="59"/>
      <c r="NII102" s="37"/>
      <c r="NIJ102" s="46"/>
      <c r="NIK102" s="35"/>
      <c r="NIL102" s="59"/>
      <c r="NIM102" s="37"/>
      <c r="NIN102" s="46"/>
      <c r="NIO102" s="35"/>
      <c r="NIP102" s="59"/>
      <c r="NIQ102" s="37"/>
      <c r="NIR102" s="46"/>
      <c r="NIS102" s="35"/>
      <c r="NIT102" s="59"/>
      <c r="NIU102" s="37"/>
      <c r="NIV102" s="46"/>
      <c r="NIW102" s="35"/>
      <c r="NIX102" s="59"/>
      <c r="NIY102" s="37"/>
      <c r="NIZ102" s="46"/>
      <c r="NJA102" s="35"/>
      <c r="NJB102" s="59"/>
      <c r="NJC102" s="37"/>
      <c r="NJD102" s="46"/>
      <c r="NJE102" s="35"/>
      <c r="NJF102" s="59"/>
      <c r="NJG102" s="37"/>
      <c r="NJH102" s="46"/>
      <c r="NJI102" s="35"/>
      <c r="NJJ102" s="59"/>
      <c r="NJK102" s="37"/>
      <c r="NJL102" s="46"/>
      <c r="NJM102" s="35"/>
      <c r="NJN102" s="59"/>
      <c r="NJO102" s="37"/>
      <c r="NJP102" s="46"/>
      <c r="NJQ102" s="35"/>
      <c r="NJR102" s="59"/>
      <c r="NJS102" s="37"/>
      <c r="NJT102" s="46"/>
      <c r="NJU102" s="35"/>
      <c r="NJV102" s="59"/>
      <c r="NJW102" s="37"/>
      <c r="NJX102" s="46"/>
      <c r="NJY102" s="35"/>
      <c r="NJZ102" s="59"/>
      <c r="NKA102" s="37"/>
      <c r="NKB102" s="46"/>
      <c r="NKC102" s="35"/>
      <c r="NKD102" s="59"/>
      <c r="NKE102" s="37"/>
      <c r="NKF102" s="46"/>
      <c r="NKG102" s="35"/>
      <c r="NKH102" s="59"/>
      <c r="NKI102" s="37"/>
      <c r="NKJ102" s="46"/>
      <c r="NKK102" s="35"/>
      <c r="NKL102" s="59"/>
      <c r="NKM102" s="37"/>
      <c r="NKN102" s="46"/>
      <c r="NKO102" s="35"/>
      <c r="NKP102" s="59"/>
      <c r="NKQ102" s="37"/>
      <c r="NKR102" s="46"/>
      <c r="NKS102" s="35"/>
      <c r="NKT102" s="59"/>
      <c r="NKU102" s="37"/>
      <c r="NKV102" s="46"/>
      <c r="NKW102" s="35"/>
      <c r="NKX102" s="59"/>
      <c r="NKY102" s="37"/>
      <c r="NKZ102" s="46"/>
      <c r="NLA102" s="35"/>
      <c r="NLB102" s="59"/>
      <c r="NLC102" s="37"/>
      <c r="NLD102" s="46"/>
      <c r="NLE102" s="35"/>
      <c r="NLF102" s="59"/>
      <c r="NLG102" s="37"/>
      <c r="NLH102" s="46"/>
      <c r="NLI102" s="35"/>
      <c r="NLJ102" s="59"/>
      <c r="NLK102" s="37"/>
      <c r="NLL102" s="46"/>
      <c r="NLM102" s="35"/>
      <c r="NLN102" s="59"/>
      <c r="NLO102" s="37"/>
      <c r="NLP102" s="46"/>
      <c r="NLQ102" s="35"/>
      <c r="NLR102" s="59"/>
      <c r="NLS102" s="37"/>
      <c r="NLT102" s="46"/>
      <c r="NLU102" s="35"/>
      <c r="NLV102" s="59"/>
      <c r="NLW102" s="37"/>
      <c r="NLX102" s="46"/>
      <c r="NLY102" s="35"/>
      <c r="NLZ102" s="59"/>
      <c r="NMA102" s="37"/>
      <c r="NMB102" s="46"/>
      <c r="NMC102" s="35"/>
      <c r="NMD102" s="59"/>
      <c r="NME102" s="37"/>
      <c r="NMF102" s="46"/>
      <c r="NMG102" s="35"/>
      <c r="NMH102" s="59"/>
      <c r="NMI102" s="37"/>
      <c r="NMJ102" s="46"/>
      <c r="NMK102" s="35"/>
      <c r="NML102" s="59"/>
      <c r="NMM102" s="37"/>
      <c r="NMN102" s="46"/>
      <c r="NMO102" s="35"/>
      <c r="NMP102" s="59"/>
      <c r="NMQ102" s="37"/>
      <c r="NMR102" s="46"/>
      <c r="NMS102" s="35"/>
      <c r="NMT102" s="59"/>
      <c r="NMU102" s="37"/>
      <c r="NMV102" s="46"/>
      <c r="NMW102" s="35"/>
      <c r="NMX102" s="59"/>
      <c r="NMY102" s="37"/>
      <c r="NMZ102" s="46"/>
      <c r="NNA102" s="35"/>
      <c r="NNB102" s="59"/>
      <c r="NNC102" s="37"/>
      <c r="NND102" s="46"/>
      <c r="NNE102" s="35"/>
      <c r="NNF102" s="59"/>
      <c r="NNG102" s="37"/>
      <c r="NNH102" s="46"/>
      <c r="NNI102" s="35"/>
      <c r="NNJ102" s="59"/>
      <c r="NNK102" s="37"/>
      <c r="NNL102" s="46"/>
      <c r="NNM102" s="35"/>
      <c r="NNN102" s="59"/>
      <c r="NNO102" s="37"/>
      <c r="NNP102" s="46"/>
      <c r="NNQ102" s="35"/>
      <c r="NNR102" s="59"/>
      <c r="NNS102" s="37"/>
      <c r="NNT102" s="46"/>
      <c r="NNU102" s="35"/>
      <c r="NNV102" s="59"/>
      <c r="NNW102" s="37"/>
      <c r="NNX102" s="46"/>
      <c r="NNY102" s="35"/>
      <c r="NNZ102" s="59"/>
      <c r="NOA102" s="37"/>
      <c r="NOB102" s="46"/>
      <c r="NOC102" s="35"/>
      <c r="NOD102" s="59"/>
      <c r="NOE102" s="37"/>
      <c r="NOF102" s="46"/>
      <c r="NOG102" s="35"/>
      <c r="NOH102" s="59"/>
      <c r="NOI102" s="37"/>
      <c r="NOJ102" s="46"/>
      <c r="NOK102" s="35"/>
      <c r="NOL102" s="59"/>
      <c r="NOM102" s="37"/>
      <c r="NON102" s="46"/>
      <c r="NOO102" s="35"/>
      <c r="NOP102" s="59"/>
      <c r="NOQ102" s="37"/>
      <c r="NOR102" s="46"/>
      <c r="NOS102" s="35"/>
      <c r="NOT102" s="59"/>
      <c r="NOU102" s="37"/>
      <c r="NOV102" s="46"/>
      <c r="NOW102" s="35"/>
      <c r="NOX102" s="59"/>
      <c r="NOY102" s="37"/>
      <c r="NOZ102" s="46"/>
      <c r="NPA102" s="35"/>
      <c r="NPB102" s="59"/>
      <c r="NPC102" s="37"/>
      <c r="NPD102" s="46"/>
      <c r="NPE102" s="35"/>
      <c r="NPF102" s="59"/>
      <c r="NPG102" s="37"/>
      <c r="NPH102" s="46"/>
      <c r="NPI102" s="35"/>
      <c r="NPJ102" s="59"/>
      <c r="NPK102" s="37"/>
      <c r="NPL102" s="46"/>
      <c r="NPM102" s="35"/>
      <c r="NPN102" s="59"/>
      <c r="NPO102" s="37"/>
      <c r="NPP102" s="46"/>
      <c r="NPQ102" s="35"/>
      <c r="NPR102" s="59"/>
      <c r="NPS102" s="37"/>
      <c r="NPT102" s="46"/>
      <c r="NPU102" s="35"/>
      <c r="NPV102" s="59"/>
      <c r="NPW102" s="37"/>
      <c r="NPX102" s="46"/>
      <c r="NPY102" s="35"/>
      <c r="NPZ102" s="59"/>
      <c r="NQA102" s="37"/>
      <c r="NQB102" s="46"/>
      <c r="NQC102" s="35"/>
      <c r="NQD102" s="59"/>
      <c r="NQE102" s="37"/>
      <c r="NQF102" s="46"/>
      <c r="NQG102" s="35"/>
      <c r="NQH102" s="59"/>
      <c r="NQI102" s="37"/>
      <c r="NQJ102" s="46"/>
      <c r="NQK102" s="35"/>
      <c r="NQL102" s="59"/>
      <c r="NQM102" s="37"/>
      <c r="NQN102" s="46"/>
      <c r="NQO102" s="35"/>
      <c r="NQP102" s="59"/>
      <c r="NQQ102" s="37"/>
      <c r="NQR102" s="46"/>
      <c r="NQS102" s="35"/>
      <c r="NQT102" s="59"/>
      <c r="NQU102" s="37"/>
      <c r="NQV102" s="46"/>
      <c r="NQW102" s="35"/>
      <c r="NQX102" s="59"/>
      <c r="NQY102" s="37"/>
      <c r="NQZ102" s="46"/>
      <c r="NRA102" s="35"/>
      <c r="NRB102" s="59"/>
      <c r="NRC102" s="37"/>
      <c r="NRD102" s="46"/>
      <c r="NRE102" s="35"/>
      <c r="NRF102" s="59"/>
      <c r="NRG102" s="37"/>
      <c r="NRH102" s="46"/>
      <c r="NRI102" s="35"/>
      <c r="NRJ102" s="59"/>
      <c r="NRK102" s="37"/>
      <c r="NRL102" s="46"/>
      <c r="NRM102" s="35"/>
      <c r="NRN102" s="59"/>
      <c r="NRO102" s="37"/>
      <c r="NRP102" s="46"/>
      <c r="NRQ102" s="35"/>
      <c r="NRR102" s="59"/>
      <c r="NRS102" s="37"/>
      <c r="NRT102" s="46"/>
      <c r="NRU102" s="35"/>
      <c r="NRV102" s="59"/>
      <c r="NRW102" s="37"/>
      <c r="NRX102" s="46"/>
      <c r="NRY102" s="35"/>
      <c r="NRZ102" s="59"/>
      <c r="NSA102" s="37"/>
      <c r="NSB102" s="46"/>
      <c r="NSC102" s="35"/>
      <c r="NSD102" s="59"/>
      <c r="NSE102" s="37"/>
      <c r="NSF102" s="46"/>
      <c r="NSG102" s="35"/>
      <c r="NSH102" s="59"/>
      <c r="NSI102" s="37"/>
      <c r="NSJ102" s="46"/>
      <c r="NSK102" s="35"/>
      <c r="NSL102" s="59"/>
      <c r="NSM102" s="37"/>
      <c r="NSN102" s="46"/>
      <c r="NSO102" s="35"/>
      <c r="NSP102" s="59"/>
      <c r="NSQ102" s="37"/>
      <c r="NSR102" s="46"/>
      <c r="NSS102" s="35"/>
      <c r="NST102" s="59"/>
      <c r="NSU102" s="37"/>
      <c r="NSV102" s="46"/>
      <c r="NSW102" s="35"/>
      <c r="NSX102" s="59"/>
      <c r="NSY102" s="37"/>
      <c r="NSZ102" s="46"/>
      <c r="NTA102" s="35"/>
      <c r="NTB102" s="59"/>
      <c r="NTC102" s="37"/>
      <c r="NTD102" s="46"/>
      <c r="NTE102" s="35"/>
      <c r="NTF102" s="59"/>
      <c r="NTG102" s="37"/>
      <c r="NTH102" s="46"/>
      <c r="NTI102" s="35"/>
      <c r="NTJ102" s="59"/>
      <c r="NTK102" s="37"/>
      <c r="NTL102" s="46"/>
      <c r="NTM102" s="35"/>
      <c r="NTN102" s="59"/>
      <c r="NTO102" s="37"/>
      <c r="NTP102" s="46"/>
      <c r="NTQ102" s="35"/>
      <c r="NTR102" s="59"/>
      <c r="NTS102" s="37"/>
      <c r="NTT102" s="46"/>
      <c r="NTU102" s="35"/>
      <c r="NTV102" s="59"/>
      <c r="NTW102" s="37"/>
      <c r="NTX102" s="46"/>
      <c r="NTY102" s="35"/>
      <c r="NTZ102" s="59"/>
      <c r="NUA102" s="37"/>
      <c r="NUB102" s="46"/>
      <c r="NUC102" s="35"/>
      <c r="NUD102" s="59"/>
      <c r="NUE102" s="37"/>
      <c r="NUF102" s="46"/>
      <c r="NUG102" s="35"/>
      <c r="NUH102" s="59"/>
      <c r="NUI102" s="37"/>
      <c r="NUJ102" s="46"/>
      <c r="NUK102" s="35"/>
      <c r="NUL102" s="59"/>
      <c r="NUM102" s="37"/>
      <c r="NUN102" s="46"/>
      <c r="NUO102" s="35"/>
      <c r="NUP102" s="59"/>
      <c r="NUQ102" s="37"/>
      <c r="NUR102" s="46"/>
      <c r="NUS102" s="35"/>
      <c r="NUT102" s="59"/>
      <c r="NUU102" s="37"/>
      <c r="NUV102" s="46"/>
      <c r="NUW102" s="35"/>
      <c r="NUX102" s="59"/>
      <c r="NUY102" s="37"/>
      <c r="NUZ102" s="46"/>
      <c r="NVA102" s="35"/>
      <c r="NVB102" s="59"/>
      <c r="NVC102" s="37"/>
      <c r="NVD102" s="46"/>
      <c r="NVE102" s="35"/>
      <c r="NVF102" s="59"/>
      <c r="NVG102" s="37"/>
      <c r="NVH102" s="46"/>
      <c r="NVI102" s="35"/>
      <c r="NVJ102" s="59"/>
      <c r="NVK102" s="37"/>
      <c r="NVL102" s="46"/>
      <c r="NVM102" s="35"/>
      <c r="NVN102" s="59"/>
      <c r="NVO102" s="37"/>
      <c r="NVP102" s="46"/>
      <c r="NVQ102" s="35"/>
      <c r="NVR102" s="59"/>
      <c r="NVS102" s="37"/>
      <c r="NVT102" s="46"/>
      <c r="NVU102" s="35"/>
      <c r="NVV102" s="59"/>
      <c r="NVW102" s="37"/>
      <c r="NVX102" s="46"/>
      <c r="NVY102" s="35"/>
      <c r="NVZ102" s="59"/>
      <c r="NWA102" s="37"/>
      <c r="NWB102" s="46"/>
      <c r="NWC102" s="35"/>
      <c r="NWD102" s="59"/>
      <c r="NWE102" s="37"/>
      <c r="NWF102" s="46"/>
      <c r="NWG102" s="35"/>
      <c r="NWH102" s="59"/>
      <c r="NWI102" s="37"/>
      <c r="NWJ102" s="46"/>
      <c r="NWK102" s="35"/>
      <c r="NWL102" s="59"/>
      <c r="NWM102" s="37"/>
      <c r="NWN102" s="46"/>
      <c r="NWO102" s="35"/>
      <c r="NWP102" s="59"/>
      <c r="NWQ102" s="37"/>
      <c r="NWR102" s="46"/>
      <c r="NWS102" s="35"/>
      <c r="NWT102" s="59"/>
      <c r="NWU102" s="37"/>
      <c r="NWV102" s="46"/>
      <c r="NWW102" s="35"/>
      <c r="NWX102" s="59"/>
      <c r="NWY102" s="37"/>
      <c r="NWZ102" s="46"/>
      <c r="NXA102" s="35"/>
      <c r="NXB102" s="59"/>
      <c r="NXC102" s="37"/>
      <c r="NXD102" s="46"/>
      <c r="NXE102" s="35"/>
      <c r="NXF102" s="59"/>
      <c r="NXG102" s="37"/>
      <c r="NXH102" s="46"/>
      <c r="NXI102" s="35"/>
      <c r="NXJ102" s="59"/>
      <c r="NXK102" s="37"/>
      <c r="NXL102" s="46"/>
      <c r="NXM102" s="35"/>
      <c r="NXN102" s="59"/>
      <c r="NXO102" s="37"/>
      <c r="NXP102" s="46"/>
      <c r="NXQ102" s="35"/>
      <c r="NXR102" s="59"/>
      <c r="NXS102" s="37"/>
      <c r="NXT102" s="46"/>
      <c r="NXU102" s="35"/>
      <c r="NXV102" s="59"/>
      <c r="NXW102" s="37"/>
      <c r="NXX102" s="46"/>
      <c r="NXY102" s="35"/>
      <c r="NXZ102" s="59"/>
      <c r="NYA102" s="37"/>
      <c r="NYB102" s="46"/>
      <c r="NYC102" s="35"/>
      <c r="NYD102" s="59"/>
      <c r="NYE102" s="37"/>
      <c r="NYF102" s="46"/>
      <c r="NYG102" s="35"/>
      <c r="NYH102" s="59"/>
      <c r="NYI102" s="37"/>
      <c r="NYJ102" s="46"/>
      <c r="NYK102" s="35"/>
      <c r="NYL102" s="59"/>
      <c r="NYM102" s="37"/>
      <c r="NYN102" s="46"/>
      <c r="NYO102" s="35"/>
      <c r="NYP102" s="59"/>
      <c r="NYQ102" s="37"/>
      <c r="NYR102" s="46"/>
      <c r="NYS102" s="35"/>
      <c r="NYT102" s="59"/>
      <c r="NYU102" s="37"/>
      <c r="NYV102" s="46"/>
      <c r="NYW102" s="35"/>
      <c r="NYX102" s="59"/>
      <c r="NYY102" s="37"/>
      <c r="NYZ102" s="46"/>
      <c r="NZA102" s="35"/>
      <c r="NZB102" s="59"/>
      <c r="NZC102" s="37"/>
      <c r="NZD102" s="46"/>
      <c r="NZE102" s="35"/>
      <c r="NZF102" s="59"/>
      <c r="NZG102" s="37"/>
      <c r="NZH102" s="46"/>
      <c r="NZI102" s="35"/>
      <c r="NZJ102" s="59"/>
      <c r="NZK102" s="37"/>
      <c r="NZL102" s="46"/>
      <c r="NZM102" s="35"/>
      <c r="NZN102" s="59"/>
      <c r="NZO102" s="37"/>
      <c r="NZP102" s="46"/>
      <c r="NZQ102" s="35"/>
      <c r="NZR102" s="59"/>
      <c r="NZS102" s="37"/>
      <c r="NZT102" s="46"/>
      <c r="NZU102" s="35"/>
      <c r="NZV102" s="59"/>
      <c r="NZW102" s="37"/>
      <c r="NZX102" s="46"/>
      <c r="NZY102" s="35"/>
      <c r="NZZ102" s="59"/>
      <c r="OAA102" s="37"/>
      <c r="OAB102" s="46"/>
      <c r="OAC102" s="35"/>
      <c r="OAD102" s="59"/>
      <c r="OAE102" s="37"/>
      <c r="OAF102" s="46"/>
      <c r="OAG102" s="35"/>
      <c r="OAH102" s="59"/>
      <c r="OAI102" s="37"/>
      <c r="OAJ102" s="46"/>
      <c r="OAK102" s="35"/>
      <c r="OAL102" s="59"/>
      <c r="OAM102" s="37"/>
      <c r="OAN102" s="46"/>
      <c r="OAO102" s="35"/>
      <c r="OAP102" s="59"/>
      <c r="OAQ102" s="37"/>
      <c r="OAR102" s="46"/>
      <c r="OAS102" s="35"/>
      <c r="OAT102" s="59"/>
      <c r="OAU102" s="37"/>
      <c r="OAV102" s="46"/>
      <c r="OAW102" s="35"/>
      <c r="OAX102" s="59"/>
      <c r="OAY102" s="37"/>
      <c r="OAZ102" s="46"/>
      <c r="OBA102" s="35"/>
      <c r="OBB102" s="59"/>
      <c r="OBC102" s="37"/>
      <c r="OBD102" s="46"/>
      <c r="OBE102" s="35"/>
      <c r="OBF102" s="59"/>
      <c r="OBG102" s="37"/>
      <c r="OBH102" s="46"/>
      <c r="OBI102" s="35"/>
      <c r="OBJ102" s="59"/>
      <c r="OBK102" s="37"/>
      <c r="OBL102" s="46"/>
      <c r="OBM102" s="35"/>
      <c r="OBN102" s="59"/>
      <c r="OBO102" s="37"/>
      <c r="OBP102" s="46"/>
      <c r="OBQ102" s="35"/>
      <c r="OBR102" s="59"/>
      <c r="OBS102" s="37"/>
      <c r="OBT102" s="46"/>
      <c r="OBU102" s="35"/>
      <c r="OBV102" s="59"/>
      <c r="OBW102" s="37"/>
      <c r="OBX102" s="46"/>
      <c r="OBY102" s="35"/>
      <c r="OBZ102" s="59"/>
      <c r="OCA102" s="37"/>
      <c r="OCB102" s="46"/>
      <c r="OCC102" s="35"/>
      <c r="OCD102" s="59"/>
      <c r="OCE102" s="37"/>
      <c r="OCF102" s="46"/>
      <c r="OCG102" s="35"/>
      <c r="OCH102" s="59"/>
      <c r="OCI102" s="37"/>
      <c r="OCJ102" s="46"/>
      <c r="OCK102" s="35"/>
      <c r="OCL102" s="59"/>
      <c r="OCM102" s="37"/>
      <c r="OCN102" s="46"/>
      <c r="OCO102" s="35"/>
      <c r="OCP102" s="59"/>
      <c r="OCQ102" s="37"/>
      <c r="OCR102" s="46"/>
      <c r="OCS102" s="35"/>
      <c r="OCT102" s="59"/>
      <c r="OCU102" s="37"/>
      <c r="OCV102" s="46"/>
      <c r="OCW102" s="35"/>
      <c r="OCX102" s="59"/>
      <c r="OCY102" s="37"/>
      <c r="OCZ102" s="46"/>
      <c r="ODA102" s="35"/>
      <c r="ODB102" s="59"/>
      <c r="ODC102" s="37"/>
      <c r="ODD102" s="46"/>
      <c r="ODE102" s="35"/>
      <c r="ODF102" s="59"/>
      <c r="ODG102" s="37"/>
      <c r="ODH102" s="46"/>
      <c r="ODI102" s="35"/>
      <c r="ODJ102" s="59"/>
      <c r="ODK102" s="37"/>
      <c r="ODL102" s="46"/>
      <c r="ODM102" s="35"/>
      <c r="ODN102" s="59"/>
      <c r="ODO102" s="37"/>
      <c r="ODP102" s="46"/>
      <c r="ODQ102" s="35"/>
      <c r="ODR102" s="59"/>
      <c r="ODS102" s="37"/>
      <c r="ODT102" s="46"/>
      <c r="ODU102" s="35"/>
      <c r="ODV102" s="59"/>
      <c r="ODW102" s="37"/>
      <c r="ODX102" s="46"/>
      <c r="ODY102" s="35"/>
      <c r="ODZ102" s="59"/>
      <c r="OEA102" s="37"/>
      <c r="OEB102" s="46"/>
      <c r="OEC102" s="35"/>
      <c r="OED102" s="59"/>
      <c r="OEE102" s="37"/>
      <c r="OEF102" s="46"/>
      <c r="OEG102" s="35"/>
      <c r="OEH102" s="59"/>
      <c r="OEI102" s="37"/>
      <c r="OEJ102" s="46"/>
      <c r="OEK102" s="35"/>
      <c r="OEL102" s="59"/>
      <c r="OEM102" s="37"/>
      <c r="OEN102" s="46"/>
      <c r="OEO102" s="35"/>
      <c r="OEP102" s="59"/>
      <c r="OEQ102" s="37"/>
      <c r="OER102" s="46"/>
      <c r="OES102" s="35"/>
      <c r="OET102" s="59"/>
      <c r="OEU102" s="37"/>
      <c r="OEV102" s="46"/>
      <c r="OEW102" s="35"/>
      <c r="OEX102" s="59"/>
      <c r="OEY102" s="37"/>
      <c r="OEZ102" s="46"/>
      <c r="OFA102" s="35"/>
      <c r="OFB102" s="59"/>
      <c r="OFC102" s="37"/>
      <c r="OFD102" s="46"/>
      <c r="OFE102" s="35"/>
      <c r="OFF102" s="59"/>
      <c r="OFG102" s="37"/>
      <c r="OFH102" s="46"/>
      <c r="OFI102" s="35"/>
      <c r="OFJ102" s="59"/>
      <c r="OFK102" s="37"/>
      <c r="OFL102" s="46"/>
      <c r="OFM102" s="35"/>
      <c r="OFN102" s="59"/>
      <c r="OFO102" s="37"/>
      <c r="OFP102" s="46"/>
      <c r="OFQ102" s="35"/>
      <c r="OFR102" s="59"/>
      <c r="OFS102" s="37"/>
      <c r="OFT102" s="46"/>
      <c r="OFU102" s="35"/>
      <c r="OFV102" s="59"/>
      <c r="OFW102" s="37"/>
      <c r="OFX102" s="46"/>
      <c r="OFY102" s="35"/>
      <c r="OFZ102" s="59"/>
      <c r="OGA102" s="37"/>
      <c r="OGB102" s="46"/>
      <c r="OGC102" s="35"/>
      <c r="OGD102" s="59"/>
      <c r="OGE102" s="37"/>
      <c r="OGF102" s="46"/>
      <c r="OGG102" s="35"/>
      <c r="OGH102" s="59"/>
      <c r="OGI102" s="37"/>
      <c r="OGJ102" s="46"/>
      <c r="OGK102" s="35"/>
      <c r="OGL102" s="59"/>
      <c r="OGM102" s="37"/>
      <c r="OGN102" s="46"/>
      <c r="OGO102" s="35"/>
      <c r="OGP102" s="59"/>
      <c r="OGQ102" s="37"/>
      <c r="OGR102" s="46"/>
      <c r="OGS102" s="35"/>
      <c r="OGT102" s="59"/>
      <c r="OGU102" s="37"/>
      <c r="OGV102" s="46"/>
      <c r="OGW102" s="35"/>
      <c r="OGX102" s="59"/>
      <c r="OGY102" s="37"/>
      <c r="OGZ102" s="46"/>
      <c r="OHA102" s="35"/>
      <c r="OHB102" s="59"/>
      <c r="OHC102" s="37"/>
      <c r="OHD102" s="46"/>
      <c r="OHE102" s="35"/>
      <c r="OHF102" s="59"/>
      <c r="OHG102" s="37"/>
      <c r="OHH102" s="46"/>
      <c r="OHI102" s="35"/>
      <c r="OHJ102" s="59"/>
      <c r="OHK102" s="37"/>
      <c r="OHL102" s="46"/>
      <c r="OHM102" s="35"/>
      <c r="OHN102" s="59"/>
      <c r="OHO102" s="37"/>
      <c r="OHP102" s="46"/>
      <c r="OHQ102" s="35"/>
      <c r="OHR102" s="59"/>
      <c r="OHS102" s="37"/>
      <c r="OHT102" s="46"/>
      <c r="OHU102" s="35"/>
      <c r="OHV102" s="59"/>
      <c r="OHW102" s="37"/>
      <c r="OHX102" s="46"/>
      <c r="OHY102" s="35"/>
      <c r="OHZ102" s="59"/>
      <c r="OIA102" s="37"/>
      <c r="OIB102" s="46"/>
      <c r="OIC102" s="35"/>
      <c r="OID102" s="59"/>
      <c r="OIE102" s="37"/>
      <c r="OIF102" s="46"/>
      <c r="OIG102" s="35"/>
      <c r="OIH102" s="59"/>
      <c r="OII102" s="37"/>
      <c r="OIJ102" s="46"/>
      <c r="OIK102" s="35"/>
      <c r="OIL102" s="59"/>
      <c r="OIM102" s="37"/>
      <c r="OIN102" s="46"/>
      <c r="OIO102" s="35"/>
      <c r="OIP102" s="59"/>
      <c r="OIQ102" s="37"/>
      <c r="OIR102" s="46"/>
      <c r="OIS102" s="35"/>
      <c r="OIT102" s="59"/>
      <c r="OIU102" s="37"/>
      <c r="OIV102" s="46"/>
      <c r="OIW102" s="35"/>
      <c r="OIX102" s="59"/>
      <c r="OIY102" s="37"/>
      <c r="OIZ102" s="46"/>
      <c r="OJA102" s="35"/>
      <c r="OJB102" s="59"/>
      <c r="OJC102" s="37"/>
      <c r="OJD102" s="46"/>
      <c r="OJE102" s="35"/>
      <c r="OJF102" s="59"/>
      <c r="OJG102" s="37"/>
      <c r="OJH102" s="46"/>
      <c r="OJI102" s="35"/>
      <c r="OJJ102" s="59"/>
      <c r="OJK102" s="37"/>
      <c r="OJL102" s="46"/>
      <c r="OJM102" s="35"/>
      <c r="OJN102" s="59"/>
      <c r="OJO102" s="37"/>
      <c r="OJP102" s="46"/>
      <c r="OJQ102" s="35"/>
      <c r="OJR102" s="59"/>
      <c r="OJS102" s="37"/>
      <c r="OJT102" s="46"/>
      <c r="OJU102" s="35"/>
      <c r="OJV102" s="59"/>
      <c r="OJW102" s="37"/>
      <c r="OJX102" s="46"/>
      <c r="OJY102" s="35"/>
      <c r="OJZ102" s="59"/>
      <c r="OKA102" s="37"/>
      <c r="OKB102" s="46"/>
      <c r="OKC102" s="35"/>
      <c r="OKD102" s="59"/>
      <c r="OKE102" s="37"/>
      <c r="OKF102" s="46"/>
      <c r="OKG102" s="35"/>
      <c r="OKH102" s="59"/>
      <c r="OKI102" s="37"/>
      <c r="OKJ102" s="46"/>
      <c r="OKK102" s="35"/>
      <c r="OKL102" s="59"/>
      <c r="OKM102" s="37"/>
      <c r="OKN102" s="46"/>
      <c r="OKO102" s="35"/>
      <c r="OKP102" s="59"/>
      <c r="OKQ102" s="37"/>
      <c r="OKR102" s="46"/>
      <c r="OKS102" s="35"/>
      <c r="OKT102" s="59"/>
      <c r="OKU102" s="37"/>
      <c r="OKV102" s="46"/>
      <c r="OKW102" s="35"/>
      <c r="OKX102" s="59"/>
      <c r="OKY102" s="37"/>
      <c r="OKZ102" s="46"/>
      <c r="OLA102" s="35"/>
      <c r="OLB102" s="59"/>
      <c r="OLC102" s="37"/>
      <c r="OLD102" s="46"/>
      <c r="OLE102" s="35"/>
      <c r="OLF102" s="59"/>
      <c r="OLG102" s="37"/>
      <c r="OLH102" s="46"/>
      <c r="OLI102" s="35"/>
      <c r="OLJ102" s="59"/>
      <c r="OLK102" s="37"/>
      <c r="OLL102" s="46"/>
      <c r="OLM102" s="35"/>
      <c r="OLN102" s="59"/>
      <c r="OLO102" s="37"/>
      <c r="OLP102" s="46"/>
      <c r="OLQ102" s="35"/>
      <c r="OLR102" s="59"/>
      <c r="OLS102" s="37"/>
      <c r="OLT102" s="46"/>
      <c r="OLU102" s="35"/>
      <c r="OLV102" s="59"/>
      <c r="OLW102" s="37"/>
      <c r="OLX102" s="46"/>
      <c r="OLY102" s="35"/>
      <c r="OLZ102" s="59"/>
      <c r="OMA102" s="37"/>
      <c r="OMB102" s="46"/>
      <c r="OMC102" s="35"/>
      <c r="OMD102" s="59"/>
      <c r="OME102" s="37"/>
      <c r="OMF102" s="46"/>
      <c r="OMG102" s="35"/>
      <c r="OMH102" s="59"/>
      <c r="OMI102" s="37"/>
      <c r="OMJ102" s="46"/>
      <c r="OMK102" s="35"/>
      <c r="OML102" s="59"/>
      <c r="OMM102" s="37"/>
      <c r="OMN102" s="46"/>
      <c r="OMO102" s="35"/>
      <c r="OMP102" s="59"/>
      <c r="OMQ102" s="37"/>
      <c r="OMR102" s="46"/>
      <c r="OMS102" s="35"/>
      <c r="OMT102" s="59"/>
      <c r="OMU102" s="37"/>
      <c r="OMV102" s="46"/>
      <c r="OMW102" s="35"/>
      <c r="OMX102" s="59"/>
      <c r="OMY102" s="37"/>
      <c r="OMZ102" s="46"/>
      <c r="ONA102" s="35"/>
      <c r="ONB102" s="59"/>
      <c r="ONC102" s="37"/>
      <c r="OND102" s="46"/>
      <c r="ONE102" s="35"/>
      <c r="ONF102" s="59"/>
      <c r="ONG102" s="37"/>
      <c r="ONH102" s="46"/>
      <c r="ONI102" s="35"/>
      <c r="ONJ102" s="59"/>
      <c r="ONK102" s="37"/>
      <c r="ONL102" s="46"/>
      <c r="ONM102" s="35"/>
      <c r="ONN102" s="59"/>
      <c r="ONO102" s="37"/>
      <c r="ONP102" s="46"/>
      <c r="ONQ102" s="35"/>
      <c r="ONR102" s="59"/>
      <c r="ONS102" s="37"/>
      <c r="ONT102" s="46"/>
      <c r="ONU102" s="35"/>
      <c r="ONV102" s="59"/>
      <c r="ONW102" s="37"/>
      <c r="ONX102" s="46"/>
      <c r="ONY102" s="35"/>
      <c r="ONZ102" s="59"/>
      <c r="OOA102" s="37"/>
      <c r="OOB102" s="46"/>
      <c r="OOC102" s="35"/>
      <c r="OOD102" s="59"/>
      <c r="OOE102" s="37"/>
      <c r="OOF102" s="46"/>
      <c r="OOG102" s="35"/>
      <c r="OOH102" s="59"/>
      <c r="OOI102" s="37"/>
      <c r="OOJ102" s="46"/>
      <c r="OOK102" s="35"/>
      <c r="OOL102" s="59"/>
      <c r="OOM102" s="37"/>
      <c r="OON102" s="46"/>
      <c r="OOO102" s="35"/>
      <c r="OOP102" s="59"/>
      <c r="OOQ102" s="37"/>
      <c r="OOR102" s="46"/>
      <c r="OOS102" s="35"/>
      <c r="OOT102" s="59"/>
      <c r="OOU102" s="37"/>
      <c r="OOV102" s="46"/>
      <c r="OOW102" s="35"/>
      <c r="OOX102" s="59"/>
      <c r="OOY102" s="37"/>
      <c r="OOZ102" s="46"/>
      <c r="OPA102" s="35"/>
      <c r="OPB102" s="59"/>
      <c r="OPC102" s="37"/>
      <c r="OPD102" s="46"/>
      <c r="OPE102" s="35"/>
      <c r="OPF102" s="59"/>
      <c r="OPG102" s="37"/>
      <c r="OPH102" s="46"/>
      <c r="OPI102" s="35"/>
      <c r="OPJ102" s="59"/>
      <c r="OPK102" s="37"/>
      <c r="OPL102" s="46"/>
      <c r="OPM102" s="35"/>
      <c r="OPN102" s="59"/>
      <c r="OPO102" s="37"/>
      <c r="OPP102" s="46"/>
      <c r="OPQ102" s="35"/>
      <c r="OPR102" s="59"/>
      <c r="OPS102" s="37"/>
      <c r="OPT102" s="46"/>
      <c r="OPU102" s="35"/>
      <c r="OPV102" s="59"/>
      <c r="OPW102" s="37"/>
      <c r="OPX102" s="46"/>
      <c r="OPY102" s="35"/>
      <c r="OPZ102" s="59"/>
      <c r="OQA102" s="37"/>
      <c r="OQB102" s="46"/>
      <c r="OQC102" s="35"/>
      <c r="OQD102" s="59"/>
      <c r="OQE102" s="37"/>
      <c r="OQF102" s="46"/>
      <c r="OQG102" s="35"/>
      <c r="OQH102" s="59"/>
      <c r="OQI102" s="37"/>
      <c r="OQJ102" s="46"/>
      <c r="OQK102" s="35"/>
      <c r="OQL102" s="59"/>
      <c r="OQM102" s="37"/>
      <c r="OQN102" s="46"/>
      <c r="OQO102" s="35"/>
      <c r="OQP102" s="59"/>
      <c r="OQQ102" s="37"/>
      <c r="OQR102" s="46"/>
      <c r="OQS102" s="35"/>
      <c r="OQT102" s="59"/>
      <c r="OQU102" s="37"/>
      <c r="OQV102" s="46"/>
      <c r="OQW102" s="35"/>
      <c r="OQX102" s="59"/>
      <c r="OQY102" s="37"/>
      <c r="OQZ102" s="46"/>
      <c r="ORA102" s="35"/>
      <c r="ORB102" s="59"/>
      <c r="ORC102" s="37"/>
      <c r="ORD102" s="46"/>
      <c r="ORE102" s="35"/>
      <c r="ORF102" s="59"/>
      <c r="ORG102" s="37"/>
      <c r="ORH102" s="46"/>
      <c r="ORI102" s="35"/>
      <c r="ORJ102" s="59"/>
      <c r="ORK102" s="37"/>
      <c r="ORL102" s="46"/>
      <c r="ORM102" s="35"/>
      <c r="ORN102" s="59"/>
      <c r="ORO102" s="37"/>
      <c r="ORP102" s="46"/>
      <c r="ORQ102" s="35"/>
      <c r="ORR102" s="59"/>
      <c r="ORS102" s="37"/>
      <c r="ORT102" s="46"/>
      <c r="ORU102" s="35"/>
      <c r="ORV102" s="59"/>
      <c r="ORW102" s="37"/>
      <c r="ORX102" s="46"/>
      <c r="ORY102" s="35"/>
      <c r="ORZ102" s="59"/>
      <c r="OSA102" s="37"/>
      <c r="OSB102" s="46"/>
      <c r="OSC102" s="35"/>
      <c r="OSD102" s="59"/>
      <c r="OSE102" s="37"/>
      <c r="OSF102" s="46"/>
      <c r="OSG102" s="35"/>
      <c r="OSH102" s="59"/>
      <c r="OSI102" s="37"/>
      <c r="OSJ102" s="46"/>
      <c r="OSK102" s="35"/>
      <c r="OSL102" s="59"/>
      <c r="OSM102" s="37"/>
      <c r="OSN102" s="46"/>
      <c r="OSO102" s="35"/>
      <c r="OSP102" s="59"/>
      <c r="OSQ102" s="37"/>
      <c r="OSR102" s="46"/>
      <c r="OSS102" s="35"/>
      <c r="OST102" s="59"/>
      <c r="OSU102" s="37"/>
      <c r="OSV102" s="46"/>
      <c r="OSW102" s="35"/>
      <c r="OSX102" s="59"/>
      <c r="OSY102" s="37"/>
      <c r="OSZ102" s="46"/>
      <c r="OTA102" s="35"/>
      <c r="OTB102" s="59"/>
      <c r="OTC102" s="37"/>
      <c r="OTD102" s="46"/>
      <c r="OTE102" s="35"/>
      <c r="OTF102" s="59"/>
      <c r="OTG102" s="37"/>
      <c r="OTH102" s="46"/>
      <c r="OTI102" s="35"/>
      <c r="OTJ102" s="59"/>
      <c r="OTK102" s="37"/>
      <c r="OTL102" s="46"/>
      <c r="OTM102" s="35"/>
      <c r="OTN102" s="59"/>
      <c r="OTO102" s="37"/>
      <c r="OTP102" s="46"/>
      <c r="OTQ102" s="35"/>
      <c r="OTR102" s="59"/>
      <c r="OTS102" s="37"/>
      <c r="OTT102" s="46"/>
      <c r="OTU102" s="35"/>
      <c r="OTV102" s="59"/>
      <c r="OTW102" s="37"/>
      <c r="OTX102" s="46"/>
      <c r="OTY102" s="35"/>
      <c r="OTZ102" s="59"/>
      <c r="OUA102" s="37"/>
      <c r="OUB102" s="46"/>
      <c r="OUC102" s="35"/>
      <c r="OUD102" s="59"/>
      <c r="OUE102" s="37"/>
      <c r="OUF102" s="46"/>
      <c r="OUG102" s="35"/>
      <c r="OUH102" s="59"/>
      <c r="OUI102" s="37"/>
      <c r="OUJ102" s="46"/>
      <c r="OUK102" s="35"/>
      <c r="OUL102" s="59"/>
      <c r="OUM102" s="37"/>
      <c r="OUN102" s="46"/>
      <c r="OUO102" s="35"/>
      <c r="OUP102" s="59"/>
      <c r="OUQ102" s="37"/>
      <c r="OUR102" s="46"/>
      <c r="OUS102" s="35"/>
      <c r="OUT102" s="59"/>
      <c r="OUU102" s="37"/>
      <c r="OUV102" s="46"/>
      <c r="OUW102" s="35"/>
      <c r="OUX102" s="59"/>
      <c r="OUY102" s="37"/>
      <c r="OUZ102" s="46"/>
      <c r="OVA102" s="35"/>
      <c r="OVB102" s="59"/>
      <c r="OVC102" s="37"/>
      <c r="OVD102" s="46"/>
      <c r="OVE102" s="35"/>
      <c r="OVF102" s="59"/>
      <c r="OVG102" s="37"/>
      <c r="OVH102" s="46"/>
      <c r="OVI102" s="35"/>
      <c r="OVJ102" s="59"/>
      <c r="OVK102" s="37"/>
      <c r="OVL102" s="46"/>
      <c r="OVM102" s="35"/>
      <c r="OVN102" s="59"/>
      <c r="OVO102" s="37"/>
      <c r="OVP102" s="46"/>
      <c r="OVQ102" s="35"/>
      <c r="OVR102" s="59"/>
      <c r="OVS102" s="37"/>
      <c r="OVT102" s="46"/>
      <c r="OVU102" s="35"/>
      <c r="OVV102" s="59"/>
      <c r="OVW102" s="37"/>
      <c r="OVX102" s="46"/>
      <c r="OVY102" s="35"/>
      <c r="OVZ102" s="59"/>
      <c r="OWA102" s="37"/>
      <c r="OWB102" s="46"/>
      <c r="OWC102" s="35"/>
      <c r="OWD102" s="59"/>
      <c r="OWE102" s="37"/>
      <c r="OWF102" s="46"/>
      <c r="OWG102" s="35"/>
      <c r="OWH102" s="59"/>
      <c r="OWI102" s="37"/>
      <c r="OWJ102" s="46"/>
      <c r="OWK102" s="35"/>
      <c r="OWL102" s="59"/>
      <c r="OWM102" s="37"/>
      <c r="OWN102" s="46"/>
      <c r="OWO102" s="35"/>
      <c r="OWP102" s="59"/>
      <c r="OWQ102" s="37"/>
      <c r="OWR102" s="46"/>
      <c r="OWS102" s="35"/>
      <c r="OWT102" s="59"/>
      <c r="OWU102" s="37"/>
      <c r="OWV102" s="46"/>
      <c r="OWW102" s="35"/>
      <c r="OWX102" s="59"/>
      <c r="OWY102" s="37"/>
      <c r="OWZ102" s="46"/>
      <c r="OXA102" s="35"/>
      <c r="OXB102" s="59"/>
      <c r="OXC102" s="37"/>
      <c r="OXD102" s="46"/>
      <c r="OXE102" s="35"/>
      <c r="OXF102" s="59"/>
      <c r="OXG102" s="37"/>
      <c r="OXH102" s="46"/>
      <c r="OXI102" s="35"/>
      <c r="OXJ102" s="59"/>
      <c r="OXK102" s="37"/>
      <c r="OXL102" s="46"/>
      <c r="OXM102" s="35"/>
      <c r="OXN102" s="59"/>
      <c r="OXO102" s="37"/>
      <c r="OXP102" s="46"/>
      <c r="OXQ102" s="35"/>
      <c r="OXR102" s="59"/>
      <c r="OXS102" s="37"/>
      <c r="OXT102" s="46"/>
      <c r="OXU102" s="35"/>
      <c r="OXV102" s="59"/>
      <c r="OXW102" s="37"/>
      <c r="OXX102" s="46"/>
      <c r="OXY102" s="35"/>
      <c r="OXZ102" s="59"/>
      <c r="OYA102" s="37"/>
      <c r="OYB102" s="46"/>
      <c r="OYC102" s="35"/>
      <c r="OYD102" s="59"/>
      <c r="OYE102" s="37"/>
      <c r="OYF102" s="46"/>
      <c r="OYG102" s="35"/>
      <c r="OYH102" s="59"/>
      <c r="OYI102" s="37"/>
      <c r="OYJ102" s="46"/>
      <c r="OYK102" s="35"/>
      <c r="OYL102" s="59"/>
      <c r="OYM102" s="37"/>
      <c r="OYN102" s="46"/>
      <c r="OYO102" s="35"/>
      <c r="OYP102" s="59"/>
      <c r="OYQ102" s="37"/>
      <c r="OYR102" s="46"/>
      <c r="OYS102" s="35"/>
      <c r="OYT102" s="59"/>
      <c r="OYU102" s="37"/>
      <c r="OYV102" s="46"/>
      <c r="OYW102" s="35"/>
      <c r="OYX102" s="59"/>
      <c r="OYY102" s="37"/>
      <c r="OYZ102" s="46"/>
      <c r="OZA102" s="35"/>
      <c r="OZB102" s="59"/>
      <c r="OZC102" s="37"/>
      <c r="OZD102" s="46"/>
      <c r="OZE102" s="35"/>
      <c r="OZF102" s="59"/>
      <c r="OZG102" s="37"/>
      <c r="OZH102" s="46"/>
      <c r="OZI102" s="35"/>
      <c r="OZJ102" s="59"/>
      <c r="OZK102" s="37"/>
      <c r="OZL102" s="46"/>
      <c r="OZM102" s="35"/>
      <c r="OZN102" s="59"/>
      <c r="OZO102" s="37"/>
      <c r="OZP102" s="46"/>
      <c r="OZQ102" s="35"/>
      <c r="OZR102" s="59"/>
      <c r="OZS102" s="37"/>
      <c r="OZT102" s="46"/>
      <c r="OZU102" s="35"/>
      <c r="OZV102" s="59"/>
      <c r="OZW102" s="37"/>
      <c r="OZX102" s="46"/>
      <c r="OZY102" s="35"/>
      <c r="OZZ102" s="59"/>
      <c r="PAA102" s="37"/>
      <c r="PAB102" s="46"/>
      <c r="PAC102" s="35"/>
      <c r="PAD102" s="59"/>
      <c r="PAE102" s="37"/>
      <c r="PAF102" s="46"/>
      <c r="PAG102" s="35"/>
      <c r="PAH102" s="59"/>
      <c r="PAI102" s="37"/>
      <c r="PAJ102" s="46"/>
      <c r="PAK102" s="35"/>
      <c r="PAL102" s="59"/>
      <c r="PAM102" s="37"/>
      <c r="PAN102" s="46"/>
      <c r="PAO102" s="35"/>
      <c r="PAP102" s="59"/>
      <c r="PAQ102" s="37"/>
      <c r="PAR102" s="46"/>
      <c r="PAS102" s="35"/>
      <c r="PAT102" s="59"/>
      <c r="PAU102" s="37"/>
      <c r="PAV102" s="46"/>
      <c r="PAW102" s="35"/>
      <c r="PAX102" s="59"/>
      <c r="PAY102" s="37"/>
      <c r="PAZ102" s="46"/>
      <c r="PBA102" s="35"/>
      <c r="PBB102" s="59"/>
      <c r="PBC102" s="37"/>
      <c r="PBD102" s="46"/>
      <c r="PBE102" s="35"/>
      <c r="PBF102" s="59"/>
      <c r="PBG102" s="37"/>
      <c r="PBH102" s="46"/>
      <c r="PBI102" s="35"/>
      <c r="PBJ102" s="59"/>
      <c r="PBK102" s="37"/>
      <c r="PBL102" s="46"/>
      <c r="PBM102" s="35"/>
      <c r="PBN102" s="59"/>
      <c r="PBO102" s="37"/>
      <c r="PBP102" s="46"/>
      <c r="PBQ102" s="35"/>
      <c r="PBR102" s="59"/>
      <c r="PBS102" s="37"/>
      <c r="PBT102" s="46"/>
      <c r="PBU102" s="35"/>
      <c r="PBV102" s="59"/>
      <c r="PBW102" s="37"/>
      <c r="PBX102" s="46"/>
      <c r="PBY102" s="35"/>
      <c r="PBZ102" s="59"/>
      <c r="PCA102" s="37"/>
      <c r="PCB102" s="46"/>
      <c r="PCC102" s="35"/>
      <c r="PCD102" s="59"/>
      <c r="PCE102" s="37"/>
      <c r="PCF102" s="46"/>
      <c r="PCG102" s="35"/>
      <c r="PCH102" s="59"/>
      <c r="PCI102" s="37"/>
      <c r="PCJ102" s="46"/>
      <c r="PCK102" s="35"/>
      <c r="PCL102" s="59"/>
      <c r="PCM102" s="37"/>
      <c r="PCN102" s="46"/>
      <c r="PCO102" s="35"/>
      <c r="PCP102" s="59"/>
      <c r="PCQ102" s="37"/>
      <c r="PCR102" s="46"/>
      <c r="PCS102" s="35"/>
      <c r="PCT102" s="59"/>
      <c r="PCU102" s="37"/>
      <c r="PCV102" s="46"/>
      <c r="PCW102" s="35"/>
      <c r="PCX102" s="59"/>
      <c r="PCY102" s="37"/>
      <c r="PCZ102" s="46"/>
      <c r="PDA102" s="35"/>
      <c r="PDB102" s="59"/>
      <c r="PDC102" s="37"/>
      <c r="PDD102" s="46"/>
      <c r="PDE102" s="35"/>
      <c r="PDF102" s="59"/>
      <c r="PDG102" s="37"/>
      <c r="PDH102" s="46"/>
      <c r="PDI102" s="35"/>
      <c r="PDJ102" s="59"/>
      <c r="PDK102" s="37"/>
      <c r="PDL102" s="46"/>
      <c r="PDM102" s="35"/>
      <c r="PDN102" s="59"/>
      <c r="PDO102" s="37"/>
      <c r="PDP102" s="46"/>
      <c r="PDQ102" s="35"/>
      <c r="PDR102" s="59"/>
      <c r="PDS102" s="37"/>
      <c r="PDT102" s="46"/>
      <c r="PDU102" s="35"/>
      <c r="PDV102" s="59"/>
      <c r="PDW102" s="37"/>
      <c r="PDX102" s="46"/>
      <c r="PDY102" s="35"/>
      <c r="PDZ102" s="59"/>
      <c r="PEA102" s="37"/>
      <c r="PEB102" s="46"/>
      <c r="PEC102" s="35"/>
      <c r="PED102" s="59"/>
      <c r="PEE102" s="37"/>
      <c r="PEF102" s="46"/>
      <c r="PEG102" s="35"/>
      <c r="PEH102" s="59"/>
      <c r="PEI102" s="37"/>
      <c r="PEJ102" s="46"/>
      <c r="PEK102" s="35"/>
      <c r="PEL102" s="59"/>
      <c r="PEM102" s="37"/>
      <c r="PEN102" s="46"/>
      <c r="PEO102" s="35"/>
      <c r="PEP102" s="59"/>
      <c r="PEQ102" s="37"/>
      <c r="PER102" s="46"/>
      <c r="PES102" s="35"/>
      <c r="PET102" s="59"/>
      <c r="PEU102" s="37"/>
      <c r="PEV102" s="46"/>
      <c r="PEW102" s="35"/>
      <c r="PEX102" s="59"/>
      <c r="PEY102" s="37"/>
      <c r="PEZ102" s="46"/>
      <c r="PFA102" s="35"/>
      <c r="PFB102" s="59"/>
      <c r="PFC102" s="37"/>
      <c r="PFD102" s="46"/>
      <c r="PFE102" s="35"/>
      <c r="PFF102" s="59"/>
      <c r="PFG102" s="37"/>
      <c r="PFH102" s="46"/>
      <c r="PFI102" s="35"/>
      <c r="PFJ102" s="59"/>
      <c r="PFK102" s="37"/>
      <c r="PFL102" s="46"/>
      <c r="PFM102" s="35"/>
      <c r="PFN102" s="59"/>
      <c r="PFO102" s="37"/>
      <c r="PFP102" s="46"/>
      <c r="PFQ102" s="35"/>
      <c r="PFR102" s="59"/>
      <c r="PFS102" s="37"/>
      <c r="PFT102" s="46"/>
      <c r="PFU102" s="35"/>
      <c r="PFV102" s="59"/>
      <c r="PFW102" s="37"/>
      <c r="PFX102" s="46"/>
      <c r="PFY102" s="35"/>
      <c r="PFZ102" s="59"/>
      <c r="PGA102" s="37"/>
      <c r="PGB102" s="46"/>
      <c r="PGC102" s="35"/>
      <c r="PGD102" s="59"/>
      <c r="PGE102" s="37"/>
      <c r="PGF102" s="46"/>
      <c r="PGG102" s="35"/>
      <c r="PGH102" s="59"/>
      <c r="PGI102" s="37"/>
      <c r="PGJ102" s="46"/>
      <c r="PGK102" s="35"/>
      <c r="PGL102" s="59"/>
      <c r="PGM102" s="37"/>
      <c r="PGN102" s="46"/>
      <c r="PGO102" s="35"/>
      <c r="PGP102" s="59"/>
      <c r="PGQ102" s="37"/>
      <c r="PGR102" s="46"/>
      <c r="PGS102" s="35"/>
      <c r="PGT102" s="59"/>
      <c r="PGU102" s="37"/>
      <c r="PGV102" s="46"/>
      <c r="PGW102" s="35"/>
      <c r="PGX102" s="59"/>
      <c r="PGY102" s="37"/>
      <c r="PGZ102" s="46"/>
      <c r="PHA102" s="35"/>
      <c r="PHB102" s="59"/>
      <c r="PHC102" s="37"/>
      <c r="PHD102" s="46"/>
      <c r="PHE102" s="35"/>
      <c r="PHF102" s="59"/>
      <c r="PHG102" s="37"/>
      <c r="PHH102" s="46"/>
      <c r="PHI102" s="35"/>
      <c r="PHJ102" s="59"/>
      <c r="PHK102" s="37"/>
      <c r="PHL102" s="46"/>
      <c r="PHM102" s="35"/>
      <c r="PHN102" s="59"/>
      <c r="PHO102" s="37"/>
      <c r="PHP102" s="46"/>
      <c r="PHQ102" s="35"/>
      <c r="PHR102" s="59"/>
      <c r="PHS102" s="37"/>
      <c r="PHT102" s="46"/>
      <c r="PHU102" s="35"/>
      <c r="PHV102" s="59"/>
      <c r="PHW102" s="37"/>
      <c r="PHX102" s="46"/>
      <c r="PHY102" s="35"/>
      <c r="PHZ102" s="59"/>
      <c r="PIA102" s="37"/>
      <c r="PIB102" s="46"/>
      <c r="PIC102" s="35"/>
      <c r="PID102" s="59"/>
      <c r="PIE102" s="37"/>
      <c r="PIF102" s="46"/>
      <c r="PIG102" s="35"/>
      <c r="PIH102" s="59"/>
      <c r="PII102" s="37"/>
      <c r="PIJ102" s="46"/>
      <c r="PIK102" s="35"/>
      <c r="PIL102" s="59"/>
      <c r="PIM102" s="37"/>
      <c r="PIN102" s="46"/>
      <c r="PIO102" s="35"/>
      <c r="PIP102" s="59"/>
      <c r="PIQ102" s="37"/>
      <c r="PIR102" s="46"/>
      <c r="PIS102" s="35"/>
      <c r="PIT102" s="59"/>
      <c r="PIU102" s="37"/>
      <c r="PIV102" s="46"/>
      <c r="PIW102" s="35"/>
      <c r="PIX102" s="59"/>
      <c r="PIY102" s="37"/>
      <c r="PIZ102" s="46"/>
      <c r="PJA102" s="35"/>
      <c r="PJB102" s="59"/>
      <c r="PJC102" s="37"/>
      <c r="PJD102" s="46"/>
      <c r="PJE102" s="35"/>
      <c r="PJF102" s="59"/>
      <c r="PJG102" s="37"/>
      <c r="PJH102" s="46"/>
      <c r="PJI102" s="35"/>
      <c r="PJJ102" s="59"/>
      <c r="PJK102" s="37"/>
      <c r="PJL102" s="46"/>
      <c r="PJM102" s="35"/>
      <c r="PJN102" s="59"/>
      <c r="PJO102" s="37"/>
      <c r="PJP102" s="46"/>
      <c r="PJQ102" s="35"/>
      <c r="PJR102" s="59"/>
      <c r="PJS102" s="37"/>
      <c r="PJT102" s="46"/>
      <c r="PJU102" s="35"/>
      <c r="PJV102" s="59"/>
      <c r="PJW102" s="37"/>
      <c r="PJX102" s="46"/>
      <c r="PJY102" s="35"/>
      <c r="PJZ102" s="59"/>
      <c r="PKA102" s="37"/>
      <c r="PKB102" s="46"/>
      <c r="PKC102" s="35"/>
      <c r="PKD102" s="59"/>
      <c r="PKE102" s="37"/>
      <c r="PKF102" s="46"/>
      <c r="PKG102" s="35"/>
      <c r="PKH102" s="59"/>
      <c r="PKI102" s="37"/>
      <c r="PKJ102" s="46"/>
      <c r="PKK102" s="35"/>
      <c r="PKL102" s="59"/>
      <c r="PKM102" s="37"/>
      <c r="PKN102" s="46"/>
      <c r="PKO102" s="35"/>
      <c r="PKP102" s="59"/>
      <c r="PKQ102" s="37"/>
      <c r="PKR102" s="46"/>
      <c r="PKS102" s="35"/>
      <c r="PKT102" s="59"/>
      <c r="PKU102" s="37"/>
      <c r="PKV102" s="46"/>
      <c r="PKW102" s="35"/>
      <c r="PKX102" s="59"/>
      <c r="PKY102" s="37"/>
      <c r="PKZ102" s="46"/>
      <c r="PLA102" s="35"/>
      <c r="PLB102" s="59"/>
      <c r="PLC102" s="37"/>
      <c r="PLD102" s="46"/>
      <c r="PLE102" s="35"/>
      <c r="PLF102" s="59"/>
      <c r="PLG102" s="37"/>
      <c r="PLH102" s="46"/>
      <c r="PLI102" s="35"/>
      <c r="PLJ102" s="59"/>
      <c r="PLK102" s="37"/>
      <c r="PLL102" s="46"/>
      <c r="PLM102" s="35"/>
      <c r="PLN102" s="59"/>
      <c r="PLO102" s="37"/>
      <c r="PLP102" s="46"/>
      <c r="PLQ102" s="35"/>
      <c r="PLR102" s="59"/>
      <c r="PLS102" s="37"/>
      <c r="PLT102" s="46"/>
      <c r="PLU102" s="35"/>
      <c r="PLV102" s="59"/>
      <c r="PLW102" s="37"/>
      <c r="PLX102" s="46"/>
      <c r="PLY102" s="35"/>
      <c r="PLZ102" s="59"/>
      <c r="PMA102" s="37"/>
      <c r="PMB102" s="46"/>
      <c r="PMC102" s="35"/>
      <c r="PMD102" s="59"/>
      <c r="PME102" s="37"/>
      <c r="PMF102" s="46"/>
      <c r="PMG102" s="35"/>
      <c r="PMH102" s="59"/>
      <c r="PMI102" s="37"/>
      <c r="PMJ102" s="46"/>
      <c r="PMK102" s="35"/>
      <c r="PML102" s="59"/>
      <c r="PMM102" s="37"/>
      <c r="PMN102" s="46"/>
      <c r="PMO102" s="35"/>
      <c r="PMP102" s="59"/>
      <c r="PMQ102" s="37"/>
      <c r="PMR102" s="46"/>
      <c r="PMS102" s="35"/>
      <c r="PMT102" s="59"/>
      <c r="PMU102" s="37"/>
      <c r="PMV102" s="46"/>
      <c r="PMW102" s="35"/>
      <c r="PMX102" s="59"/>
      <c r="PMY102" s="37"/>
      <c r="PMZ102" s="46"/>
      <c r="PNA102" s="35"/>
      <c r="PNB102" s="59"/>
      <c r="PNC102" s="37"/>
      <c r="PND102" s="46"/>
      <c r="PNE102" s="35"/>
      <c r="PNF102" s="59"/>
      <c r="PNG102" s="37"/>
      <c r="PNH102" s="46"/>
      <c r="PNI102" s="35"/>
      <c r="PNJ102" s="59"/>
      <c r="PNK102" s="37"/>
      <c r="PNL102" s="46"/>
      <c r="PNM102" s="35"/>
      <c r="PNN102" s="59"/>
      <c r="PNO102" s="37"/>
      <c r="PNP102" s="46"/>
      <c r="PNQ102" s="35"/>
      <c r="PNR102" s="59"/>
      <c r="PNS102" s="37"/>
      <c r="PNT102" s="46"/>
      <c r="PNU102" s="35"/>
      <c r="PNV102" s="59"/>
      <c r="PNW102" s="37"/>
      <c r="PNX102" s="46"/>
      <c r="PNY102" s="35"/>
      <c r="PNZ102" s="59"/>
      <c r="POA102" s="37"/>
      <c r="POB102" s="46"/>
      <c r="POC102" s="35"/>
      <c r="POD102" s="59"/>
      <c r="POE102" s="37"/>
      <c r="POF102" s="46"/>
      <c r="POG102" s="35"/>
      <c r="POH102" s="59"/>
      <c r="POI102" s="37"/>
      <c r="POJ102" s="46"/>
      <c r="POK102" s="35"/>
      <c r="POL102" s="59"/>
      <c r="POM102" s="37"/>
      <c r="PON102" s="46"/>
      <c r="POO102" s="35"/>
      <c r="POP102" s="59"/>
      <c r="POQ102" s="37"/>
      <c r="POR102" s="46"/>
      <c r="POS102" s="35"/>
      <c r="POT102" s="59"/>
      <c r="POU102" s="37"/>
      <c r="POV102" s="46"/>
      <c r="POW102" s="35"/>
      <c r="POX102" s="59"/>
      <c r="POY102" s="37"/>
      <c r="POZ102" s="46"/>
      <c r="PPA102" s="35"/>
      <c r="PPB102" s="59"/>
      <c r="PPC102" s="37"/>
      <c r="PPD102" s="46"/>
      <c r="PPE102" s="35"/>
      <c r="PPF102" s="59"/>
      <c r="PPG102" s="37"/>
      <c r="PPH102" s="46"/>
      <c r="PPI102" s="35"/>
      <c r="PPJ102" s="59"/>
      <c r="PPK102" s="37"/>
      <c r="PPL102" s="46"/>
      <c r="PPM102" s="35"/>
      <c r="PPN102" s="59"/>
      <c r="PPO102" s="37"/>
      <c r="PPP102" s="46"/>
      <c r="PPQ102" s="35"/>
      <c r="PPR102" s="59"/>
      <c r="PPS102" s="37"/>
      <c r="PPT102" s="46"/>
      <c r="PPU102" s="35"/>
      <c r="PPV102" s="59"/>
      <c r="PPW102" s="37"/>
      <c r="PPX102" s="46"/>
      <c r="PPY102" s="35"/>
      <c r="PPZ102" s="59"/>
      <c r="PQA102" s="37"/>
      <c r="PQB102" s="46"/>
      <c r="PQC102" s="35"/>
      <c r="PQD102" s="59"/>
      <c r="PQE102" s="37"/>
      <c r="PQF102" s="46"/>
      <c r="PQG102" s="35"/>
      <c r="PQH102" s="59"/>
      <c r="PQI102" s="37"/>
      <c r="PQJ102" s="46"/>
      <c r="PQK102" s="35"/>
      <c r="PQL102" s="59"/>
      <c r="PQM102" s="37"/>
      <c r="PQN102" s="46"/>
      <c r="PQO102" s="35"/>
      <c r="PQP102" s="59"/>
      <c r="PQQ102" s="37"/>
      <c r="PQR102" s="46"/>
      <c r="PQS102" s="35"/>
      <c r="PQT102" s="59"/>
      <c r="PQU102" s="37"/>
      <c r="PQV102" s="46"/>
      <c r="PQW102" s="35"/>
      <c r="PQX102" s="59"/>
      <c r="PQY102" s="37"/>
      <c r="PQZ102" s="46"/>
      <c r="PRA102" s="35"/>
      <c r="PRB102" s="59"/>
      <c r="PRC102" s="37"/>
      <c r="PRD102" s="46"/>
      <c r="PRE102" s="35"/>
      <c r="PRF102" s="59"/>
      <c r="PRG102" s="37"/>
      <c r="PRH102" s="46"/>
      <c r="PRI102" s="35"/>
      <c r="PRJ102" s="59"/>
      <c r="PRK102" s="37"/>
      <c r="PRL102" s="46"/>
      <c r="PRM102" s="35"/>
      <c r="PRN102" s="59"/>
      <c r="PRO102" s="37"/>
      <c r="PRP102" s="46"/>
      <c r="PRQ102" s="35"/>
      <c r="PRR102" s="59"/>
      <c r="PRS102" s="37"/>
      <c r="PRT102" s="46"/>
      <c r="PRU102" s="35"/>
      <c r="PRV102" s="59"/>
      <c r="PRW102" s="37"/>
      <c r="PRX102" s="46"/>
      <c r="PRY102" s="35"/>
      <c r="PRZ102" s="59"/>
      <c r="PSA102" s="37"/>
      <c r="PSB102" s="46"/>
      <c r="PSC102" s="35"/>
      <c r="PSD102" s="59"/>
      <c r="PSE102" s="37"/>
      <c r="PSF102" s="46"/>
      <c r="PSG102" s="35"/>
      <c r="PSH102" s="59"/>
      <c r="PSI102" s="37"/>
      <c r="PSJ102" s="46"/>
      <c r="PSK102" s="35"/>
      <c r="PSL102" s="59"/>
      <c r="PSM102" s="37"/>
      <c r="PSN102" s="46"/>
      <c r="PSO102" s="35"/>
      <c r="PSP102" s="59"/>
      <c r="PSQ102" s="37"/>
      <c r="PSR102" s="46"/>
      <c r="PSS102" s="35"/>
      <c r="PST102" s="59"/>
      <c r="PSU102" s="37"/>
      <c r="PSV102" s="46"/>
      <c r="PSW102" s="35"/>
      <c r="PSX102" s="59"/>
      <c r="PSY102" s="37"/>
      <c r="PSZ102" s="46"/>
      <c r="PTA102" s="35"/>
      <c r="PTB102" s="59"/>
      <c r="PTC102" s="37"/>
      <c r="PTD102" s="46"/>
      <c r="PTE102" s="35"/>
      <c r="PTF102" s="59"/>
      <c r="PTG102" s="37"/>
      <c r="PTH102" s="46"/>
      <c r="PTI102" s="35"/>
      <c r="PTJ102" s="59"/>
      <c r="PTK102" s="37"/>
      <c r="PTL102" s="46"/>
      <c r="PTM102" s="35"/>
      <c r="PTN102" s="59"/>
      <c r="PTO102" s="37"/>
      <c r="PTP102" s="46"/>
      <c r="PTQ102" s="35"/>
      <c r="PTR102" s="59"/>
      <c r="PTS102" s="37"/>
      <c r="PTT102" s="46"/>
      <c r="PTU102" s="35"/>
      <c r="PTV102" s="59"/>
      <c r="PTW102" s="37"/>
      <c r="PTX102" s="46"/>
      <c r="PTY102" s="35"/>
      <c r="PTZ102" s="59"/>
      <c r="PUA102" s="37"/>
      <c r="PUB102" s="46"/>
      <c r="PUC102" s="35"/>
      <c r="PUD102" s="59"/>
      <c r="PUE102" s="37"/>
      <c r="PUF102" s="46"/>
      <c r="PUG102" s="35"/>
      <c r="PUH102" s="59"/>
      <c r="PUI102" s="37"/>
      <c r="PUJ102" s="46"/>
      <c r="PUK102" s="35"/>
      <c r="PUL102" s="59"/>
      <c r="PUM102" s="37"/>
      <c r="PUN102" s="46"/>
      <c r="PUO102" s="35"/>
      <c r="PUP102" s="59"/>
      <c r="PUQ102" s="37"/>
      <c r="PUR102" s="46"/>
      <c r="PUS102" s="35"/>
      <c r="PUT102" s="59"/>
      <c r="PUU102" s="37"/>
      <c r="PUV102" s="46"/>
      <c r="PUW102" s="35"/>
      <c r="PUX102" s="59"/>
      <c r="PUY102" s="37"/>
      <c r="PUZ102" s="46"/>
      <c r="PVA102" s="35"/>
      <c r="PVB102" s="59"/>
      <c r="PVC102" s="37"/>
      <c r="PVD102" s="46"/>
      <c r="PVE102" s="35"/>
      <c r="PVF102" s="59"/>
      <c r="PVG102" s="37"/>
      <c r="PVH102" s="46"/>
      <c r="PVI102" s="35"/>
      <c r="PVJ102" s="59"/>
      <c r="PVK102" s="37"/>
      <c r="PVL102" s="46"/>
      <c r="PVM102" s="35"/>
      <c r="PVN102" s="59"/>
      <c r="PVO102" s="37"/>
      <c r="PVP102" s="46"/>
      <c r="PVQ102" s="35"/>
      <c r="PVR102" s="59"/>
      <c r="PVS102" s="37"/>
      <c r="PVT102" s="46"/>
      <c r="PVU102" s="35"/>
      <c r="PVV102" s="59"/>
      <c r="PVW102" s="37"/>
      <c r="PVX102" s="46"/>
      <c r="PVY102" s="35"/>
      <c r="PVZ102" s="59"/>
      <c r="PWA102" s="37"/>
      <c r="PWB102" s="46"/>
      <c r="PWC102" s="35"/>
      <c r="PWD102" s="59"/>
      <c r="PWE102" s="37"/>
      <c r="PWF102" s="46"/>
      <c r="PWG102" s="35"/>
      <c r="PWH102" s="59"/>
      <c r="PWI102" s="37"/>
      <c r="PWJ102" s="46"/>
      <c r="PWK102" s="35"/>
      <c r="PWL102" s="59"/>
      <c r="PWM102" s="37"/>
      <c r="PWN102" s="46"/>
      <c r="PWO102" s="35"/>
      <c r="PWP102" s="59"/>
      <c r="PWQ102" s="37"/>
      <c r="PWR102" s="46"/>
      <c r="PWS102" s="35"/>
      <c r="PWT102" s="59"/>
      <c r="PWU102" s="37"/>
      <c r="PWV102" s="46"/>
      <c r="PWW102" s="35"/>
      <c r="PWX102" s="59"/>
      <c r="PWY102" s="37"/>
      <c r="PWZ102" s="46"/>
      <c r="PXA102" s="35"/>
      <c r="PXB102" s="59"/>
      <c r="PXC102" s="37"/>
      <c r="PXD102" s="46"/>
      <c r="PXE102" s="35"/>
      <c r="PXF102" s="59"/>
      <c r="PXG102" s="37"/>
      <c r="PXH102" s="46"/>
      <c r="PXI102" s="35"/>
      <c r="PXJ102" s="59"/>
      <c r="PXK102" s="37"/>
      <c r="PXL102" s="46"/>
      <c r="PXM102" s="35"/>
      <c r="PXN102" s="59"/>
      <c r="PXO102" s="37"/>
      <c r="PXP102" s="46"/>
      <c r="PXQ102" s="35"/>
      <c r="PXR102" s="59"/>
      <c r="PXS102" s="37"/>
      <c r="PXT102" s="46"/>
      <c r="PXU102" s="35"/>
      <c r="PXV102" s="59"/>
      <c r="PXW102" s="37"/>
      <c r="PXX102" s="46"/>
      <c r="PXY102" s="35"/>
      <c r="PXZ102" s="59"/>
      <c r="PYA102" s="37"/>
      <c r="PYB102" s="46"/>
      <c r="PYC102" s="35"/>
      <c r="PYD102" s="59"/>
      <c r="PYE102" s="37"/>
      <c r="PYF102" s="46"/>
      <c r="PYG102" s="35"/>
      <c r="PYH102" s="59"/>
      <c r="PYI102" s="37"/>
      <c r="PYJ102" s="46"/>
      <c r="PYK102" s="35"/>
      <c r="PYL102" s="59"/>
      <c r="PYM102" s="37"/>
      <c r="PYN102" s="46"/>
      <c r="PYO102" s="35"/>
      <c r="PYP102" s="59"/>
      <c r="PYQ102" s="37"/>
      <c r="PYR102" s="46"/>
      <c r="PYS102" s="35"/>
      <c r="PYT102" s="59"/>
      <c r="PYU102" s="37"/>
      <c r="PYV102" s="46"/>
      <c r="PYW102" s="35"/>
      <c r="PYX102" s="59"/>
      <c r="PYY102" s="37"/>
      <c r="PYZ102" s="46"/>
      <c r="PZA102" s="35"/>
      <c r="PZB102" s="59"/>
      <c r="PZC102" s="37"/>
      <c r="PZD102" s="46"/>
      <c r="PZE102" s="35"/>
      <c r="PZF102" s="59"/>
      <c r="PZG102" s="37"/>
      <c r="PZH102" s="46"/>
      <c r="PZI102" s="35"/>
      <c r="PZJ102" s="59"/>
      <c r="PZK102" s="37"/>
      <c r="PZL102" s="46"/>
      <c r="PZM102" s="35"/>
      <c r="PZN102" s="59"/>
      <c r="PZO102" s="37"/>
      <c r="PZP102" s="46"/>
      <c r="PZQ102" s="35"/>
      <c r="PZR102" s="59"/>
      <c r="PZS102" s="37"/>
      <c r="PZT102" s="46"/>
      <c r="PZU102" s="35"/>
      <c r="PZV102" s="59"/>
      <c r="PZW102" s="37"/>
      <c r="PZX102" s="46"/>
      <c r="PZY102" s="35"/>
      <c r="PZZ102" s="59"/>
      <c r="QAA102" s="37"/>
      <c r="QAB102" s="46"/>
      <c r="QAC102" s="35"/>
      <c r="QAD102" s="59"/>
      <c r="QAE102" s="37"/>
      <c r="QAF102" s="46"/>
      <c r="QAG102" s="35"/>
      <c r="QAH102" s="59"/>
      <c r="QAI102" s="37"/>
      <c r="QAJ102" s="46"/>
      <c r="QAK102" s="35"/>
      <c r="QAL102" s="59"/>
      <c r="QAM102" s="37"/>
      <c r="QAN102" s="46"/>
      <c r="QAO102" s="35"/>
      <c r="QAP102" s="59"/>
      <c r="QAQ102" s="37"/>
      <c r="QAR102" s="46"/>
      <c r="QAS102" s="35"/>
      <c r="QAT102" s="59"/>
      <c r="QAU102" s="37"/>
      <c r="QAV102" s="46"/>
      <c r="QAW102" s="35"/>
      <c r="QAX102" s="59"/>
      <c r="QAY102" s="37"/>
      <c r="QAZ102" s="46"/>
      <c r="QBA102" s="35"/>
      <c r="QBB102" s="59"/>
      <c r="QBC102" s="37"/>
      <c r="QBD102" s="46"/>
      <c r="QBE102" s="35"/>
      <c r="QBF102" s="59"/>
      <c r="QBG102" s="37"/>
      <c r="QBH102" s="46"/>
      <c r="QBI102" s="35"/>
      <c r="QBJ102" s="59"/>
      <c r="QBK102" s="37"/>
      <c r="QBL102" s="46"/>
      <c r="QBM102" s="35"/>
      <c r="QBN102" s="59"/>
      <c r="QBO102" s="37"/>
      <c r="QBP102" s="46"/>
      <c r="QBQ102" s="35"/>
      <c r="QBR102" s="59"/>
      <c r="QBS102" s="37"/>
      <c r="QBT102" s="46"/>
      <c r="QBU102" s="35"/>
      <c r="QBV102" s="59"/>
      <c r="QBW102" s="37"/>
      <c r="QBX102" s="46"/>
      <c r="QBY102" s="35"/>
      <c r="QBZ102" s="59"/>
      <c r="QCA102" s="37"/>
      <c r="QCB102" s="46"/>
      <c r="QCC102" s="35"/>
      <c r="QCD102" s="59"/>
      <c r="QCE102" s="37"/>
      <c r="QCF102" s="46"/>
      <c r="QCG102" s="35"/>
      <c r="QCH102" s="59"/>
      <c r="QCI102" s="37"/>
      <c r="QCJ102" s="46"/>
      <c r="QCK102" s="35"/>
      <c r="QCL102" s="59"/>
      <c r="QCM102" s="37"/>
      <c r="QCN102" s="46"/>
      <c r="QCO102" s="35"/>
      <c r="QCP102" s="59"/>
      <c r="QCQ102" s="37"/>
      <c r="QCR102" s="46"/>
      <c r="QCS102" s="35"/>
      <c r="QCT102" s="59"/>
      <c r="QCU102" s="37"/>
      <c r="QCV102" s="46"/>
      <c r="QCW102" s="35"/>
      <c r="QCX102" s="59"/>
      <c r="QCY102" s="37"/>
      <c r="QCZ102" s="46"/>
      <c r="QDA102" s="35"/>
      <c r="QDB102" s="59"/>
      <c r="QDC102" s="37"/>
      <c r="QDD102" s="46"/>
      <c r="QDE102" s="35"/>
      <c r="QDF102" s="59"/>
      <c r="QDG102" s="37"/>
      <c r="QDH102" s="46"/>
      <c r="QDI102" s="35"/>
      <c r="QDJ102" s="59"/>
      <c r="QDK102" s="37"/>
      <c r="QDL102" s="46"/>
      <c r="QDM102" s="35"/>
      <c r="QDN102" s="59"/>
      <c r="QDO102" s="37"/>
      <c r="QDP102" s="46"/>
      <c r="QDQ102" s="35"/>
      <c r="QDR102" s="59"/>
      <c r="QDS102" s="37"/>
      <c r="QDT102" s="46"/>
      <c r="QDU102" s="35"/>
      <c r="QDV102" s="59"/>
      <c r="QDW102" s="37"/>
      <c r="QDX102" s="46"/>
      <c r="QDY102" s="35"/>
      <c r="QDZ102" s="59"/>
      <c r="QEA102" s="37"/>
      <c r="QEB102" s="46"/>
      <c r="QEC102" s="35"/>
      <c r="QED102" s="59"/>
      <c r="QEE102" s="37"/>
      <c r="QEF102" s="46"/>
      <c r="QEG102" s="35"/>
      <c r="QEH102" s="59"/>
      <c r="QEI102" s="37"/>
      <c r="QEJ102" s="46"/>
      <c r="QEK102" s="35"/>
      <c r="QEL102" s="59"/>
      <c r="QEM102" s="37"/>
      <c r="QEN102" s="46"/>
      <c r="QEO102" s="35"/>
      <c r="QEP102" s="59"/>
      <c r="QEQ102" s="37"/>
      <c r="QER102" s="46"/>
      <c r="QES102" s="35"/>
      <c r="QET102" s="59"/>
      <c r="QEU102" s="37"/>
      <c r="QEV102" s="46"/>
      <c r="QEW102" s="35"/>
      <c r="QEX102" s="59"/>
      <c r="QEY102" s="37"/>
      <c r="QEZ102" s="46"/>
      <c r="QFA102" s="35"/>
      <c r="QFB102" s="59"/>
      <c r="QFC102" s="37"/>
      <c r="QFD102" s="46"/>
      <c r="QFE102" s="35"/>
      <c r="QFF102" s="59"/>
      <c r="QFG102" s="37"/>
      <c r="QFH102" s="46"/>
      <c r="QFI102" s="35"/>
      <c r="QFJ102" s="59"/>
      <c r="QFK102" s="37"/>
      <c r="QFL102" s="46"/>
      <c r="QFM102" s="35"/>
      <c r="QFN102" s="59"/>
      <c r="QFO102" s="37"/>
      <c r="QFP102" s="46"/>
      <c r="QFQ102" s="35"/>
      <c r="QFR102" s="59"/>
      <c r="QFS102" s="37"/>
      <c r="QFT102" s="46"/>
      <c r="QFU102" s="35"/>
      <c r="QFV102" s="59"/>
      <c r="QFW102" s="37"/>
      <c r="QFX102" s="46"/>
      <c r="QFY102" s="35"/>
      <c r="QFZ102" s="59"/>
      <c r="QGA102" s="37"/>
      <c r="QGB102" s="46"/>
      <c r="QGC102" s="35"/>
      <c r="QGD102" s="59"/>
      <c r="QGE102" s="37"/>
      <c r="QGF102" s="46"/>
      <c r="QGG102" s="35"/>
      <c r="QGH102" s="59"/>
      <c r="QGI102" s="37"/>
      <c r="QGJ102" s="46"/>
      <c r="QGK102" s="35"/>
      <c r="QGL102" s="59"/>
      <c r="QGM102" s="37"/>
      <c r="QGN102" s="46"/>
      <c r="QGO102" s="35"/>
      <c r="QGP102" s="59"/>
      <c r="QGQ102" s="37"/>
      <c r="QGR102" s="46"/>
      <c r="QGS102" s="35"/>
      <c r="QGT102" s="59"/>
      <c r="QGU102" s="37"/>
      <c r="QGV102" s="46"/>
      <c r="QGW102" s="35"/>
      <c r="QGX102" s="59"/>
      <c r="QGY102" s="37"/>
      <c r="QGZ102" s="46"/>
      <c r="QHA102" s="35"/>
      <c r="QHB102" s="59"/>
      <c r="QHC102" s="37"/>
      <c r="QHD102" s="46"/>
      <c r="QHE102" s="35"/>
      <c r="QHF102" s="59"/>
      <c r="QHG102" s="37"/>
      <c r="QHH102" s="46"/>
      <c r="QHI102" s="35"/>
      <c r="QHJ102" s="59"/>
      <c r="QHK102" s="37"/>
      <c r="QHL102" s="46"/>
      <c r="QHM102" s="35"/>
      <c r="QHN102" s="59"/>
      <c r="QHO102" s="37"/>
      <c r="QHP102" s="46"/>
      <c r="QHQ102" s="35"/>
      <c r="QHR102" s="59"/>
      <c r="QHS102" s="37"/>
      <c r="QHT102" s="46"/>
      <c r="QHU102" s="35"/>
      <c r="QHV102" s="59"/>
      <c r="QHW102" s="37"/>
      <c r="QHX102" s="46"/>
      <c r="QHY102" s="35"/>
      <c r="QHZ102" s="59"/>
      <c r="QIA102" s="37"/>
      <c r="QIB102" s="46"/>
      <c r="QIC102" s="35"/>
      <c r="QID102" s="59"/>
      <c r="QIE102" s="37"/>
      <c r="QIF102" s="46"/>
      <c r="QIG102" s="35"/>
      <c r="QIH102" s="59"/>
      <c r="QII102" s="37"/>
      <c r="QIJ102" s="46"/>
      <c r="QIK102" s="35"/>
      <c r="QIL102" s="59"/>
      <c r="QIM102" s="37"/>
      <c r="QIN102" s="46"/>
      <c r="QIO102" s="35"/>
      <c r="QIP102" s="59"/>
      <c r="QIQ102" s="37"/>
      <c r="QIR102" s="46"/>
      <c r="QIS102" s="35"/>
      <c r="QIT102" s="59"/>
      <c r="QIU102" s="37"/>
      <c r="QIV102" s="46"/>
      <c r="QIW102" s="35"/>
      <c r="QIX102" s="59"/>
      <c r="QIY102" s="37"/>
      <c r="QIZ102" s="46"/>
      <c r="QJA102" s="35"/>
      <c r="QJB102" s="59"/>
      <c r="QJC102" s="37"/>
      <c r="QJD102" s="46"/>
      <c r="QJE102" s="35"/>
      <c r="QJF102" s="59"/>
      <c r="QJG102" s="37"/>
      <c r="QJH102" s="46"/>
      <c r="QJI102" s="35"/>
      <c r="QJJ102" s="59"/>
      <c r="QJK102" s="37"/>
      <c r="QJL102" s="46"/>
      <c r="QJM102" s="35"/>
      <c r="QJN102" s="59"/>
      <c r="QJO102" s="37"/>
      <c r="QJP102" s="46"/>
      <c r="QJQ102" s="35"/>
      <c r="QJR102" s="59"/>
      <c r="QJS102" s="37"/>
      <c r="QJT102" s="46"/>
      <c r="QJU102" s="35"/>
      <c r="QJV102" s="59"/>
      <c r="QJW102" s="37"/>
      <c r="QJX102" s="46"/>
      <c r="QJY102" s="35"/>
      <c r="QJZ102" s="59"/>
      <c r="QKA102" s="37"/>
      <c r="QKB102" s="46"/>
      <c r="QKC102" s="35"/>
      <c r="QKD102" s="59"/>
      <c r="QKE102" s="37"/>
      <c r="QKF102" s="46"/>
      <c r="QKG102" s="35"/>
      <c r="QKH102" s="59"/>
      <c r="QKI102" s="37"/>
      <c r="QKJ102" s="46"/>
      <c r="QKK102" s="35"/>
      <c r="QKL102" s="59"/>
      <c r="QKM102" s="37"/>
      <c r="QKN102" s="46"/>
      <c r="QKO102" s="35"/>
      <c r="QKP102" s="59"/>
      <c r="QKQ102" s="37"/>
      <c r="QKR102" s="46"/>
      <c r="QKS102" s="35"/>
      <c r="QKT102" s="59"/>
      <c r="QKU102" s="37"/>
      <c r="QKV102" s="46"/>
      <c r="QKW102" s="35"/>
      <c r="QKX102" s="59"/>
      <c r="QKY102" s="37"/>
      <c r="QKZ102" s="46"/>
      <c r="QLA102" s="35"/>
      <c r="QLB102" s="59"/>
      <c r="QLC102" s="37"/>
      <c r="QLD102" s="46"/>
      <c r="QLE102" s="35"/>
      <c r="QLF102" s="59"/>
      <c r="QLG102" s="37"/>
      <c r="QLH102" s="46"/>
      <c r="QLI102" s="35"/>
      <c r="QLJ102" s="59"/>
      <c r="QLK102" s="37"/>
      <c r="QLL102" s="46"/>
      <c r="QLM102" s="35"/>
      <c r="QLN102" s="59"/>
      <c r="QLO102" s="37"/>
      <c r="QLP102" s="46"/>
      <c r="QLQ102" s="35"/>
      <c r="QLR102" s="59"/>
      <c r="QLS102" s="37"/>
      <c r="QLT102" s="46"/>
      <c r="QLU102" s="35"/>
      <c r="QLV102" s="59"/>
      <c r="QLW102" s="37"/>
      <c r="QLX102" s="46"/>
      <c r="QLY102" s="35"/>
      <c r="QLZ102" s="59"/>
      <c r="QMA102" s="37"/>
      <c r="QMB102" s="46"/>
      <c r="QMC102" s="35"/>
      <c r="QMD102" s="59"/>
      <c r="QME102" s="37"/>
      <c r="QMF102" s="46"/>
      <c r="QMG102" s="35"/>
      <c r="QMH102" s="59"/>
      <c r="QMI102" s="37"/>
      <c r="QMJ102" s="46"/>
      <c r="QMK102" s="35"/>
      <c r="QML102" s="59"/>
      <c r="QMM102" s="37"/>
      <c r="QMN102" s="46"/>
      <c r="QMO102" s="35"/>
      <c r="QMP102" s="59"/>
      <c r="QMQ102" s="37"/>
      <c r="QMR102" s="46"/>
      <c r="QMS102" s="35"/>
      <c r="QMT102" s="59"/>
      <c r="QMU102" s="37"/>
      <c r="QMV102" s="46"/>
      <c r="QMW102" s="35"/>
      <c r="QMX102" s="59"/>
      <c r="QMY102" s="37"/>
      <c r="QMZ102" s="46"/>
      <c r="QNA102" s="35"/>
      <c r="QNB102" s="59"/>
      <c r="QNC102" s="37"/>
      <c r="QND102" s="46"/>
      <c r="QNE102" s="35"/>
      <c r="QNF102" s="59"/>
      <c r="QNG102" s="37"/>
      <c r="QNH102" s="46"/>
      <c r="QNI102" s="35"/>
      <c r="QNJ102" s="59"/>
      <c r="QNK102" s="37"/>
      <c r="QNL102" s="46"/>
      <c r="QNM102" s="35"/>
      <c r="QNN102" s="59"/>
      <c r="QNO102" s="37"/>
      <c r="QNP102" s="46"/>
      <c r="QNQ102" s="35"/>
      <c r="QNR102" s="59"/>
      <c r="QNS102" s="37"/>
      <c r="QNT102" s="46"/>
      <c r="QNU102" s="35"/>
      <c r="QNV102" s="59"/>
      <c r="QNW102" s="37"/>
      <c r="QNX102" s="46"/>
      <c r="QNY102" s="35"/>
      <c r="QNZ102" s="59"/>
      <c r="QOA102" s="37"/>
      <c r="QOB102" s="46"/>
      <c r="QOC102" s="35"/>
      <c r="QOD102" s="59"/>
      <c r="QOE102" s="37"/>
      <c r="QOF102" s="46"/>
      <c r="QOG102" s="35"/>
      <c r="QOH102" s="59"/>
      <c r="QOI102" s="37"/>
      <c r="QOJ102" s="46"/>
      <c r="QOK102" s="35"/>
      <c r="QOL102" s="59"/>
      <c r="QOM102" s="37"/>
      <c r="QON102" s="46"/>
      <c r="QOO102" s="35"/>
      <c r="QOP102" s="59"/>
      <c r="QOQ102" s="37"/>
      <c r="QOR102" s="46"/>
      <c r="QOS102" s="35"/>
      <c r="QOT102" s="59"/>
      <c r="QOU102" s="37"/>
      <c r="QOV102" s="46"/>
      <c r="QOW102" s="35"/>
      <c r="QOX102" s="59"/>
      <c r="QOY102" s="37"/>
      <c r="QOZ102" s="46"/>
      <c r="QPA102" s="35"/>
      <c r="QPB102" s="59"/>
      <c r="QPC102" s="37"/>
      <c r="QPD102" s="46"/>
      <c r="QPE102" s="35"/>
      <c r="QPF102" s="59"/>
      <c r="QPG102" s="37"/>
      <c r="QPH102" s="46"/>
      <c r="QPI102" s="35"/>
      <c r="QPJ102" s="59"/>
      <c r="QPK102" s="37"/>
      <c r="QPL102" s="46"/>
      <c r="QPM102" s="35"/>
      <c r="QPN102" s="59"/>
      <c r="QPO102" s="37"/>
      <c r="QPP102" s="46"/>
      <c r="QPQ102" s="35"/>
      <c r="QPR102" s="59"/>
      <c r="QPS102" s="37"/>
      <c r="QPT102" s="46"/>
      <c r="QPU102" s="35"/>
      <c r="QPV102" s="59"/>
      <c r="QPW102" s="37"/>
      <c r="QPX102" s="46"/>
      <c r="QPY102" s="35"/>
      <c r="QPZ102" s="59"/>
      <c r="QQA102" s="37"/>
      <c r="QQB102" s="46"/>
      <c r="QQC102" s="35"/>
      <c r="QQD102" s="59"/>
      <c r="QQE102" s="37"/>
      <c r="QQF102" s="46"/>
      <c r="QQG102" s="35"/>
      <c r="QQH102" s="59"/>
      <c r="QQI102" s="37"/>
      <c r="QQJ102" s="46"/>
      <c r="QQK102" s="35"/>
      <c r="QQL102" s="59"/>
      <c r="QQM102" s="37"/>
      <c r="QQN102" s="46"/>
      <c r="QQO102" s="35"/>
      <c r="QQP102" s="59"/>
      <c r="QQQ102" s="37"/>
      <c r="QQR102" s="46"/>
      <c r="QQS102" s="35"/>
      <c r="QQT102" s="59"/>
      <c r="QQU102" s="37"/>
      <c r="QQV102" s="46"/>
      <c r="QQW102" s="35"/>
      <c r="QQX102" s="59"/>
      <c r="QQY102" s="37"/>
      <c r="QQZ102" s="46"/>
      <c r="QRA102" s="35"/>
      <c r="QRB102" s="59"/>
      <c r="QRC102" s="37"/>
      <c r="QRD102" s="46"/>
      <c r="QRE102" s="35"/>
      <c r="QRF102" s="59"/>
      <c r="QRG102" s="37"/>
      <c r="QRH102" s="46"/>
      <c r="QRI102" s="35"/>
      <c r="QRJ102" s="59"/>
      <c r="QRK102" s="37"/>
      <c r="QRL102" s="46"/>
      <c r="QRM102" s="35"/>
      <c r="QRN102" s="59"/>
      <c r="QRO102" s="37"/>
      <c r="QRP102" s="46"/>
      <c r="QRQ102" s="35"/>
      <c r="QRR102" s="59"/>
      <c r="QRS102" s="37"/>
      <c r="QRT102" s="46"/>
      <c r="QRU102" s="35"/>
      <c r="QRV102" s="59"/>
      <c r="QRW102" s="37"/>
      <c r="QRX102" s="46"/>
      <c r="QRY102" s="35"/>
      <c r="QRZ102" s="59"/>
      <c r="QSA102" s="37"/>
      <c r="QSB102" s="46"/>
      <c r="QSC102" s="35"/>
      <c r="QSD102" s="59"/>
      <c r="QSE102" s="37"/>
      <c r="QSF102" s="46"/>
      <c r="QSG102" s="35"/>
      <c r="QSH102" s="59"/>
      <c r="QSI102" s="37"/>
      <c r="QSJ102" s="46"/>
      <c r="QSK102" s="35"/>
      <c r="QSL102" s="59"/>
      <c r="QSM102" s="37"/>
      <c r="QSN102" s="46"/>
      <c r="QSO102" s="35"/>
      <c r="QSP102" s="59"/>
      <c r="QSQ102" s="37"/>
      <c r="QSR102" s="46"/>
      <c r="QSS102" s="35"/>
      <c r="QST102" s="59"/>
      <c r="QSU102" s="37"/>
      <c r="QSV102" s="46"/>
      <c r="QSW102" s="35"/>
      <c r="QSX102" s="59"/>
      <c r="QSY102" s="37"/>
      <c r="QSZ102" s="46"/>
      <c r="QTA102" s="35"/>
      <c r="QTB102" s="59"/>
      <c r="QTC102" s="37"/>
      <c r="QTD102" s="46"/>
      <c r="QTE102" s="35"/>
      <c r="QTF102" s="59"/>
      <c r="QTG102" s="37"/>
      <c r="QTH102" s="46"/>
      <c r="QTI102" s="35"/>
      <c r="QTJ102" s="59"/>
      <c r="QTK102" s="37"/>
      <c r="QTL102" s="46"/>
      <c r="QTM102" s="35"/>
      <c r="QTN102" s="59"/>
      <c r="QTO102" s="37"/>
      <c r="QTP102" s="46"/>
      <c r="QTQ102" s="35"/>
      <c r="QTR102" s="59"/>
      <c r="QTS102" s="37"/>
      <c r="QTT102" s="46"/>
      <c r="QTU102" s="35"/>
      <c r="QTV102" s="59"/>
      <c r="QTW102" s="37"/>
      <c r="QTX102" s="46"/>
      <c r="QTY102" s="35"/>
      <c r="QTZ102" s="59"/>
      <c r="QUA102" s="37"/>
      <c r="QUB102" s="46"/>
      <c r="QUC102" s="35"/>
      <c r="QUD102" s="59"/>
      <c r="QUE102" s="37"/>
      <c r="QUF102" s="46"/>
      <c r="QUG102" s="35"/>
      <c r="QUH102" s="59"/>
      <c r="QUI102" s="37"/>
      <c r="QUJ102" s="46"/>
      <c r="QUK102" s="35"/>
      <c r="QUL102" s="59"/>
      <c r="QUM102" s="37"/>
      <c r="QUN102" s="46"/>
      <c r="QUO102" s="35"/>
      <c r="QUP102" s="59"/>
      <c r="QUQ102" s="37"/>
      <c r="QUR102" s="46"/>
      <c r="QUS102" s="35"/>
      <c r="QUT102" s="59"/>
      <c r="QUU102" s="37"/>
      <c r="QUV102" s="46"/>
      <c r="QUW102" s="35"/>
      <c r="QUX102" s="59"/>
      <c r="QUY102" s="37"/>
      <c r="QUZ102" s="46"/>
      <c r="QVA102" s="35"/>
      <c r="QVB102" s="59"/>
      <c r="QVC102" s="37"/>
      <c r="QVD102" s="46"/>
      <c r="QVE102" s="35"/>
      <c r="QVF102" s="59"/>
      <c r="QVG102" s="37"/>
      <c r="QVH102" s="46"/>
      <c r="QVI102" s="35"/>
      <c r="QVJ102" s="59"/>
      <c r="QVK102" s="37"/>
      <c r="QVL102" s="46"/>
      <c r="QVM102" s="35"/>
      <c r="QVN102" s="59"/>
      <c r="QVO102" s="37"/>
      <c r="QVP102" s="46"/>
      <c r="QVQ102" s="35"/>
      <c r="QVR102" s="59"/>
      <c r="QVS102" s="37"/>
      <c r="QVT102" s="46"/>
      <c r="QVU102" s="35"/>
      <c r="QVV102" s="59"/>
      <c r="QVW102" s="37"/>
      <c r="QVX102" s="46"/>
      <c r="QVY102" s="35"/>
      <c r="QVZ102" s="59"/>
      <c r="QWA102" s="37"/>
      <c r="QWB102" s="46"/>
      <c r="QWC102" s="35"/>
      <c r="QWD102" s="59"/>
      <c r="QWE102" s="37"/>
      <c r="QWF102" s="46"/>
      <c r="QWG102" s="35"/>
      <c r="QWH102" s="59"/>
      <c r="QWI102" s="37"/>
      <c r="QWJ102" s="46"/>
      <c r="QWK102" s="35"/>
      <c r="QWL102" s="59"/>
      <c r="QWM102" s="37"/>
      <c r="QWN102" s="46"/>
      <c r="QWO102" s="35"/>
      <c r="QWP102" s="59"/>
      <c r="QWQ102" s="37"/>
      <c r="QWR102" s="46"/>
      <c r="QWS102" s="35"/>
      <c r="QWT102" s="59"/>
      <c r="QWU102" s="37"/>
      <c r="QWV102" s="46"/>
      <c r="QWW102" s="35"/>
      <c r="QWX102" s="59"/>
      <c r="QWY102" s="37"/>
      <c r="QWZ102" s="46"/>
      <c r="QXA102" s="35"/>
      <c r="QXB102" s="59"/>
      <c r="QXC102" s="37"/>
      <c r="QXD102" s="46"/>
      <c r="QXE102" s="35"/>
      <c r="QXF102" s="59"/>
      <c r="QXG102" s="37"/>
      <c r="QXH102" s="46"/>
      <c r="QXI102" s="35"/>
      <c r="QXJ102" s="59"/>
      <c r="QXK102" s="37"/>
      <c r="QXL102" s="46"/>
      <c r="QXM102" s="35"/>
      <c r="QXN102" s="59"/>
      <c r="QXO102" s="37"/>
      <c r="QXP102" s="46"/>
      <c r="QXQ102" s="35"/>
      <c r="QXR102" s="59"/>
      <c r="QXS102" s="37"/>
      <c r="QXT102" s="46"/>
      <c r="QXU102" s="35"/>
      <c r="QXV102" s="59"/>
      <c r="QXW102" s="37"/>
      <c r="QXX102" s="46"/>
      <c r="QXY102" s="35"/>
      <c r="QXZ102" s="59"/>
      <c r="QYA102" s="37"/>
      <c r="QYB102" s="46"/>
      <c r="QYC102" s="35"/>
      <c r="QYD102" s="59"/>
      <c r="QYE102" s="37"/>
      <c r="QYF102" s="46"/>
      <c r="QYG102" s="35"/>
      <c r="QYH102" s="59"/>
      <c r="QYI102" s="37"/>
      <c r="QYJ102" s="46"/>
      <c r="QYK102" s="35"/>
      <c r="QYL102" s="59"/>
      <c r="QYM102" s="37"/>
      <c r="QYN102" s="46"/>
      <c r="QYO102" s="35"/>
      <c r="QYP102" s="59"/>
      <c r="QYQ102" s="37"/>
      <c r="QYR102" s="46"/>
      <c r="QYS102" s="35"/>
      <c r="QYT102" s="59"/>
      <c r="QYU102" s="37"/>
      <c r="QYV102" s="46"/>
      <c r="QYW102" s="35"/>
      <c r="QYX102" s="59"/>
      <c r="QYY102" s="37"/>
      <c r="QYZ102" s="46"/>
      <c r="QZA102" s="35"/>
      <c r="QZB102" s="59"/>
      <c r="QZC102" s="37"/>
      <c r="QZD102" s="46"/>
      <c r="QZE102" s="35"/>
      <c r="QZF102" s="59"/>
      <c r="QZG102" s="37"/>
      <c r="QZH102" s="46"/>
      <c r="QZI102" s="35"/>
      <c r="QZJ102" s="59"/>
      <c r="QZK102" s="37"/>
      <c r="QZL102" s="46"/>
      <c r="QZM102" s="35"/>
      <c r="QZN102" s="59"/>
      <c r="QZO102" s="37"/>
      <c r="QZP102" s="46"/>
      <c r="QZQ102" s="35"/>
      <c r="QZR102" s="59"/>
      <c r="QZS102" s="37"/>
      <c r="QZT102" s="46"/>
      <c r="QZU102" s="35"/>
      <c r="QZV102" s="59"/>
      <c r="QZW102" s="37"/>
      <c r="QZX102" s="46"/>
      <c r="QZY102" s="35"/>
      <c r="QZZ102" s="59"/>
      <c r="RAA102" s="37"/>
      <c r="RAB102" s="46"/>
      <c r="RAC102" s="35"/>
      <c r="RAD102" s="59"/>
      <c r="RAE102" s="37"/>
      <c r="RAF102" s="46"/>
      <c r="RAG102" s="35"/>
      <c r="RAH102" s="59"/>
      <c r="RAI102" s="37"/>
      <c r="RAJ102" s="46"/>
      <c r="RAK102" s="35"/>
      <c r="RAL102" s="59"/>
      <c r="RAM102" s="37"/>
      <c r="RAN102" s="46"/>
      <c r="RAO102" s="35"/>
      <c r="RAP102" s="59"/>
      <c r="RAQ102" s="37"/>
      <c r="RAR102" s="46"/>
      <c r="RAS102" s="35"/>
      <c r="RAT102" s="59"/>
      <c r="RAU102" s="37"/>
      <c r="RAV102" s="46"/>
      <c r="RAW102" s="35"/>
      <c r="RAX102" s="59"/>
      <c r="RAY102" s="37"/>
      <c r="RAZ102" s="46"/>
      <c r="RBA102" s="35"/>
      <c r="RBB102" s="59"/>
      <c r="RBC102" s="37"/>
      <c r="RBD102" s="46"/>
      <c r="RBE102" s="35"/>
      <c r="RBF102" s="59"/>
      <c r="RBG102" s="37"/>
      <c r="RBH102" s="46"/>
      <c r="RBI102" s="35"/>
      <c r="RBJ102" s="59"/>
      <c r="RBK102" s="37"/>
      <c r="RBL102" s="46"/>
      <c r="RBM102" s="35"/>
      <c r="RBN102" s="59"/>
      <c r="RBO102" s="37"/>
      <c r="RBP102" s="46"/>
      <c r="RBQ102" s="35"/>
      <c r="RBR102" s="59"/>
      <c r="RBS102" s="37"/>
      <c r="RBT102" s="46"/>
      <c r="RBU102" s="35"/>
      <c r="RBV102" s="59"/>
      <c r="RBW102" s="37"/>
      <c r="RBX102" s="46"/>
      <c r="RBY102" s="35"/>
      <c r="RBZ102" s="59"/>
      <c r="RCA102" s="37"/>
      <c r="RCB102" s="46"/>
      <c r="RCC102" s="35"/>
      <c r="RCD102" s="59"/>
      <c r="RCE102" s="37"/>
      <c r="RCF102" s="46"/>
      <c r="RCG102" s="35"/>
      <c r="RCH102" s="59"/>
      <c r="RCI102" s="37"/>
      <c r="RCJ102" s="46"/>
      <c r="RCK102" s="35"/>
      <c r="RCL102" s="59"/>
      <c r="RCM102" s="37"/>
      <c r="RCN102" s="46"/>
      <c r="RCO102" s="35"/>
      <c r="RCP102" s="59"/>
      <c r="RCQ102" s="37"/>
      <c r="RCR102" s="46"/>
      <c r="RCS102" s="35"/>
      <c r="RCT102" s="59"/>
      <c r="RCU102" s="37"/>
      <c r="RCV102" s="46"/>
      <c r="RCW102" s="35"/>
      <c r="RCX102" s="59"/>
      <c r="RCY102" s="37"/>
      <c r="RCZ102" s="46"/>
      <c r="RDA102" s="35"/>
      <c r="RDB102" s="59"/>
      <c r="RDC102" s="37"/>
      <c r="RDD102" s="46"/>
      <c r="RDE102" s="35"/>
      <c r="RDF102" s="59"/>
      <c r="RDG102" s="37"/>
      <c r="RDH102" s="46"/>
      <c r="RDI102" s="35"/>
      <c r="RDJ102" s="59"/>
      <c r="RDK102" s="37"/>
      <c r="RDL102" s="46"/>
      <c r="RDM102" s="35"/>
      <c r="RDN102" s="59"/>
      <c r="RDO102" s="37"/>
      <c r="RDP102" s="46"/>
      <c r="RDQ102" s="35"/>
      <c r="RDR102" s="59"/>
      <c r="RDS102" s="37"/>
      <c r="RDT102" s="46"/>
      <c r="RDU102" s="35"/>
      <c r="RDV102" s="59"/>
      <c r="RDW102" s="37"/>
      <c r="RDX102" s="46"/>
      <c r="RDY102" s="35"/>
      <c r="RDZ102" s="59"/>
      <c r="REA102" s="37"/>
      <c r="REB102" s="46"/>
      <c r="REC102" s="35"/>
      <c r="RED102" s="59"/>
      <c r="REE102" s="37"/>
      <c r="REF102" s="46"/>
      <c r="REG102" s="35"/>
      <c r="REH102" s="59"/>
      <c r="REI102" s="37"/>
      <c r="REJ102" s="46"/>
      <c r="REK102" s="35"/>
      <c r="REL102" s="59"/>
      <c r="REM102" s="37"/>
      <c r="REN102" s="46"/>
      <c r="REO102" s="35"/>
      <c r="REP102" s="59"/>
      <c r="REQ102" s="37"/>
      <c r="RER102" s="46"/>
      <c r="RES102" s="35"/>
      <c r="RET102" s="59"/>
      <c r="REU102" s="37"/>
      <c r="REV102" s="46"/>
      <c r="REW102" s="35"/>
      <c r="REX102" s="59"/>
      <c r="REY102" s="37"/>
      <c r="REZ102" s="46"/>
      <c r="RFA102" s="35"/>
      <c r="RFB102" s="59"/>
      <c r="RFC102" s="37"/>
      <c r="RFD102" s="46"/>
      <c r="RFE102" s="35"/>
      <c r="RFF102" s="59"/>
      <c r="RFG102" s="37"/>
      <c r="RFH102" s="46"/>
      <c r="RFI102" s="35"/>
      <c r="RFJ102" s="59"/>
      <c r="RFK102" s="37"/>
      <c r="RFL102" s="46"/>
      <c r="RFM102" s="35"/>
      <c r="RFN102" s="59"/>
      <c r="RFO102" s="37"/>
      <c r="RFP102" s="46"/>
      <c r="RFQ102" s="35"/>
      <c r="RFR102" s="59"/>
      <c r="RFS102" s="37"/>
      <c r="RFT102" s="46"/>
      <c r="RFU102" s="35"/>
      <c r="RFV102" s="59"/>
      <c r="RFW102" s="37"/>
      <c r="RFX102" s="46"/>
      <c r="RFY102" s="35"/>
      <c r="RFZ102" s="59"/>
      <c r="RGA102" s="37"/>
      <c r="RGB102" s="46"/>
      <c r="RGC102" s="35"/>
      <c r="RGD102" s="59"/>
      <c r="RGE102" s="37"/>
      <c r="RGF102" s="46"/>
      <c r="RGG102" s="35"/>
      <c r="RGH102" s="59"/>
      <c r="RGI102" s="37"/>
      <c r="RGJ102" s="46"/>
      <c r="RGK102" s="35"/>
      <c r="RGL102" s="59"/>
      <c r="RGM102" s="37"/>
      <c r="RGN102" s="46"/>
      <c r="RGO102" s="35"/>
      <c r="RGP102" s="59"/>
      <c r="RGQ102" s="37"/>
      <c r="RGR102" s="46"/>
      <c r="RGS102" s="35"/>
      <c r="RGT102" s="59"/>
      <c r="RGU102" s="37"/>
      <c r="RGV102" s="46"/>
      <c r="RGW102" s="35"/>
      <c r="RGX102" s="59"/>
      <c r="RGY102" s="37"/>
      <c r="RGZ102" s="46"/>
      <c r="RHA102" s="35"/>
      <c r="RHB102" s="59"/>
      <c r="RHC102" s="37"/>
      <c r="RHD102" s="46"/>
      <c r="RHE102" s="35"/>
      <c r="RHF102" s="59"/>
      <c r="RHG102" s="37"/>
      <c r="RHH102" s="46"/>
      <c r="RHI102" s="35"/>
      <c r="RHJ102" s="59"/>
      <c r="RHK102" s="37"/>
      <c r="RHL102" s="46"/>
      <c r="RHM102" s="35"/>
      <c r="RHN102" s="59"/>
      <c r="RHO102" s="37"/>
      <c r="RHP102" s="46"/>
      <c r="RHQ102" s="35"/>
      <c r="RHR102" s="59"/>
      <c r="RHS102" s="37"/>
      <c r="RHT102" s="46"/>
      <c r="RHU102" s="35"/>
      <c r="RHV102" s="59"/>
      <c r="RHW102" s="37"/>
      <c r="RHX102" s="46"/>
      <c r="RHY102" s="35"/>
      <c r="RHZ102" s="59"/>
      <c r="RIA102" s="37"/>
      <c r="RIB102" s="46"/>
      <c r="RIC102" s="35"/>
      <c r="RID102" s="59"/>
      <c r="RIE102" s="37"/>
      <c r="RIF102" s="46"/>
      <c r="RIG102" s="35"/>
      <c r="RIH102" s="59"/>
      <c r="RII102" s="37"/>
      <c r="RIJ102" s="46"/>
      <c r="RIK102" s="35"/>
      <c r="RIL102" s="59"/>
      <c r="RIM102" s="37"/>
      <c r="RIN102" s="46"/>
      <c r="RIO102" s="35"/>
      <c r="RIP102" s="59"/>
      <c r="RIQ102" s="37"/>
      <c r="RIR102" s="46"/>
      <c r="RIS102" s="35"/>
      <c r="RIT102" s="59"/>
      <c r="RIU102" s="37"/>
      <c r="RIV102" s="46"/>
      <c r="RIW102" s="35"/>
      <c r="RIX102" s="59"/>
      <c r="RIY102" s="37"/>
      <c r="RIZ102" s="46"/>
      <c r="RJA102" s="35"/>
      <c r="RJB102" s="59"/>
      <c r="RJC102" s="37"/>
      <c r="RJD102" s="46"/>
      <c r="RJE102" s="35"/>
      <c r="RJF102" s="59"/>
      <c r="RJG102" s="37"/>
      <c r="RJH102" s="46"/>
      <c r="RJI102" s="35"/>
      <c r="RJJ102" s="59"/>
      <c r="RJK102" s="37"/>
      <c r="RJL102" s="46"/>
      <c r="RJM102" s="35"/>
      <c r="RJN102" s="59"/>
      <c r="RJO102" s="37"/>
      <c r="RJP102" s="46"/>
      <c r="RJQ102" s="35"/>
      <c r="RJR102" s="59"/>
      <c r="RJS102" s="37"/>
      <c r="RJT102" s="46"/>
      <c r="RJU102" s="35"/>
      <c r="RJV102" s="59"/>
      <c r="RJW102" s="37"/>
      <c r="RJX102" s="46"/>
      <c r="RJY102" s="35"/>
      <c r="RJZ102" s="59"/>
      <c r="RKA102" s="37"/>
      <c r="RKB102" s="46"/>
      <c r="RKC102" s="35"/>
      <c r="RKD102" s="59"/>
      <c r="RKE102" s="37"/>
      <c r="RKF102" s="46"/>
      <c r="RKG102" s="35"/>
      <c r="RKH102" s="59"/>
      <c r="RKI102" s="37"/>
      <c r="RKJ102" s="46"/>
      <c r="RKK102" s="35"/>
      <c r="RKL102" s="59"/>
      <c r="RKM102" s="37"/>
      <c r="RKN102" s="46"/>
      <c r="RKO102" s="35"/>
      <c r="RKP102" s="59"/>
      <c r="RKQ102" s="37"/>
      <c r="RKR102" s="46"/>
      <c r="RKS102" s="35"/>
      <c r="RKT102" s="59"/>
      <c r="RKU102" s="37"/>
      <c r="RKV102" s="46"/>
      <c r="RKW102" s="35"/>
      <c r="RKX102" s="59"/>
      <c r="RKY102" s="37"/>
      <c r="RKZ102" s="46"/>
      <c r="RLA102" s="35"/>
      <c r="RLB102" s="59"/>
      <c r="RLC102" s="37"/>
      <c r="RLD102" s="46"/>
      <c r="RLE102" s="35"/>
      <c r="RLF102" s="59"/>
      <c r="RLG102" s="37"/>
      <c r="RLH102" s="46"/>
      <c r="RLI102" s="35"/>
      <c r="RLJ102" s="59"/>
      <c r="RLK102" s="37"/>
      <c r="RLL102" s="46"/>
      <c r="RLM102" s="35"/>
      <c r="RLN102" s="59"/>
      <c r="RLO102" s="37"/>
      <c r="RLP102" s="46"/>
      <c r="RLQ102" s="35"/>
      <c r="RLR102" s="59"/>
      <c r="RLS102" s="37"/>
      <c r="RLT102" s="46"/>
      <c r="RLU102" s="35"/>
      <c r="RLV102" s="59"/>
      <c r="RLW102" s="37"/>
      <c r="RLX102" s="46"/>
      <c r="RLY102" s="35"/>
      <c r="RLZ102" s="59"/>
      <c r="RMA102" s="37"/>
      <c r="RMB102" s="46"/>
      <c r="RMC102" s="35"/>
      <c r="RMD102" s="59"/>
      <c r="RME102" s="37"/>
      <c r="RMF102" s="46"/>
      <c r="RMG102" s="35"/>
      <c r="RMH102" s="59"/>
      <c r="RMI102" s="37"/>
      <c r="RMJ102" s="46"/>
      <c r="RMK102" s="35"/>
      <c r="RML102" s="59"/>
      <c r="RMM102" s="37"/>
      <c r="RMN102" s="46"/>
      <c r="RMO102" s="35"/>
      <c r="RMP102" s="59"/>
      <c r="RMQ102" s="37"/>
      <c r="RMR102" s="46"/>
      <c r="RMS102" s="35"/>
      <c r="RMT102" s="59"/>
      <c r="RMU102" s="37"/>
      <c r="RMV102" s="46"/>
      <c r="RMW102" s="35"/>
      <c r="RMX102" s="59"/>
      <c r="RMY102" s="37"/>
      <c r="RMZ102" s="46"/>
      <c r="RNA102" s="35"/>
      <c r="RNB102" s="59"/>
      <c r="RNC102" s="37"/>
      <c r="RND102" s="46"/>
      <c r="RNE102" s="35"/>
      <c r="RNF102" s="59"/>
      <c r="RNG102" s="37"/>
      <c r="RNH102" s="46"/>
      <c r="RNI102" s="35"/>
      <c r="RNJ102" s="59"/>
      <c r="RNK102" s="37"/>
      <c r="RNL102" s="46"/>
      <c r="RNM102" s="35"/>
      <c r="RNN102" s="59"/>
      <c r="RNO102" s="37"/>
      <c r="RNP102" s="46"/>
      <c r="RNQ102" s="35"/>
      <c r="RNR102" s="59"/>
      <c r="RNS102" s="37"/>
      <c r="RNT102" s="46"/>
      <c r="RNU102" s="35"/>
      <c r="RNV102" s="59"/>
      <c r="RNW102" s="37"/>
      <c r="RNX102" s="46"/>
      <c r="RNY102" s="35"/>
      <c r="RNZ102" s="59"/>
      <c r="ROA102" s="37"/>
      <c r="ROB102" s="46"/>
      <c r="ROC102" s="35"/>
      <c r="ROD102" s="59"/>
      <c r="ROE102" s="37"/>
      <c r="ROF102" s="46"/>
      <c r="ROG102" s="35"/>
      <c r="ROH102" s="59"/>
      <c r="ROI102" s="37"/>
      <c r="ROJ102" s="46"/>
      <c r="ROK102" s="35"/>
      <c r="ROL102" s="59"/>
      <c r="ROM102" s="37"/>
      <c r="RON102" s="46"/>
      <c r="ROO102" s="35"/>
      <c r="ROP102" s="59"/>
      <c r="ROQ102" s="37"/>
      <c r="ROR102" s="46"/>
      <c r="ROS102" s="35"/>
      <c r="ROT102" s="59"/>
      <c r="ROU102" s="37"/>
      <c r="ROV102" s="46"/>
      <c r="ROW102" s="35"/>
      <c r="ROX102" s="59"/>
      <c r="ROY102" s="37"/>
      <c r="ROZ102" s="46"/>
      <c r="RPA102" s="35"/>
      <c r="RPB102" s="59"/>
      <c r="RPC102" s="37"/>
      <c r="RPD102" s="46"/>
      <c r="RPE102" s="35"/>
      <c r="RPF102" s="59"/>
      <c r="RPG102" s="37"/>
      <c r="RPH102" s="46"/>
      <c r="RPI102" s="35"/>
      <c r="RPJ102" s="59"/>
      <c r="RPK102" s="37"/>
      <c r="RPL102" s="46"/>
      <c r="RPM102" s="35"/>
      <c r="RPN102" s="59"/>
      <c r="RPO102" s="37"/>
      <c r="RPP102" s="46"/>
      <c r="RPQ102" s="35"/>
      <c r="RPR102" s="59"/>
      <c r="RPS102" s="37"/>
      <c r="RPT102" s="46"/>
      <c r="RPU102" s="35"/>
      <c r="RPV102" s="59"/>
      <c r="RPW102" s="37"/>
      <c r="RPX102" s="46"/>
      <c r="RPY102" s="35"/>
      <c r="RPZ102" s="59"/>
      <c r="RQA102" s="37"/>
      <c r="RQB102" s="46"/>
      <c r="RQC102" s="35"/>
      <c r="RQD102" s="59"/>
      <c r="RQE102" s="37"/>
      <c r="RQF102" s="46"/>
      <c r="RQG102" s="35"/>
      <c r="RQH102" s="59"/>
      <c r="RQI102" s="37"/>
      <c r="RQJ102" s="46"/>
      <c r="RQK102" s="35"/>
      <c r="RQL102" s="59"/>
      <c r="RQM102" s="37"/>
      <c r="RQN102" s="46"/>
      <c r="RQO102" s="35"/>
      <c r="RQP102" s="59"/>
      <c r="RQQ102" s="37"/>
      <c r="RQR102" s="46"/>
      <c r="RQS102" s="35"/>
      <c r="RQT102" s="59"/>
      <c r="RQU102" s="37"/>
      <c r="RQV102" s="46"/>
      <c r="RQW102" s="35"/>
      <c r="RQX102" s="59"/>
      <c r="RQY102" s="37"/>
      <c r="RQZ102" s="46"/>
      <c r="RRA102" s="35"/>
      <c r="RRB102" s="59"/>
      <c r="RRC102" s="37"/>
      <c r="RRD102" s="46"/>
      <c r="RRE102" s="35"/>
      <c r="RRF102" s="59"/>
      <c r="RRG102" s="37"/>
      <c r="RRH102" s="46"/>
      <c r="RRI102" s="35"/>
      <c r="RRJ102" s="59"/>
      <c r="RRK102" s="37"/>
      <c r="RRL102" s="46"/>
      <c r="RRM102" s="35"/>
      <c r="RRN102" s="59"/>
      <c r="RRO102" s="37"/>
      <c r="RRP102" s="46"/>
      <c r="RRQ102" s="35"/>
      <c r="RRR102" s="59"/>
      <c r="RRS102" s="37"/>
      <c r="RRT102" s="46"/>
      <c r="RRU102" s="35"/>
      <c r="RRV102" s="59"/>
      <c r="RRW102" s="37"/>
      <c r="RRX102" s="46"/>
      <c r="RRY102" s="35"/>
      <c r="RRZ102" s="59"/>
      <c r="RSA102" s="37"/>
      <c r="RSB102" s="46"/>
      <c r="RSC102" s="35"/>
      <c r="RSD102" s="59"/>
      <c r="RSE102" s="37"/>
      <c r="RSF102" s="46"/>
      <c r="RSG102" s="35"/>
      <c r="RSH102" s="59"/>
      <c r="RSI102" s="37"/>
      <c r="RSJ102" s="46"/>
      <c r="RSK102" s="35"/>
      <c r="RSL102" s="59"/>
      <c r="RSM102" s="37"/>
      <c r="RSN102" s="46"/>
      <c r="RSO102" s="35"/>
      <c r="RSP102" s="59"/>
      <c r="RSQ102" s="37"/>
      <c r="RSR102" s="46"/>
      <c r="RSS102" s="35"/>
      <c r="RST102" s="59"/>
      <c r="RSU102" s="37"/>
      <c r="RSV102" s="46"/>
      <c r="RSW102" s="35"/>
      <c r="RSX102" s="59"/>
      <c r="RSY102" s="37"/>
      <c r="RSZ102" s="46"/>
      <c r="RTA102" s="35"/>
      <c r="RTB102" s="59"/>
      <c r="RTC102" s="37"/>
      <c r="RTD102" s="46"/>
      <c r="RTE102" s="35"/>
      <c r="RTF102" s="59"/>
      <c r="RTG102" s="37"/>
      <c r="RTH102" s="46"/>
      <c r="RTI102" s="35"/>
      <c r="RTJ102" s="59"/>
      <c r="RTK102" s="37"/>
      <c r="RTL102" s="46"/>
      <c r="RTM102" s="35"/>
      <c r="RTN102" s="59"/>
      <c r="RTO102" s="37"/>
      <c r="RTP102" s="46"/>
      <c r="RTQ102" s="35"/>
      <c r="RTR102" s="59"/>
      <c r="RTS102" s="37"/>
      <c r="RTT102" s="46"/>
      <c r="RTU102" s="35"/>
      <c r="RTV102" s="59"/>
      <c r="RTW102" s="37"/>
      <c r="RTX102" s="46"/>
      <c r="RTY102" s="35"/>
      <c r="RTZ102" s="59"/>
      <c r="RUA102" s="37"/>
      <c r="RUB102" s="46"/>
      <c r="RUC102" s="35"/>
      <c r="RUD102" s="59"/>
      <c r="RUE102" s="37"/>
      <c r="RUF102" s="46"/>
      <c r="RUG102" s="35"/>
      <c r="RUH102" s="59"/>
      <c r="RUI102" s="37"/>
      <c r="RUJ102" s="46"/>
      <c r="RUK102" s="35"/>
      <c r="RUL102" s="59"/>
      <c r="RUM102" s="37"/>
      <c r="RUN102" s="46"/>
      <c r="RUO102" s="35"/>
      <c r="RUP102" s="59"/>
      <c r="RUQ102" s="37"/>
      <c r="RUR102" s="46"/>
      <c r="RUS102" s="35"/>
      <c r="RUT102" s="59"/>
      <c r="RUU102" s="37"/>
      <c r="RUV102" s="46"/>
      <c r="RUW102" s="35"/>
      <c r="RUX102" s="59"/>
      <c r="RUY102" s="37"/>
      <c r="RUZ102" s="46"/>
      <c r="RVA102" s="35"/>
      <c r="RVB102" s="59"/>
      <c r="RVC102" s="37"/>
      <c r="RVD102" s="46"/>
      <c r="RVE102" s="35"/>
      <c r="RVF102" s="59"/>
      <c r="RVG102" s="37"/>
      <c r="RVH102" s="46"/>
      <c r="RVI102" s="35"/>
      <c r="RVJ102" s="59"/>
      <c r="RVK102" s="37"/>
      <c r="RVL102" s="46"/>
      <c r="RVM102" s="35"/>
      <c r="RVN102" s="59"/>
      <c r="RVO102" s="37"/>
      <c r="RVP102" s="46"/>
      <c r="RVQ102" s="35"/>
      <c r="RVR102" s="59"/>
      <c r="RVS102" s="37"/>
      <c r="RVT102" s="46"/>
      <c r="RVU102" s="35"/>
      <c r="RVV102" s="59"/>
      <c r="RVW102" s="37"/>
      <c r="RVX102" s="46"/>
      <c r="RVY102" s="35"/>
      <c r="RVZ102" s="59"/>
      <c r="RWA102" s="37"/>
      <c r="RWB102" s="46"/>
      <c r="RWC102" s="35"/>
      <c r="RWD102" s="59"/>
      <c r="RWE102" s="37"/>
      <c r="RWF102" s="46"/>
      <c r="RWG102" s="35"/>
      <c r="RWH102" s="59"/>
      <c r="RWI102" s="37"/>
      <c r="RWJ102" s="46"/>
      <c r="RWK102" s="35"/>
      <c r="RWL102" s="59"/>
      <c r="RWM102" s="37"/>
      <c r="RWN102" s="46"/>
      <c r="RWO102" s="35"/>
      <c r="RWP102" s="59"/>
      <c r="RWQ102" s="37"/>
      <c r="RWR102" s="46"/>
      <c r="RWS102" s="35"/>
      <c r="RWT102" s="59"/>
      <c r="RWU102" s="37"/>
      <c r="RWV102" s="46"/>
      <c r="RWW102" s="35"/>
      <c r="RWX102" s="59"/>
      <c r="RWY102" s="37"/>
      <c r="RWZ102" s="46"/>
      <c r="RXA102" s="35"/>
      <c r="RXB102" s="59"/>
      <c r="RXC102" s="37"/>
      <c r="RXD102" s="46"/>
      <c r="RXE102" s="35"/>
      <c r="RXF102" s="59"/>
      <c r="RXG102" s="37"/>
      <c r="RXH102" s="46"/>
      <c r="RXI102" s="35"/>
      <c r="RXJ102" s="59"/>
      <c r="RXK102" s="37"/>
      <c r="RXL102" s="46"/>
      <c r="RXM102" s="35"/>
      <c r="RXN102" s="59"/>
      <c r="RXO102" s="37"/>
      <c r="RXP102" s="46"/>
      <c r="RXQ102" s="35"/>
      <c r="RXR102" s="59"/>
      <c r="RXS102" s="37"/>
      <c r="RXT102" s="46"/>
      <c r="RXU102" s="35"/>
      <c r="RXV102" s="59"/>
      <c r="RXW102" s="37"/>
      <c r="RXX102" s="46"/>
      <c r="RXY102" s="35"/>
      <c r="RXZ102" s="59"/>
      <c r="RYA102" s="37"/>
      <c r="RYB102" s="46"/>
      <c r="RYC102" s="35"/>
      <c r="RYD102" s="59"/>
      <c r="RYE102" s="37"/>
      <c r="RYF102" s="46"/>
      <c r="RYG102" s="35"/>
      <c r="RYH102" s="59"/>
      <c r="RYI102" s="37"/>
      <c r="RYJ102" s="46"/>
      <c r="RYK102" s="35"/>
      <c r="RYL102" s="59"/>
      <c r="RYM102" s="37"/>
      <c r="RYN102" s="46"/>
      <c r="RYO102" s="35"/>
      <c r="RYP102" s="59"/>
      <c r="RYQ102" s="37"/>
      <c r="RYR102" s="46"/>
      <c r="RYS102" s="35"/>
      <c r="RYT102" s="59"/>
      <c r="RYU102" s="37"/>
      <c r="RYV102" s="46"/>
      <c r="RYW102" s="35"/>
      <c r="RYX102" s="59"/>
      <c r="RYY102" s="37"/>
      <c r="RYZ102" s="46"/>
      <c r="RZA102" s="35"/>
      <c r="RZB102" s="59"/>
      <c r="RZC102" s="37"/>
      <c r="RZD102" s="46"/>
      <c r="RZE102" s="35"/>
      <c r="RZF102" s="59"/>
      <c r="RZG102" s="37"/>
      <c r="RZH102" s="46"/>
      <c r="RZI102" s="35"/>
      <c r="RZJ102" s="59"/>
      <c r="RZK102" s="37"/>
      <c r="RZL102" s="46"/>
      <c r="RZM102" s="35"/>
      <c r="RZN102" s="59"/>
      <c r="RZO102" s="37"/>
      <c r="RZP102" s="46"/>
      <c r="RZQ102" s="35"/>
      <c r="RZR102" s="59"/>
      <c r="RZS102" s="37"/>
      <c r="RZT102" s="46"/>
      <c r="RZU102" s="35"/>
      <c r="RZV102" s="59"/>
      <c r="RZW102" s="37"/>
      <c r="RZX102" s="46"/>
      <c r="RZY102" s="35"/>
      <c r="RZZ102" s="59"/>
      <c r="SAA102" s="37"/>
      <c r="SAB102" s="46"/>
      <c r="SAC102" s="35"/>
      <c r="SAD102" s="59"/>
      <c r="SAE102" s="37"/>
      <c r="SAF102" s="46"/>
      <c r="SAG102" s="35"/>
      <c r="SAH102" s="59"/>
      <c r="SAI102" s="37"/>
      <c r="SAJ102" s="46"/>
      <c r="SAK102" s="35"/>
      <c r="SAL102" s="59"/>
      <c r="SAM102" s="37"/>
      <c r="SAN102" s="46"/>
      <c r="SAO102" s="35"/>
      <c r="SAP102" s="59"/>
      <c r="SAQ102" s="37"/>
      <c r="SAR102" s="46"/>
      <c r="SAS102" s="35"/>
      <c r="SAT102" s="59"/>
      <c r="SAU102" s="37"/>
      <c r="SAV102" s="46"/>
      <c r="SAW102" s="35"/>
      <c r="SAX102" s="59"/>
      <c r="SAY102" s="37"/>
      <c r="SAZ102" s="46"/>
      <c r="SBA102" s="35"/>
      <c r="SBB102" s="59"/>
      <c r="SBC102" s="37"/>
      <c r="SBD102" s="46"/>
      <c r="SBE102" s="35"/>
      <c r="SBF102" s="59"/>
      <c r="SBG102" s="37"/>
      <c r="SBH102" s="46"/>
      <c r="SBI102" s="35"/>
      <c r="SBJ102" s="59"/>
      <c r="SBK102" s="37"/>
      <c r="SBL102" s="46"/>
      <c r="SBM102" s="35"/>
      <c r="SBN102" s="59"/>
      <c r="SBO102" s="37"/>
      <c r="SBP102" s="46"/>
      <c r="SBQ102" s="35"/>
      <c r="SBR102" s="59"/>
      <c r="SBS102" s="37"/>
      <c r="SBT102" s="46"/>
      <c r="SBU102" s="35"/>
      <c r="SBV102" s="59"/>
      <c r="SBW102" s="37"/>
      <c r="SBX102" s="46"/>
      <c r="SBY102" s="35"/>
      <c r="SBZ102" s="59"/>
      <c r="SCA102" s="37"/>
      <c r="SCB102" s="46"/>
      <c r="SCC102" s="35"/>
      <c r="SCD102" s="59"/>
      <c r="SCE102" s="37"/>
      <c r="SCF102" s="46"/>
      <c r="SCG102" s="35"/>
      <c r="SCH102" s="59"/>
      <c r="SCI102" s="37"/>
      <c r="SCJ102" s="46"/>
      <c r="SCK102" s="35"/>
      <c r="SCL102" s="59"/>
      <c r="SCM102" s="37"/>
      <c r="SCN102" s="46"/>
      <c r="SCO102" s="35"/>
      <c r="SCP102" s="59"/>
      <c r="SCQ102" s="37"/>
      <c r="SCR102" s="46"/>
      <c r="SCS102" s="35"/>
      <c r="SCT102" s="59"/>
      <c r="SCU102" s="37"/>
      <c r="SCV102" s="46"/>
      <c r="SCW102" s="35"/>
      <c r="SCX102" s="59"/>
      <c r="SCY102" s="37"/>
      <c r="SCZ102" s="46"/>
      <c r="SDA102" s="35"/>
      <c r="SDB102" s="59"/>
      <c r="SDC102" s="37"/>
      <c r="SDD102" s="46"/>
      <c r="SDE102" s="35"/>
      <c r="SDF102" s="59"/>
      <c r="SDG102" s="37"/>
      <c r="SDH102" s="46"/>
      <c r="SDI102" s="35"/>
      <c r="SDJ102" s="59"/>
      <c r="SDK102" s="37"/>
      <c r="SDL102" s="46"/>
      <c r="SDM102" s="35"/>
      <c r="SDN102" s="59"/>
      <c r="SDO102" s="37"/>
      <c r="SDP102" s="46"/>
      <c r="SDQ102" s="35"/>
      <c r="SDR102" s="59"/>
      <c r="SDS102" s="37"/>
      <c r="SDT102" s="46"/>
      <c r="SDU102" s="35"/>
      <c r="SDV102" s="59"/>
      <c r="SDW102" s="37"/>
      <c r="SDX102" s="46"/>
      <c r="SDY102" s="35"/>
      <c r="SDZ102" s="59"/>
      <c r="SEA102" s="37"/>
      <c r="SEB102" s="46"/>
      <c r="SEC102" s="35"/>
      <c r="SED102" s="59"/>
      <c r="SEE102" s="37"/>
      <c r="SEF102" s="46"/>
      <c r="SEG102" s="35"/>
      <c r="SEH102" s="59"/>
      <c r="SEI102" s="37"/>
      <c r="SEJ102" s="46"/>
      <c r="SEK102" s="35"/>
      <c r="SEL102" s="59"/>
      <c r="SEM102" s="37"/>
      <c r="SEN102" s="46"/>
      <c r="SEO102" s="35"/>
      <c r="SEP102" s="59"/>
      <c r="SEQ102" s="37"/>
      <c r="SER102" s="46"/>
      <c r="SES102" s="35"/>
      <c r="SET102" s="59"/>
      <c r="SEU102" s="37"/>
      <c r="SEV102" s="46"/>
      <c r="SEW102" s="35"/>
      <c r="SEX102" s="59"/>
      <c r="SEY102" s="37"/>
      <c r="SEZ102" s="46"/>
      <c r="SFA102" s="35"/>
      <c r="SFB102" s="59"/>
      <c r="SFC102" s="37"/>
      <c r="SFD102" s="46"/>
      <c r="SFE102" s="35"/>
      <c r="SFF102" s="59"/>
      <c r="SFG102" s="37"/>
      <c r="SFH102" s="46"/>
      <c r="SFI102" s="35"/>
      <c r="SFJ102" s="59"/>
      <c r="SFK102" s="37"/>
      <c r="SFL102" s="46"/>
      <c r="SFM102" s="35"/>
      <c r="SFN102" s="59"/>
      <c r="SFO102" s="37"/>
      <c r="SFP102" s="46"/>
      <c r="SFQ102" s="35"/>
      <c r="SFR102" s="59"/>
      <c r="SFS102" s="37"/>
      <c r="SFT102" s="46"/>
      <c r="SFU102" s="35"/>
      <c r="SFV102" s="59"/>
      <c r="SFW102" s="37"/>
      <c r="SFX102" s="46"/>
      <c r="SFY102" s="35"/>
      <c r="SFZ102" s="59"/>
      <c r="SGA102" s="37"/>
      <c r="SGB102" s="46"/>
      <c r="SGC102" s="35"/>
      <c r="SGD102" s="59"/>
      <c r="SGE102" s="37"/>
      <c r="SGF102" s="46"/>
      <c r="SGG102" s="35"/>
      <c r="SGH102" s="59"/>
      <c r="SGI102" s="37"/>
      <c r="SGJ102" s="46"/>
      <c r="SGK102" s="35"/>
      <c r="SGL102" s="59"/>
      <c r="SGM102" s="37"/>
      <c r="SGN102" s="46"/>
      <c r="SGO102" s="35"/>
      <c r="SGP102" s="59"/>
      <c r="SGQ102" s="37"/>
      <c r="SGR102" s="46"/>
      <c r="SGS102" s="35"/>
      <c r="SGT102" s="59"/>
      <c r="SGU102" s="37"/>
      <c r="SGV102" s="46"/>
      <c r="SGW102" s="35"/>
      <c r="SGX102" s="59"/>
      <c r="SGY102" s="37"/>
      <c r="SGZ102" s="46"/>
      <c r="SHA102" s="35"/>
      <c r="SHB102" s="59"/>
      <c r="SHC102" s="37"/>
      <c r="SHD102" s="46"/>
      <c r="SHE102" s="35"/>
      <c r="SHF102" s="59"/>
      <c r="SHG102" s="37"/>
      <c r="SHH102" s="46"/>
      <c r="SHI102" s="35"/>
      <c r="SHJ102" s="59"/>
      <c r="SHK102" s="37"/>
      <c r="SHL102" s="46"/>
      <c r="SHM102" s="35"/>
      <c r="SHN102" s="59"/>
      <c r="SHO102" s="37"/>
      <c r="SHP102" s="46"/>
      <c r="SHQ102" s="35"/>
      <c r="SHR102" s="59"/>
      <c r="SHS102" s="37"/>
      <c r="SHT102" s="46"/>
      <c r="SHU102" s="35"/>
      <c r="SHV102" s="59"/>
      <c r="SHW102" s="37"/>
      <c r="SHX102" s="46"/>
      <c r="SHY102" s="35"/>
      <c r="SHZ102" s="59"/>
      <c r="SIA102" s="37"/>
      <c r="SIB102" s="46"/>
      <c r="SIC102" s="35"/>
      <c r="SID102" s="59"/>
      <c r="SIE102" s="37"/>
      <c r="SIF102" s="46"/>
      <c r="SIG102" s="35"/>
      <c r="SIH102" s="59"/>
      <c r="SII102" s="37"/>
      <c r="SIJ102" s="46"/>
      <c r="SIK102" s="35"/>
      <c r="SIL102" s="59"/>
      <c r="SIM102" s="37"/>
      <c r="SIN102" s="46"/>
      <c r="SIO102" s="35"/>
      <c r="SIP102" s="59"/>
      <c r="SIQ102" s="37"/>
      <c r="SIR102" s="46"/>
      <c r="SIS102" s="35"/>
      <c r="SIT102" s="59"/>
      <c r="SIU102" s="37"/>
      <c r="SIV102" s="46"/>
      <c r="SIW102" s="35"/>
      <c r="SIX102" s="59"/>
      <c r="SIY102" s="37"/>
      <c r="SIZ102" s="46"/>
      <c r="SJA102" s="35"/>
      <c r="SJB102" s="59"/>
      <c r="SJC102" s="37"/>
      <c r="SJD102" s="46"/>
      <c r="SJE102" s="35"/>
      <c r="SJF102" s="59"/>
      <c r="SJG102" s="37"/>
      <c r="SJH102" s="46"/>
      <c r="SJI102" s="35"/>
      <c r="SJJ102" s="59"/>
      <c r="SJK102" s="37"/>
      <c r="SJL102" s="46"/>
      <c r="SJM102" s="35"/>
      <c r="SJN102" s="59"/>
      <c r="SJO102" s="37"/>
      <c r="SJP102" s="46"/>
      <c r="SJQ102" s="35"/>
      <c r="SJR102" s="59"/>
      <c r="SJS102" s="37"/>
      <c r="SJT102" s="46"/>
      <c r="SJU102" s="35"/>
      <c r="SJV102" s="59"/>
      <c r="SJW102" s="37"/>
      <c r="SJX102" s="46"/>
      <c r="SJY102" s="35"/>
      <c r="SJZ102" s="59"/>
      <c r="SKA102" s="37"/>
      <c r="SKB102" s="46"/>
      <c r="SKC102" s="35"/>
      <c r="SKD102" s="59"/>
      <c r="SKE102" s="37"/>
      <c r="SKF102" s="46"/>
      <c r="SKG102" s="35"/>
      <c r="SKH102" s="59"/>
      <c r="SKI102" s="37"/>
      <c r="SKJ102" s="46"/>
      <c r="SKK102" s="35"/>
      <c r="SKL102" s="59"/>
      <c r="SKM102" s="37"/>
      <c r="SKN102" s="46"/>
      <c r="SKO102" s="35"/>
      <c r="SKP102" s="59"/>
      <c r="SKQ102" s="37"/>
      <c r="SKR102" s="46"/>
      <c r="SKS102" s="35"/>
      <c r="SKT102" s="59"/>
      <c r="SKU102" s="37"/>
      <c r="SKV102" s="46"/>
      <c r="SKW102" s="35"/>
      <c r="SKX102" s="59"/>
      <c r="SKY102" s="37"/>
      <c r="SKZ102" s="46"/>
      <c r="SLA102" s="35"/>
      <c r="SLB102" s="59"/>
      <c r="SLC102" s="37"/>
      <c r="SLD102" s="46"/>
      <c r="SLE102" s="35"/>
      <c r="SLF102" s="59"/>
      <c r="SLG102" s="37"/>
      <c r="SLH102" s="46"/>
      <c r="SLI102" s="35"/>
      <c r="SLJ102" s="59"/>
      <c r="SLK102" s="37"/>
      <c r="SLL102" s="46"/>
      <c r="SLM102" s="35"/>
      <c r="SLN102" s="59"/>
      <c r="SLO102" s="37"/>
      <c r="SLP102" s="46"/>
      <c r="SLQ102" s="35"/>
      <c r="SLR102" s="59"/>
      <c r="SLS102" s="37"/>
      <c r="SLT102" s="46"/>
      <c r="SLU102" s="35"/>
      <c r="SLV102" s="59"/>
      <c r="SLW102" s="37"/>
      <c r="SLX102" s="46"/>
      <c r="SLY102" s="35"/>
      <c r="SLZ102" s="59"/>
      <c r="SMA102" s="37"/>
      <c r="SMB102" s="46"/>
      <c r="SMC102" s="35"/>
      <c r="SMD102" s="59"/>
      <c r="SME102" s="37"/>
      <c r="SMF102" s="46"/>
      <c r="SMG102" s="35"/>
      <c r="SMH102" s="59"/>
      <c r="SMI102" s="37"/>
      <c r="SMJ102" s="46"/>
      <c r="SMK102" s="35"/>
      <c r="SML102" s="59"/>
      <c r="SMM102" s="37"/>
      <c r="SMN102" s="46"/>
      <c r="SMO102" s="35"/>
      <c r="SMP102" s="59"/>
      <c r="SMQ102" s="37"/>
      <c r="SMR102" s="46"/>
      <c r="SMS102" s="35"/>
      <c r="SMT102" s="59"/>
      <c r="SMU102" s="37"/>
      <c r="SMV102" s="46"/>
      <c r="SMW102" s="35"/>
      <c r="SMX102" s="59"/>
      <c r="SMY102" s="37"/>
      <c r="SMZ102" s="46"/>
      <c r="SNA102" s="35"/>
      <c r="SNB102" s="59"/>
      <c r="SNC102" s="37"/>
      <c r="SND102" s="46"/>
      <c r="SNE102" s="35"/>
      <c r="SNF102" s="59"/>
      <c r="SNG102" s="37"/>
      <c r="SNH102" s="46"/>
      <c r="SNI102" s="35"/>
      <c r="SNJ102" s="59"/>
      <c r="SNK102" s="37"/>
      <c r="SNL102" s="46"/>
      <c r="SNM102" s="35"/>
      <c r="SNN102" s="59"/>
      <c r="SNO102" s="37"/>
      <c r="SNP102" s="46"/>
      <c r="SNQ102" s="35"/>
      <c r="SNR102" s="59"/>
      <c r="SNS102" s="37"/>
      <c r="SNT102" s="46"/>
      <c r="SNU102" s="35"/>
      <c r="SNV102" s="59"/>
      <c r="SNW102" s="37"/>
      <c r="SNX102" s="46"/>
      <c r="SNY102" s="35"/>
      <c r="SNZ102" s="59"/>
      <c r="SOA102" s="37"/>
      <c r="SOB102" s="46"/>
      <c r="SOC102" s="35"/>
      <c r="SOD102" s="59"/>
      <c r="SOE102" s="37"/>
      <c r="SOF102" s="46"/>
      <c r="SOG102" s="35"/>
      <c r="SOH102" s="59"/>
      <c r="SOI102" s="37"/>
      <c r="SOJ102" s="46"/>
      <c r="SOK102" s="35"/>
      <c r="SOL102" s="59"/>
      <c r="SOM102" s="37"/>
      <c r="SON102" s="46"/>
      <c r="SOO102" s="35"/>
      <c r="SOP102" s="59"/>
      <c r="SOQ102" s="37"/>
      <c r="SOR102" s="46"/>
      <c r="SOS102" s="35"/>
      <c r="SOT102" s="59"/>
      <c r="SOU102" s="37"/>
      <c r="SOV102" s="46"/>
      <c r="SOW102" s="35"/>
      <c r="SOX102" s="59"/>
      <c r="SOY102" s="37"/>
      <c r="SOZ102" s="46"/>
      <c r="SPA102" s="35"/>
      <c r="SPB102" s="59"/>
      <c r="SPC102" s="37"/>
      <c r="SPD102" s="46"/>
      <c r="SPE102" s="35"/>
      <c r="SPF102" s="59"/>
      <c r="SPG102" s="37"/>
      <c r="SPH102" s="46"/>
      <c r="SPI102" s="35"/>
      <c r="SPJ102" s="59"/>
      <c r="SPK102" s="37"/>
      <c r="SPL102" s="46"/>
      <c r="SPM102" s="35"/>
      <c r="SPN102" s="59"/>
      <c r="SPO102" s="37"/>
      <c r="SPP102" s="46"/>
      <c r="SPQ102" s="35"/>
      <c r="SPR102" s="59"/>
      <c r="SPS102" s="37"/>
      <c r="SPT102" s="46"/>
      <c r="SPU102" s="35"/>
      <c r="SPV102" s="59"/>
      <c r="SPW102" s="37"/>
      <c r="SPX102" s="46"/>
      <c r="SPY102" s="35"/>
      <c r="SPZ102" s="59"/>
      <c r="SQA102" s="37"/>
      <c r="SQB102" s="46"/>
      <c r="SQC102" s="35"/>
      <c r="SQD102" s="59"/>
      <c r="SQE102" s="37"/>
      <c r="SQF102" s="46"/>
      <c r="SQG102" s="35"/>
      <c r="SQH102" s="59"/>
      <c r="SQI102" s="37"/>
      <c r="SQJ102" s="46"/>
      <c r="SQK102" s="35"/>
      <c r="SQL102" s="59"/>
      <c r="SQM102" s="37"/>
      <c r="SQN102" s="46"/>
      <c r="SQO102" s="35"/>
      <c r="SQP102" s="59"/>
      <c r="SQQ102" s="37"/>
      <c r="SQR102" s="46"/>
      <c r="SQS102" s="35"/>
      <c r="SQT102" s="59"/>
      <c r="SQU102" s="37"/>
      <c r="SQV102" s="46"/>
      <c r="SQW102" s="35"/>
      <c r="SQX102" s="59"/>
      <c r="SQY102" s="37"/>
      <c r="SQZ102" s="46"/>
      <c r="SRA102" s="35"/>
      <c r="SRB102" s="59"/>
      <c r="SRC102" s="37"/>
      <c r="SRD102" s="46"/>
      <c r="SRE102" s="35"/>
      <c r="SRF102" s="59"/>
      <c r="SRG102" s="37"/>
      <c r="SRH102" s="46"/>
      <c r="SRI102" s="35"/>
      <c r="SRJ102" s="59"/>
      <c r="SRK102" s="37"/>
      <c r="SRL102" s="46"/>
      <c r="SRM102" s="35"/>
      <c r="SRN102" s="59"/>
      <c r="SRO102" s="37"/>
      <c r="SRP102" s="46"/>
      <c r="SRQ102" s="35"/>
      <c r="SRR102" s="59"/>
      <c r="SRS102" s="37"/>
      <c r="SRT102" s="46"/>
      <c r="SRU102" s="35"/>
      <c r="SRV102" s="59"/>
      <c r="SRW102" s="37"/>
      <c r="SRX102" s="46"/>
      <c r="SRY102" s="35"/>
      <c r="SRZ102" s="59"/>
      <c r="SSA102" s="37"/>
      <c r="SSB102" s="46"/>
      <c r="SSC102" s="35"/>
      <c r="SSD102" s="59"/>
      <c r="SSE102" s="37"/>
      <c r="SSF102" s="46"/>
      <c r="SSG102" s="35"/>
      <c r="SSH102" s="59"/>
      <c r="SSI102" s="37"/>
      <c r="SSJ102" s="46"/>
      <c r="SSK102" s="35"/>
      <c r="SSL102" s="59"/>
      <c r="SSM102" s="37"/>
      <c r="SSN102" s="46"/>
      <c r="SSO102" s="35"/>
      <c r="SSP102" s="59"/>
      <c r="SSQ102" s="37"/>
      <c r="SSR102" s="46"/>
      <c r="SSS102" s="35"/>
      <c r="SST102" s="59"/>
      <c r="SSU102" s="37"/>
      <c r="SSV102" s="46"/>
      <c r="SSW102" s="35"/>
      <c r="SSX102" s="59"/>
      <c r="SSY102" s="37"/>
      <c r="SSZ102" s="46"/>
      <c r="STA102" s="35"/>
      <c r="STB102" s="59"/>
      <c r="STC102" s="37"/>
      <c r="STD102" s="46"/>
      <c r="STE102" s="35"/>
      <c r="STF102" s="59"/>
      <c r="STG102" s="37"/>
      <c r="STH102" s="46"/>
      <c r="STI102" s="35"/>
      <c r="STJ102" s="59"/>
      <c r="STK102" s="37"/>
      <c r="STL102" s="46"/>
      <c r="STM102" s="35"/>
      <c r="STN102" s="59"/>
      <c r="STO102" s="37"/>
      <c r="STP102" s="46"/>
      <c r="STQ102" s="35"/>
      <c r="STR102" s="59"/>
      <c r="STS102" s="37"/>
      <c r="STT102" s="46"/>
      <c r="STU102" s="35"/>
      <c r="STV102" s="59"/>
      <c r="STW102" s="37"/>
      <c r="STX102" s="46"/>
      <c r="STY102" s="35"/>
      <c r="STZ102" s="59"/>
      <c r="SUA102" s="37"/>
      <c r="SUB102" s="46"/>
      <c r="SUC102" s="35"/>
      <c r="SUD102" s="59"/>
      <c r="SUE102" s="37"/>
      <c r="SUF102" s="46"/>
      <c r="SUG102" s="35"/>
      <c r="SUH102" s="59"/>
      <c r="SUI102" s="37"/>
      <c r="SUJ102" s="46"/>
      <c r="SUK102" s="35"/>
      <c r="SUL102" s="59"/>
      <c r="SUM102" s="37"/>
      <c r="SUN102" s="46"/>
      <c r="SUO102" s="35"/>
      <c r="SUP102" s="59"/>
      <c r="SUQ102" s="37"/>
      <c r="SUR102" s="46"/>
      <c r="SUS102" s="35"/>
      <c r="SUT102" s="59"/>
      <c r="SUU102" s="37"/>
      <c r="SUV102" s="46"/>
      <c r="SUW102" s="35"/>
      <c r="SUX102" s="59"/>
      <c r="SUY102" s="37"/>
      <c r="SUZ102" s="46"/>
      <c r="SVA102" s="35"/>
      <c r="SVB102" s="59"/>
      <c r="SVC102" s="37"/>
      <c r="SVD102" s="46"/>
      <c r="SVE102" s="35"/>
      <c r="SVF102" s="59"/>
      <c r="SVG102" s="37"/>
      <c r="SVH102" s="46"/>
      <c r="SVI102" s="35"/>
      <c r="SVJ102" s="59"/>
      <c r="SVK102" s="37"/>
      <c r="SVL102" s="46"/>
      <c r="SVM102" s="35"/>
      <c r="SVN102" s="59"/>
      <c r="SVO102" s="37"/>
      <c r="SVP102" s="46"/>
      <c r="SVQ102" s="35"/>
      <c r="SVR102" s="59"/>
      <c r="SVS102" s="37"/>
      <c r="SVT102" s="46"/>
      <c r="SVU102" s="35"/>
      <c r="SVV102" s="59"/>
      <c r="SVW102" s="37"/>
      <c r="SVX102" s="46"/>
      <c r="SVY102" s="35"/>
      <c r="SVZ102" s="59"/>
      <c r="SWA102" s="37"/>
      <c r="SWB102" s="46"/>
      <c r="SWC102" s="35"/>
      <c r="SWD102" s="59"/>
      <c r="SWE102" s="37"/>
      <c r="SWF102" s="46"/>
      <c r="SWG102" s="35"/>
      <c r="SWH102" s="59"/>
      <c r="SWI102" s="37"/>
      <c r="SWJ102" s="46"/>
      <c r="SWK102" s="35"/>
      <c r="SWL102" s="59"/>
      <c r="SWM102" s="37"/>
      <c r="SWN102" s="46"/>
      <c r="SWO102" s="35"/>
      <c r="SWP102" s="59"/>
      <c r="SWQ102" s="37"/>
      <c r="SWR102" s="46"/>
      <c r="SWS102" s="35"/>
      <c r="SWT102" s="59"/>
      <c r="SWU102" s="37"/>
      <c r="SWV102" s="46"/>
      <c r="SWW102" s="35"/>
      <c r="SWX102" s="59"/>
      <c r="SWY102" s="37"/>
      <c r="SWZ102" s="46"/>
      <c r="SXA102" s="35"/>
      <c r="SXB102" s="59"/>
      <c r="SXC102" s="37"/>
      <c r="SXD102" s="46"/>
      <c r="SXE102" s="35"/>
      <c r="SXF102" s="59"/>
      <c r="SXG102" s="37"/>
      <c r="SXH102" s="46"/>
      <c r="SXI102" s="35"/>
      <c r="SXJ102" s="59"/>
      <c r="SXK102" s="37"/>
      <c r="SXL102" s="46"/>
      <c r="SXM102" s="35"/>
      <c r="SXN102" s="59"/>
      <c r="SXO102" s="37"/>
      <c r="SXP102" s="46"/>
      <c r="SXQ102" s="35"/>
      <c r="SXR102" s="59"/>
      <c r="SXS102" s="37"/>
      <c r="SXT102" s="46"/>
      <c r="SXU102" s="35"/>
      <c r="SXV102" s="59"/>
      <c r="SXW102" s="37"/>
      <c r="SXX102" s="46"/>
      <c r="SXY102" s="35"/>
      <c r="SXZ102" s="59"/>
      <c r="SYA102" s="37"/>
      <c r="SYB102" s="46"/>
      <c r="SYC102" s="35"/>
      <c r="SYD102" s="59"/>
      <c r="SYE102" s="37"/>
      <c r="SYF102" s="46"/>
      <c r="SYG102" s="35"/>
      <c r="SYH102" s="59"/>
      <c r="SYI102" s="37"/>
      <c r="SYJ102" s="46"/>
      <c r="SYK102" s="35"/>
      <c r="SYL102" s="59"/>
      <c r="SYM102" s="37"/>
      <c r="SYN102" s="46"/>
      <c r="SYO102" s="35"/>
      <c r="SYP102" s="59"/>
      <c r="SYQ102" s="37"/>
      <c r="SYR102" s="46"/>
      <c r="SYS102" s="35"/>
      <c r="SYT102" s="59"/>
      <c r="SYU102" s="37"/>
      <c r="SYV102" s="46"/>
      <c r="SYW102" s="35"/>
      <c r="SYX102" s="59"/>
      <c r="SYY102" s="37"/>
      <c r="SYZ102" s="46"/>
      <c r="SZA102" s="35"/>
      <c r="SZB102" s="59"/>
      <c r="SZC102" s="37"/>
      <c r="SZD102" s="46"/>
      <c r="SZE102" s="35"/>
      <c r="SZF102" s="59"/>
      <c r="SZG102" s="37"/>
      <c r="SZH102" s="46"/>
      <c r="SZI102" s="35"/>
      <c r="SZJ102" s="59"/>
      <c r="SZK102" s="37"/>
      <c r="SZL102" s="46"/>
      <c r="SZM102" s="35"/>
      <c r="SZN102" s="59"/>
      <c r="SZO102" s="37"/>
      <c r="SZP102" s="46"/>
      <c r="SZQ102" s="35"/>
      <c r="SZR102" s="59"/>
      <c r="SZS102" s="37"/>
      <c r="SZT102" s="46"/>
      <c r="SZU102" s="35"/>
      <c r="SZV102" s="59"/>
      <c r="SZW102" s="37"/>
      <c r="SZX102" s="46"/>
      <c r="SZY102" s="35"/>
      <c r="SZZ102" s="59"/>
      <c r="TAA102" s="37"/>
      <c r="TAB102" s="46"/>
      <c r="TAC102" s="35"/>
      <c r="TAD102" s="59"/>
      <c r="TAE102" s="37"/>
      <c r="TAF102" s="46"/>
      <c r="TAG102" s="35"/>
      <c r="TAH102" s="59"/>
      <c r="TAI102" s="37"/>
      <c r="TAJ102" s="46"/>
      <c r="TAK102" s="35"/>
      <c r="TAL102" s="59"/>
      <c r="TAM102" s="37"/>
      <c r="TAN102" s="46"/>
      <c r="TAO102" s="35"/>
      <c r="TAP102" s="59"/>
      <c r="TAQ102" s="37"/>
      <c r="TAR102" s="46"/>
      <c r="TAS102" s="35"/>
      <c r="TAT102" s="59"/>
      <c r="TAU102" s="37"/>
      <c r="TAV102" s="46"/>
      <c r="TAW102" s="35"/>
      <c r="TAX102" s="59"/>
      <c r="TAY102" s="37"/>
      <c r="TAZ102" s="46"/>
      <c r="TBA102" s="35"/>
      <c r="TBB102" s="59"/>
      <c r="TBC102" s="37"/>
      <c r="TBD102" s="46"/>
      <c r="TBE102" s="35"/>
      <c r="TBF102" s="59"/>
      <c r="TBG102" s="37"/>
      <c r="TBH102" s="46"/>
      <c r="TBI102" s="35"/>
      <c r="TBJ102" s="59"/>
      <c r="TBK102" s="37"/>
      <c r="TBL102" s="46"/>
      <c r="TBM102" s="35"/>
      <c r="TBN102" s="59"/>
      <c r="TBO102" s="37"/>
      <c r="TBP102" s="46"/>
      <c r="TBQ102" s="35"/>
      <c r="TBR102" s="59"/>
      <c r="TBS102" s="37"/>
      <c r="TBT102" s="46"/>
      <c r="TBU102" s="35"/>
      <c r="TBV102" s="59"/>
      <c r="TBW102" s="37"/>
      <c r="TBX102" s="46"/>
      <c r="TBY102" s="35"/>
      <c r="TBZ102" s="59"/>
      <c r="TCA102" s="37"/>
      <c r="TCB102" s="46"/>
      <c r="TCC102" s="35"/>
      <c r="TCD102" s="59"/>
      <c r="TCE102" s="37"/>
      <c r="TCF102" s="46"/>
      <c r="TCG102" s="35"/>
      <c r="TCH102" s="59"/>
      <c r="TCI102" s="37"/>
      <c r="TCJ102" s="46"/>
      <c r="TCK102" s="35"/>
      <c r="TCL102" s="59"/>
      <c r="TCM102" s="37"/>
      <c r="TCN102" s="46"/>
      <c r="TCO102" s="35"/>
      <c r="TCP102" s="59"/>
      <c r="TCQ102" s="37"/>
      <c r="TCR102" s="46"/>
      <c r="TCS102" s="35"/>
      <c r="TCT102" s="59"/>
      <c r="TCU102" s="37"/>
      <c r="TCV102" s="46"/>
      <c r="TCW102" s="35"/>
      <c r="TCX102" s="59"/>
      <c r="TCY102" s="37"/>
      <c r="TCZ102" s="46"/>
      <c r="TDA102" s="35"/>
      <c r="TDB102" s="59"/>
      <c r="TDC102" s="37"/>
      <c r="TDD102" s="46"/>
      <c r="TDE102" s="35"/>
      <c r="TDF102" s="59"/>
      <c r="TDG102" s="37"/>
      <c r="TDH102" s="46"/>
      <c r="TDI102" s="35"/>
      <c r="TDJ102" s="59"/>
      <c r="TDK102" s="37"/>
      <c r="TDL102" s="46"/>
      <c r="TDM102" s="35"/>
      <c r="TDN102" s="59"/>
      <c r="TDO102" s="37"/>
      <c r="TDP102" s="46"/>
      <c r="TDQ102" s="35"/>
      <c r="TDR102" s="59"/>
      <c r="TDS102" s="37"/>
      <c r="TDT102" s="46"/>
      <c r="TDU102" s="35"/>
      <c r="TDV102" s="59"/>
      <c r="TDW102" s="37"/>
      <c r="TDX102" s="46"/>
      <c r="TDY102" s="35"/>
      <c r="TDZ102" s="59"/>
      <c r="TEA102" s="37"/>
      <c r="TEB102" s="46"/>
      <c r="TEC102" s="35"/>
      <c r="TED102" s="59"/>
      <c r="TEE102" s="37"/>
      <c r="TEF102" s="46"/>
      <c r="TEG102" s="35"/>
      <c r="TEH102" s="59"/>
      <c r="TEI102" s="37"/>
      <c r="TEJ102" s="46"/>
      <c r="TEK102" s="35"/>
      <c r="TEL102" s="59"/>
      <c r="TEM102" s="37"/>
      <c r="TEN102" s="46"/>
      <c r="TEO102" s="35"/>
      <c r="TEP102" s="59"/>
      <c r="TEQ102" s="37"/>
      <c r="TER102" s="46"/>
      <c r="TES102" s="35"/>
      <c r="TET102" s="59"/>
      <c r="TEU102" s="37"/>
      <c r="TEV102" s="46"/>
      <c r="TEW102" s="35"/>
      <c r="TEX102" s="59"/>
      <c r="TEY102" s="37"/>
      <c r="TEZ102" s="46"/>
      <c r="TFA102" s="35"/>
      <c r="TFB102" s="59"/>
      <c r="TFC102" s="37"/>
      <c r="TFD102" s="46"/>
      <c r="TFE102" s="35"/>
      <c r="TFF102" s="59"/>
      <c r="TFG102" s="37"/>
      <c r="TFH102" s="46"/>
      <c r="TFI102" s="35"/>
      <c r="TFJ102" s="59"/>
      <c r="TFK102" s="37"/>
      <c r="TFL102" s="46"/>
      <c r="TFM102" s="35"/>
      <c r="TFN102" s="59"/>
      <c r="TFO102" s="37"/>
      <c r="TFP102" s="46"/>
      <c r="TFQ102" s="35"/>
      <c r="TFR102" s="59"/>
      <c r="TFS102" s="37"/>
      <c r="TFT102" s="46"/>
      <c r="TFU102" s="35"/>
      <c r="TFV102" s="59"/>
      <c r="TFW102" s="37"/>
      <c r="TFX102" s="46"/>
      <c r="TFY102" s="35"/>
      <c r="TFZ102" s="59"/>
      <c r="TGA102" s="37"/>
      <c r="TGB102" s="46"/>
      <c r="TGC102" s="35"/>
      <c r="TGD102" s="59"/>
      <c r="TGE102" s="37"/>
      <c r="TGF102" s="46"/>
      <c r="TGG102" s="35"/>
      <c r="TGH102" s="59"/>
      <c r="TGI102" s="37"/>
      <c r="TGJ102" s="46"/>
      <c r="TGK102" s="35"/>
      <c r="TGL102" s="59"/>
      <c r="TGM102" s="37"/>
      <c r="TGN102" s="46"/>
      <c r="TGO102" s="35"/>
      <c r="TGP102" s="59"/>
      <c r="TGQ102" s="37"/>
      <c r="TGR102" s="46"/>
      <c r="TGS102" s="35"/>
      <c r="TGT102" s="59"/>
      <c r="TGU102" s="37"/>
      <c r="TGV102" s="46"/>
      <c r="TGW102" s="35"/>
      <c r="TGX102" s="59"/>
      <c r="TGY102" s="37"/>
      <c r="TGZ102" s="46"/>
      <c r="THA102" s="35"/>
      <c r="THB102" s="59"/>
      <c r="THC102" s="37"/>
      <c r="THD102" s="46"/>
      <c r="THE102" s="35"/>
      <c r="THF102" s="59"/>
      <c r="THG102" s="37"/>
      <c r="THH102" s="46"/>
      <c r="THI102" s="35"/>
      <c r="THJ102" s="59"/>
      <c r="THK102" s="37"/>
      <c r="THL102" s="46"/>
      <c r="THM102" s="35"/>
      <c r="THN102" s="59"/>
      <c r="THO102" s="37"/>
      <c r="THP102" s="46"/>
      <c r="THQ102" s="35"/>
      <c r="THR102" s="59"/>
      <c r="THS102" s="37"/>
      <c r="THT102" s="46"/>
      <c r="THU102" s="35"/>
      <c r="THV102" s="59"/>
      <c r="THW102" s="37"/>
      <c r="THX102" s="46"/>
      <c r="THY102" s="35"/>
      <c r="THZ102" s="59"/>
      <c r="TIA102" s="37"/>
      <c r="TIB102" s="46"/>
      <c r="TIC102" s="35"/>
      <c r="TID102" s="59"/>
      <c r="TIE102" s="37"/>
      <c r="TIF102" s="46"/>
      <c r="TIG102" s="35"/>
      <c r="TIH102" s="59"/>
      <c r="TII102" s="37"/>
      <c r="TIJ102" s="46"/>
      <c r="TIK102" s="35"/>
      <c r="TIL102" s="59"/>
      <c r="TIM102" s="37"/>
      <c r="TIN102" s="46"/>
      <c r="TIO102" s="35"/>
      <c r="TIP102" s="59"/>
      <c r="TIQ102" s="37"/>
      <c r="TIR102" s="46"/>
      <c r="TIS102" s="35"/>
      <c r="TIT102" s="59"/>
      <c r="TIU102" s="37"/>
      <c r="TIV102" s="46"/>
      <c r="TIW102" s="35"/>
      <c r="TIX102" s="59"/>
      <c r="TIY102" s="37"/>
      <c r="TIZ102" s="46"/>
      <c r="TJA102" s="35"/>
      <c r="TJB102" s="59"/>
      <c r="TJC102" s="37"/>
      <c r="TJD102" s="46"/>
      <c r="TJE102" s="35"/>
      <c r="TJF102" s="59"/>
      <c r="TJG102" s="37"/>
      <c r="TJH102" s="46"/>
      <c r="TJI102" s="35"/>
      <c r="TJJ102" s="59"/>
      <c r="TJK102" s="37"/>
      <c r="TJL102" s="46"/>
      <c r="TJM102" s="35"/>
      <c r="TJN102" s="59"/>
      <c r="TJO102" s="37"/>
      <c r="TJP102" s="46"/>
      <c r="TJQ102" s="35"/>
      <c r="TJR102" s="59"/>
      <c r="TJS102" s="37"/>
      <c r="TJT102" s="46"/>
      <c r="TJU102" s="35"/>
      <c r="TJV102" s="59"/>
      <c r="TJW102" s="37"/>
      <c r="TJX102" s="46"/>
      <c r="TJY102" s="35"/>
      <c r="TJZ102" s="59"/>
      <c r="TKA102" s="37"/>
      <c r="TKB102" s="46"/>
      <c r="TKC102" s="35"/>
      <c r="TKD102" s="59"/>
      <c r="TKE102" s="37"/>
      <c r="TKF102" s="46"/>
      <c r="TKG102" s="35"/>
      <c r="TKH102" s="59"/>
      <c r="TKI102" s="37"/>
      <c r="TKJ102" s="46"/>
      <c r="TKK102" s="35"/>
      <c r="TKL102" s="59"/>
      <c r="TKM102" s="37"/>
      <c r="TKN102" s="46"/>
      <c r="TKO102" s="35"/>
      <c r="TKP102" s="59"/>
      <c r="TKQ102" s="37"/>
      <c r="TKR102" s="46"/>
      <c r="TKS102" s="35"/>
      <c r="TKT102" s="59"/>
      <c r="TKU102" s="37"/>
      <c r="TKV102" s="46"/>
      <c r="TKW102" s="35"/>
      <c r="TKX102" s="59"/>
      <c r="TKY102" s="37"/>
      <c r="TKZ102" s="46"/>
      <c r="TLA102" s="35"/>
      <c r="TLB102" s="59"/>
      <c r="TLC102" s="37"/>
      <c r="TLD102" s="46"/>
      <c r="TLE102" s="35"/>
      <c r="TLF102" s="59"/>
      <c r="TLG102" s="37"/>
      <c r="TLH102" s="46"/>
      <c r="TLI102" s="35"/>
      <c r="TLJ102" s="59"/>
      <c r="TLK102" s="37"/>
      <c r="TLL102" s="46"/>
      <c r="TLM102" s="35"/>
      <c r="TLN102" s="59"/>
      <c r="TLO102" s="37"/>
      <c r="TLP102" s="46"/>
      <c r="TLQ102" s="35"/>
      <c r="TLR102" s="59"/>
      <c r="TLS102" s="37"/>
      <c r="TLT102" s="46"/>
      <c r="TLU102" s="35"/>
      <c r="TLV102" s="59"/>
      <c r="TLW102" s="37"/>
      <c r="TLX102" s="46"/>
      <c r="TLY102" s="35"/>
      <c r="TLZ102" s="59"/>
      <c r="TMA102" s="37"/>
      <c r="TMB102" s="46"/>
      <c r="TMC102" s="35"/>
      <c r="TMD102" s="59"/>
      <c r="TME102" s="37"/>
      <c r="TMF102" s="46"/>
      <c r="TMG102" s="35"/>
      <c r="TMH102" s="59"/>
      <c r="TMI102" s="37"/>
      <c r="TMJ102" s="46"/>
      <c r="TMK102" s="35"/>
      <c r="TML102" s="59"/>
      <c r="TMM102" s="37"/>
      <c r="TMN102" s="46"/>
      <c r="TMO102" s="35"/>
      <c r="TMP102" s="59"/>
      <c r="TMQ102" s="37"/>
      <c r="TMR102" s="46"/>
      <c r="TMS102" s="35"/>
      <c r="TMT102" s="59"/>
      <c r="TMU102" s="37"/>
      <c r="TMV102" s="46"/>
      <c r="TMW102" s="35"/>
      <c r="TMX102" s="59"/>
      <c r="TMY102" s="37"/>
      <c r="TMZ102" s="46"/>
      <c r="TNA102" s="35"/>
      <c r="TNB102" s="59"/>
      <c r="TNC102" s="37"/>
      <c r="TND102" s="46"/>
      <c r="TNE102" s="35"/>
      <c r="TNF102" s="59"/>
      <c r="TNG102" s="37"/>
      <c r="TNH102" s="46"/>
      <c r="TNI102" s="35"/>
      <c r="TNJ102" s="59"/>
      <c r="TNK102" s="37"/>
      <c r="TNL102" s="46"/>
      <c r="TNM102" s="35"/>
      <c r="TNN102" s="59"/>
      <c r="TNO102" s="37"/>
      <c r="TNP102" s="46"/>
      <c r="TNQ102" s="35"/>
      <c r="TNR102" s="59"/>
      <c r="TNS102" s="37"/>
      <c r="TNT102" s="46"/>
      <c r="TNU102" s="35"/>
      <c r="TNV102" s="59"/>
      <c r="TNW102" s="37"/>
      <c r="TNX102" s="46"/>
      <c r="TNY102" s="35"/>
      <c r="TNZ102" s="59"/>
      <c r="TOA102" s="37"/>
      <c r="TOB102" s="46"/>
      <c r="TOC102" s="35"/>
      <c r="TOD102" s="59"/>
      <c r="TOE102" s="37"/>
      <c r="TOF102" s="46"/>
      <c r="TOG102" s="35"/>
      <c r="TOH102" s="59"/>
      <c r="TOI102" s="37"/>
      <c r="TOJ102" s="46"/>
      <c r="TOK102" s="35"/>
      <c r="TOL102" s="59"/>
      <c r="TOM102" s="37"/>
      <c r="TON102" s="46"/>
      <c r="TOO102" s="35"/>
      <c r="TOP102" s="59"/>
      <c r="TOQ102" s="37"/>
      <c r="TOR102" s="46"/>
      <c r="TOS102" s="35"/>
      <c r="TOT102" s="59"/>
      <c r="TOU102" s="37"/>
      <c r="TOV102" s="46"/>
      <c r="TOW102" s="35"/>
      <c r="TOX102" s="59"/>
      <c r="TOY102" s="37"/>
      <c r="TOZ102" s="46"/>
      <c r="TPA102" s="35"/>
      <c r="TPB102" s="59"/>
      <c r="TPC102" s="37"/>
      <c r="TPD102" s="46"/>
      <c r="TPE102" s="35"/>
      <c r="TPF102" s="59"/>
      <c r="TPG102" s="37"/>
      <c r="TPH102" s="46"/>
      <c r="TPI102" s="35"/>
      <c r="TPJ102" s="59"/>
      <c r="TPK102" s="37"/>
      <c r="TPL102" s="46"/>
      <c r="TPM102" s="35"/>
      <c r="TPN102" s="59"/>
      <c r="TPO102" s="37"/>
      <c r="TPP102" s="46"/>
      <c r="TPQ102" s="35"/>
      <c r="TPR102" s="59"/>
      <c r="TPS102" s="37"/>
      <c r="TPT102" s="46"/>
      <c r="TPU102" s="35"/>
      <c r="TPV102" s="59"/>
      <c r="TPW102" s="37"/>
      <c r="TPX102" s="46"/>
      <c r="TPY102" s="35"/>
      <c r="TPZ102" s="59"/>
      <c r="TQA102" s="37"/>
      <c r="TQB102" s="46"/>
      <c r="TQC102" s="35"/>
      <c r="TQD102" s="59"/>
      <c r="TQE102" s="37"/>
      <c r="TQF102" s="46"/>
      <c r="TQG102" s="35"/>
      <c r="TQH102" s="59"/>
      <c r="TQI102" s="37"/>
      <c r="TQJ102" s="46"/>
      <c r="TQK102" s="35"/>
      <c r="TQL102" s="59"/>
      <c r="TQM102" s="37"/>
      <c r="TQN102" s="46"/>
      <c r="TQO102" s="35"/>
      <c r="TQP102" s="59"/>
      <c r="TQQ102" s="37"/>
      <c r="TQR102" s="46"/>
      <c r="TQS102" s="35"/>
      <c r="TQT102" s="59"/>
      <c r="TQU102" s="37"/>
      <c r="TQV102" s="46"/>
      <c r="TQW102" s="35"/>
      <c r="TQX102" s="59"/>
      <c r="TQY102" s="37"/>
      <c r="TQZ102" s="46"/>
      <c r="TRA102" s="35"/>
      <c r="TRB102" s="59"/>
      <c r="TRC102" s="37"/>
      <c r="TRD102" s="46"/>
      <c r="TRE102" s="35"/>
      <c r="TRF102" s="59"/>
      <c r="TRG102" s="37"/>
      <c r="TRH102" s="46"/>
      <c r="TRI102" s="35"/>
      <c r="TRJ102" s="59"/>
      <c r="TRK102" s="37"/>
      <c r="TRL102" s="46"/>
      <c r="TRM102" s="35"/>
      <c r="TRN102" s="59"/>
      <c r="TRO102" s="37"/>
      <c r="TRP102" s="46"/>
      <c r="TRQ102" s="35"/>
      <c r="TRR102" s="59"/>
      <c r="TRS102" s="37"/>
      <c r="TRT102" s="46"/>
      <c r="TRU102" s="35"/>
      <c r="TRV102" s="59"/>
      <c r="TRW102" s="37"/>
      <c r="TRX102" s="46"/>
      <c r="TRY102" s="35"/>
      <c r="TRZ102" s="59"/>
      <c r="TSA102" s="37"/>
      <c r="TSB102" s="46"/>
      <c r="TSC102" s="35"/>
      <c r="TSD102" s="59"/>
      <c r="TSE102" s="37"/>
      <c r="TSF102" s="46"/>
      <c r="TSG102" s="35"/>
      <c r="TSH102" s="59"/>
      <c r="TSI102" s="37"/>
      <c r="TSJ102" s="46"/>
      <c r="TSK102" s="35"/>
      <c r="TSL102" s="59"/>
      <c r="TSM102" s="37"/>
      <c r="TSN102" s="46"/>
      <c r="TSO102" s="35"/>
      <c r="TSP102" s="59"/>
      <c r="TSQ102" s="37"/>
      <c r="TSR102" s="46"/>
      <c r="TSS102" s="35"/>
      <c r="TST102" s="59"/>
      <c r="TSU102" s="37"/>
      <c r="TSV102" s="46"/>
      <c r="TSW102" s="35"/>
      <c r="TSX102" s="59"/>
      <c r="TSY102" s="37"/>
      <c r="TSZ102" s="46"/>
      <c r="TTA102" s="35"/>
      <c r="TTB102" s="59"/>
      <c r="TTC102" s="37"/>
      <c r="TTD102" s="46"/>
      <c r="TTE102" s="35"/>
      <c r="TTF102" s="59"/>
      <c r="TTG102" s="37"/>
      <c r="TTH102" s="46"/>
      <c r="TTI102" s="35"/>
      <c r="TTJ102" s="59"/>
      <c r="TTK102" s="37"/>
      <c r="TTL102" s="46"/>
      <c r="TTM102" s="35"/>
      <c r="TTN102" s="59"/>
      <c r="TTO102" s="37"/>
      <c r="TTP102" s="46"/>
      <c r="TTQ102" s="35"/>
      <c r="TTR102" s="59"/>
      <c r="TTS102" s="37"/>
      <c r="TTT102" s="46"/>
      <c r="TTU102" s="35"/>
      <c r="TTV102" s="59"/>
      <c r="TTW102" s="37"/>
      <c r="TTX102" s="46"/>
      <c r="TTY102" s="35"/>
      <c r="TTZ102" s="59"/>
      <c r="TUA102" s="37"/>
      <c r="TUB102" s="46"/>
      <c r="TUC102" s="35"/>
      <c r="TUD102" s="59"/>
      <c r="TUE102" s="37"/>
      <c r="TUF102" s="46"/>
      <c r="TUG102" s="35"/>
      <c r="TUH102" s="59"/>
      <c r="TUI102" s="37"/>
      <c r="TUJ102" s="46"/>
      <c r="TUK102" s="35"/>
      <c r="TUL102" s="59"/>
      <c r="TUM102" s="37"/>
      <c r="TUN102" s="46"/>
      <c r="TUO102" s="35"/>
      <c r="TUP102" s="59"/>
      <c r="TUQ102" s="37"/>
      <c r="TUR102" s="46"/>
      <c r="TUS102" s="35"/>
      <c r="TUT102" s="59"/>
      <c r="TUU102" s="37"/>
      <c r="TUV102" s="46"/>
      <c r="TUW102" s="35"/>
      <c r="TUX102" s="59"/>
      <c r="TUY102" s="37"/>
      <c r="TUZ102" s="46"/>
      <c r="TVA102" s="35"/>
      <c r="TVB102" s="59"/>
      <c r="TVC102" s="37"/>
      <c r="TVD102" s="46"/>
      <c r="TVE102" s="35"/>
      <c r="TVF102" s="59"/>
      <c r="TVG102" s="37"/>
      <c r="TVH102" s="46"/>
      <c r="TVI102" s="35"/>
      <c r="TVJ102" s="59"/>
      <c r="TVK102" s="37"/>
      <c r="TVL102" s="46"/>
      <c r="TVM102" s="35"/>
      <c r="TVN102" s="59"/>
      <c r="TVO102" s="37"/>
      <c r="TVP102" s="46"/>
      <c r="TVQ102" s="35"/>
      <c r="TVR102" s="59"/>
      <c r="TVS102" s="37"/>
      <c r="TVT102" s="46"/>
      <c r="TVU102" s="35"/>
      <c r="TVV102" s="59"/>
      <c r="TVW102" s="37"/>
      <c r="TVX102" s="46"/>
      <c r="TVY102" s="35"/>
      <c r="TVZ102" s="59"/>
      <c r="TWA102" s="37"/>
      <c r="TWB102" s="46"/>
      <c r="TWC102" s="35"/>
      <c r="TWD102" s="59"/>
      <c r="TWE102" s="37"/>
      <c r="TWF102" s="46"/>
      <c r="TWG102" s="35"/>
      <c r="TWH102" s="59"/>
      <c r="TWI102" s="37"/>
      <c r="TWJ102" s="46"/>
      <c r="TWK102" s="35"/>
      <c r="TWL102" s="59"/>
      <c r="TWM102" s="37"/>
      <c r="TWN102" s="46"/>
      <c r="TWO102" s="35"/>
      <c r="TWP102" s="59"/>
      <c r="TWQ102" s="37"/>
      <c r="TWR102" s="46"/>
      <c r="TWS102" s="35"/>
      <c r="TWT102" s="59"/>
      <c r="TWU102" s="37"/>
      <c r="TWV102" s="46"/>
      <c r="TWW102" s="35"/>
      <c r="TWX102" s="59"/>
      <c r="TWY102" s="37"/>
      <c r="TWZ102" s="46"/>
      <c r="TXA102" s="35"/>
      <c r="TXB102" s="59"/>
      <c r="TXC102" s="37"/>
      <c r="TXD102" s="46"/>
      <c r="TXE102" s="35"/>
      <c r="TXF102" s="59"/>
      <c r="TXG102" s="37"/>
      <c r="TXH102" s="46"/>
      <c r="TXI102" s="35"/>
      <c r="TXJ102" s="59"/>
      <c r="TXK102" s="37"/>
      <c r="TXL102" s="46"/>
      <c r="TXM102" s="35"/>
      <c r="TXN102" s="59"/>
      <c r="TXO102" s="37"/>
      <c r="TXP102" s="46"/>
      <c r="TXQ102" s="35"/>
      <c r="TXR102" s="59"/>
      <c r="TXS102" s="37"/>
      <c r="TXT102" s="46"/>
      <c r="TXU102" s="35"/>
      <c r="TXV102" s="59"/>
      <c r="TXW102" s="37"/>
      <c r="TXX102" s="46"/>
      <c r="TXY102" s="35"/>
      <c r="TXZ102" s="59"/>
      <c r="TYA102" s="37"/>
      <c r="TYB102" s="46"/>
      <c r="TYC102" s="35"/>
      <c r="TYD102" s="59"/>
      <c r="TYE102" s="37"/>
      <c r="TYF102" s="46"/>
      <c r="TYG102" s="35"/>
      <c r="TYH102" s="59"/>
      <c r="TYI102" s="37"/>
      <c r="TYJ102" s="46"/>
      <c r="TYK102" s="35"/>
      <c r="TYL102" s="59"/>
      <c r="TYM102" s="37"/>
      <c r="TYN102" s="46"/>
      <c r="TYO102" s="35"/>
      <c r="TYP102" s="59"/>
      <c r="TYQ102" s="37"/>
      <c r="TYR102" s="46"/>
      <c r="TYS102" s="35"/>
      <c r="TYT102" s="59"/>
      <c r="TYU102" s="37"/>
      <c r="TYV102" s="46"/>
      <c r="TYW102" s="35"/>
      <c r="TYX102" s="59"/>
      <c r="TYY102" s="37"/>
      <c r="TYZ102" s="46"/>
      <c r="TZA102" s="35"/>
      <c r="TZB102" s="59"/>
      <c r="TZC102" s="37"/>
      <c r="TZD102" s="46"/>
      <c r="TZE102" s="35"/>
      <c r="TZF102" s="59"/>
      <c r="TZG102" s="37"/>
      <c r="TZH102" s="46"/>
      <c r="TZI102" s="35"/>
      <c r="TZJ102" s="59"/>
      <c r="TZK102" s="37"/>
      <c r="TZL102" s="46"/>
      <c r="TZM102" s="35"/>
      <c r="TZN102" s="59"/>
      <c r="TZO102" s="37"/>
      <c r="TZP102" s="46"/>
      <c r="TZQ102" s="35"/>
      <c r="TZR102" s="59"/>
      <c r="TZS102" s="37"/>
      <c r="TZT102" s="46"/>
      <c r="TZU102" s="35"/>
      <c r="TZV102" s="59"/>
      <c r="TZW102" s="37"/>
      <c r="TZX102" s="46"/>
      <c r="TZY102" s="35"/>
      <c r="TZZ102" s="59"/>
      <c r="UAA102" s="37"/>
      <c r="UAB102" s="46"/>
      <c r="UAC102" s="35"/>
      <c r="UAD102" s="59"/>
      <c r="UAE102" s="37"/>
      <c r="UAF102" s="46"/>
      <c r="UAG102" s="35"/>
      <c r="UAH102" s="59"/>
      <c r="UAI102" s="37"/>
      <c r="UAJ102" s="46"/>
      <c r="UAK102" s="35"/>
      <c r="UAL102" s="59"/>
      <c r="UAM102" s="37"/>
      <c r="UAN102" s="46"/>
      <c r="UAO102" s="35"/>
      <c r="UAP102" s="59"/>
      <c r="UAQ102" s="37"/>
      <c r="UAR102" s="46"/>
      <c r="UAS102" s="35"/>
      <c r="UAT102" s="59"/>
      <c r="UAU102" s="37"/>
      <c r="UAV102" s="46"/>
      <c r="UAW102" s="35"/>
      <c r="UAX102" s="59"/>
      <c r="UAY102" s="37"/>
      <c r="UAZ102" s="46"/>
      <c r="UBA102" s="35"/>
      <c r="UBB102" s="59"/>
      <c r="UBC102" s="37"/>
      <c r="UBD102" s="46"/>
      <c r="UBE102" s="35"/>
      <c r="UBF102" s="59"/>
      <c r="UBG102" s="37"/>
      <c r="UBH102" s="46"/>
      <c r="UBI102" s="35"/>
      <c r="UBJ102" s="59"/>
      <c r="UBK102" s="37"/>
      <c r="UBL102" s="46"/>
      <c r="UBM102" s="35"/>
      <c r="UBN102" s="59"/>
      <c r="UBO102" s="37"/>
      <c r="UBP102" s="46"/>
      <c r="UBQ102" s="35"/>
      <c r="UBR102" s="59"/>
      <c r="UBS102" s="37"/>
      <c r="UBT102" s="46"/>
      <c r="UBU102" s="35"/>
      <c r="UBV102" s="59"/>
      <c r="UBW102" s="37"/>
      <c r="UBX102" s="46"/>
      <c r="UBY102" s="35"/>
      <c r="UBZ102" s="59"/>
      <c r="UCA102" s="37"/>
      <c r="UCB102" s="46"/>
      <c r="UCC102" s="35"/>
      <c r="UCD102" s="59"/>
      <c r="UCE102" s="37"/>
      <c r="UCF102" s="46"/>
      <c r="UCG102" s="35"/>
      <c r="UCH102" s="59"/>
      <c r="UCI102" s="37"/>
      <c r="UCJ102" s="46"/>
      <c r="UCK102" s="35"/>
      <c r="UCL102" s="59"/>
      <c r="UCM102" s="37"/>
      <c r="UCN102" s="46"/>
      <c r="UCO102" s="35"/>
      <c r="UCP102" s="59"/>
      <c r="UCQ102" s="37"/>
      <c r="UCR102" s="46"/>
      <c r="UCS102" s="35"/>
      <c r="UCT102" s="59"/>
      <c r="UCU102" s="37"/>
      <c r="UCV102" s="46"/>
      <c r="UCW102" s="35"/>
      <c r="UCX102" s="59"/>
      <c r="UCY102" s="37"/>
      <c r="UCZ102" s="46"/>
      <c r="UDA102" s="35"/>
      <c r="UDB102" s="59"/>
      <c r="UDC102" s="37"/>
      <c r="UDD102" s="46"/>
      <c r="UDE102" s="35"/>
      <c r="UDF102" s="59"/>
      <c r="UDG102" s="37"/>
      <c r="UDH102" s="46"/>
      <c r="UDI102" s="35"/>
      <c r="UDJ102" s="59"/>
      <c r="UDK102" s="37"/>
      <c r="UDL102" s="46"/>
      <c r="UDM102" s="35"/>
      <c r="UDN102" s="59"/>
      <c r="UDO102" s="37"/>
      <c r="UDP102" s="46"/>
      <c r="UDQ102" s="35"/>
      <c r="UDR102" s="59"/>
      <c r="UDS102" s="37"/>
      <c r="UDT102" s="46"/>
      <c r="UDU102" s="35"/>
      <c r="UDV102" s="59"/>
      <c r="UDW102" s="37"/>
      <c r="UDX102" s="46"/>
      <c r="UDY102" s="35"/>
      <c r="UDZ102" s="59"/>
      <c r="UEA102" s="37"/>
      <c r="UEB102" s="46"/>
      <c r="UEC102" s="35"/>
      <c r="UED102" s="59"/>
      <c r="UEE102" s="37"/>
      <c r="UEF102" s="46"/>
      <c r="UEG102" s="35"/>
      <c r="UEH102" s="59"/>
      <c r="UEI102" s="37"/>
      <c r="UEJ102" s="46"/>
      <c r="UEK102" s="35"/>
      <c r="UEL102" s="59"/>
      <c r="UEM102" s="37"/>
      <c r="UEN102" s="46"/>
      <c r="UEO102" s="35"/>
      <c r="UEP102" s="59"/>
      <c r="UEQ102" s="37"/>
      <c r="UER102" s="46"/>
      <c r="UES102" s="35"/>
      <c r="UET102" s="59"/>
      <c r="UEU102" s="37"/>
      <c r="UEV102" s="46"/>
      <c r="UEW102" s="35"/>
      <c r="UEX102" s="59"/>
      <c r="UEY102" s="37"/>
      <c r="UEZ102" s="46"/>
      <c r="UFA102" s="35"/>
      <c r="UFB102" s="59"/>
      <c r="UFC102" s="37"/>
      <c r="UFD102" s="46"/>
      <c r="UFE102" s="35"/>
      <c r="UFF102" s="59"/>
      <c r="UFG102" s="37"/>
      <c r="UFH102" s="46"/>
      <c r="UFI102" s="35"/>
      <c r="UFJ102" s="59"/>
      <c r="UFK102" s="37"/>
      <c r="UFL102" s="46"/>
      <c r="UFM102" s="35"/>
      <c r="UFN102" s="59"/>
      <c r="UFO102" s="37"/>
      <c r="UFP102" s="46"/>
      <c r="UFQ102" s="35"/>
      <c r="UFR102" s="59"/>
      <c r="UFS102" s="37"/>
      <c r="UFT102" s="46"/>
      <c r="UFU102" s="35"/>
      <c r="UFV102" s="59"/>
      <c r="UFW102" s="37"/>
      <c r="UFX102" s="46"/>
      <c r="UFY102" s="35"/>
      <c r="UFZ102" s="59"/>
      <c r="UGA102" s="37"/>
      <c r="UGB102" s="46"/>
      <c r="UGC102" s="35"/>
      <c r="UGD102" s="59"/>
      <c r="UGE102" s="37"/>
      <c r="UGF102" s="46"/>
      <c r="UGG102" s="35"/>
      <c r="UGH102" s="59"/>
      <c r="UGI102" s="37"/>
      <c r="UGJ102" s="46"/>
      <c r="UGK102" s="35"/>
      <c r="UGL102" s="59"/>
      <c r="UGM102" s="37"/>
      <c r="UGN102" s="46"/>
      <c r="UGO102" s="35"/>
      <c r="UGP102" s="59"/>
      <c r="UGQ102" s="37"/>
      <c r="UGR102" s="46"/>
      <c r="UGS102" s="35"/>
      <c r="UGT102" s="59"/>
      <c r="UGU102" s="37"/>
      <c r="UGV102" s="46"/>
      <c r="UGW102" s="35"/>
      <c r="UGX102" s="59"/>
      <c r="UGY102" s="37"/>
      <c r="UGZ102" s="46"/>
      <c r="UHA102" s="35"/>
      <c r="UHB102" s="59"/>
      <c r="UHC102" s="37"/>
      <c r="UHD102" s="46"/>
      <c r="UHE102" s="35"/>
      <c r="UHF102" s="59"/>
      <c r="UHG102" s="37"/>
      <c r="UHH102" s="46"/>
      <c r="UHI102" s="35"/>
      <c r="UHJ102" s="59"/>
      <c r="UHK102" s="37"/>
      <c r="UHL102" s="46"/>
      <c r="UHM102" s="35"/>
      <c r="UHN102" s="59"/>
      <c r="UHO102" s="37"/>
      <c r="UHP102" s="46"/>
      <c r="UHQ102" s="35"/>
      <c r="UHR102" s="59"/>
      <c r="UHS102" s="37"/>
      <c r="UHT102" s="46"/>
      <c r="UHU102" s="35"/>
      <c r="UHV102" s="59"/>
      <c r="UHW102" s="37"/>
      <c r="UHX102" s="46"/>
      <c r="UHY102" s="35"/>
      <c r="UHZ102" s="59"/>
      <c r="UIA102" s="37"/>
      <c r="UIB102" s="46"/>
      <c r="UIC102" s="35"/>
      <c r="UID102" s="59"/>
      <c r="UIE102" s="37"/>
      <c r="UIF102" s="46"/>
      <c r="UIG102" s="35"/>
      <c r="UIH102" s="59"/>
      <c r="UII102" s="37"/>
      <c r="UIJ102" s="46"/>
      <c r="UIK102" s="35"/>
      <c r="UIL102" s="59"/>
      <c r="UIM102" s="37"/>
      <c r="UIN102" s="46"/>
      <c r="UIO102" s="35"/>
      <c r="UIP102" s="59"/>
      <c r="UIQ102" s="37"/>
      <c r="UIR102" s="46"/>
      <c r="UIS102" s="35"/>
      <c r="UIT102" s="59"/>
      <c r="UIU102" s="37"/>
      <c r="UIV102" s="46"/>
      <c r="UIW102" s="35"/>
      <c r="UIX102" s="59"/>
      <c r="UIY102" s="37"/>
      <c r="UIZ102" s="46"/>
      <c r="UJA102" s="35"/>
      <c r="UJB102" s="59"/>
      <c r="UJC102" s="37"/>
      <c r="UJD102" s="46"/>
      <c r="UJE102" s="35"/>
      <c r="UJF102" s="59"/>
      <c r="UJG102" s="37"/>
      <c r="UJH102" s="46"/>
      <c r="UJI102" s="35"/>
      <c r="UJJ102" s="59"/>
      <c r="UJK102" s="37"/>
      <c r="UJL102" s="46"/>
      <c r="UJM102" s="35"/>
      <c r="UJN102" s="59"/>
      <c r="UJO102" s="37"/>
      <c r="UJP102" s="46"/>
      <c r="UJQ102" s="35"/>
      <c r="UJR102" s="59"/>
      <c r="UJS102" s="37"/>
      <c r="UJT102" s="46"/>
      <c r="UJU102" s="35"/>
      <c r="UJV102" s="59"/>
      <c r="UJW102" s="37"/>
      <c r="UJX102" s="46"/>
      <c r="UJY102" s="35"/>
      <c r="UJZ102" s="59"/>
      <c r="UKA102" s="37"/>
      <c r="UKB102" s="46"/>
      <c r="UKC102" s="35"/>
      <c r="UKD102" s="59"/>
      <c r="UKE102" s="37"/>
      <c r="UKF102" s="46"/>
      <c r="UKG102" s="35"/>
      <c r="UKH102" s="59"/>
      <c r="UKI102" s="37"/>
      <c r="UKJ102" s="46"/>
      <c r="UKK102" s="35"/>
      <c r="UKL102" s="59"/>
      <c r="UKM102" s="37"/>
      <c r="UKN102" s="46"/>
      <c r="UKO102" s="35"/>
      <c r="UKP102" s="59"/>
      <c r="UKQ102" s="37"/>
      <c r="UKR102" s="46"/>
      <c r="UKS102" s="35"/>
      <c r="UKT102" s="59"/>
      <c r="UKU102" s="37"/>
      <c r="UKV102" s="46"/>
      <c r="UKW102" s="35"/>
      <c r="UKX102" s="59"/>
      <c r="UKY102" s="37"/>
      <c r="UKZ102" s="46"/>
      <c r="ULA102" s="35"/>
      <c r="ULB102" s="59"/>
      <c r="ULC102" s="37"/>
      <c r="ULD102" s="46"/>
      <c r="ULE102" s="35"/>
      <c r="ULF102" s="59"/>
      <c r="ULG102" s="37"/>
      <c r="ULH102" s="46"/>
      <c r="ULI102" s="35"/>
      <c r="ULJ102" s="59"/>
      <c r="ULK102" s="37"/>
      <c r="ULL102" s="46"/>
      <c r="ULM102" s="35"/>
      <c r="ULN102" s="59"/>
      <c r="ULO102" s="37"/>
      <c r="ULP102" s="46"/>
      <c r="ULQ102" s="35"/>
      <c r="ULR102" s="59"/>
      <c r="ULS102" s="37"/>
      <c r="ULT102" s="46"/>
      <c r="ULU102" s="35"/>
      <c r="ULV102" s="59"/>
      <c r="ULW102" s="37"/>
      <c r="ULX102" s="46"/>
      <c r="ULY102" s="35"/>
      <c r="ULZ102" s="59"/>
      <c r="UMA102" s="37"/>
      <c r="UMB102" s="46"/>
      <c r="UMC102" s="35"/>
      <c r="UMD102" s="59"/>
      <c r="UME102" s="37"/>
      <c r="UMF102" s="46"/>
      <c r="UMG102" s="35"/>
      <c r="UMH102" s="59"/>
      <c r="UMI102" s="37"/>
      <c r="UMJ102" s="46"/>
      <c r="UMK102" s="35"/>
      <c r="UML102" s="59"/>
      <c r="UMM102" s="37"/>
      <c r="UMN102" s="46"/>
      <c r="UMO102" s="35"/>
      <c r="UMP102" s="59"/>
      <c r="UMQ102" s="37"/>
      <c r="UMR102" s="46"/>
      <c r="UMS102" s="35"/>
      <c r="UMT102" s="59"/>
      <c r="UMU102" s="37"/>
      <c r="UMV102" s="46"/>
      <c r="UMW102" s="35"/>
      <c r="UMX102" s="59"/>
      <c r="UMY102" s="37"/>
      <c r="UMZ102" s="46"/>
      <c r="UNA102" s="35"/>
      <c r="UNB102" s="59"/>
      <c r="UNC102" s="37"/>
      <c r="UND102" s="46"/>
      <c r="UNE102" s="35"/>
      <c r="UNF102" s="59"/>
      <c r="UNG102" s="37"/>
      <c r="UNH102" s="46"/>
      <c r="UNI102" s="35"/>
      <c r="UNJ102" s="59"/>
      <c r="UNK102" s="37"/>
      <c r="UNL102" s="46"/>
      <c r="UNM102" s="35"/>
      <c r="UNN102" s="59"/>
      <c r="UNO102" s="37"/>
      <c r="UNP102" s="46"/>
      <c r="UNQ102" s="35"/>
      <c r="UNR102" s="59"/>
      <c r="UNS102" s="37"/>
      <c r="UNT102" s="46"/>
      <c r="UNU102" s="35"/>
      <c r="UNV102" s="59"/>
      <c r="UNW102" s="37"/>
      <c r="UNX102" s="46"/>
      <c r="UNY102" s="35"/>
      <c r="UNZ102" s="59"/>
      <c r="UOA102" s="37"/>
      <c r="UOB102" s="46"/>
      <c r="UOC102" s="35"/>
      <c r="UOD102" s="59"/>
      <c r="UOE102" s="37"/>
      <c r="UOF102" s="46"/>
      <c r="UOG102" s="35"/>
      <c r="UOH102" s="59"/>
      <c r="UOI102" s="37"/>
      <c r="UOJ102" s="46"/>
      <c r="UOK102" s="35"/>
      <c r="UOL102" s="59"/>
      <c r="UOM102" s="37"/>
      <c r="UON102" s="46"/>
      <c r="UOO102" s="35"/>
      <c r="UOP102" s="59"/>
      <c r="UOQ102" s="37"/>
      <c r="UOR102" s="46"/>
      <c r="UOS102" s="35"/>
      <c r="UOT102" s="59"/>
      <c r="UOU102" s="37"/>
      <c r="UOV102" s="46"/>
      <c r="UOW102" s="35"/>
      <c r="UOX102" s="59"/>
      <c r="UOY102" s="37"/>
      <c r="UOZ102" s="46"/>
      <c r="UPA102" s="35"/>
      <c r="UPB102" s="59"/>
      <c r="UPC102" s="37"/>
      <c r="UPD102" s="46"/>
      <c r="UPE102" s="35"/>
      <c r="UPF102" s="59"/>
      <c r="UPG102" s="37"/>
      <c r="UPH102" s="46"/>
      <c r="UPI102" s="35"/>
      <c r="UPJ102" s="59"/>
      <c r="UPK102" s="37"/>
      <c r="UPL102" s="46"/>
      <c r="UPM102" s="35"/>
      <c r="UPN102" s="59"/>
      <c r="UPO102" s="37"/>
      <c r="UPP102" s="46"/>
      <c r="UPQ102" s="35"/>
      <c r="UPR102" s="59"/>
      <c r="UPS102" s="37"/>
      <c r="UPT102" s="46"/>
      <c r="UPU102" s="35"/>
      <c r="UPV102" s="59"/>
      <c r="UPW102" s="37"/>
      <c r="UPX102" s="46"/>
      <c r="UPY102" s="35"/>
      <c r="UPZ102" s="59"/>
      <c r="UQA102" s="37"/>
      <c r="UQB102" s="46"/>
      <c r="UQC102" s="35"/>
      <c r="UQD102" s="59"/>
      <c r="UQE102" s="37"/>
      <c r="UQF102" s="46"/>
      <c r="UQG102" s="35"/>
      <c r="UQH102" s="59"/>
      <c r="UQI102" s="37"/>
      <c r="UQJ102" s="46"/>
      <c r="UQK102" s="35"/>
      <c r="UQL102" s="59"/>
      <c r="UQM102" s="37"/>
      <c r="UQN102" s="46"/>
      <c r="UQO102" s="35"/>
      <c r="UQP102" s="59"/>
      <c r="UQQ102" s="37"/>
      <c r="UQR102" s="46"/>
      <c r="UQS102" s="35"/>
      <c r="UQT102" s="59"/>
      <c r="UQU102" s="37"/>
      <c r="UQV102" s="46"/>
      <c r="UQW102" s="35"/>
      <c r="UQX102" s="59"/>
      <c r="UQY102" s="37"/>
      <c r="UQZ102" s="46"/>
      <c r="URA102" s="35"/>
      <c r="URB102" s="59"/>
      <c r="URC102" s="37"/>
      <c r="URD102" s="46"/>
      <c r="URE102" s="35"/>
      <c r="URF102" s="59"/>
      <c r="URG102" s="37"/>
      <c r="URH102" s="46"/>
      <c r="URI102" s="35"/>
      <c r="URJ102" s="59"/>
      <c r="URK102" s="37"/>
      <c r="URL102" s="46"/>
      <c r="URM102" s="35"/>
      <c r="URN102" s="59"/>
      <c r="URO102" s="37"/>
      <c r="URP102" s="46"/>
      <c r="URQ102" s="35"/>
      <c r="URR102" s="59"/>
      <c r="URS102" s="37"/>
      <c r="URT102" s="46"/>
      <c r="URU102" s="35"/>
      <c r="URV102" s="59"/>
      <c r="URW102" s="37"/>
      <c r="URX102" s="46"/>
      <c r="URY102" s="35"/>
      <c r="URZ102" s="59"/>
      <c r="USA102" s="37"/>
      <c r="USB102" s="46"/>
      <c r="USC102" s="35"/>
      <c r="USD102" s="59"/>
      <c r="USE102" s="37"/>
      <c r="USF102" s="46"/>
      <c r="USG102" s="35"/>
      <c r="USH102" s="59"/>
      <c r="USI102" s="37"/>
      <c r="USJ102" s="46"/>
      <c r="USK102" s="35"/>
      <c r="USL102" s="59"/>
      <c r="USM102" s="37"/>
      <c r="USN102" s="46"/>
      <c r="USO102" s="35"/>
      <c r="USP102" s="59"/>
      <c r="USQ102" s="37"/>
      <c r="USR102" s="46"/>
      <c r="USS102" s="35"/>
      <c r="UST102" s="59"/>
      <c r="USU102" s="37"/>
      <c r="USV102" s="46"/>
      <c r="USW102" s="35"/>
      <c r="USX102" s="59"/>
      <c r="USY102" s="37"/>
      <c r="USZ102" s="46"/>
      <c r="UTA102" s="35"/>
      <c r="UTB102" s="59"/>
      <c r="UTC102" s="37"/>
      <c r="UTD102" s="46"/>
      <c r="UTE102" s="35"/>
      <c r="UTF102" s="59"/>
      <c r="UTG102" s="37"/>
      <c r="UTH102" s="46"/>
      <c r="UTI102" s="35"/>
      <c r="UTJ102" s="59"/>
      <c r="UTK102" s="37"/>
      <c r="UTL102" s="46"/>
      <c r="UTM102" s="35"/>
      <c r="UTN102" s="59"/>
      <c r="UTO102" s="37"/>
      <c r="UTP102" s="46"/>
      <c r="UTQ102" s="35"/>
      <c r="UTR102" s="59"/>
      <c r="UTS102" s="37"/>
      <c r="UTT102" s="46"/>
      <c r="UTU102" s="35"/>
      <c r="UTV102" s="59"/>
      <c r="UTW102" s="37"/>
      <c r="UTX102" s="46"/>
      <c r="UTY102" s="35"/>
      <c r="UTZ102" s="59"/>
      <c r="UUA102" s="37"/>
      <c r="UUB102" s="46"/>
      <c r="UUC102" s="35"/>
      <c r="UUD102" s="59"/>
      <c r="UUE102" s="37"/>
      <c r="UUF102" s="46"/>
      <c r="UUG102" s="35"/>
      <c r="UUH102" s="59"/>
      <c r="UUI102" s="37"/>
      <c r="UUJ102" s="46"/>
      <c r="UUK102" s="35"/>
      <c r="UUL102" s="59"/>
      <c r="UUM102" s="37"/>
      <c r="UUN102" s="46"/>
      <c r="UUO102" s="35"/>
      <c r="UUP102" s="59"/>
      <c r="UUQ102" s="37"/>
      <c r="UUR102" s="46"/>
      <c r="UUS102" s="35"/>
      <c r="UUT102" s="59"/>
      <c r="UUU102" s="37"/>
      <c r="UUV102" s="46"/>
      <c r="UUW102" s="35"/>
      <c r="UUX102" s="59"/>
      <c r="UUY102" s="37"/>
      <c r="UUZ102" s="46"/>
      <c r="UVA102" s="35"/>
      <c r="UVB102" s="59"/>
      <c r="UVC102" s="37"/>
      <c r="UVD102" s="46"/>
      <c r="UVE102" s="35"/>
      <c r="UVF102" s="59"/>
      <c r="UVG102" s="37"/>
      <c r="UVH102" s="46"/>
      <c r="UVI102" s="35"/>
      <c r="UVJ102" s="59"/>
      <c r="UVK102" s="37"/>
      <c r="UVL102" s="46"/>
      <c r="UVM102" s="35"/>
      <c r="UVN102" s="59"/>
      <c r="UVO102" s="37"/>
      <c r="UVP102" s="46"/>
      <c r="UVQ102" s="35"/>
      <c r="UVR102" s="59"/>
      <c r="UVS102" s="37"/>
      <c r="UVT102" s="46"/>
      <c r="UVU102" s="35"/>
      <c r="UVV102" s="59"/>
      <c r="UVW102" s="37"/>
      <c r="UVX102" s="46"/>
      <c r="UVY102" s="35"/>
      <c r="UVZ102" s="59"/>
      <c r="UWA102" s="37"/>
      <c r="UWB102" s="46"/>
      <c r="UWC102" s="35"/>
      <c r="UWD102" s="59"/>
      <c r="UWE102" s="37"/>
      <c r="UWF102" s="46"/>
      <c r="UWG102" s="35"/>
      <c r="UWH102" s="59"/>
      <c r="UWI102" s="37"/>
      <c r="UWJ102" s="46"/>
      <c r="UWK102" s="35"/>
      <c r="UWL102" s="59"/>
      <c r="UWM102" s="37"/>
      <c r="UWN102" s="46"/>
      <c r="UWO102" s="35"/>
      <c r="UWP102" s="59"/>
      <c r="UWQ102" s="37"/>
      <c r="UWR102" s="46"/>
      <c r="UWS102" s="35"/>
      <c r="UWT102" s="59"/>
      <c r="UWU102" s="37"/>
      <c r="UWV102" s="46"/>
      <c r="UWW102" s="35"/>
      <c r="UWX102" s="59"/>
      <c r="UWY102" s="37"/>
      <c r="UWZ102" s="46"/>
      <c r="UXA102" s="35"/>
      <c r="UXB102" s="59"/>
      <c r="UXC102" s="37"/>
      <c r="UXD102" s="46"/>
      <c r="UXE102" s="35"/>
      <c r="UXF102" s="59"/>
      <c r="UXG102" s="37"/>
      <c r="UXH102" s="46"/>
      <c r="UXI102" s="35"/>
      <c r="UXJ102" s="59"/>
      <c r="UXK102" s="37"/>
      <c r="UXL102" s="46"/>
      <c r="UXM102" s="35"/>
      <c r="UXN102" s="59"/>
      <c r="UXO102" s="37"/>
      <c r="UXP102" s="46"/>
      <c r="UXQ102" s="35"/>
      <c r="UXR102" s="59"/>
      <c r="UXS102" s="37"/>
      <c r="UXT102" s="46"/>
      <c r="UXU102" s="35"/>
      <c r="UXV102" s="59"/>
      <c r="UXW102" s="37"/>
      <c r="UXX102" s="46"/>
      <c r="UXY102" s="35"/>
      <c r="UXZ102" s="59"/>
      <c r="UYA102" s="37"/>
      <c r="UYB102" s="46"/>
      <c r="UYC102" s="35"/>
      <c r="UYD102" s="59"/>
      <c r="UYE102" s="37"/>
      <c r="UYF102" s="46"/>
      <c r="UYG102" s="35"/>
      <c r="UYH102" s="59"/>
      <c r="UYI102" s="37"/>
      <c r="UYJ102" s="46"/>
      <c r="UYK102" s="35"/>
      <c r="UYL102" s="59"/>
      <c r="UYM102" s="37"/>
      <c r="UYN102" s="46"/>
      <c r="UYO102" s="35"/>
      <c r="UYP102" s="59"/>
      <c r="UYQ102" s="37"/>
      <c r="UYR102" s="46"/>
      <c r="UYS102" s="35"/>
      <c r="UYT102" s="59"/>
      <c r="UYU102" s="37"/>
      <c r="UYV102" s="46"/>
      <c r="UYW102" s="35"/>
      <c r="UYX102" s="59"/>
      <c r="UYY102" s="37"/>
      <c r="UYZ102" s="46"/>
      <c r="UZA102" s="35"/>
      <c r="UZB102" s="59"/>
      <c r="UZC102" s="37"/>
      <c r="UZD102" s="46"/>
      <c r="UZE102" s="35"/>
      <c r="UZF102" s="59"/>
      <c r="UZG102" s="37"/>
      <c r="UZH102" s="46"/>
      <c r="UZI102" s="35"/>
      <c r="UZJ102" s="59"/>
      <c r="UZK102" s="37"/>
      <c r="UZL102" s="46"/>
      <c r="UZM102" s="35"/>
      <c r="UZN102" s="59"/>
      <c r="UZO102" s="37"/>
      <c r="UZP102" s="46"/>
      <c r="UZQ102" s="35"/>
      <c r="UZR102" s="59"/>
      <c r="UZS102" s="37"/>
      <c r="UZT102" s="46"/>
      <c r="UZU102" s="35"/>
      <c r="UZV102" s="59"/>
      <c r="UZW102" s="37"/>
      <c r="UZX102" s="46"/>
      <c r="UZY102" s="35"/>
      <c r="UZZ102" s="59"/>
      <c r="VAA102" s="37"/>
      <c r="VAB102" s="46"/>
      <c r="VAC102" s="35"/>
      <c r="VAD102" s="59"/>
      <c r="VAE102" s="37"/>
      <c r="VAF102" s="46"/>
      <c r="VAG102" s="35"/>
      <c r="VAH102" s="59"/>
      <c r="VAI102" s="37"/>
      <c r="VAJ102" s="46"/>
      <c r="VAK102" s="35"/>
      <c r="VAL102" s="59"/>
      <c r="VAM102" s="37"/>
      <c r="VAN102" s="46"/>
      <c r="VAO102" s="35"/>
      <c r="VAP102" s="59"/>
      <c r="VAQ102" s="37"/>
      <c r="VAR102" s="46"/>
      <c r="VAS102" s="35"/>
      <c r="VAT102" s="59"/>
      <c r="VAU102" s="37"/>
      <c r="VAV102" s="46"/>
      <c r="VAW102" s="35"/>
      <c r="VAX102" s="59"/>
      <c r="VAY102" s="37"/>
      <c r="VAZ102" s="46"/>
      <c r="VBA102" s="35"/>
      <c r="VBB102" s="59"/>
      <c r="VBC102" s="37"/>
      <c r="VBD102" s="46"/>
      <c r="VBE102" s="35"/>
      <c r="VBF102" s="59"/>
      <c r="VBG102" s="37"/>
      <c r="VBH102" s="46"/>
      <c r="VBI102" s="35"/>
      <c r="VBJ102" s="59"/>
      <c r="VBK102" s="37"/>
      <c r="VBL102" s="46"/>
      <c r="VBM102" s="35"/>
      <c r="VBN102" s="59"/>
      <c r="VBO102" s="37"/>
      <c r="VBP102" s="46"/>
      <c r="VBQ102" s="35"/>
      <c r="VBR102" s="59"/>
      <c r="VBS102" s="37"/>
      <c r="VBT102" s="46"/>
      <c r="VBU102" s="35"/>
      <c r="VBV102" s="59"/>
      <c r="VBW102" s="37"/>
      <c r="VBX102" s="46"/>
      <c r="VBY102" s="35"/>
      <c r="VBZ102" s="59"/>
      <c r="VCA102" s="37"/>
      <c r="VCB102" s="46"/>
      <c r="VCC102" s="35"/>
      <c r="VCD102" s="59"/>
      <c r="VCE102" s="37"/>
      <c r="VCF102" s="46"/>
      <c r="VCG102" s="35"/>
      <c r="VCH102" s="59"/>
      <c r="VCI102" s="37"/>
      <c r="VCJ102" s="46"/>
      <c r="VCK102" s="35"/>
      <c r="VCL102" s="59"/>
      <c r="VCM102" s="37"/>
      <c r="VCN102" s="46"/>
      <c r="VCO102" s="35"/>
      <c r="VCP102" s="59"/>
      <c r="VCQ102" s="37"/>
      <c r="VCR102" s="46"/>
      <c r="VCS102" s="35"/>
      <c r="VCT102" s="59"/>
      <c r="VCU102" s="37"/>
      <c r="VCV102" s="46"/>
      <c r="VCW102" s="35"/>
      <c r="VCX102" s="59"/>
      <c r="VCY102" s="37"/>
      <c r="VCZ102" s="46"/>
      <c r="VDA102" s="35"/>
      <c r="VDB102" s="59"/>
      <c r="VDC102" s="37"/>
      <c r="VDD102" s="46"/>
      <c r="VDE102" s="35"/>
      <c r="VDF102" s="59"/>
      <c r="VDG102" s="37"/>
      <c r="VDH102" s="46"/>
      <c r="VDI102" s="35"/>
      <c r="VDJ102" s="59"/>
      <c r="VDK102" s="37"/>
      <c r="VDL102" s="46"/>
      <c r="VDM102" s="35"/>
      <c r="VDN102" s="59"/>
      <c r="VDO102" s="37"/>
      <c r="VDP102" s="46"/>
      <c r="VDQ102" s="35"/>
      <c r="VDR102" s="59"/>
      <c r="VDS102" s="37"/>
      <c r="VDT102" s="46"/>
      <c r="VDU102" s="35"/>
      <c r="VDV102" s="59"/>
      <c r="VDW102" s="37"/>
      <c r="VDX102" s="46"/>
      <c r="VDY102" s="35"/>
      <c r="VDZ102" s="59"/>
      <c r="VEA102" s="37"/>
      <c r="VEB102" s="46"/>
      <c r="VEC102" s="35"/>
      <c r="VED102" s="59"/>
      <c r="VEE102" s="37"/>
      <c r="VEF102" s="46"/>
      <c r="VEG102" s="35"/>
      <c r="VEH102" s="59"/>
      <c r="VEI102" s="37"/>
      <c r="VEJ102" s="46"/>
      <c r="VEK102" s="35"/>
      <c r="VEL102" s="59"/>
      <c r="VEM102" s="37"/>
      <c r="VEN102" s="46"/>
      <c r="VEO102" s="35"/>
      <c r="VEP102" s="59"/>
      <c r="VEQ102" s="37"/>
      <c r="VER102" s="46"/>
      <c r="VES102" s="35"/>
      <c r="VET102" s="59"/>
      <c r="VEU102" s="37"/>
      <c r="VEV102" s="46"/>
      <c r="VEW102" s="35"/>
      <c r="VEX102" s="59"/>
      <c r="VEY102" s="37"/>
      <c r="VEZ102" s="46"/>
      <c r="VFA102" s="35"/>
      <c r="VFB102" s="59"/>
      <c r="VFC102" s="37"/>
      <c r="VFD102" s="46"/>
      <c r="VFE102" s="35"/>
      <c r="VFF102" s="59"/>
      <c r="VFG102" s="37"/>
      <c r="VFH102" s="46"/>
      <c r="VFI102" s="35"/>
      <c r="VFJ102" s="59"/>
      <c r="VFK102" s="37"/>
      <c r="VFL102" s="46"/>
      <c r="VFM102" s="35"/>
      <c r="VFN102" s="59"/>
      <c r="VFO102" s="37"/>
      <c r="VFP102" s="46"/>
      <c r="VFQ102" s="35"/>
      <c r="VFR102" s="59"/>
      <c r="VFS102" s="37"/>
      <c r="VFT102" s="46"/>
      <c r="VFU102" s="35"/>
      <c r="VFV102" s="59"/>
      <c r="VFW102" s="37"/>
      <c r="VFX102" s="46"/>
      <c r="VFY102" s="35"/>
      <c r="VFZ102" s="59"/>
      <c r="VGA102" s="37"/>
      <c r="VGB102" s="46"/>
      <c r="VGC102" s="35"/>
      <c r="VGD102" s="59"/>
      <c r="VGE102" s="37"/>
      <c r="VGF102" s="46"/>
      <c r="VGG102" s="35"/>
      <c r="VGH102" s="59"/>
      <c r="VGI102" s="37"/>
      <c r="VGJ102" s="46"/>
      <c r="VGK102" s="35"/>
      <c r="VGL102" s="59"/>
      <c r="VGM102" s="37"/>
      <c r="VGN102" s="46"/>
      <c r="VGO102" s="35"/>
      <c r="VGP102" s="59"/>
      <c r="VGQ102" s="37"/>
      <c r="VGR102" s="46"/>
      <c r="VGS102" s="35"/>
      <c r="VGT102" s="59"/>
      <c r="VGU102" s="37"/>
      <c r="VGV102" s="46"/>
      <c r="VGW102" s="35"/>
      <c r="VGX102" s="59"/>
      <c r="VGY102" s="37"/>
      <c r="VGZ102" s="46"/>
      <c r="VHA102" s="35"/>
      <c r="VHB102" s="59"/>
      <c r="VHC102" s="37"/>
      <c r="VHD102" s="46"/>
      <c r="VHE102" s="35"/>
      <c r="VHF102" s="59"/>
      <c r="VHG102" s="37"/>
      <c r="VHH102" s="46"/>
      <c r="VHI102" s="35"/>
      <c r="VHJ102" s="59"/>
      <c r="VHK102" s="37"/>
      <c r="VHL102" s="46"/>
      <c r="VHM102" s="35"/>
      <c r="VHN102" s="59"/>
      <c r="VHO102" s="37"/>
      <c r="VHP102" s="46"/>
      <c r="VHQ102" s="35"/>
      <c r="VHR102" s="59"/>
      <c r="VHS102" s="37"/>
      <c r="VHT102" s="46"/>
      <c r="VHU102" s="35"/>
      <c r="VHV102" s="59"/>
      <c r="VHW102" s="37"/>
      <c r="VHX102" s="46"/>
      <c r="VHY102" s="35"/>
      <c r="VHZ102" s="59"/>
      <c r="VIA102" s="37"/>
      <c r="VIB102" s="46"/>
      <c r="VIC102" s="35"/>
      <c r="VID102" s="59"/>
      <c r="VIE102" s="37"/>
      <c r="VIF102" s="46"/>
      <c r="VIG102" s="35"/>
      <c r="VIH102" s="59"/>
      <c r="VII102" s="37"/>
      <c r="VIJ102" s="46"/>
      <c r="VIK102" s="35"/>
      <c r="VIL102" s="59"/>
      <c r="VIM102" s="37"/>
      <c r="VIN102" s="46"/>
      <c r="VIO102" s="35"/>
      <c r="VIP102" s="59"/>
      <c r="VIQ102" s="37"/>
      <c r="VIR102" s="46"/>
      <c r="VIS102" s="35"/>
      <c r="VIT102" s="59"/>
      <c r="VIU102" s="37"/>
      <c r="VIV102" s="46"/>
      <c r="VIW102" s="35"/>
      <c r="VIX102" s="59"/>
      <c r="VIY102" s="37"/>
      <c r="VIZ102" s="46"/>
      <c r="VJA102" s="35"/>
      <c r="VJB102" s="59"/>
      <c r="VJC102" s="37"/>
      <c r="VJD102" s="46"/>
      <c r="VJE102" s="35"/>
      <c r="VJF102" s="59"/>
      <c r="VJG102" s="37"/>
      <c r="VJH102" s="46"/>
      <c r="VJI102" s="35"/>
      <c r="VJJ102" s="59"/>
      <c r="VJK102" s="37"/>
      <c r="VJL102" s="46"/>
      <c r="VJM102" s="35"/>
      <c r="VJN102" s="59"/>
      <c r="VJO102" s="37"/>
      <c r="VJP102" s="46"/>
      <c r="VJQ102" s="35"/>
      <c r="VJR102" s="59"/>
      <c r="VJS102" s="37"/>
      <c r="VJT102" s="46"/>
      <c r="VJU102" s="35"/>
      <c r="VJV102" s="59"/>
      <c r="VJW102" s="37"/>
      <c r="VJX102" s="46"/>
      <c r="VJY102" s="35"/>
      <c r="VJZ102" s="59"/>
      <c r="VKA102" s="37"/>
      <c r="VKB102" s="46"/>
      <c r="VKC102" s="35"/>
      <c r="VKD102" s="59"/>
      <c r="VKE102" s="37"/>
      <c r="VKF102" s="46"/>
      <c r="VKG102" s="35"/>
      <c r="VKH102" s="59"/>
      <c r="VKI102" s="37"/>
      <c r="VKJ102" s="46"/>
      <c r="VKK102" s="35"/>
      <c r="VKL102" s="59"/>
      <c r="VKM102" s="37"/>
      <c r="VKN102" s="46"/>
      <c r="VKO102" s="35"/>
      <c r="VKP102" s="59"/>
      <c r="VKQ102" s="37"/>
      <c r="VKR102" s="46"/>
      <c r="VKS102" s="35"/>
      <c r="VKT102" s="59"/>
      <c r="VKU102" s="37"/>
      <c r="VKV102" s="46"/>
      <c r="VKW102" s="35"/>
      <c r="VKX102" s="59"/>
      <c r="VKY102" s="37"/>
      <c r="VKZ102" s="46"/>
      <c r="VLA102" s="35"/>
      <c r="VLB102" s="59"/>
      <c r="VLC102" s="37"/>
      <c r="VLD102" s="46"/>
      <c r="VLE102" s="35"/>
      <c r="VLF102" s="59"/>
      <c r="VLG102" s="37"/>
      <c r="VLH102" s="46"/>
      <c r="VLI102" s="35"/>
      <c r="VLJ102" s="59"/>
      <c r="VLK102" s="37"/>
      <c r="VLL102" s="46"/>
      <c r="VLM102" s="35"/>
      <c r="VLN102" s="59"/>
      <c r="VLO102" s="37"/>
      <c r="VLP102" s="46"/>
      <c r="VLQ102" s="35"/>
      <c r="VLR102" s="59"/>
      <c r="VLS102" s="37"/>
      <c r="VLT102" s="46"/>
      <c r="VLU102" s="35"/>
      <c r="VLV102" s="59"/>
      <c r="VLW102" s="37"/>
      <c r="VLX102" s="46"/>
      <c r="VLY102" s="35"/>
      <c r="VLZ102" s="59"/>
      <c r="VMA102" s="37"/>
      <c r="VMB102" s="46"/>
      <c r="VMC102" s="35"/>
      <c r="VMD102" s="59"/>
      <c r="VME102" s="37"/>
      <c r="VMF102" s="46"/>
      <c r="VMG102" s="35"/>
      <c r="VMH102" s="59"/>
      <c r="VMI102" s="37"/>
      <c r="VMJ102" s="46"/>
      <c r="VMK102" s="35"/>
      <c r="VML102" s="59"/>
      <c r="VMM102" s="37"/>
      <c r="VMN102" s="46"/>
      <c r="VMO102" s="35"/>
      <c r="VMP102" s="59"/>
      <c r="VMQ102" s="37"/>
      <c r="VMR102" s="46"/>
      <c r="VMS102" s="35"/>
      <c r="VMT102" s="59"/>
      <c r="VMU102" s="37"/>
      <c r="VMV102" s="46"/>
      <c r="VMW102" s="35"/>
      <c r="VMX102" s="59"/>
      <c r="VMY102" s="37"/>
      <c r="VMZ102" s="46"/>
      <c r="VNA102" s="35"/>
      <c r="VNB102" s="59"/>
      <c r="VNC102" s="37"/>
      <c r="VND102" s="46"/>
      <c r="VNE102" s="35"/>
      <c r="VNF102" s="59"/>
      <c r="VNG102" s="37"/>
      <c r="VNH102" s="46"/>
      <c r="VNI102" s="35"/>
      <c r="VNJ102" s="59"/>
      <c r="VNK102" s="37"/>
      <c r="VNL102" s="46"/>
      <c r="VNM102" s="35"/>
      <c r="VNN102" s="59"/>
      <c r="VNO102" s="37"/>
      <c r="VNP102" s="46"/>
      <c r="VNQ102" s="35"/>
      <c r="VNR102" s="59"/>
      <c r="VNS102" s="37"/>
      <c r="VNT102" s="46"/>
      <c r="VNU102" s="35"/>
      <c r="VNV102" s="59"/>
      <c r="VNW102" s="37"/>
      <c r="VNX102" s="46"/>
      <c r="VNY102" s="35"/>
      <c r="VNZ102" s="59"/>
      <c r="VOA102" s="37"/>
      <c r="VOB102" s="46"/>
      <c r="VOC102" s="35"/>
      <c r="VOD102" s="59"/>
      <c r="VOE102" s="37"/>
      <c r="VOF102" s="46"/>
      <c r="VOG102" s="35"/>
      <c r="VOH102" s="59"/>
      <c r="VOI102" s="37"/>
      <c r="VOJ102" s="46"/>
      <c r="VOK102" s="35"/>
      <c r="VOL102" s="59"/>
      <c r="VOM102" s="37"/>
      <c r="VON102" s="46"/>
      <c r="VOO102" s="35"/>
      <c r="VOP102" s="59"/>
      <c r="VOQ102" s="37"/>
      <c r="VOR102" s="46"/>
      <c r="VOS102" s="35"/>
      <c r="VOT102" s="59"/>
      <c r="VOU102" s="37"/>
      <c r="VOV102" s="46"/>
      <c r="VOW102" s="35"/>
      <c r="VOX102" s="59"/>
      <c r="VOY102" s="37"/>
      <c r="VOZ102" s="46"/>
      <c r="VPA102" s="35"/>
      <c r="VPB102" s="59"/>
      <c r="VPC102" s="37"/>
      <c r="VPD102" s="46"/>
      <c r="VPE102" s="35"/>
      <c r="VPF102" s="59"/>
      <c r="VPG102" s="37"/>
      <c r="VPH102" s="46"/>
      <c r="VPI102" s="35"/>
      <c r="VPJ102" s="59"/>
      <c r="VPK102" s="37"/>
      <c r="VPL102" s="46"/>
      <c r="VPM102" s="35"/>
      <c r="VPN102" s="59"/>
      <c r="VPO102" s="37"/>
      <c r="VPP102" s="46"/>
      <c r="VPQ102" s="35"/>
      <c r="VPR102" s="59"/>
      <c r="VPS102" s="37"/>
      <c r="VPT102" s="46"/>
      <c r="VPU102" s="35"/>
      <c r="VPV102" s="59"/>
      <c r="VPW102" s="37"/>
      <c r="VPX102" s="46"/>
      <c r="VPY102" s="35"/>
      <c r="VPZ102" s="59"/>
      <c r="VQA102" s="37"/>
      <c r="VQB102" s="46"/>
      <c r="VQC102" s="35"/>
      <c r="VQD102" s="59"/>
      <c r="VQE102" s="37"/>
      <c r="VQF102" s="46"/>
      <c r="VQG102" s="35"/>
      <c r="VQH102" s="59"/>
      <c r="VQI102" s="37"/>
      <c r="VQJ102" s="46"/>
      <c r="VQK102" s="35"/>
      <c r="VQL102" s="59"/>
      <c r="VQM102" s="37"/>
      <c r="VQN102" s="46"/>
      <c r="VQO102" s="35"/>
      <c r="VQP102" s="59"/>
      <c r="VQQ102" s="37"/>
      <c r="VQR102" s="46"/>
      <c r="VQS102" s="35"/>
      <c r="VQT102" s="59"/>
      <c r="VQU102" s="37"/>
      <c r="VQV102" s="46"/>
      <c r="VQW102" s="35"/>
      <c r="VQX102" s="59"/>
      <c r="VQY102" s="37"/>
      <c r="VQZ102" s="46"/>
      <c r="VRA102" s="35"/>
      <c r="VRB102" s="59"/>
      <c r="VRC102" s="37"/>
      <c r="VRD102" s="46"/>
      <c r="VRE102" s="35"/>
      <c r="VRF102" s="59"/>
      <c r="VRG102" s="37"/>
      <c r="VRH102" s="46"/>
      <c r="VRI102" s="35"/>
      <c r="VRJ102" s="59"/>
      <c r="VRK102" s="37"/>
      <c r="VRL102" s="46"/>
      <c r="VRM102" s="35"/>
      <c r="VRN102" s="59"/>
      <c r="VRO102" s="37"/>
      <c r="VRP102" s="46"/>
      <c r="VRQ102" s="35"/>
      <c r="VRR102" s="59"/>
      <c r="VRS102" s="37"/>
      <c r="VRT102" s="46"/>
      <c r="VRU102" s="35"/>
      <c r="VRV102" s="59"/>
      <c r="VRW102" s="37"/>
      <c r="VRX102" s="46"/>
      <c r="VRY102" s="35"/>
      <c r="VRZ102" s="59"/>
      <c r="VSA102" s="37"/>
      <c r="VSB102" s="46"/>
      <c r="VSC102" s="35"/>
      <c r="VSD102" s="59"/>
      <c r="VSE102" s="37"/>
      <c r="VSF102" s="46"/>
      <c r="VSG102" s="35"/>
      <c r="VSH102" s="59"/>
      <c r="VSI102" s="37"/>
      <c r="VSJ102" s="46"/>
      <c r="VSK102" s="35"/>
      <c r="VSL102" s="59"/>
      <c r="VSM102" s="37"/>
      <c r="VSN102" s="46"/>
      <c r="VSO102" s="35"/>
      <c r="VSP102" s="59"/>
      <c r="VSQ102" s="37"/>
      <c r="VSR102" s="46"/>
      <c r="VSS102" s="35"/>
      <c r="VST102" s="59"/>
      <c r="VSU102" s="37"/>
      <c r="VSV102" s="46"/>
      <c r="VSW102" s="35"/>
      <c r="VSX102" s="59"/>
      <c r="VSY102" s="37"/>
      <c r="VSZ102" s="46"/>
      <c r="VTA102" s="35"/>
      <c r="VTB102" s="59"/>
      <c r="VTC102" s="37"/>
      <c r="VTD102" s="46"/>
      <c r="VTE102" s="35"/>
      <c r="VTF102" s="59"/>
      <c r="VTG102" s="37"/>
      <c r="VTH102" s="46"/>
      <c r="VTI102" s="35"/>
      <c r="VTJ102" s="59"/>
      <c r="VTK102" s="37"/>
      <c r="VTL102" s="46"/>
      <c r="VTM102" s="35"/>
      <c r="VTN102" s="59"/>
      <c r="VTO102" s="37"/>
      <c r="VTP102" s="46"/>
      <c r="VTQ102" s="35"/>
      <c r="VTR102" s="59"/>
      <c r="VTS102" s="37"/>
      <c r="VTT102" s="46"/>
      <c r="VTU102" s="35"/>
      <c r="VTV102" s="59"/>
      <c r="VTW102" s="37"/>
      <c r="VTX102" s="46"/>
      <c r="VTY102" s="35"/>
      <c r="VTZ102" s="59"/>
      <c r="VUA102" s="37"/>
      <c r="VUB102" s="46"/>
      <c r="VUC102" s="35"/>
      <c r="VUD102" s="59"/>
      <c r="VUE102" s="37"/>
      <c r="VUF102" s="46"/>
      <c r="VUG102" s="35"/>
      <c r="VUH102" s="59"/>
      <c r="VUI102" s="37"/>
      <c r="VUJ102" s="46"/>
      <c r="VUK102" s="35"/>
      <c r="VUL102" s="59"/>
      <c r="VUM102" s="37"/>
      <c r="VUN102" s="46"/>
      <c r="VUO102" s="35"/>
      <c r="VUP102" s="59"/>
      <c r="VUQ102" s="37"/>
      <c r="VUR102" s="46"/>
      <c r="VUS102" s="35"/>
      <c r="VUT102" s="59"/>
      <c r="VUU102" s="37"/>
      <c r="VUV102" s="46"/>
      <c r="VUW102" s="35"/>
      <c r="VUX102" s="59"/>
      <c r="VUY102" s="37"/>
      <c r="VUZ102" s="46"/>
      <c r="VVA102" s="35"/>
      <c r="VVB102" s="59"/>
      <c r="VVC102" s="37"/>
      <c r="VVD102" s="46"/>
      <c r="VVE102" s="35"/>
      <c r="VVF102" s="59"/>
      <c r="VVG102" s="37"/>
      <c r="VVH102" s="46"/>
      <c r="VVI102" s="35"/>
      <c r="VVJ102" s="59"/>
      <c r="VVK102" s="37"/>
      <c r="VVL102" s="46"/>
      <c r="VVM102" s="35"/>
      <c r="VVN102" s="59"/>
      <c r="VVO102" s="37"/>
      <c r="VVP102" s="46"/>
      <c r="VVQ102" s="35"/>
      <c r="VVR102" s="59"/>
      <c r="VVS102" s="37"/>
      <c r="VVT102" s="46"/>
      <c r="VVU102" s="35"/>
      <c r="VVV102" s="59"/>
      <c r="VVW102" s="37"/>
      <c r="VVX102" s="46"/>
      <c r="VVY102" s="35"/>
      <c r="VVZ102" s="59"/>
      <c r="VWA102" s="37"/>
      <c r="VWB102" s="46"/>
      <c r="VWC102" s="35"/>
      <c r="VWD102" s="59"/>
      <c r="VWE102" s="37"/>
      <c r="VWF102" s="46"/>
      <c r="VWG102" s="35"/>
      <c r="VWH102" s="59"/>
      <c r="VWI102" s="37"/>
      <c r="VWJ102" s="46"/>
      <c r="VWK102" s="35"/>
      <c r="VWL102" s="59"/>
      <c r="VWM102" s="37"/>
      <c r="VWN102" s="46"/>
      <c r="VWO102" s="35"/>
      <c r="VWP102" s="59"/>
      <c r="VWQ102" s="37"/>
      <c r="VWR102" s="46"/>
      <c r="VWS102" s="35"/>
      <c r="VWT102" s="59"/>
      <c r="VWU102" s="37"/>
      <c r="VWV102" s="46"/>
      <c r="VWW102" s="35"/>
      <c r="VWX102" s="59"/>
      <c r="VWY102" s="37"/>
      <c r="VWZ102" s="46"/>
      <c r="VXA102" s="35"/>
      <c r="VXB102" s="59"/>
      <c r="VXC102" s="37"/>
      <c r="VXD102" s="46"/>
      <c r="VXE102" s="35"/>
      <c r="VXF102" s="59"/>
      <c r="VXG102" s="37"/>
      <c r="VXH102" s="46"/>
      <c r="VXI102" s="35"/>
      <c r="VXJ102" s="59"/>
      <c r="VXK102" s="37"/>
      <c r="VXL102" s="46"/>
      <c r="VXM102" s="35"/>
      <c r="VXN102" s="59"/>
      <c r="VXO102" s="37"/>
      <c r="VXP102" s="46"/>
      <c r="VXQ102" s="35"/>
      <c r="VXR102" s="59"/>
      <c r="VXS102" s="37"/>
      <c r="VXT102" s="46"/>
      <c r="VXU102" s="35"/>
      <c r="VXV102" s="59"/>
      <c r="VXW102" s="37"/>
      <c r="VXX102" s="46"/>
      <c r="VXY102" s="35"/>
      <c r="VXZ102" s="59"/>
      <c r="VYA102" s="37"/>
      <c r="VYB102" s="46"/>
      <c r="VYC102" s="35"/>
      <c r="VYD102" s="59"/>
      <c r="VYE102" s="37"/>
      <c r="VYF102" s="46"/>
      <c r="VYG102" s="35"/>
      <c r="VYH102" s="59"/>
      <c r="VYI102" s="37"/>
      <c r="VYJ102" s="46"/>
      <c r="VYK102" s="35"/>
      <c r="VYL102" s="59"/>
      <c r="VYM102" s="37"/>
      <c r="VYN102" s="46"/>
      <c r="VYO102" s="35"/>
      <c r="VYP102" s="59"/>
      <c r="VYQ102" s="37"/>
      <c r="VYR102" s="46"/>
      <c r="VYS102" s="35"/>
      <c r="VYT102" s="59"/>
      <c r="VYU102" s="37"/>
      <c r="VYV102" s="46"/>
      <c r="VYW102" s="35"/>
      <c r="VYX102" s="59"/>
      <c r="VYY102" s="37"/>
      <c r="VYZ102" s="46"/>
      <c r="VZA102" s="35"/>
      <c r="VZB102" s="59"/>
      <c r="VZC102" s="37"/>
      <c r="VZD102" s="46"/>
      <c r="VZE102" s="35"/>
      <c r="VZF102" s="59"/>
      <c r="VZG102" s="37"/>
      <c r="VZH102" s="46"/>
      <c r="VZI102" s="35"/>
      <c r="VZJ102" s="59"/>
      <c r="VZK102" s="37"/>
      <c r="VZL102" s="46"/>
      <c r="VZM102" s="35"/>
      <c r="VZN102" s="59"/>
      <c r="VZO102" s="37"/>
      <c r="VZP102" s="46"/>
      <c r="VZQ102" s="35"/>
      <c r="VZR102" s="59"/>
      <c r="VZS102" s="37"/>
      <c r="VZT102" s="46"/>
      <c r="VZU102" s="35"/>
      <c r="VZV102" s="59"/>
      <c r="VZW102" s="37"/>
      <c r="VZX102" s="46"/>
      <c r="VZY102" s="35"/>
      <c r="VZZ102" s="59"/>
      <c r="WAA102" s="37"/>
      <c r="WAB102" s="46"/>
      <c r="WAC102" s="35"/>
      <c r="WAD102" s="59"/>
      <c r="WAE102" s="37"/>
      <c r="WAF102" s="46"/>
      <c r="WAG102" s="35"/>
      <c r="WAH102" s="59"/>
      <c r="WAI102" s="37"/>
      <c r="WAJ102" s="46"/>
      <c r="WAK102" s="35"/>
      <c r="WAL102" s="59"/>
      <c r="WAM102" s="37"/>
      <c r="WAN102" s="46"/>
      <c r="WAO102" s="35"/>
      <c r="WAP102" s="59"/>
      <c r="WAQ102" s="37"/>
      <c r="WAR102" s="46"/>
      <c r="WAS102" s="35"/>
      <c r="WAT102" s="59"/>
      <c r="WAU102" s="37"/>
      <c r="WAV102" s="46"/>
      <c r="WAW102" s="35"/>
      <c r="WAX102" s="59"/>
      <c r="WAY102" s="37"/>
      <c r="WAZ102" s="46"/>
      <c r="WBA102" s="35"/>
      <c r="WBB102" s="59"/>
      <c r="WBC102" s="37"/>
      <c r="WBD102" s="46"/>
      <c r="WBE102" s="35"/>
      <c r="WBF102" s="59"/>
      <c r="WBG102" s="37"/>
      <c r="WBH102" s="46"/>
      <c r="WBI102" s="35"/>
      <c r="WBJ102" s="59"/>
      <c r="WBK102" s="37"/>
      <c r="WBL102" s="46"/>
      <c r="WBM102" s="35"/>
      <c r="WBN102" s="59"/>
      <c r="WBO102" s="37"/>
      <c r="WBP102" s="46"/>
      <c r="WBQ102" s="35"/>
      <c r="WBR102" s="59"/>
      <c r="WBS102" s="37"/>
      <c r="WBT102" s="46"/>
      <c r="WBU102" s="35"/>
      <c r="WBV102" s="59"/>
      <c r="WBW102" s="37"/>
      <c r="WBX102" s="46"/>
      <c r="WBY102" s="35"/>
      <c r="WBZ102" s="59"/>
      <c r="WCA102" s="37"/>
      <c r="WCB102" s="46"/>
      <c r="WCC102" s="35"/>
      <c r="WCD102" s="59"/>
      <c r="WCE102" s="37"/>
      <c r="WCF102" s="46"/>
      <c r="WCG102" s="35"/>
      <c r="WCH102" s="59"/>
      <c r="WCI102" s="37"/>
      <c r="WCJ102" s="46"/>
      <c r="WCK102" s="35"/>
      <c r="WCL102" s="59"/>
      <c r="WCM102" s="37"/>
      <c r="WCN102" s="46"/>
      <c r="WCO102" s="35"/>
      <c r="WCP102" s="59"/>
      <c r="WCQ102" s="37"/>
      <c r="WCR102" s="46"/>
      <c r="WCS102" s="35"/>
      <c r="WCT102" s="59"/>
      <c r="WCU102" s="37"/>
      <c r="WCV102" s="46"/>
      <c r="WCW102" s="35"/>
      <c r="WCX102" s="59"/>
      <c r="WCY102" s="37"/>
      <c r="WCZ102" s="46"/>
      <c r="WDA102" s="35"/>
      <c r="WDB102" s="59"/>
      <c r="WDC102" s="37"/>
      <c r="WDD102" s="46"/>
      <c r="WDE102" s="35"/>
      <c r="WDF102" s="59"/>
      <c r="WDG102" s="37"/>
      <c r="WDH102" s="46"/>
      <c r="WDI102" s="35"/>
      <c r="WDJ102" s="59"/>
      <c r="WDK102" s="37"/>
      <c r="WDL102" s="46"/>
      <c r="WDM102" s="35"/>
      <c r="WDN102" s="59"/>
      <c r="WDO102" s="37"/>
      <c r="WDP102" s="46"/>
      <c r="WDQ102" s="35"/>
      <c r="WDR102" s="59"/>
      <c r="WDS102" s="37"/>
      <c r="WDT102" s="46"/>
      <c r="WDU102" s="35"/>
      <c r="WDV102" s="59"/>
      <c r="WDW102" s="37"/>
      <c r="WDX102" s="46"/>
      <c r="WDY102" s="35"/>
      <c r="WDZ102" s="59"/>
      <c r="WEA102" s="37"/>
      <c r="WEB102" s="46"/>
      <c r="WEC102" s="35"/>
      <c r="WED102" s="59"/>
      <c r="WEE102" s="37"/>
      <c r="WEF102" s="46"/>
      <c r="WEG102" s="35"/>
      <c r="WEH102" s="59"/>
      <c r="WEI102" s="37"/>
      <c r="WEJ102" s="46"/>
      <c r="WEK102" s="35"/>
      <c r="WEL102" s="59"/>
      <c r="WEM102" s="37"/>
      <c r="WEN102" s="46"/>
      <c r="WEO102" s="35"/>
      <c r="WEP102" s="59"/>
      <c r="WEQ102" s="37"/>
      <c r="WER102" s="46"/>
      <c r="WES102" s="35"/>
      <c r="WET102" s="59"/>
      <c r="WEU102" s="37"/>
      <c r="WEV102" s="46"/>
      <c r="WEW102" s="35"/>
      <c r="WEX102" s="59"/>
      <c r="WEY102" s="37"/>
      <c r="WEZ102" s="46"/>
      <c r="WFA102" s="35"/>
      <c r="WFB102" s="59"/>
      <c r="WFC102" s="37"/>
      <c r="WFD102" s="46"/>
      <c r="WFE102" s="35"/>
      <c r="WFF102" s="59"/>
      <c r="WFG102" s="37"/>
      <c r="WFH102" s="46"/>
      <c r="WFI102" s="35"/>
      <c r="WFJ102" s="59"/>
      <c r="WFK102" s="37"/>
      <c r="WFL102" s="46"/>
      <c r="WFM102" s="35"/>
      <c r="WFN102" s="59"/>
      <c r="WFO102" s="37"/>
      <c r="WFP102" s="46"/>
      <c r="WFQ102" s="35"/>
      <c r="WFR102" s="59"/>
      <c r="WFS102" s="37"/>
      <c r="WFT102" s="46"/>
      <c r="WFU102" s="35"/>
      <c r="WFV102" s="59"/>
      <c r="WFW102" s="37"/>
      <c r="WFX102" s="46"/>
      <c r="WFY102" s="35"/>
      <c r="WFZ102" s="59"/>
      <c r="WGA102" s="37"/>
      <c r="WGB102" s="46"/>
      <c r="WGC102" s="35"/>
      <c r="WGD102" s="59"/>
      <c r="WGE102" s="37"/>
      <c r="WGF102" s="46"/>
      <c r="WGG102" s="35"/>
      <c r="WGH102" s="59"/>
      <c r="WGI102" s="37"/>
      <c r="WGJ102" s="46"/>
      <c r="WGK102" s="35"/>
      <c r="WGL102" s="59"/>
      <c r="WGM102" s="37"/>
      <c r="WGN102" s="46"/>
      <c r="WGO102" s="35"/>
      <c r="WGP102" s="59"/>
      <c r="WGQ102" s="37"/>
      <c r="WGR102" s="46"/>
      <c r="WGS102" s="35"/>
      <c r="WGT102" s="59"/>
      <c r="WGU102" s="37"/>
      <c r="WGV102" s="46"/>
      <c r="WGW102" s="35"/>
      <c r="WGX102" s="59"/>
      <c r="WGY102" s="37"/>
      <c r="WGZ102" s="46"/>
      <c r="WHA102" s="35"/>
      <c r="WHB102" s="59"/>
      <c r="WHC102" s="37"/>
      <c r="WHD102" s="46"/>
      <c r="WHE102" s="35"/>
      <c r="WHF102" s="59"/>
      <c r="WHG102" s="37"/>
      <c r="WHH102" s="46"/>
      <c r="WHI102" s="35"/>
      <c r="WHJ102" s="59"/>
      <c r="WHK102" s="37"/>
      <c r="WHL102" s="46"/>
      <c r="WHM102" s="35"/>
      <c r="WHN102" s="59"/>
      <c r="WHO102" s="37"/>
      <c r="WHP102" s="46"/>
      <c r="WHQ102" s="35"/>
      <c r="WHR102" s="59"/>
      <c r="WHS102" s="37"/>
      <c r="WHT102" s="46"/>
      <c r="WHU102" s="35"/>
      <c r="WHV102" s="59"/>
      <c r="WHW102" s="37"/>
      <c r="WHX102" s="46"/>
      <c r="WHY102" s="35"/>
      <c r="WHZ102" s="59"/>
      <c r="WIA102" s="37"/>
      <c r="WIB102" s="46"/>
      <c r="WIC102" s="35"/>
      <c r="WID102" s="59"/>
      <c r="WIE102" s="37"/>
      <c r="WIF102" s="46"/>
      <c r="WIG102" s="35"/>
      <c r="WIH102" s="59"/>
      <c r="WII102" s="37"/>
      <c r="WIJ102" s="46"/>
      <c r="WIK102" s="35"/>
      <c r="WIL102" s="59"/>
      <c r="WIM102" s="37"/>
      <c r="WIN102" s="46"/>
      <c r="WIO102" s="35"/>
      <c r="WIP102" s="59"/>
      <c r="WIQ102" s="37"/>
      <c r="WIR102" s="46"/>
      <c r="WIS102" s="35"/>
      <c r="WIT102" s="59"/>
      <c r="WIU102" s="37"/>
      <c r="WIV102" s="46"/>
      <c r="WIW102" s="35"/>
      <c r="WIX102" s="59"/>
      <c r="WIY102" s="37"/>
      <c r="WIZ102" s="46"/>
      <c r="WJA102" s="35"/>
      <c r="WJB102" s="59"/>
      <c r="WJC102" s="37"/>
      <c r="WJD102" s="46"/>
      <c r="WJE102" s="35"/>
      <c r="WJF102" s="59"/>
      <c r="WJG102" s="37"/>
      <c r="WJH102" s="46"/>
      <c r="WJI102" s="35"/>
      <c r="WJJ102" s="59"/>
      <c r="WJK102" s="37"/>
      <c r="WJL102" s="46"/>
      <c r="WJM102" s="35"/>
      <c r="WJN102" s="59"/>
      <c r="WJO102" s="37"/>
      <c r="WJP102" s="46"/>
      <c r="WJQ102" s="35"/>
      <c r="WJR102" s="59"/>
      <c r="WJS102" s="37"/>
      <c r="WJT102" s="46"/>
      <c r="WJU102" s="35"/>
      <c r="WJV102" s="59"/>
      <c r="WJW102" s="37"/>
      <c r="WJX102" s="46"/>
      <c r="WJY102" s="35"/>
      <c r="WJZ102" s="59"/>
      <c r="WKA102" s="37"/>
      <c r="WKB102" s="46"/>
      <c r="WKC102" s="35"/>
      <c r="WKD102" s="59"/>
      <c r="WKE102" s="37"/>
      <c r="WKF102" s="46"/>
      <c r="WKG102" s="35"/>
      <c r="WKH102" s="59"/>
      <c r="WKI102" s="37"/>
      <c r="WKJ102" s="46"/>
      <c r="WKK102" s="35"/>
      <c r="WKL102" s="59"/>
      <c r="WKM102" s="37"/>
      <c r="WKN102" s="46"/>
      <c r="WKO102" s="35"/>
      <c r="WKP102" s="59"/>
      <c r="WKQ102" s="37"/>
      <c r="WKR102" s="46"/>
      <c r="WKS102" s="35"/>
      <c r="WKT102" s="59"/>
      <c r="WKU102" s="37"/>
      <c r="WKV102" s="46"/>
      <c r="WKW102" s="35"/>
      <c r="WKX102" s="59"/>
      <c r="WKY102" s="37"/>
      <c r="WKZ102" s="46"/>
      <c r="WLA102" s="35"/>
      <c r="WLB102" s="59"/>
      <c r="WLC102" s="37"/>
      <c r="WLD102" s="46"/>
      <c r="WLE102" s="35"/>
      <c r="WLF102" s="59"/>
      <c r="WLG102" s="37"/>
      <c r="WLH102" s="46"/>
      <c r="WLI102" s="35"/>
      <c r="WLJ102" s="59"/>
      <c r="WLK102" s="37"/>
      <c r="WLL102" s="46"/>
      <c r="WLM102" s="35"/>
      <c r="WLN102" s="59"/>
      <c r="WLO102" s="37"/>
      <c r="WLP102" s="46"/>
      <c r="WLQ102" s="35"/>
      <c r="WLR102" s="59"/>
      <c r="WLS102" s="37"/>
      <c r="WLT102" s="46"/>
      <c r="WLU102" s="35"/>
      <c r="WLV102" s="59"/>
      <c r="WLW102" s="37"/>
      <c r="WLX102" s="46"/>
      <c r="WLY102" s="35"/>
      <c r="WLZ102" s="59"/>
      <c r="WMA102" s="37"/>
      <c r="WMB102" s="46"/>
      <c r="WMC102" s="35"/>
      <c r="WMD102" s="59"/>
      <c r="WME102" s="37"/>
      <c r="WMF102" s="46"/>
      <c r="WMG102" s="35"/>
      <c r="WMH102" s="59"/>
      <c r="WMI102" s="37"/>
      <c r="WMJ102" s="46"/>
      <c r="WMK102" s="35"/>
      <c r="WML102" s="59"/>
      <c r="WMM102" s="37"/>
      <c r="WMN102" s="46"/>
      <c r="WMO102" s="35"/>
      <c r="WMP102" s="59"/>
      <c r="WMQ102" s="37"/>
      <c r="WMR102" s="46"/>
      <c r="WMS102" s="35"/>
      <c r="WMT102" s="59"/>
      <c r="WMU102" s="37"/>
      <c r="WMV102" s="46"/>
      <c r="WMW102" s="35"/>
      <c r="WMX102" s="59"/>
      <c r="WMY102" s="37"/>
      <c r="WMZ102" s="46"/>
      <c r="WNA102" s="35"/>
      <c r="WNB102" s="59"/>
      <c r="WNC102" s="37"/>
      <c r="WND102" s="46"/>
      <c r="WNE102" s="35"/>
      <c r="WNF102" s="59"/>
      <c r="WNG102" s="37"/>
      <c r="WNH102" s="46"/>
      <c r="WNI102" s="35"/>
      <c r="WNJ102" s="59"/>
      <c r="WNK102" s="37"/>
      <c r="WNL102" s="46"/>
      <c r="WNM102" s="35"/>
      <c r="WNN102" s="59"/>
      <c r="WNO102" s="37"/>
      <c r="WNP102" s="46"/>
      <c r="WNQ102" s="35"/>
      <c r="WNR102" s="59"/>
      <c r="WNS102" s="37"/>
      <c r="WNT102" s="46"/>
      <c r="WNU102" s="35"/>
      <c r="WNV102" s="59"/>
      <c r="WNW102" s="37"/>
      <c r="WNX102" s="46"/>
      <c r="WNY102" s="35"/>
      <c r="WNZ102" s="59"/>
      <c r="WOA102" s="37"/>
      <c r="WOB102" s="46"/>
      <c r="WOC102" s="35"/>
      <c r="WOD102" s="59"/>
      <c r="WOE102" s="37"/>
      <c r="WOF102" s="46"/>
      <c r="WOG102" s="35"/>
      <c r="WOH102" s="59"/>
      <c r="WOI102" s="37"/>
      <c r="WOJ102" s="46"/>
      <c r="WOK102" s="35"/>
      <c r="WOL102" s="59"/>
      <c r="WOM102" s="37"/>
      <c r="WON102" s="46"/>
      <c r="WOO102" s="35"/>
      <c r="WOP102" s="59"/>
      <c r="WOQ102" s="37"/>
      <c r="WOR102" s="46"/>
      <c r="WOS102" s="35"/>
      <c r="WOT102" s="59"/>
      <c r="WOU102" s="37"/>
      <c r="WOV102" s="46"/>
      <c r="WOW102" s="35"/>
      <c r="WOX102" s="59"/>
      <c r="WOY102" s="37"/>
      <c r="WOZ102" s="46"/>
      <c r="WPA102" s="35"/>
      <c r="WPB102" s="59"/>
      <c r="WPC102" s="37"/>
      <c r="WPD102" s="46"/>
      <c r="WPE102" s="35"/>
      <c r="WPF102" s="59"/>
      <c r="WPG102" s="37"/>
      <c r="WPH102" s="46"/>
      <c r="WPI102" s="35"/>
      <c r="WPJ102" s="59"/>
      <c r="WPK102" s="37"/>
      <c r="WPL102" s="46"/>
      <c r="WPM102" s="35"/>
      <c r="WPN102" s="59"/>
      <c r="WPO102" s="37"/>
      <c r="WPP102" s="46"/>
      <c r="WPQ102" s="35"/>
      <c r="WPR102" s="59"/>
      <c r="WPS102" s="37"/>
      <c r="WPT102" s="46"/>
      <c r="WPU102" s="35"/>
      <c r="WPV102" s="59"/>
      <c r="WPW102" s="37"/>
      <c r="WPX102" s="46"/>
      <c r="WPY102" s="35"/>
      <c r="WPZ102" s="59"/>
      <c r="WQA102" s="37"/>
      <c r="WQB102" s="46"/>
      <c r="WQC102" s="35"/>
      <c r="WQD102" s="59"/>
      <c r="WQE102" s="37"/>
      <c r="WQF102" s="46"/>
      <c r="WQG102" s="35"/>
      <c r="WQH102" s="59"/>
      <c r="WQI102" s="37"/>
      <c r="WQJ102" s="46"/>
      <c r="WQK102" s="35"/>
      <c r="WQL102" s="59"/>
      <c r="WQM102" s="37"/>
      <c r="WQN102" s="46"/>
      <c r="WQO102" s="35"/>
      <c r="WQP102" s="59"/>
      <c r="WQQ102" s="37"/>
      <c r="WQR102" s="46"/>
      <c r="WQS102" s="35"/>
      <c r="WQT102" s="59"/>
      <c r="WQU102" s="37"/>
      <c r="WQV102" s="46"/>
      <c r="WQW102" s="35"/>
      <c r="WQX102" s="59"/>
      <c r="WQY102" s="37"/>
      <c r="WQZ102" s="46"/>
      <c r="WRA102" s="35"/>
      <c r="WRB102" s="59"/>
      <c r="WRC102" s="37"/>
      <c r="WRD102" s="46"/>
      <c r="WRE102" s="35"/>
      <c r="WRF102" s="59"/>
      <c r="WRG102" s="37"/>
      <c r="WRH102" s="46"/>
      <c r="WRI102" s="35"/>
      <c r="WRJ102" s="59"/>
      <c r="WRK102" s="37"/>
      <c r="WRL102" s="46"/>
      <c r="WRM102" s="35"/>
      <c r="WRN102" s="59"/>
      <c r="WRO102" s="37"/>
      <c r="WRP102" s="46"/>
      <c r="WRQ102" s="35"/>
      <c r="WRR102" s="59"/>
      <c r="WRS102" s="37"/>
      <c r="WRT102" s="46"/>
      <c r="WRU102" s="35"/>
      <c r="WRV102" s="59"/>
      <c r="WRW102" s="37"/>
      <c r="WRX102" s="46"/>
      <c r="WRY102" s="35"/>
      <c r="WRZ102" s="59"/>
      <c r="WSA102" s="37"/>
      <c r="WSB102" s="46"/>
      <c r="WSC102" s="35"/>
      <c r="WSD102" s="59"/>
      <c r="WSE102" s="37"/>
      <c r="WSF102" s="46"/>
      <c r="WSG102" s="35"/>
      <c r="WSH102" s="59"/>
      <c r="WSI102" s="37"/>
      <c r="WSJ102" s="46"/>
      <c r="WSK102" s="35"/>
      <c r="WSL102" s="59"/>
      <c r="WSM102" s="37"/>
      <c r="WSN102" s="46"/>
      <c r="WSO102" s="35"/>
      <c r="WSP102" s="59"/>
      <c r="WSQ102" s="37"/>
      <c r="WSR102" s="46"/>
      <c r="WSS102" s="35"/>
      <c r="WST102" s="59"/>
      <c r="WSU102" s="37"/>
      <c r="WSV102" s="46"/>
      <c r="WSW102" s="35"/>
      <c r="WSX102" s="59"/>
      <c r="WSY102" s="37"/>
      <c r="WSZ102" s="46"/>
      <c r="WTA102" s="35"/>
      <c r="WTB102" s="59"/>
      <c r="WTC102" s="37"/>
      <c r="WTD102" s="46"/>
      <c r="WTE102" s="35"/>
      <c r="WTF102" s="59"/>
      <c r="WTG102" s="37"/>
      <c r="WTH102" s="46"/>
      <c r="WTI102" s="35"/>
      <c r="WTJ102" s="59"/>
      <c r="WTK102" s="37"/>
      <c r="WTL102" s="46"/>
      <c r="WTM102" s="35"/>
      <c r="WTN102" s="59"/>
      <c r="WTO102" s="37"/>
      <c r="WTP102" s="46"/>
      <c r="WTQ102" s="35"/>
      <c r="WTR102" s="59"/>
      <c r="WTS102" s="37"/>
      <c r="WTT102" s="46"/>
      <c r="WTU102" s="35"/>
      <c r="WTV102" s="59"/>
      <c r="WTW102" s="37"/>
      <c r="WTX102" s="46"/>
      <c r="WTY102" s="35"/>
      <c r="WTZ102" s="59"/>
      <c r="WUA102" s="37"/>
      <c r="WUB102" s="46"/>
      <c r="WUC102" s="35"/>
      <c r="WUD102" s="59"/>
      <c r="WUE102" s="37"/>
      <c r="WUF102" s="46"/>
      <c r="WUG102" s="35"/>
      <c r="WUH102" s="59"/>
      <c r="WUI102" s="37"/>
      <c r="WUJ102" s="46"/>
      <c r="WUK102" s="35"/>
      <c r="WUL102" s="59"/>
      <c r="WUM102" s="37"/>
      <c r="WUN102" s="46"/>
      <c r="WUO102" s="35"/>
      <c r="WUP102" s="59"/>
      <c r="WUQ102" s="37"/>
      <c r="WUR102" s="46"/>
      <c r="WUS102" s="35"/>
      <c r="WUT102" s="59"/>
      <c r="WUU102" s="37"/>
      <c r="WUV102" s="46"/>
      <c r="WUW102" s="35"/>
      <c r="WUX102" s="59"/>
      <c r="WUY102" s="37"/>
      <c r="WUZ102" s="46"/>
      <c r="WVA102" s="35"/>
      <c r="WVB102" s="59"/>
      <c r="WVC102" s="37"/>
      <c r="WVD102" s="46"/>
      <c r="WVE102" s="35"/>
      <c r="WVF102" s="59"/>
      <c r="WVG102" s="37"/>
      <c r="WVH102" s="46"/>
      <c r="WVI102" s="35"/>
      <c r="WVJ102" s="59"/>
      <c r="WVK102" s="37"/>
      <c r="WVL102" s="46"/>
      <c r="WVM102" s="35"/>
      <c r="WVN102" s="59"/>
      <c r="WVO102" s="37"/>
      <c r="WVP102" s="46"/>
      <c r="WVQ102" s="35"/>
      <c r="WVR102" s="59"/>
      <c r="WVS102" s="37"/>
      <c r="WVT102" s="46"/>
      <c r="WVU102" s="35"/>
      <c r="WVV102" s="59"/>
      <c r="WVW102" s="37"/>
      <c r="WVX102" s="46"/>
      <c r="WVY102" s="35"/>
      <c r="WVZ102" s="59"/>
      <c r="WWA102" s="37"/>
      <c r="WWB102" s="46"/>
      <c r="WWC102" s="35"/>
      <c r="WWD102" s="59"/>
      <c r="WWE102" s="37"/>
      <c r="WWF102" s="46"/>
      <c r="WWG102" s="35"/>
      <c r="WWH102" s="59"/>
      <c r="WWI102" s="37"/>
      <c r="WWJ102" s="46"/>
      <c r="WWK102" s="35"/>
      <c r="WWL102" s="59"/>
      <c r="WWM102" s="37"/>
      <c r="WWN102" s="46"/>
      <c r="WWO102" s="35"/>
      <c r="WWP102" s="59"/>
      <c r="WWQ102" s="37"/>
      <c r="WWR102" s="46"/>
      <c r="WWS102" s="35"/>
      <c r="WWT102" s="59"/>
      <c r="WWU102" s="37"/>
      <c r="WWV102" s="46"/>
      <c r="WWW102" s="35"/>
      <c r="WWX102" s="59"/>
      <c r="WWY102" s="37"/>
      <c r="WWZ102" s="46"/>
      <c r="WXA102" s="35"/>
      <c r="WXB102" s="59"/>
      <c r="WXC102" s="37"/>
      <c r="WXD102" s="46"/>
      <c r="WXE102" s="35"/>
      <c r="WXF102" s="59"/>
      <c r="WXG102" s="37"/>
      <c r="WXH102" s="46"/>
      <c r="WXI102" s="35"/>
      <c r="WXJ102" s="59"/>
      <c r="WXK102" s="37"/>
      <c r="WXL102" s="46"/>
      <c r="WXM102" s="35"/>
      <c r="WXN102" s="59"/>
      <c r="WXO102" s="37"/>
      <c r="WXP102" s="46"/>
      <c r="WXQ102" s="35"/>
      <c r="WXR102" s="59"/>
      <c r="WXS102" s="37"/>
      <c r="WXT102" s="46"/>
      <c r="WXU102" s="35"/>
      <c r="WXV102" s="59"/>
      <c r="WXW102" s="37"/>
      <c r="WXX102" s="46"/>
      <c r="WXY102" s="35"/>
      <c r="WXZ102" s="59"/>
      <c r="WYA102" s="37"/>
      <c r="WYB102" s="46"/>
      <c r="WYC102" s="35"/>
      <c r="WYD102" s="59"/>
      <c r="WYE102" s="37"/>
      <c r="WYF102" s="46"/>
      <c r="WYG102" s="35"/>
      <c r="WYH102" s="59"/>
      <c r="WYI102" s="37"/>
      <c r="WYJ102" s="46"/>
      <c r="WYK102" s="35"/>
      <c r="WYL102" s="59"/>
      <c r="WYM102" s="37"/>
      <c r="WYN102" s="46"/>
      <c r="WYO102" s="35"/>
      <c r="WYP102" s="59"/>
      <c r="WYQ102" s="37"/>
      <c r="WYR102" s="46"/>
      <c r="WYS102" s="35"/>
      <c r="WYT102" s="59"/>
      <c r="WYU102" s="37"/>
      <c r="WYV102" s="46"/>
      <c r="WYW102" s="35"/>
      <c r="WYX102" s="59"/>
      <c r="WYY102" s="37"/>
      <c r="WYZ102" s="46"/>
      <c r="WZA102" s="35"/>
      <c r="WZB102" s="59"/>
      <c r="WZC102" s="37"/>
      <c r="WZD102" s="46"/>
      <c r="WZE102" s="35"/>
      <c r="WZF102" s="59"/>
      <c r="WZG102" s="37"/>
      <c r="WZH102" s="46"/>
      <c r="WZI102" s="35"/>
      <c r="WZJ102" s="59"/>
      <c r="WZK102" s="37"/>
      <c r="WZL102" s="46"/>
      <c r="WZM102" s="35"/>
      <c r="WZN102" s="59"/>
      <c r="WZO102" s="37"/>
      <c r="WZP102" s="46"/>
      <c r="WZQ102" s="35"/>
      <c r="WZR102" s="59"/>
      <c r="WZS102" s="37"/>
      <c r="WZT102" s="46"/>
      <c r="WZU102" s="35"/>
      <c r="WZV102" s="59"/>
      <c r="WZW102" s="37"/>
      <c r="WZX102" s="46"/>
      <c r="WZY102" s="35"/>
      <c r="WZZ102" s="59"/>
      <c r="XAA102" s="37"/>
      <c r="XAB102" s="46"/>
      <c r="XAC102" s="35"/>
      <c r="XAD102" s="59"/>
      <c r="XAE102" s="37"/>
      <c r="XAF102" s="46"/>
      <c r="XAG102" s="35"/>
      <c r="XAH102" s="59"/>
      <c r="XAI102" s="37"/>
      <c r="XAJ102" s="46"/>
      <c r="XAK102" s="35"/>
      <c r="XAL102" s="59"/>
      <c r="XAM102" s="37"/>
      <c r="XAN102" s="46"/>
      <c r="XAO102" s="35"/>
      <c r="XAP102" s="59"/>
      <c r="XAQ102" s="37"/>
      <c r="XAR102" s="46"/>
      <c r="XAS102" s="35"/>
      <c r="XAT102" s="59"/>
      <c r="XAU102" s="37"/>
      <c r="XAV102" s="46"/>
      <c r="XAW102" s="35"/>
      <c r="XAX102" s="59"/>
      <c r="XAY102" s="37"/>
      <c r="XAZ102" s="46"/>
      <c r="XBA102" s="35"/>
      <c r="XBB102" s="59"/>
      <c r="XBC102" s="37"/>
      <c r="XBD102" s="46"/>
      <c r="XBE102" s="35"/>
      <c r="XBF102" s="59"/>
      <c r="XBG102" s="37"/>
      <c r="XBH102" s="46"/>
      <c r="XBI102" s="35"/>
      <c r="XBJ102" s="59"/>
      <c r="XBK102" s="37"/>
      <c r="XBL102" s="46"/>
      <c r="XBM102" s="35"/>
      <c r="XBN102" s="59"/>
      <c r="XBO102" s="37"/>
      <c r="XBP102" s="46"/>
      <c r="XBQ102" s="35"/>
      <c r="XBR102" s="59"/>
      <c r="XBS102" s="37"/>
      <c r="XBT102" s="46"/>
      <c r="XBU102" s="35"/>
      <c r="XBV102" s="59"/>
      <c r="XBW102" s="37"/>
      <c r="XBX102" s="46"/>
      <c r="XBY102" s="35"/>
      <c r="XBZ102" s="59"/>
      <c r="XCA102" s="37"/>
      <c r="XCB102" s="46"/>
      <c r="XCC102" s="35"/>
      <c r="XCD102" s="59"/>
      <c r="XCE102" s="37"/>
      <c r="XCF102" s="46"/>
      <c r="XCG102" s="35"/>
      <c r="XCH102" s="59"/>
      <c r="XCI102" s="37"/>
      <c r="XCJ102" s="46"/>
      <c r="XCK102" s="35"/>
      <c r="XCL102" s="59"/>
      <c r="XCM102" s="37"/>
      <c r="XCN102" s="46"/>
      <c r="XCO102" s="35"/>
      <c r="XCP102" s="59"/>
      <c r="XCQ102" s="37"/>
      <c r="XCR102" s="46"/>
      <c r="XCS102" s="35"/>
      <c r="XCT102" s="59"/>
      <c r="XCU102" s="37"/>
      <c r="XCV102" s="46"/>
      <c r="XCW102" s="35"/>
      <c r="XCX102" s="59"/>
      <c r="XCY102" s="37"/>
      <c r="XCZ102" s="46"/>
      <c r="XDA102" s="35"/>
      <c r="XDB102" s="59"/>
      <c r="XDC102" s="37"/>
      <c r="XDD102" s="46"/>
      <c r="XDE102" s="35"/>
      <c r="XDF102" s="59"/>
      <c r="XDG102" s="37"/>
      <c r="XDH102" s="46"/>
      <c r="XDI102" s="35"/>
      <c r="XDJ102" s="59"/>
      <c r="XDK102" s="37"/>
      <c r="XDL102" s="46"/>
      <c r="XDM102" s="35"/>
      <c r="XDN102" s="59"/>
      <c r="XDO102" s="37"/>
      <c r="XDP102" s="46"/>
      <c r="XDQ102" s="35"/>
      <c r="XDR102" s="59"/>
      <c r="XDS102" s="37"/>
      <c r="XDT102" s="46"/>
      <c r="XDU102" s="35"/>
      <c r="XDV102" s="59"/>
      <c r="XDW102" s="37"/>
      <c r="XDX102" s="46"/>
      <c r="XDY102" s="35"/>
      <c r="XDZ102" s="59"/>
      <c r="XEA102" s="37"/>
      <c r="XEB102" s="46"/>
      <c r="XEC102" s="35"/>
      <c r="XED102" s="59"/>
      <c r="XEE102" s="37"/>
      <c r="XEF102" s="46"/>
      <c r="XEG102" s="35"/>
      <c r="XEH102" s="59"/>
      <c r="XEI102" s="37"/>
      <c r="XEJ102" s="46"/>
      <c r="XEK102" s="35"/>
      <c r="XEL102" s="59"/>
      <c r="XEM102" s="37"/>
      <c r="XEN102" s="46"/>
      <c r="XEO102" s="35"/>
      <c r="XEP102" s="59"/>
      <c r="XEQ102" s="37"/>
      <c r="XER102" s="46"/>
      <c r="XES102" s="35"/>
      <c r="XET102" s="59"/>
      <c r="XEU102" s="37"/>
      <c r="XEV102" s="46"/>
      <c r="XEW102" s="35"/>
      <c r="XEX102" s="59"/>
      <c r="XEY102" s="37"/>
      <c r="XEZ102" s="46"/>
      <c r="XFA102" s="35"/>
      <c r="XFB102" s="59"/>
      <c r="XFC102" s="37"/>
      <c r="XFD102" s="46"/>
    </row>
    <row r="103" spans="1:16384" s="70" customFormat="1" ht="14.4">
      <c r="A103" s="35"/>
      <c r="B103" s="84"/>
      <c r="C103" s="37"/>
      <c r="D103" s="46"/>
      <c r="E103" s="88" t="s">
        <v>1020</v>
      </c>
    </row>
    <row r="104" spans="1:16384" s="70" customFormat="1" ht="26.4">
      <c r="A104" s="35">
        <v>295</v>
      </c>
      <c r="B104" s="157" t="s">
        <v>24</v>
      </c>
      <c r="C104" s="13"/>
      <c r="D104" s="44" t="s">
        <v>118</v>
      </c>
      <c r="E104" s="151" t="s">
        <v>1282</v>
      </c>
    </row>
    <row r="105" spans="1:16384" s="70" customFormat="1" ht="26.4">
      <c r="A105" s="35">
        <v>480</v>
      </c>
      <c r="B105" s="157" t="s">
        <v>25</v>
      </c>
      <c r="C105" s="13"/>
      <c r="D105" s="44" t="s">
        <v>118</v>
      </c>
      <c r="E105" s="151" t="s">
        <v>1283</v>
      </c>
    </row>
    <row r="106" spans="1:16384">
      <c r="A106" s="35">
        <v>79</v>
      </c>
      <c r="B106" s="157" t="s">
        <v>160</v>
      </c>
      <c r="C106" s="37"/>
      <c r="D106" s="46" t="s">
        <v>111</v>
      </c>
      <c r="E106" s="163" t="s">
        <v>739</v>
      </c>
    </row>
    <row r="107" spans="1:16384" ht="15" customHeight="1">
      <c r="A107" s="35">
        <v>212</v>
      </c>
      <c r="B107" s="157" t="s">
        <v>161</v>
      </c>
      <c r="C107" s="37">
        <v>0.22900000000000001</v>
      </c>
      <c r="D107" s="46" t="s">
        <v>118</v>
      </c>
      <c r="E107" s="151" t="s">
        <v>1284</v>
      </c>
    </row>
    <row r="108" spans="1:16384">
      <c r="A108" s="80">
        <v>785</v>
      </c>
      <c r="B108" s="122" t="s">
        <v>1032</v>
      </c>
      <c r="D108" s="43" t="s">
        <v>111</v>
      </c>
      <c r="E108" s="87" t="s">
        <v>1308</v>
      </c>
    </row>
    <row r="109" spans="1:16384">
      <c r="A109" s="35">
        <v>329</v>
      </c>
      <c r="B109" s="157" t="s">
        <v>363</v>
      </c>
      <c r="C109" s="37">
        <v>0.35899999999999999</v>
      </c>
      <c r="D109" s="46" t="s">
        <v>118</v>
      </c>
      <c r="E109" s="87" t="s">
        <v>1286</v>
      </c>
    </row>
    <row r="110" spans="1:16384">
      <c r="B110" s="122" t="s">
        <v>1033</v>
      </c>
      <c r="E110" s="87" t="s">
        <v>1287</v>
      </c>
    </row>
    <row r="111" spans="1:16384" ht="26.4">
      <c r="A111" s="35">
        <v>253</v>
      </c>
      <c r="B111" s="157" t="s">
        <v>499</v>
      </c>
      <c r="C111" s="37">
        <v>0.38700000000000001</v>
      </c>
      <c r="D111" s="46" t="s">
        <v>111</v>
      </c>
      <c r="E111" s="151" t="s">
        <v>1288</v>
      </c>
    </row>
    <row r="112" spans="1:16384" ht="26.4">
      <c r="B112" s="66" t="s">
        <v>1034</v>
      </c>
      <c r="E112" s="87" t="s">
        <v>1035</v>
      </c>
    </row>
    <row r="113" spans="1:5">
      <c r="B113" s="156" t="s">
        <v>1036</v>
      </c>
      <c r="E113" s="87" t="s">
        <v>1037</v>
      </c>
    </row>
    <row r="114" spans="1:5">
      <c r="B114" s="66" t="s">
        <v>1038</v>
      </c>
      <c r="E114" s="87" t="s">
        <v>1039</v>
      </c>
    </row>
    <row r="115" spans="1:5" s="70" customFormat="1" ht="26.4">
      <c r="A115" s="35">
        <v>128</v>
      </c>
      <c r="B115" s="157" t="s">
        <v>547</v>
      </c>
      <c r="C115" s="37">
        <v>0.36</v>
      </c>
      <c r="D115" s="46" t="s">
        <v>118</v>
      </c>
      <c r="E115" s="151" t="s">
        <v>1292</v>
      </c>
    </row>
    <row r="116" spans="1:5" s="105" customFormat="1" ht="26.4">
      <c r="A116" s="35">
        <v>416</v>
      </c>
      <c r="B116" s="157" t="s">
        <v>232</v>
      </c>
      <c r="C116" s="37">
        <v>0.38500000000000001</v>
      </c>
      <c r="D116" s="43" t="s">
        <v>111</v>
      </c>
      <c r="E116" s="151" t="s">
        <v>1290</v>
      </c>
    </row>
    <row r="117" spans="1:5" s="105" customFormat="1">
      <c r="A117" s="35">
        <v>131</v>
      </c>
      <c r="B117" s="157" t="s">
        <v>157</v>
      </c>
      <c r="C117" s="37"/>
      <c r="D117" s="46" t="s">
        <v>111</v>
      </c>
      <c r="E117" s="151" t="s">
        <v>1289</v>
      </c>
    </row>
    <row r="118" spans="1:5" s="105" customFormat="1" ht="26.4">
      <c r="A118" s="35">
        <v>132</v>
      </c>
      <c r="B118" s="74" t="s">
        <v>158</v>
      </c>
      <c r="C118" s="37">
        <v>0.23799999999999999</v>
      </c>
      <c r="D118" s="46" t="s">
        <v>118</v>
      </c>
      <c r="E118" s="151" t="s">
        <v>748</v>
      </c>
    </row>
    <row r="119" spans="1:5" s="70" customFormat="1">
      <c r="A119" s="35">
        <v>269</v>
      </c>
      <c r="B119" s="11" t="s">
        <v>362</v>
      </c>
      <c r="C119" s="37">
        <v>0.22800000000000001</v>
      </c>
      <c r="D119" s="46" t="s">
        <v>118</v>
      </c>
      <c r="E119" s="87" t="s">
        <v>1269</v>
      </c>
    </row>
    <row r="120" spans="1:5" s="105" customFormat="1" ht="15">
      <c r="A120" s="35">
        <v>790</v>
      </c>
      <c r="B120" s="74" t="s">
        <v>1252</v>
      </c>
      <c r="C120" s="37"/>
      <c r="D120" s="43" t="s">
        <v>111</v>
      </c>
      <c r="E120" s="150"/>
    </row>
    <row r="121" spans="1:5" s="105" customFormat="1">
      <c r="A121" s="35">
        <v>226</v>
      </c>
      <c r="B121" s="157" t="s">
        <v>307</v>
      </c>
      <c r="C121" s="37">
        <v>0.50900000000000001</v>
      </c>
      <c r="D121" s="46" t="s">
        <v>114</v>
      </c>
      <c r="E121" s="151" t="s">
        <v>1293</v>
      </c>
    </row>
    <row r="122" spans="1:5" s="105" customFormat="1" ht="15">
      <c r="A122" s="35"/>
      <c r="B122" s="74"/>
      <c r="C122" s="37"/>
      <c r="D122" s="46"/>
      <c r="E122" s="150" t="s">
        <v>1254</v>
      </c>
    </row>
    <row r="123" spans="1:5" s="105" customFormat="1" ht="30">
      <c r="A123" s="35">
        <v>98</v>
      </c>
      <c r="B123" s="157" t="s">
        <v>285</v>
      </c>
      <c r="C123" s="37">
        <v>0.22900000000000001</v>
      </c>
      <c r="D123" s="46" t="s">
        <v>111</v>
      </c>
      <c r="E123" s="150" t="s">
        <v>1256</v>
      </c>
    </row>
    <row r="124" spans="1:5" s="105" customFormat="1" ht="15">
      <c r="A124" s="35"/>
      <c r="B124" s="74"/>
      <c r="C124" s="37"/>
      <c r="D124" s="46"/>
      <c r="E124" s="150" t="s">
        <v>1257</v>
      </c>
    </row>
    <row r="125" spans="1:5" s="105" customFormat="1" ht="30">
      <c r="A125" s="35">
        <v>235</v>
      </c>
      <c r="B125" s="157" t="s">
        <v>350</v>
      </c>
      <c r="C125" s="37">
        <v>0.38500000000000001</v>
      </c>
      <c r="D125" s="46" t="s">
        <v>114</v>
      </c>
      <c r="E125" s="150" t="s">
        <v>1300</v>
      </c>
    </row>
    <row r="126" spans="1:5" s="105" customFormat="1" ht="30">
      <c r="A126" s="35">
        <v>236</v>
      </c>
      <c r="B126" s="157" t="s">
        <v>351</v>
      </c>
      <c r="C126" s="37">
        <v>0.29599999999999999</v>
      </c>
      <c r="D126" s="46" t="s">
        <v>111</v>
      </c>
      <c r="E126" s="150" t="s">
        <v>1299</v>
      </c>
    </row>
    <row r="127" spans="1:5" s="105" customFormat="1" ht="30">
      <c r="A127" s="35"/>
      <c r="B127" s="74"/>
      <c r="C127" s="37"/>
      <c r="D127" s="46"/>
      <c r="E127" s="160" t="s">
        <v>1301</v>
      </c>
    </row>
    <row r="128" spans="1:5" s="105" customFormat="1" ht="15">
      <c r="A128" s="35"/>
      <c r="B128" s="74"/>
      <c r="C128" s="37"/>
      <c r="D128" s="46"/>
      <c r="E128" s="160" t="s">
        <v>1253</v>
      </c>
    </row>
    <row r="129" spans="1:16384" s="105" customFormat="1" ht="30">
      <c r="A129" s="35"/>
      <c r="B129" s="74"/>
      <c r="C129" s="37"/>
      <c r="D129" s="46"/>
      <c r="E129" s="160" t="s">
        <v>1255</v>
      </c>
    </row>
    <row r="130" spans="1:16384" s="105" customFormat="1" ht="60">
      <c r="A130" s="35"/>
      <c r="B130" s="74"/>
      <c r="C130" s="37"/>
      <c r="D130" s="46"/>
      <c r="E130" s="160" t="s">
        <v>1285</v>
      </c>
    </row>
    <row r="131" spans="1:16384" s="105" customFormat="1" ht="15">
      <c r="A131" s="35"/>
      <c r="B131" s="157" t="s">
        <v>1291</v>
      </c>
      <c r="C131" s="37"/>
      <c r="D131" s="46"/>
      <c r="E131" s="150" t="s">
        <v>1251</v>
      </c>
    </row>
    <row r="132" spans="1:16384" s="105" customFormat="1" ht="15">
      <c r="A132" s="35"/>
      <c r="B132" s="74"/>
      <c r="C132" s="37"/>
      <c r="D132" s="46"/>
      <c r="E132" s="150"/>
    </row>
    <row r="133" spans="1:16384" s="70" customFormat="1" ht="14.4">
      <c r="A133" s="35"/>
      <c r="B133" s="74" t="s">
        <v>1009</v>
      </c>
      <c r="C133" s="37"/>
      <c r="D133" s="46"/>
      <c r="E133" s="107" t="s">
        <v>1018</v>
      </c>
      <c r="F133" s="59"/>
      <c r="G133" s="37"/>
      <c r="H133" s="46"/>
      <c r="I133" s="35"/>
      <c r="J133" s="59"/>
      <c r="K133" s="37"/>
      <c r="L133" s="46"/>
      <c r="M133" s="35"/>
      <c r="N133" s="59"/>
      <c r="O133" s="37"/>
      <c r="P133" s="46"/>
      <c r="Q133" s="35"/>
      <c r="R133" s="59"/>
      <c r="S133" s="37"/>
      <c r="T133" s="46"/>
      <c r="U133" s="35"/>
      <c r="V133" s="59"/>
      <c r="W133" s="37"/>
      <c r="X133" s="46"/>
      <c r="Y133" s="35"/>
      <c r="Z133" s="59"/>
      <c r="AA133" s="37"/>
      <c r="AB133" s="46"/>
      <c r="AC133" s="35"/>
      <c r="AD133" s="59"/>
      <c r="AE133" s="37"/>
      <c r="AF133" s="46"/>
      <c r="AG133" s="35"/>
      <c r="AH133" s="59"/>
      <c r="AI133" s="37"/>
      <c r="AJ133" s="46"/>
      <c r="AK133" s="35"/>
      <c r="AL133" s="59"/>
      <c r="AM133" s="37"/>
      <c r="AN133" s="46"/>
      <c r="AO133" s="35"/>
      <c r="AP133" s="59"/>
      <c r="AQ133" s="37"/>
      <c r="AR133" s="46"/>
      <c r="AS133" s="35"/>
      <c r="AT133" s="59"/>
      <c r="AU133" s="37"/>
      <c r="AV133" s="46"/>
      <c r="AW133" s="35"/>
      <c r="AX133" s="59"/>
      <c r="AY133" s="37"/>
      <c r="AZ133" s="46"/>
      <c r="BA133" s="35"/>
      <c r="BB133" s="59"/>
      <c r="BC133" s="37"/>
      <c r="BD133" s="46"/>
      <c r="BE133" s="35"/>
      <c r="BF133" s="59"/>
      <c r="BG133" s="37"/>
      <c r="BH133" s="46"/>
      <c r="BI133" s="35"/>
      <c r="BJ133" s="59"/>
      <c r="BK133" s="37"/>
      <c r="BL133" s="46"/>
      <c r="BM133" s="35"/>
      <c r="BN133" s="59"/>
      <c r="BO133" s="37"/>
      <c r="BP133" s="46"/>
      <c r="BQ133" s="35"/>
      <c r="BR133" s="59"/>
      <c r="BS133" s="37"/>
      <c r="BT133" s="46"/>
      <c r="BU133" s="35"/>
      <c r="BV133" s="59"/>
      <c r="BW133" s="37"/>
      <c r="BX133" s="46"/>
      <c r="BY133" s="35"/>
      <c r="BZ133" s="59"/>
      <c r="CA133" s="37"/>
      <c r="CB133" s="46"/>
      <c r="CC133" s="35"/>
      <c r="CD133" s="59"/>
      <c r="CE133" s="37"/>
      <c r="CF133" s="46"/>
      <c r="CG133" s="35"/>
      <c r="CH133" s="59"/>
      <c r="CI133" s="37"/>
      <c r="CJ133" s="46"/>
      <c r="CK133" s="35"/>
      <c r="CL133" s="59"/>
      <c r="CM133" s="37"/>
      <c r="CN133" s="46"/>
      <c r="CO133" s="35"/>
      <c r="CP133" s="59"/>
      <c r="CQ133" s="37"/>
      <c r="CR133" s="46"/>
      <c r="CS133" s="35"/>
      <c r="CT133" s="59"/>
      <c r="CU133" s="37"/>
      <c r="CV133" s="46"/>
      <c r="CW133" s="35"/>
      <c r="CX133" s="59"/>
      <c r="CY133" s="37"/>
      <c r="CZ133" s="46"/>
      <c r="DA133" s="35"/>
      <c r="DB133" s="59"/>
      <c r="DC133" s="37"/>
      <c r="DD133" s="46"/>
      <c r="DE133" s="35"/>
      <c r="DF133" s="59"/>
      <c r="DG133" s="37"/>
      <c r="DH133" s="46"/>
      <c r="DI133" s="35"/>
      <c r="DJ133" s="59"/>
      <c r="DK133" s="37"/>
      <c r="DL133" s="46"/>
      <c r="DM133" s="35"/>
      <c r="DN133" s="59"/>
      <c r="DO133" s="37"/>
      <c r="DP133" s="46"/>
      <c r="DQ133" s="35"/>
      <c r="DR133" s="59"/>
      <c r="DS133" s="37"/>
      <c r="DT133" s="46"/>
      <c r="DU133" s="35"/>
      <c r="DV133" s="59"/>
      <c r="DW133" s="37"/>
      <c r="DX133" s="46"/>
      <c r="DY133" s="35"/>
      <c r="DZ133" s="59"/>
      <c r="EA133" s="37"/>
      <c r="EB133" s="46"/>
      <c r="EC133" s="35"/>
      <c r="ED133" s="59"/>
      <c r="EE133" s="37"/>
      <c r="EF133" s="46"/>
      <c r="EG133" s="35"/>
      <c r="EH133" s="59"/>
      <c r="EI133" s="37"/>
      <c r="EJ133" s="46"/>
      <c r="EK133" s="35"/>
      <c r="EL133" s="59"/>
      <c r="EM133" s="37"/>
      <c r="EN133" s="46"/>
      <c r="EO133" s="35"/>
      <c r="EP133" s="59"/>
      <c r="EQ133" s="37"/>
      <c r="ER133" s="46"/>
      <c r="ES133" s="35"/>
      <c r="ET133" s="59"/>
      <c r="EU133" s="37"/>
      <c r="EV133" s="46"/>
      <c r="EW133" s="35"/>
      <c r="EX133" s="59"/>
      <c r="EY133" s="37"/>
      <c r="EZ133" s="46"/>
      <c r="FA133" s="35"/>
      <c r="FB133" s="59"/>
      <c r="FC133" s="37"/>
      <c r="FD133" s="46"/>
      <c r="FE133" s="35"/>
      <c r="FF133" s="59"/>
      <c r="FG133" s="37"/>
      <c r="FH133" s="46"/>
      <c r="FI133" s="35"/>
      <c r="FJ133" s="59"/>
      <c r="FK133" s="37"/>
      <c r="FL133" s="46"/>
      <c r="FM133" s="35"/>
      <c r="FN133" s="59"/>
      <c r="FO133" s="37"/>
      <c r="FP133" s="46"/>
      <c r="FQ133" s="35"/>
      <c r="FR133" s="59"/>
      <c r="FS133" s="37"/>
      <c r="FT133" s="46"/>
      <c r="FU133" s="35"/>
      <c r="FV133" s="59"/>
      <c r="FW133" s="37"/>
      <c r="FX133" s="46"/>
      <c r="FY133" s="35"/>
      <c r="FZ133" s="59"/>
      <c r="GA133" s="37"/>
      <c r="GB133" s="46"/>
      <c r="GC133" s="35"/>
      <c r="GD133" s="59"/>
      <c r="GE133" s="37"/>
      <c r="GF133" s="46"/>
      <c r="GG133" s="35"/>
      <c r="GH133" s="59"/>
      <c r="GI133" s="37"/>
      <c r="GJ133" s="46"/>
      <c r="GK133" s="35"/>
      <c r="GL133" s="59"/>
      <c r="GM133" s="37"/>
      <c r="GN133" s="46"/>
      <c r="GO133" s="35"/>
      <c r="GP133" s="59"/>
      <c r="GQ133" s="37"/>
      <c r="GR133" s="46"/>
      <c r="GS133" s="35"/>
      <c r="GT133" s="59"/>
      <c r="GU133" s="37"/>
      <c r="GV133" s="46"/>
      <c r="GW133" s="35"/>
      <c r="GX133" s="59"/>
      <c r="GY133" s="37"/>
      <c r="GZ133" s="46"/>
      <c r="HA133" s="35"/>
      <c r="HB133" s="59"/>
      <c r="HC133" s="37"/>
      <c r="HD133" s="46"/>
      <c r="HE133" s="35"/>
      <c r="HF133" s="59"/>
      <c r="HG133" s="37"/>
      <c r="HH133" s="46"/>
      <c r="HI133" s="35"/>
      <c r="HJ133" s="59"/>
      <c r="HK133" s="37"/>
      <c r="HL133" s="46"/>
      <c r="HM133" s="35"/>
      <c r="HN133" s="59"/>
      <c r="HO133" s="37"/>
      <c r="HP133" s="46"/>
      <c r="HQ133" s="35"/>
      <c r="HR133" s="59"/>
      <c r="HS133" s="37"/>
      <c r="HT133" s="46"/>
      <c r="HU133" s="35"/>
      <c r="HV133" s="59"/>
      <c r="HW133" s="37"/>
      <c r="HX133" s="46"/>
      <c r="HY133" s="35"/>
      <c r="HZ133" s="59"/>
      <c r="IA133" s="37"/>
      <c r="IB133" s="46"/>
      <c r="IC133" s="35"/>
      <c r="ID133" s="59"/>
      <c r="IE133" s="37"/>
      <c r="IF133" s="46"/>
      <c r="IG133" s="35"/>
      <c r="IH133" s="59"/>
      <c r="II133" s="37"/>
      <c r="IJ133" s="46"/>
      <c r="IK133" s="35"/>
      <c r="IL133" s="59"/>
      <c r="IM133" s="37"/>
      <c r="IN133" s="46"/>
      <c r="IO133" s="35"/>
      <c r="IP133" s="59"/>
      <c r="IQ133" s="37"/>
      <c r="IR133" s="46"/>
      <c r="IS133" s="35"/>
      <c r="IT133" s="59"/>
      <c r="IU133" s="37"/>
      <c r="IV133" s="46"/>
      <c r="IW133" s="35"/>
      <c r="IX133" s="59"/>
      <c r="IY133" s="37"/>
      <c r="IZ133" s="46"/>
      <c r="JA133" s="35"/>
      <c r="JB133" s="59"/>
      <c r="JC133" s="37"/>
      <c r="JD133" s="46"/>
      <c r="JE133" s="35"/>
      <c r="JF133" s="59"/>
      <c r="JG133" s="37"/>
      <c r="JH133" s="46"/>
      <c r="JI133" s="35"/>
      <c r="JJ133" s="59"/>
      <c r="JK133" s="37"/>
      <c r="JL133" s="46"/>
      <c r="JM133" s="35"/>
      <c r="JN133" s="59"/>
      <c r="JO133" s="37"/>
      <c r="JP133" s="46"/>
      <c r="JQ133" s="35"/>
      <c r="JR133" s="59"/>
      <c r="JS133" s="37"/>
      <c r="JT133" s="46"/>
      <c r="JU133" s="35"/>
      <c r="JV133" s="59"/>
      <c r="JW133" s="37"/>
      <c r="JX133" s="46"/>
      <c r="JY133" s="35"/>
      <c r="JZ133" s="59"/>
      <c r="KA133" s="37"/>
      <c r="KB133" s="46"/>
      <c r="KC133" s="35"/>
      <c r="KD133" s="59"/>
      <c r="KE133" s="37"/>
      <c r="KF133" s="46"/>
      <c r="KG133" s="35"/>
      <c r="KH133" s="59"/>
      <c r="KI133" s="37"/>
      <c r="KJ133" s="46"/>
      <c r="KK133" s="35"/>
      <c r="KL133" s="59"/>
      <c r="KM133" s="37"/>
      <c r="KN133" s="46"/>
      <c r="KO133" s="35"/>
      <c r="KP133" s="59"/>
      <c r="KQ133" s="37"/>
      <c r="KR133" s="46"/>
      <c r="KS133" s="35"/>
      <c r="KT133" s="59"/>
      <c r="KU133" s="37"/>
      <c r="KV133" s="46"/>
      <c r="KW133" s="35"/>
      <c r="KX133" s="59"/>
      <c r="KY133" s="37"/>
      <c r="KZ133" s="46"/>
      <c r="LA133" s="35"/>
      <c r="LB133" s="59"/>
      <c r="LC133" s="37"/>
      <c r="LD133" s="46"/>
      <c r="LE133" s="35"/>
      <c r="LF133" s="59"/>
      <c r="LG133" s="37"/>
      <c r="LH133" s="46"/>
      <c r="LI133" s="35"/>
      <c r="LJ133" s="59"/>
      <c r="LK133" s="37"/>
      <c r="LL133" s="46"/>
      <c r="LM133" s="35"/>
      <c r="LN133" s="59"/>
      <c r="LO133" s="37"/>
      <c r="LP133" s="46"/>
      <c r="LQ133" s="35"/>
      <c r="LR133" s="59"/>
      <c r="LS133" s="37"/>
      <c r="LT133" s="46"/>
      <c r="LU133" s="35"/>
      <c r="LV133" s="59"/>
      <c r="LW133" s="37"/>
      <c r="LX133" s="46"/>
      <c r="LY133" s="35"/>
      <c r="LZ133" s="59"/>
      <c r="MA133" s="37"/>
      <c r="MB133" s="46"/>
      <c r="MC133" s="35"/>
      <c r="MD133" s="59"/>
      <c r="ME133" s="37"/>
      <c r="MF133" s="46"/>
      <c r="MG133" s="35"/>
      <c r="MH133" s="59"/>
      <c r="MI133" s="37"/>
      <c r="MJ133" s="46"/>
      <c r="MK133" s="35"/>
      <c r="ML133" s="59"/>
      <c r="MM133" s="37"/>
      <c r="MN133" s="46"/>
      <c r="MO133" s="35"/>
      <c r="MP133" s="59"/>
      <c r="MQ133" s="37"/>
      <c r="MR133" s="46"/>
      <c r="MS133" s="35"/>
      <c r="MT133" s="59"/>
      <c r="MU133" s="37"/>
      <c r="MV133" s="46"/>
      <c r="MW133" s="35"/>
      <c r="MX133" s="59"/>
      <c r="MY133" s="37"/>
      <c r="MZ133" s="46"/>
      <c r="NA133" s="35"/>
      <c r="NB133" s="59"/>
      <c r="NC133" s="37"/>
      <c r="ND133" s="46"/>
      <c r="NE133" s="35"/>
      <c r="NF133" s="59"/>
      <c r="NG133" s="37"/>
      <c r="NH133" s="46"/>
      <c r="NI133" s="35"/>
      <c r="NJ133" s="59"/>
      <c r="NK133" s="37"/>
      <c r="NL133" s="46"/>
      <c r="NM133" s="35"/>
      <c r="NN133" s="59"/>
      <c r="NO133" s="37"/>
      <c r="NP133" s="46"/>
      <c r="NQ133" s="35"/>
      <c r="NR133" s="59"/>
      <c r="NS133" s="37"/>
      <c r="NT133" s="46"/>
      <c r="NU133" s="35"/>
      <c r="NV133" s="59"/>
      <c r="NW133" s="37"/>
      <c r="NX133" s="46"/>
      <c r="NY133" s="35"/>
      <c r="NZ133" s="59"/>
      <c r="OA133" s="37"/>
      <c r="OB133" s="46"/>
      <c r="OC133" s="35"/>
      <c r="OD133" s="59"/>
      <c r="OE133" s="37"/>
      <c r="OF133" s="46"/>
      <c r="OG133" s="35"/>
      <c r="OH133" s="59"/>
      <c r="OI133" s="37"/>
      <c r="OJ133" s="46"/>
      <c r="OK133" s="35"/>
      <c r="OL133" s="59"/>
      <c r="OM133" s="37"/>
      <c r="ON133" s="46"/>
      <c r="OO133" s="35"/>
      <c r="OP133" s="59"/>
      <c r="OQ133" s="37"/>
      <c r="OR133" s="46"/>
      <c r="OS133" s="35"/>
      <c r="OT133" s="59"/>
      <c r="OU133" s="37"/>
      <c r="OV133" s="46"/>
      <c r="OW133" s="35"/>
      <c r="OX133" s="59"/>
      <c r="OY133" s="37"/>
      <c r="OZ133" s="46"/>
      <c r="PA133" s="35"/>
      <c r="PB133" s="59"/>
      <c r="PC133" s="37"/>
      <c r="PD133" s="46"/>
      <c r="PE133" s="35"/>
      <c r="PF133" s="59"/>
      <c r="PG133" s="37"/>
      <c r="PH133" s="46"/>
      <c r="PI133" s="35"/>
      <c r="PJ133" s="59"/>
      <c r="PK133" s="37"/>
      <c r="PL133" s="46"/>
      <c r="PM133" s="35"/>
      <c r="PN133" s="59"/>
      <c r="PO133" s="37"/>
      <c r="PP133" s="46"/>
      <c r="PQ133" s="35"/>
      <c r="PR133" s="59"/>
      <c r="PS133" s="37"/>
      <c r="PT133" s="46"/>
      <c r="PU133" s="35"/>
      <c r="PV133" s="59"/>
      <c r="PW133" s="37"/>
      <c r="PX133" s="46"/>
      <c r="PY133" s="35"/>
      <c r="PZ133" s="59"/>
      <c r="QA133" s="37"/>
      <c r="QB133" s="46"/>
      <c r="QC133" s="35"/>
      <c r="QD133" s="59"/>
      <c r="QE133" s="37"/>
      <c r="QF133" s="46"/>
      <c r="QG133" s="35"/>
      <c r="QH133" s="59"/>
      <c r="QI133" s="37"/>
      <c r="QJ133" s="46"/>
      <c r="QK133" s="35"/>
      <c r="QL133" s="59"/>
      <c r="QM133" s="37"/>
      <c r="QN133" s="46"/>
      <c r="QO133" s="35"/>
      <c r="QP133" s="59"/>
      <c r="QQ133" s="37"/>
      <c r="QR133" s="46"/>
      <c r="QS133" s="35"/>
      <c r="QT133" s="59"/>
      <c r="QU133" s="37"/>
      <c r="QV133" s="46"/>
      <c r="QW133" s="35"/>
      <c r="QX133" s="59"/>
      <c r="QY133" s="37"/>
      <c r="QZ133" s="46"/>
      <c r="RA133" s="35"/>
      <c r="RB133" s="59"/>
      <c r="RC133" s="37"/>
      <c r="RD133" s="46"/>
      <c r="RE133" s="35"/>
      <c r="RF133" s="59"/>
      <c r="RG133" s="37"/>
      <c r="RH133" s="46"/>
      <c r="RI133" s="35"/>
      <c r="RJ133" s="59"/>
      <c r="RK133" s="37"/>
      <c r="RL133" s="46"/>
      <c r="RM133" s="35"/>
      <c r="RN133" s="59"/>
      <c r="RO133" s="37"/>
      <c r="RP133" s="46"/>
      <c r="RQ133" s="35"/>
      <c r="RR133" s="59"/>
      <c r="RS133" s="37"/>
      <c r="RT133" s="46"/>
      <c r="RU133" s="35"/>
      <c r="RV133" s="59"/>
      <c r="RW133" s="37"/>
      <c r="RX133" s="46"/>
      <c r="RY133" s="35"/>
      <c r="RZ133" s="59"/>
      <c r="SA133" s="37"/>
      <c r="SB133" s="46"/>
      <c r="SC133" s="35"/>
      <c r="SD133" s="59"/>
      <c r="SE133" s="37"/>
      <c r="SF133" s="46"/>
      <c r="SG133" s="35"/>
      <c r="SH133" s="59"/>
      <c r="SI133" s="37"/>
      <c r="SJ133" s="46"/>
      <c r="SK133" s="35"/>
      <c r="SL133" s="59"/>
      <c r="SM133" s="37"/>
      <c r="SN133" s="46"/>
      <c r="SO133" s="35"/>
      <c r="SP133" s="59"/>
      <c r="SQ133" s="37"/>
      <c r="SR133" s="46"/>
      <c r="SS133" s="35"/>
      <c r="ST133" s="59"/>
      <c r="SU133" s="37"/>
      <c r="SV133" s="46"/>
      <c r="SW133" s="35"/>
      <c r="SX133" s="59"/>
      <c r="SY133" s="37"/>
      <c r="SZ133" s="46"/>
      <c r="TA133" s="35"/>
      <c r="TB133" s="59"/>
      <c r="TC133" s="37"/>
      <c r="TD133" s="46"/>
      <c r="TE133" s="35"/>
      <c r="TF133" s="59"/>
      <c r="TG133" s="37"/>
      <c r="TH133" s="46"/>
      <c r="TI133" s="35"/>
      <c r="TJ133" s="59"/>
      <c r="TK133" s="37"/>
      <c r="TL133" s="46"/>
      <c r="TM133" s="35"/>
      <c r="TN133" s="59"/>
      <c r="TO133" s="37"/>
      <c r="TP133" s="46"/>
      <c r="TQ133" s="35"/>
      <c r="TR133" s="59"/>
      <c r="TS133" s="37"/>
      <c r="TT133" s="46"/>
      <c r="TU133" s="35"/>
      <c r="TV133" s="59"/>
      <c r="TW133" s="37"/>
      <c r="TX133" s="46"/>
      <c r="TY133" s="35"/>
      <c r="TZ133" s="59"/>
      <c r="UA133" s="37"/>
      <c r="UB133" s="46"/>
      <c r="UC133" s="35"/>
      <c r="UD133" s="59"/>
      <c r="UE133" s="37"/>
      <c r="UF133" s="46"/>
      <c r="UG133" s="35"/>
      <c r="UH133" s="59"/>
      <c r="UI133" s="37"/>
      <c r="UJ133" s="46"/>
      <c r="UK133" s="35"/>
      <c r="UL133" s="59"/>
      <c r="UM133" s="37"/>
      <c r="UN133" s="46"/>
      <c r="UO133" s="35"/>
      <c r="UP133" s="59"/>
      <c r="UQ133" s="37"/>
      <c r="UR133" s="46"/>
      <c r="US133" s="35"/>
      <c r="UT133" s="59"/>
      <c r="UU133" s="37"/>
      <c r="UV133" s="46"/>
      <c r="UW133" s="35"/>
      <c r="UX133" s="59"/>
      <c r="UY133" s="37"/>
      <c r="UZ133" s="46"/>
      <c r="VA133" s="35"/>
      <c r="VB133" s="59"/>
      <c r="VC133" s="37"/>
      <c r="VD133" s="46"/>
      <c r="VE133" s="35"/>
      <c r="VF133" s="59"/>
      <c r="VG133" s="37"/>
      <c r="VH133" s="46"/>
      <c r="VI133" s="35"/>
      <c r="VJ133" s="59"/>
      <c r="VK133" s="37"/>
      <c r="VL133" s="46"/>
      <c r="VM133" s="35"/>
      <c r="VN133" s="59"/>
      <c r="VO133" s="37"/>
      <c r="VP133" s="46"/>
      <c r="VQ133" s="35"/>
      <c r="VR133" s="59"/>
      <c r="VS133" s="37"/>
      <c r="VT133" s="46"/>
      <c r="VU133" s="35"/>
      <c r="VV133" s="59"/>
      <c r="VW133" s="37"/>
      <c r="VX133" s="46"/>
      <c r="VY133" s="35"/>
      <c r="VZ133" s="59"/>
      <c r="WA133" s="37"/>
      <c r="WB133" s="46"/>
      <c r="WC133" s="35"/>
      <c r="WD133" s="59"/>
      <c r="WE133" s="37"/>
      <c r="WF133" s="46"/>
      <c r="WG133" s="35"/>
      <c r="WH133" s="59"/>
      <c r="WI133" s="37"/>
      <c r="WJ133" s="46"/>
      <c r="WK133" s="35"/>
      <c r="WL133" s="59"/>
      <c r="WM133" s="37"/>
      <c r="WN133" s="46"/>
      <c r="WO133" s="35"/>
      <c r="WP133" s="59"/>
      <c r="WQ133" s="37"/>
      <c r="WR133" s="46"/>
      <c r="WS133" s="35"/>
      <c r="WT133" s="59"/>
      <c r="WU133" s="37"/>
      <c r="WV133" s="46"/>
      <c r="WW133" s="35"/>
      <c r="WX133" s="59"/>
      <c r="WY133" s="37"/>
      <c r="WZ133" s="46"/>
      <c r="XA133" s="35"/>
      <c r="XB133" s="59"/>
      <c r="XC133" s="37"/>
      <c r="XD133" s="46"/>
      <c r="XE133" s="35"/>
      <c r="XF133" s="59"/>
      <c r="XG133" s="37"/>
      <c r="XH133" s="46"/>
      <c r="XI133" s="35"/>
      <c r="XJ133" s="59"/>
      <c r="XK133" s="37"/>
      <c r="XL133" s="46"/>
      <c r="XM133" s="35"/>
      <c r="XN133" s="59"/>
      <c r="XO133" s="37"/>
      <c r="XP133" s="46"/>
      <c r="XQ133" s="35"/>
      <c r="XR133" s="59"/>
      <c r="XS133" s="37"/>
      <c r="XT133" s="46"/>
      <c r="XU133" s="35"/>
      <c r="XV133" s="59"/>
      <c r="XW133" s="37"/>
      <c r="XX133" s="46"/>
      <c r="XY133" s="35"/>
      <c r="XZ133" s="59"/>
      <c r="YA133" s="37"/>
      <c r="YB133" s="46"/>
      <c r="YC133" s="35"/>
      <c r="YD133" s="59"/>
      <c r="YE133" s="37"/>
      <c r="YF133" s="46"/>
      <c r="YG133" s="35"/>
      <c r="YH133" s="59"/>
      <c r="YI133" s="37"/>
      <c r="YJ133" s="46"/>
      <c r="YK133" s="35"/>
      <c r="YL133" s="59"/>
      <c r="YM133" s="37"/>
      <c r="YN133" s="46"/>
      <c r="YO133" s="35"/>
      <c r="YP133" s="59"/>
      <c r="YQ133" s="37"/>
      <c r="YR133" s="46"/>
      <c r="YS133" s="35"/>
      <c r="YT133" s="59"/>
      <c r="YU133" s="37"/>
      <c r="YV133" s="46"/>
      <c r="YW133" s="35"/>
      <c r="YX133" s="59"/>
      <c r="YY133" s="37"/>
      <c r="YZ133" s="46"/>
      <c r="ZA133" s="35"/>
      <c r="ZB133" s="59"/>
      <c r="ZC133" s="37"/>
      <c r="ZD133" s="46"/>
      <c r="ZE133" s="35"/>
      <c r="ZF133" s="59"/>
      <c r="ZG133" s="37"/>
      <c r="ZH133" s="46"/>
      <c r="ZI133" s="35"/>
      <c r="ZJ133" s="59"/>
      <c r="ZK133" s="37"/>
      <c r="ZL133" s="46"/>
      <c r="ZM133" s="35"/>
      <c r="ZN133" s="59"/>
      <c r="ZO133" s="37"/>
      <c r="ZP133" s="46"/>
      <c r="ZQ133" s="35"/>
      <c r="ZR133" s="59"/>
      <c r="ZS133" s="37"/>
      <c r="ZT133" s="46"/>
      <c r="ZU133" s="35"/>
      <c r="ZV133" s="59"/>
      <c r="ZW133" s="37"/>
      <c r="ZX133" s="46"/>
      <c r="ZY133" s="35"/>
      <c r="ZZ133" s="59"/>
      <c r="AAA133" s="37"/>
      <c r="AAB133" s="46"/>
      <c r="AAC133" s="35"/>
      <c r="AAD133" s="59"/>
      <c r="AAE133" s="37"/>
      <c r="AAF133" s="46"/>
      <c r="AAG133" s="35"/>
      <c r="AAH133" s="59"/>
      <c r="AAI133" s="37"/>
      <c r="AAJ133" s="46"/>
      <c r="AAK133" s="35"/>
      <c r="AAL133" s="59"/>
      <c r="AAM133" s="37"/>
      <c r="AAN133" s="46"/>
      <c r="AAO133" s="35"/>
      <c r="AAP133" s="59"/>
      <c r="AAQ133" s="37"/>
      <c r="AAR133" s="46"/>
      <c r="AAS133" s="35"/>
      <c r="AAT133" s="59"/>
      <c r="AAU133" s="37"/>
      <c r="AAV133" s="46"/>
      <c r="AAW133" s="35"/>
      <c r="AAX133" s="59"/>
      <c r="AAY133" s="37"/>
      <c r="AAZ133" s="46"/>
      <c r="ABA133" s="35"/>
      <c r="ABB133" s="59"/>
      <c r="ABC133" s="37"/>
      <c r="ABD133" s="46"/>
      <c r="ABE133" s="35"/>
      <c r="ABF133" s="59"/>
      <c r="ABG133" s="37"/>
      <c r="ABH133" s="46"/>
      <c r="ABI133" s="35"/>
      <c r="ABJ133" s="59"/>
      <c r="ABK133" s="37"/>
      <c r="ABL133" s="46"/>
      <c r="ABM133" s="35"/>
      <c r="ABN133" s="59"/>
      <c r="ABO133" s="37"/>
      <c r="ABP133" s="46"/>
      <c r="ABQ133" s="35"/>
      <c r="ABR133" s="59"/>
      <c r="ABS133" s="37"/>
      <c r="ABT133" s="46"/>
      <c r="ABU133" s="35"/>
      <c r="ABV133" s="59"/>
      <c r="ABW133" s="37"/>
      <c r="ABX133" s="46"/>
      <c r="ABY133" s="35"/>
      <c r="ABZ133" s="59"/>
      <c r="ACA133" s="37"/>
      <c r="ACB133" s="46"/>
      <c r="ACC133" s="35"/>
      <c r="ACD133" s="59"/>
      <c r="ACE133" s="37"/>
      <c r="ACF133" s="46"/>
      <c r="ACG133" s="35"/>
      <c r="ACH133" s="59"/>
      <c r="ACI133" s="37"/>
      <c r="ACJ133" s="46"/>
      <c r="ACK133" s="35"/>
      <c r="ACL133" s="59"/>
      <c r="ACM133" s="37"/>
      <c r="ACN133" s="46"/>
      <c r="ACO133" s="35"/>
      <c r="ACP133" s="59"/>
      <c r="ACQ133" s="37"/>
      <c r="ACR133" s="46"/>
      <c r="ACS133" s="35"/>
      <c r="ACT133" s="59"/>
      <c r="ACU133" s="37"/>
      <c r="ACV133" s="46"/>
      <c r="ACW133" s="35"/>
      <c r="ACX133" s="59"/>
      <c r="ACY133" s="37"/>
      <c r="ACZ133" s="46"/>
      <c r="ADA133" s="35"/>
      <c r="ADB133" s="59"/>
      <c r="ADC133" s="37"/>
      <c r="ADD133" s="46"/>
      <c r="ADE133" s="35"/>
      <c r="ADF133" s="59"/>
      <c r="ADG133" s="37"/>
      <c r="ADH133" s="46"/>
      <c r="ADI133" s="35"/>
      <c r="ADJ133" s="59"/>
      <c r="ADK133" s="37"/>
      <c r="ADL133" s="46"/>
      <c r="ADM133" s="35"/>
      <c r="ADN133" s="59"/>
      <c r="ADO133" s="37"/>
      <c r="ADP133" s="46"/>
      <c r="ADQ133" s="35"/>
      <c r="ADR133" s="59"/>
      <c r="ADS133" s="37"/>
      <c r="ADT133" s="46"/>
      <c r="ADU133" s="35"/>
      <c r="ADV133" s="59"/>
      <c r="ADW133" s="37"/>
      <c r="ADX133" s="46"/>
      <c r="ADY133" s="35"/>
      <c r="ADZ133" s="59"/>
      <c r="AEA133" s="37"/>
      <c r="AEB133" s="46"/>
      <c r="AEC133" s="35"/>
      <c r="AED133" s="59"/>
      <c r="AEE133" s="37"/>
      <c r="AEF133" s="46"/>
      <c r="AEG133" s="35"/>
      <c r="AEH133" s="59"/>
      <c r="AEI133" s="37"/>
      <c r="AEJ133" s="46"/>
      <c r="AEK133" s="35"/>
      <c r="AEL133" s="59"/>
      <c r="AEM133" s="37"/>
      <c r="AEN133" s="46"/>
      <c r="AEO133" s="35"/>
      <c r="AEP133" s="59"/>
      <c r="AEQ133" s="37"/>
      <c r="AER133" s="46"/>
      <c r="AES133" s="35"/>
      <c r="AET133" s="59"/>
      <c r="AEU133" s="37"/>
      <c r="AEV133" s="46"/>
      <c r="AEW133" s="35"/>
      <c r="AEX133" s="59"/>
      <c r="AEY133" s="37"/>
      <c r="AEZ133" s="46"/>
      <c r="AFA133" s="35"/>
      <c r="AFB133" s="59"/>
      <c r="AFC133" s="37"/>
      <c r="AFD133" s="46"/>
      <c r="AFE133" s="35"/>
      <c r="AFF133" s="59"/>
      <c r="AFG133" s="37"/>
      <c r="AFH133" s="46"/>
      <c r="AFI133" s="35"/>
      <c r="AFJ133" s="59"/>
      <c r="AFK133" s="37"/>
      <c r="AFL133" s="46"/>
      <c r="AFM133" s="35"/>
      <c r="AFN133" s="59"/>
      <c r="AFO133" s="37"/>
      <c r="AFP133" s="46"/>
      <c r="AFQ133" s="35"/>
      <c r="AFR133" s="59"/>
      <c r="AFS133" s="37"/>
      <c r="AFT133" s="46"/>
      <c r="AFU133" s="35"/>
      <c r="AFV133" s="59"/>
      <c r="AFW133" s="37"/>
      <c r="AFX133" s="46"/>
      <c r="AFY133" s="35"/>
      <c r="AFZ133" s="59"/>
      <c r="AGA133" s="37"/>
      <c r="AGB133" s="46"/>
      <c r="AGC133" s="35"/>
      <c r="AGD133" s="59"/>
      <c r="AGE133" s="37"/>
      <c r="AGF133" s="46"/>
      <c r="AGG133" s="35"/>
      <c r="AGH133" s="59"/>
      <c r="AGI133" s="37"/>
      <c r="AGJ133" s="46"/>
      <c r="AGK133" s="35"/>
      <c r="AGL133" s="59"/>
      <c r="AGM133" s="37"/>
      <c r="AGN133" s="46"/>
      <c r="AGO133" s="35"/>
      <c r="AGP133" s="59"/>
      <c r="AGQ133" s="37"/>
      <c r="AGR133" s="46"/>
      <c r="AGS133" s="35"/>
      <c r="AGT133" s="59"/>
      <c r="AGU133" s="37"/>
      <c r="AGV133" s="46"/>
      <c r="AGW133" s="35"/>
      <c r="AGX133" s="59"/>
      <c r="AGY133" s="37"/>
      <c r="AGZ133" s="46"/>
      <c r="AHA133" s="35"/>
      <c r="AHB133" s="59"/>
      <c r="AHC133" s="37"/>
      <c r="AHD133" s="46"/>
      <c r="AHE133" s="35"/>
      <c r="AHF133" s="59"/>
      <c r="AHG133" s="37"/>
      <c r="AHH133" s="46"/>
      <c r="AHI133" s="35"/>
      <c r="AHJ133" s="59"/>
      <c r="AHK133" s="37"/>
      <c r="AHL133" s="46"/>
      <c r="AHM133" s="35"/>
      <c r="AHN133" s="59"/>
      <c r="AHO133" s="37"/>
      <c r="AHP133" s="46"/>
      <c r="AHQ133" s="35"/>
      <c r="AHR133" s="59"/>
      <c r="AHS133" s="37"/>
      <c r="AHT133" s="46"/>
      <c r="AHU133" s="35"/>
      <c r="AHV133" s="59"/>
      <c r="AHW133" s="37"/>
      <c r="AHX133" s="46"/>
      <c r="AHY133" s="35"/>
      <c r="AHZ133" s="59"/>
      <c r="AIA133" s="37"/>
      <c r="AIB133" s="46"/>
      <c r="AIC133" s="35"/>
      <c r="AID133" s="59"/>
      <c r="AIE133" s="37"/>
      <c r="AIF133" s="46"/>
      <c r="AIG133" s="35"/>
      <c r="AIH133" s="59"/>
      <c r="AII133" s="37"/>
      <c r="AIJ133" s="46"/>
      <c r="AIK133" s="35"/>
      <c r="AIL133" s="59"/>
      <c r="AIM133" s="37"/>
      <c r="AIN133" s="46"/>
      <c r="AIO133" s="35"/>
      <c r="AIP133" s="59"/>
      <c r="AIQ133" s="37"/>
      <c r="AIR133" s="46"/>
      <c r="AIS133" s="35"/>
      <c r="AIT133" s="59"/>
      <c r="AIU133" s="37"/>
      <c r="AIV133" s="46"/>
      <c r="AIW133" s="35"/>
      <c r="AIX133" s="59"/>
      <c r="AIY133" s="37"/>
      <c r="AIZ133" s="46"/>
      <c r="AJA133" s="35"/>
      <c r="AJB133" s="59"/>
      <c r="AJC133" s="37"/>
      <c r="AJD133" s="46"/>
      <c r="AJE133" s="35"/>
      <c r="AJF133" s="59"/>
      <c r="AJG133" s="37"/>
      <c r="AJH133" s="46"/>
      <c r="AJI133" s="35"/>
      <c r="AJJ133" s="59"/>
      <c r="AJK133" s="37"/>
      <c r="AJL133" s="46"/>
      <c r="AJM133" s="35"/>
      <c r="AJN133" s="59"/>
      <c r="AJO133" s="37"/>
      <c r="AJP133" s="46"/>
      <c r="AJQ133" s="35"/>
      <c r="AJR133" s="59"/>
      <c r="AJS133" s="37"/>
      <c r="AJT133" s="46"/>
      <c r="AJU133" s="35"/>
      <c r="AJV133" s="59"/>
      <c r="AJW133" s="37"/>
      <c r="AJX133" s="46"/>
      <c r="AJY133" s="35"/>
      <c r="AJZ133" s="59"/>
      <c r="AKA133" s="37"/>
      <c r="AKB133" s="46"/>
      <c r="AKC133" s="35"/>
      <c r="AKD133" s="59"/>
      <c r="AKE133" s="37"/>
      <c r="AKF133" s="46"/>
      <c r="AKG133" s="35"/>
      <c r="AKH133" s="59"/>
      <c r="AKI133" s="37"/>
      <c r="AKJ133" s="46"/>
      <c r="AKK133" s="35"/>
      <c r="AKL133" s="59"/>
      <c r="AKM133" s="37"/>
      <c r="AKN133" s="46"/>
      <c r="AKO133" s="35"/>
      <c r="AKP133" s="59"/>
      <c r="AKQ133" s="37"/>
      <c r="AKR133" s="46"/>
      <c r="AKS133" s="35"/>
      <c r="AKT133" s="59"/>
      <c r="AKU133" s="37"/>
      <c r="AKV133" s="46"/>
      <c r="AKW133" s="35"/>
      <c r="AKX133" s="59"/>
      <c r="AKY133" s="37"/>
      <c r="AKZ133" s="46"/>
      <c r="ALA133" s="35"/>
      <c r="ALB133" s="59"/>
      <c r="ALC133" s="37"/>
      <c r="ALD133" s="46"/>
      <c r="ALE133" s="35"/>
      <c r="ALF133" s="59"/>
      <c r="ALG133" s="37"/>
      <c r="ALH133" s="46"/>
      <c r="ALI133" s="35"/>
      <c r="ALJ133" s="59"/>
      <c r="ALK133" s="37"/>
      <c r="ALL133" s="46"/>
      <c r="ALM133" s="35"/>
      <c r="ALN133" s="59"/>
      <c r="ALO133" s="37"/>
      <c r="ALP133" s="46"/>
      <c r="ALQ133" s="35"/>
      <c r="ALR133" s="59"/>
      <c r="ALS133" s="37"/>
      <c r="ALT133" s="46"/>
      <c r="ALU133" s="35"/>
      <c r="ALV133" s="59"/>
      <c r="ALW133" s="37"/>
      <c r="ALX133" s="46"/>
      <c r="ALY133" s="35"/>
      <c r="ALZ133" s="59"/>
      <c r="AMA133" s="37"/>
      <c r="AMB133" s="46"/>
      <c r="AMC133" s="35"/>
      <c r="AMD133" s="59"/>
      <c r="AME133" s="37"/>
      <c r="AMF133" s="46"/>
      <c r="AMG133" s="35"/>
      <c r="AMH133" s="59"/>
      <c r="AMI133" s="37"/>
      <c r="AMJ133" s="46"/>
      <c r="AMK133" s="35"/>
      <c r="AML133" s="59"/>
      <c r="AMM133" s="37"/>
      <c r="AMN133" s="46"/>
      <c r="AMO133" s="35"/>
      <c r="AMP133" s="59"/>
      <c r="AMQ133" s="37"/>
      <c r="AMR133" s="46"/>
      <c r="AMS133" s="35"/>
      <c r="AMT133" s="59"/>
      <c r="AMU133" s="37"/>
      <c r="AMV133" s="46"/>
      <c r="AMW133" s="35"/>
      <c r="AMX133" s="59"/>
      <c r="AMY133" s="37"/>
      <c r="AMZ133" s="46"/>
      <c r="ANA133" s="35"/>
      <c r="ANB133" s="59"/>
      <c r="ANC133" s="37"/>
      <c r="AND133" s="46"/>
      <c r="ANE133" s="35"/>
      <c r="ANF133" s="59"/>
      <c r="ANG133" s="37"/>
      <c r="ANH133" s="46"/>
      <c r="ANI133" s="35"/>
      <c r="ANJ133" s="59"/>
      <c r="ANK133" s="37"/>
      <c r="ANL133" s="46"/>
      <c r="ANM133" s="35"/>
      <c r="ANN133" s="59"/>
      <c r="ANO133" s="37"/>
      <c r="ANP133" s="46"/>
      <c r="ANQ133" s="35"/>
      <c r="ANR133" s="59"/>
      <c r="ANS133" s="37"/>
      <c r="ANT133" s="46"/>
      <c r="ANU133" s="35"/>
      <c r="ANV133" s="59"/>
      <c r="ANW133" s="37"/>
      <c r="ANX133" s="46"/>
      <c r="ANY133" s="35"/>
      <c r="ANZ133" s="59"/>
      <c r="AOA133" s="37"/>
      <c r="AOB133" s="46"/>
      <c r="AOC133" s="35"/>
      <c r="AOD133" s="59"/>
      <c r="AOE133" s="37"/>
      <c r="AOF133" s="46"/>
      <c r="AOG133" s="35"/>
      <c r="AOH133" s="59"/>
      <c r="AOI133" s="37"/>
      <c r="AOJ133" s="46"/>
      <c r="AOK133" s="35"/>
      <c r="AOL133" s="59"/>
      <c r="AOM133" s="37"/>
      <c r="AON133" s="46"/>
      <c r="AOO133" s="35"/>
      <c r="AOP133" s="59"/>
      <c r="AOQ133" s="37"/>
      <c r="AOR133" s="46"/>
      <c r="AOS133" s="35"/>
      <c r="AOT133" s="59"/>
      <c r="AOU133" s="37"/>
      <c r="AOV133" s="46"/>
      <c r="AOW133" s="35"/>
      <c r="AOX133" s="59"/>
      <c r="AOY133" s="37"/>
      <c r="AOZ133" s="46"/>
      <c r="APA133" s="35"/>
      <c r="APB133" s="59"/>
      <c r="APC133" s="37"/>
      <c r="APD133" s="46"/>
      <c r="APE133" s="35"/>
      <c r="APF133" s="59"/>
      <c r="APG133" s="37"/>
      <c r="APH133" s="46"/>
      <c r="API133" s="35"/>
      <c r="APJ133" s="59"/>
      <c r="APK133" s="37"/>
      <c r="APL133" s="46"/>
      <c r="APM133" s="35"/>
      <c r="APN133" s="59"/>
      <c r="APO133" s="37"/>
      <c r="APP133" s="46"/>
      <c r="APQ133" s="35"/>
      <c r="APR133" s="59"/>
      <c r="APS133" s="37"/>
      <c r="APT133" s="46"/>
      <c r="APU133" s="35"/>
      <c r="APV133" s="59"/>
      <c r="APW133" s="37"/>
      <c r="APX133" s="46"/>
      <c r="APY133" s="35"/>
      <c r="APZ133" s="59"/>
      <c r="AQA133" s="37"/>
      <c r="AQB133" s="46"/>
      <c r="AQC133" s="35"/>
      <c r="AQD133" s="59"/>
      <c r="AQE133" s="37"/>
      <c r="AQF133" s="46"/>
      <c r="AQG133" s="35"/>
      <c r="AQH133" s="59"/>
      <c r="AQI133" s="37"/>
      <c r="AQJ133" s="46"/>
      <c r="AQK133" s="35"/>
      <c r="AQL133" s="59"/>
      <c r="AQM133" s="37"/>
      <c r="AQN133" s="46"/>
      <c r="AQO133" s="35"/>
      <c r="AQP133" s="59"/>
      <c r="AQQ133" s="37"/>
      <c r="AQR133" s="46"/>
      <c r="AQS133" s="35"/>
      <c r="AQT133" s="59"/>
      <c r="AQU133" s="37"/>
      <c r="AQV133" s="46"/>
      <c r="AQW133" s="35"/>
      <c r="AQX133" s="59"/>
      <c r="AQY133" s="37"/>
      <c r="AQZ133" s="46"/>
      <c r="ARA133" s="35"/>
      <c r="ARB133" s="59"/>
      <c r="ARC133" s="37"/>
      <c r="ARD133" s="46"/>
      <c r="ARE133" s="35"/>
      <c r="ARF133" s="59"/>
      <c r="ARG133" s="37"/>
      <c r="ARH133" s="46"/>
      <c r="ARI133" s="35"/>
      <c r="ARJ133" s="59"/>
      <c r="ARK133" s="37"/>
      <c r="ARL133" s="46"/>
      <c r="ARM133" s="35"/>
      <c r="ARN133" s="59"/>
      <c r="ARO133" s="37"/>
      <c r="ARP133" s="46"/>
      <c r="ARQ133" s="35"/>
      <c r="ARR133" s="59"/>
      <c r="ARS133" s="37"/>
      <c r="ART133" s="46"/>
      <c r="ARU133" s="35"/>
      <c r="ARV133" s="59"/>
      <c r="ARW133" s="37"/>
      <c r="ARX133" s="46"/>
      <c r="ARY133" s="35"/>
      <c r="ARZ133" s="59"/>
      <c r="ASA133" s="37"/>
      <c r="ASB133" s="46"/>
      <c r="ASC133" s="35"/>
      <c r="ASD133" s="59"/>
      <c r="ASE133" s="37"/>
      <c r="ASF133" s="46"/>
      <c r="ASG133" s="35"/>
      <c r="ASH133" s="59"/>
      <c r="ASI133" s="37"/>
      <c r="ASJ133" s="46"/>
      <c r="ASK133" s="35"/>
      <c r="ASL133" s="59"/>
      <c r="ASM133" s="37"/>
      <c r="ASN133" s="46"/>
      <c r="ASO133" s="35"/>
      <c r="ASP133" s="59"/>
      <c r="ASQ133" s="37"/>
      <c r="ASR133" s="46"/>
      <c r="ASS133" s="35"/>
      <c r="AST133" s="59"/>
      <c r="ASU133" s="37"/>
      <c r="ASV133" s="46"/>
      <c r="ASW133" s="35"/>
      <c r="ASX133" s="59"/>
      <c r="ASY133" s="37"/>
      <c r="ASZ133" s="46"/>
      <c r="ATA133" s="35"/>
      <c r="ATB133" s="59"/>
      <c r="ATC133" s="37"/>
      <c r="ATD133" s="46"/>
      <c r="ATE133" s="35"/>
      <c r="ATF133" s="59"/>
      <c r="ATG133" s="37"/>
      <c r="ATH133" s="46"/>
      <c r="ATI133" s="35"/>
      <c r="ATJ133" s="59"/>
      <c r="ATK133" s="37"/>
      <c r="ATL133" s="46"/>
      <c r="ATM133" s="35"/>
      <c r="ATN133" s="59"/>
      <c r="ATO133" s="37"/>
      <c r="ATP133" s="46"/>
      <c r="ATQ133" s="35"/>
      <c r="ATR133" s="59"/>
      <c r="ATS133" s="37"/>
      <c r="ATT133" s="46"/>
      <c r="ATU133" s="35"/>
      <c r="ATV133" s="59"/>
      <c r="ATW133" s="37"/>
      <c r="ATX133" s="46"/>
      <c r="ATY133" s="35"/>
      <c r="ATZ133" s="59"/>
      <c r="AUA133" s="37"/>
      <c r="AUB133" s="46"/>
      <c r="AUC133" s="35"/>
      <c r="AUD133" s="59"/>
      <c r="AUE133" s="37"/>
      <c r="AUF133" s="46"/>
      <c r="AUG133" s="35"/>
      <c r="AUH133" s="59"/>
      <c r="AUI133" s="37"/>
      <c r="AUJ133" s="46"/>
      <c r="AUK133" s="35"/>
      <c r="AUL133" s="59"/>
      <c r="AUM133" s="37"/>
      <c r="AUN133" s="46"/>
      <c r="AUO133" s="35"/>
      <c r="AUP133" s="59"/>
      <c r="AUQ133" s="37"/>
      <c r="AUR133" s="46"/>
      <c r="AUS133" s="35"/>
      <c r="AUT133" s="59"/>
      <c r="AUU133" s="37"/>
      <c r="AUV133" s="46"/>
      <c r="AUW133" s="35"/>
      <c r="AUX133" s="59"/>
      <c r="AUY133" s="37"/>
      <c r="AUZ133" s="46"/>
      <c r="AVA133" s="35"/>
      <c r="AVB133" s="59"/>
      <c r="AVC133" s="37"/>
      <c r="AVD133" s="46"/>
      <c r="AVE133" s="35"/>
      <c r="AVF133" s="59"/>
      <c r="AVG133" s="37"/>
      <c r="AVH133" s="46"/>
      <c r="AVI133" s="35"/>
      <c r="AVJ133" s="59"/>
      <c r="AVK133" s="37"/>
      <c r="AVL133" s="46"/>
      <c r="AVM133" s="35"/>
      <c r="AVN133" s="59"/>
      <c r="AVO133" s="37"/>
      <c r="AVP133" s="46"/>
      <c r="AVQ133" s="35"/>
      <c r="AVR133" s="59"/>
      <c r="AVS133" s="37"/>
      <c r="AVT133" s="46"/>
      <c r="AVU133" s="35"/>
      <c r="AVV133" s="59"/>
      <c r="AVW133" s="37"/>
      <c r="AVX133" s="46"/>
      <c r="AVY133" s="35"/>
      <c r="AVZ133" s="59"/>
      <c r="AWA133" s="37"/>
      <c r="AWB133" s="46"/>
      <c r="AWC133" s="35"/>
      <c r="AWD133" s="59"/>
      <c r="AWE133" s="37"/>
      <c r="AWF133" s="46"/>
      <c r="AWG133" s="35"/>
      <c r="AWH133" s="59"/>
      <c r="AWI133" s="37"/>
      <c r="AWJ133" s="46"/>
      <c r="AWK133" s="35"/>
      <c r="AWL133" s="59"/>
      <c r="AWM133" s="37"/>
      <c r="AWN133" s="46"/>
      <c r="AWO133" s="35"/>
      <c r="AWP133" s="59"/>
      <c r="AWQ133" s="37"/>
      <c r="AWR133" s="46"/>
      <c r="AWS133" s="35"/>
      <c r="AWT133" s="59"/>
      <c r="AWU133" s="37"/>
      <c r="AWV133" s="46"/>
      <c r="AWW133" s="35"/>
      <c r="AWX133" s="59"/>
      <c r="AWY133" s="37"/>
      <c r="AWZ133" s="46"/>
      <c r="AXA133" s="35"/>
      <c r="AXB133" s="59"/>
      <c r="AXC133" s="37"/>
      <c r="AXD133" s="46"/>
      <c r="AXE133" s="35"/>
      <c r="AXF133" s="59"/>
      <c r="AXG133" s="37"/>
      <c r="AXH133" s="46"/>
      <c r="AXI133" s="35"/>
      <c r="AXJ133" s="59"/>
      <c r="AXK133" s="37"/>
      <c r="AXL133" s="46"/>
      <c r="AXM133" s="35"/>
      <c r="AXN133" s="59"/>
      <c r="AXO133" s="37"/>
      <c r="AXP133" s="46"/>
      <c r="AXQ133" s="35"/>
      <c r="AXR133" s="59"/>
      <c r="AXS133" s="37"/>
      <c r="AXT133" s="46"/>
      <c r="AXU133" s="35"/>
      <c r="AXV133" s="59"/>
      <c r="AXW133" s="37"/>
      <c r="AXX133" s="46"/>
      <c r="AXY133" s="35"/>
      <c r="AXZ133" s="59"/>
      <c r="AYA133" s="37"/>
      <c r="AYB133" s="46"/>
      <c r="AYC133" s="35"/>
      <c r="AYD133" s="59"/>
      <c r="AYE133" s="37"/>
      <c r="AYF133" s="46"/>
      <c r="AYG133" s="35"/>
      <c r="AYH133" s="59"/>
      <c r="AYI133" s="37"/>
      <c r="AYJ133" s="46"/>
      <c r="AYK133" s="35"/>
      <c r="AYL133" s="59"/>
      <c r="AYM133" s="37"/>
      <c r="AYN133" s="46"/>
      <c r="AYO133" s="35"/>
      <c r="AYP133" s="59"/>
      <c r="AYQ133" s="37"/>
      <c r="AYR133" s="46"/>
      <c r="AYS133" s="35"/>
      <c r="AYT133" s="59"/>
      <c r="AYU133" s="37"/>
      <c r="AYV133" s="46"/>
      <c r="AYW133" s="35"/>
      <c r="AYX133" s="59"/>
      <c r="AYY133" s="37"/>
      <c r="AYZ133" s="46"/>
      <c r="AZA133" s="35"/>
      <c r="AZB133" s="59"/>
      <c r="AZC133" s="37"/>
      <c r="AZD133" s="46"/>
      <c r="AZE133" s="35"/>
      <c r="AZF133" s="59"/>
      <c r="AZG133" s="37"/>
      <c r="AZH133" s="46"/>
      <c r="AZI133" s="35"/>
      <c r="AZJ133" s="59"/>
      <c r="AZK133" s="37"/>
      <c r="AZL133" s="46"/>
      <c r="AZM133" s="35"/>
      <c r="AZN133" s="59"/>
      <c r="AZO133" s="37"/>
      <c r="AZP133" s="46"/>
      <c r="AZQ133" s="35"/>
      <c r="AZR133" s="59"/>
      <c r="AZS133" s="37"/>
      <c r="AZT133" s="46"/>
      <c r="AZU133" s="35"/>
      <c r="AZV133" s="59"/>
      <c r="AZW133" s="37"/>
      <c r="AZX133" s="46"/>
      <c r="AZY133" s="35"/>
      <c r="AZZ133" s="59"/>
      <c r="BAA133" s="37"/>
      <c r="BAB133" s="46"/>
      <c r="BAC133" s="35"/>
      <c r="BAD133" s="59"/>
      <c r="BAE133" s="37"/>
      <c r="BAF133" s="46"/>
      <c r="BAG133" s="35"/>
      <c r="BAH133" s="59"/>
      <c r="BAI133" s="37"/>
      <c r="BAJ133" s="46"/>
      <c r="BAK133" s="35"/>
      <c r="BAL133" s="59"/>
      <c r="BAM133" s="37"/>
      <c r="BAN133" s="46"/>
      <c r="BAO133" s="35"/>
      <c r="BAP133" s="59"/>
      <c r="BAQ133" s="37"/>
      <c r="BAR133" s="46"/>
      <c r="BAS133" s="35"/>
      <c r="BAT133" s="59"/>
      <c r="BAU133" s="37"/>
      <c r="BAV133" s="46"/>
      <c r="BAW133" s="35"/>
      <c r="BAX133" s="59"/>
      <c r="BAY133" s="37"/>
      <c r="BAZ133" s="46"/>
      <c r="BBA133" s="35"/>
      <c r="BBB133" s="59"/>
      <c r="BBC133" s="37"/>
      <c r="BBD133" s="46"/>
      <c r="BBE133" s="35"/>
      <c r="BBF133" s="59"/>
      <c r="BBG133" s="37"/>
      <c r="BBH133" s="46"/>
      <c r="BBI133" s="35"/>
      <c r="BBJ133" s="59"/>
      <c r="BBK133" s="37"/>
      <c r="BBL133" s="46"/>
      <c r="BBM133" s="35"/>
      <c r="BBN133" s="59"/>
      <c r="BBO133" s="37"/>
      <c r="BBP133" s="46"/>
      <c r="BBQ133" s="35"/>
      <c r="BBR133" s="59"/>
      <c r="BBS133" s="37"/>
      <c r="BBT133" s="46"/>
      <c r="BBU133" s="35"/>
      <c r="BBV133" s="59"/>
      <c r="BBW133" s="37"/>
      <c r="BBX133" s="46"/>
      <c r="BBY133" s="35"/>
      <c r="BBZ133" s="59"/>
      <c r="BCA133" s="37"/>
      <c r="BCB133" s="46"/>
      <c r="BCC133" s="35"/>
      <c r="BCD133" s="59"/>
      <c r="BCE133" s="37"/>
      <c r="BCF133" s="46"/>
      <c r="BCG133" s="35"/>
      <c r="BCH133" s="59"/>
      <c r="BCI133" s="37"/>
      <c r="BCJ133" s="46"/>
      <c r="BCK133" s="35"/>
      <c r="BCL133" s="59"/>
      <c r="BCM133" s="37"/>
      <c r="BCN133" s="46"/>
      <c r="BCO133" s="35"/>
      <c r="BCP133" s="59"/>
      <c r="BCQ133" s="37"/>
      <c r="BCR133" s="46"/>
      <c r="BCS133" s="35"/>
      <c r="BCT133" s="59"/>
      <c r="BCU133" s="37"/>
      <c r="BCV133" s="46"/>
      <c r="BCW133" s="35"/>
      <c r="BCX133" s="59"/>
      <c r="BCY133" s="37"/>
      <c r="BCZ133" s="46"/>
      <c r="BDA133" s="35"/>
      <c r="BDB133" s="59"/>
      <c r="BDC133" s="37"/>
      <c r="BDD133" s="46"/>
      <c r="BDE133" s="35"/>
      <c r="BDF133" s="59"/>
      <c r="BDG133" s="37"/>
      <c r="BDH133" s="46"/>
      <c r="BDI133" s="35"/>
      <c r="BDJ133" s="59"/>
      <c r="BDK133" s="37"/>
      <c r="BDL133" s="46"/>
      <c r="BDM133" s="35"/>
      <c r="BDN133" s="59"/>
      <c r="BDO133" s="37"/>
      <c r="BDP133" s="46"/>
      <c r="BDQ133" s="35"/>
      <c r="BDR133" s="59"/>
      <c r="BDS133" s="37"/>
      <c r="BDT133" s="46"/>
      <c r="BDU133" s="35"/>
      <c r="BDV133" s="59"/>
      <c r="BDW133" s="37"/>
      <c r="BDX133" s="46"/>
      <c r="BDY133" s="35"/>
      <c r="BDZ133" s="59"/>
      <c r="BEA133" s="37"/>
      <c r="BEB133" s="46"/>
      <c r="BEC133" s="35"/>
      <c r="BED133" s="59"/>
      <c r="BEE133" s="37"/>
      <c r="BEF133" s="46"/>
      <c r="BEG133" s="35"/>
      <c r="BEH133" s="59"/>
      <c r="BEI133" s="37"/>
      <c r="BEJ133" s="46"/>
      <c r="BEK133" s="35"/>
      <c r="BEL133" s="59"/>
      <c r="BEM133" s="37"/>
      <c r="BEN133" s="46"/>
      <c r="BEO133" s="35"/>
      <c r="BEP133" s="59"/>
      <c r="BEQ133" s="37"/>
      <c r="BER133" s="46"/>
      <c r="BES133" s="35"/>
      <c r="BET133" s="59"/>
      <c r="BEU133" s="37"/>
      <c r="BEV133" s="46"/>
      <c r="BEW133" s="35"/>
      <c r="BEX133" s="59"/>
      <c r="BEY133" s="37"/>
      <c r="BEZ133" s="46"/>
      <c r="BFA133" s="35"/>
      <c r="BFB133" s="59"/>
      <c r="BFC133" s="37"/>
      <c r="BFD133" s="46"/>
      <c r="BFE133" s="35"/>
      <c r="BFF133" s="59"/>
      <c r="BFG133" s="37"/>
      <c r="BFH133" s="46"/>
      <c r="BFI133" s="35"/>
      <c r="BFJ133" s="59"/>
      <c r="BFK133" s="37"/>
      <c r="BFL133" s="46"/>
      <c r="BFM133" s="35"/>
      <c r="BFN133" s="59"/>
      <c r="BFO133" s="37"/>
      <c r="BFP133" s="46"/>
      <c r="BFQ133" s="35"/>
      <c r="BFR133" s="59"/>
      <c r="BFS133" s="37"/>
      <c r="BFT133" s="46"/>
      <c r="BFU133" s="35"/>
      <c r="BFV133" s="59"/>
      <c r="BFW133" s="37"/>
      <c r="BFX133" s="46"/>
      <c r="BFY133" s="35"/>
      <c r="BFZ133" s="59"/>
      <c r="BGA133" s="37"/>
      <c r="BGB133" s="46"/>
      <c r="BGC133" s="35"/>
      <c r="BGD133" s="59"/>
      <c r="BGE133" s="37"/>
      <c r="BGF133" s="46"/>
      <c r="BGG133" s="35"/>
      <c r="BGH133" s="59"/>
      <c r="BGI133" s="37"/>
      <c r="BGJ133" s="46"/>
      <c r="BGK133" s="35"/>
      <c r="BGL133" s="59"/>
      <c r="BGM133" s="37"/>
      <c r="BGN133" s="46"/>
      <c r="BGO133" s="35"/>
      <c r="BGP133" s="59"/>
      <c r="BGQ133" s="37"/>
      <c r="BGR133" s="46"/>
      <c r="BGS133" s="35"/>
      <c r="BGT133" s="59"/>
      <c r="BGU133" s="37"/>
      <c r="BGV133" s="46"/>
      <c r="BGW133" s="35"/>
      <c r="BGX133" s="59"/>
      <c r="BGY133" s="37"/>
      <c r="BGZ133" s="46"/>
      <c r="BHA133" s="35"/>
      <c r="BHB133" s="59"/>
      <c r="BHC133" s="37"/>
      <c r="BHD133" s="46"/>
      <c r="BHE133" s="35"/>
      <c r="BHF133" s="59"/>
      <c r="BHG133" s="37"/>
      <c r="BHH133" s="46"/>
      <c r="BHI133" s="35"/>
      <c r="BHJ133" s="59"/>
      <c r="BHK133" s="37"/>
      <c r="BHL133" s="46"/>
      <c r="BHM133" s="35"/>
      <c r="BHN133" s="59"/>
      <c r="BHO133" s="37"/>
      <c r="BHP133" s="46"/>
      <c r="BHQ133" s="35"/>
      <c r="BHR133" s="59"/>
      <c r="BHS133" s="37"/>
      <c r="BHT133" s="46"/>
      <c r="BHU133" s="35"/>
      <c r="BHV133" s="59"/>
      <c r="BHW133" s="37"/>
      <c r="BHX133" s="46"/>
      <c r="BHY133" s="35"/>
      <c r="BHZ133" s="59"/>
      <c r="BIA133" s="37"/>
      <c r="BIB133" s="46"/>
      <c r="BIC133" s="35"/>
      <c r="BID133" s="59"/>
      <c r="BIE133" s="37"/>
      <c r="BIF133" s="46"/>
      <c r="BIG133" s="35"/>
      <c r="BIH133" s="59"/>
      <c r="BII133" s="37"/>
      <c r="BIJ133" s="46"/>
      <c r="BIK133" s="35"/>
      <c r="BIL133" s="59"/>
      <c r="BIM133" s="37"/>
      <c r="BIN133" s="46"/>
      <c r="BIO133" s="35"/>
      <c r="BIP133" s="59"/>
      <c r="BIQ133" s="37"/>
      <c r="BIR133" s="46"/>
      <c r="BIS133" s="35"/>
      <c r="BIT133" s="59"/>
      <c r="BIU133" s="37"/>
      <c r="BIV133" s="46"/>
      <c r="BIW133" s="35"/>
      <c r="BIX133" s="59"/>
      <c r="BIY133" s="37"/>
      <c r="BIZ133" s="46"/>
      <c r="BJA133" s="35"/>
      <c r="BJB133" s="59"/>
      <c r="BJC133" s="37"/>
      <c r="BJD133" s="46"/>
      <c r="BJE133" s="35"/>
      <c r="BJF133" s="59"/>
      <c r="BJG133" s="37"/>
      <c r="BJH133" s="46"/>
      <c r="BJI133" s="35"/>
      <c r="BJJ133" s="59"/>
      <c r="BJK133" s="37"/>
      <c r="BJL133" s="46"/>
      <c r="BJM133" s="35"/>
      <c r="BJN133" s="59"/>
      <c r="BJO133" s="37"/>
      <c r="BJP133" s="46"/>
      <c r="BJQ133" s="35"/>
      <c r="BJR133" s="59"/>
      <c r="BJS133" s="37"/>
      <c r="BJT133" s="46"/>
      <c r="BJU133" s="35"/>
      <c r="BJV133" s="59"/>
      <c r="BJW133" s="37"/>
      <c r="BJX133" s="46"/>
      <c r="BJY133" s="35"/>
      <c r="BJZ133" s="59"/>
      <c r="BKA133" s="37"/>
      <c r="BKB133" s="46"/>
      <c r="BKC133" s="35"/>
      <c r="BKD133" s="59"/>
      <c r="BKE133" s="37"/>
      <c r="BKF133" s="46"/>
      <c r="BKG133" s="35"/>
      <c r="BKH133" s="59"/>
      <c r="BKI133" s="37"/>
      <c r="BKJ133" s="46"/>
      <c r="BKK133" s="35"/>
      <c r="BKL133" s="59"/>
      <c r="BKM133" s="37"/>
      <c r="BKN133" s="46"/>
      <c r="BKO133" s="35"/>
      <c r="BKP133" s="59"/>
      <c r="BKQ133" s="37"/>
      <c r="BKR133" s="46"/>
      <c r="BKS133" s="35"/>
      <c r="BKT133" s="59"/>
      <c r="BKU133" s="37"/>
      <c r="BKV133" s="46"/>
      <c r="BKW133" s="35"/>
      <c r="BKX133" s="59"/>
      <c r="BKY133" s="37"/>
      <c r="BKZ133" s="46"/>
      <c r="BLA133" s="35"/>
      <c r="BLB133" s="59"/>
      <c r="BLC133" s="37"/>
      <c r="BLD133" s="46"/>
      <c r="BLE133" s="35"/>
      <c r="BLF133" s="59"/>
      <c r="BLG133" s="37"/>
      <c r="BLH133" s="46"/>
      <c r="BLI133" s="35"/>
      <c r="BLJ133" s="59"/>
      <c r="BLK133" s="37"/>
      <c r="BLL133" s="46"/>
      <c r="BLM133" s="35"/>
      <c r="BLN133" s="59"/>
      <c r="BLO133" s="37"/>
      <c r="BLP133" s="46"/>
      <c r="BLQ133" s="35"/>
      <c r="BLR133" s="59"/>
      <c r="BLS133" s="37"/>
      <c r="BLT133" s="46"/>
      <c r="BLU133" s="35"/>
      <c r="BLV133" s="59"/>
      <c r="BLW133" s="37"/>
      <c r="BLX133" s="46"/>
      <c r="BLY133" s="35"/>
      <c r="BLZ133" s="59"/>
      <c r="BMA133" s="37"/>
      <c r="BMB133" s="46"/>
      <c r="BMC133" s="35"/>
      <c r="BMD133" s="59"/>
      <c r="BME133" s="37"/>
      <c r="BMF133" s="46"/>
      <c r="BMG133" s="35"/>
      <c r="BMH133" s="59"/>
      <c r="BMI133" s="37"/>
      <c r="BMJ133" s="46"/>
      <c r="BMK133" s="35"/>
      <c r="BML133" s="59"/>
      <c r="BMM133" s="37"/>
      <c r="BMN133" s="46"/>
      <c r="BMO133" s="35"/>
      <c r="BMP133" s="59"/>
      <c r="BMQ133" s="37"/>
      <c r="BMR133" s="46"/>
      <c r="BMS133" s="35"/>
      <c r="BMT133" s="59"/>
      <c r="BMU133" s="37"/>
      <c r="BMV133" s="46"/>
      <c r="BMW133" s="35"/>
      <c r="BMX133" s="59"/>
      <c r="BMY133" s="37"/>
      <c r="BMZ133" s="46"/>
      <c r="BNA133" s="35"/>
      <c r="BNB133" s="59"/>
      <c r="BNC133" s="37"/>
      <c r="BND133" s="46"/>
      <c r="BNE133" s="35"/>
      <c r="BNF133" s="59"/>
      <c r="BNG133" s="37"/>
      <c r="BNH133" s="46"/>
      <c r="BNI133" s="35"/>
      <c r="BNJ133" s="59"/>
      <c r="BNK133" s="37"/>
      <c r="BNL133" s="46"/>
      <c r="BNM133" s="35"/>
      <c r="BNN133" s="59"/>
      <c r="BNO133" s="37"/>
      <c r="BNP133" s="46"/>
      <c r="BNQ133" s="35"/>
      <c r="BNR133" s="59"/>
      <c r="BNS133" s="37"/>
      <c r="BNT133" s="46"/>
      <c r="BNU133" s="35"/>
      <c r="BNV133" s="59"/>
      <c r="BNW133" s="37"/>
      <c r="BNX133" s="46"/>
      <c r="BNY133" s="35"/>
      <c r="BNZ133" s="59"/>
      <c r="BOA133" s="37"/>
      <c r="BOB133" s="46"/>
      <c r="BOC133" s="35"/>
      <c r="BOD133" s="59"/>
      <c r="BOE133" s="37"/>
      <c r="BOF133" s="46"/>
      <c r="BOG133" s="35"/>
      <c r="BOH133" s="59"/>
      <c r="BOI133" s="37"/>
      <c r="BOJ133" s="46"/>
      <c r="BOK133" s="35"/>
      <c r="BOL133" s="59"/>
      <c r="BOM133" s="37"/>
      <c r="BON133" s="46"/>
      <c r="BOO133" s="35"/>
      <c r="BOP133" s="59"/>
      <c r="BOQ133" s="37"/>
      <c r="BOR133" s="46"/>
      <c r="BOS133" s="35"/>
      <c r="BOT133" s="59"/>
      <c r="BOU133" s="37"/>
      <c r="BOV133" s="46"/>
      <c r="BOW133" s="35"/>
      <c r="BOX133" s="59"/>
      <c r="BOY133" s="37"/>
      <c r="BOZ133" s="46"/>
      <c r="BPA133" s="35"/>
      <c r="BPB133" s="59"/>
      <c r="BPC133" s="37"/>
      <c r="BPD133" s="46"/>
      <c r="BPE133" s="35"/>
      <c r="BPF133" s="59"/>
      <c r="BPG133" s="37"/>
      <c r="BPH133" s="46"/>
      <c r="BPI133" s="35"/>
      <c r="BPJ133" s="59"/>
      <c r="BPK133" s="37"/>
      <c r="BPL133" s="46"/>
      <c r="BPM133" s="35"/>
      <c r="BPN133" s="59"/>
      <c r="BPO133" s="37"/>
      <c r="BPP133" s="46"/>
      <c r="BPQ133" s="35"/>
      <c r="BPR133" s="59"/>
      <c r="BPS133" s="37"/>
      <c r="BPT133" s="46"/>
      <c r="BPU133" s="35"/>
      <c r="BPV133" s="59"/>
      <c r="BPW133" s="37"/>
      <c r="BPX133" s="46"/>
      <c r="BPY133" s="35"/>
      <c r="BPZ133" s="59"/>
      <c r="BQA133" s="37"/>
      <c r="BQB133" s="46"/>
      <c r="BQC133" s="35"/>
      <c r="BQD133" s="59"/>
      <c r="BQE133" s="37"/>
      <c r="BQF133" s="46"/>
      <c r="BQG133" s="35"/>
      <c r="BQH133" s="59"/>
      <c r="BQI133" s="37"/>
      <c r="BQJ133" s="46"/>
      <c r="BQK133" s="35"/>
      <c r="BQL133" s="59"/>
      <c r="BQM133" s="37"/>
      <c r="BQN133" s="46"/>
      <c r="BQO133" s="35"/>
      <c r="BQP133" s="59"/>
      <c r="BQQ133" s="37"/>
      <c r="BQR133" s="46"/>
      <c r="BQS133" s="35"/>
      <c r="BQT133" s="59"/>
      <c r="BQU133" s="37"/>
      <c r="BQV133" s="46"/>
      <c r="BQW133" s="35"/>
      <c r="BQX133" s="59"/>
      <c r="BQY133" s="37"/>
      <c r="BQZ133" s="46"/>
      <c r="BRA133" s="35"/>
      <c r="BRB133" s="59"/>
      <c r="BRC133" s="37"/>
      <c r="BRD133" s="46"/>
      <c r="BRE133" s="35"/>
      <c r="BRF133" s="59"/>
      <c r="BRG133" s="37"/>
      <c r="BRH133" s="46"/>
      <c r="BRI133" s="35"/>
      <c r="BRJ133" s="59"/>
      <c r="BRK133" s="37"/>
      <c r="BRL133" s="46"/>
      <c r="BRM133" s="35"/>
      <c r="BRN133" s="59"/>
      <c r="BRO133" s="37"/>
      <c r="BRP133" s="46"/>
      <c r="BRQ133" s="35"/>
      <c r="BRR133" s="59"/>
      <c r="BRS133" s="37"/>
      <c r="BRT133" s="46"/>
      <c r="BRU133" s="35"/>
      <c r="BRV133" s="59"/>
      <c r="BRW133" s="37"/>
      <c r="BRX133" s="46"/>
      <c r="BRY133" s="35"/>
      <c r="BRZ133" s="59"/>
      <c r="BSA133" s="37"/>
      <c r="BSB133" s="46"/>
      <c r="BSC133" s="35"/>
      <c r="BSD133" s="59"/>
      <c r="BSE133" s="37"/>
      <c r="BSF133" s="46"/>
      <c r="BSG133" s="35"/>
      <c r="BSH133" s="59"/>
      <c r="BSI133" s="37"/>
      <c r="BSJ133" s="46"/>
      <c r="BSK133" s="35"/>
      <c r="BSL133" s="59"/>
      <c r="BSM133" s="37"/>
      <c r="BSN133" s="46"/>
      <c r="BSO133" s="35"/>
      <c r="BSP133" s="59"/>
      <c r="BSQ133" s="37"/>
      <c r="BSR133" s="46"/>
      <c r="BSS133" s="35"/>
      <c r="BST133" s="59"/>
      <c r="BSU133" s="37"/>
      <c r="BSV133" s="46"/>
      <c r="BSW133" s="35"/>
      <c r="BSX133" s="59"/>
      <c r="BSY133" s="37"/>
      <c r="BSZ133" s="46"/>
      <c r="BTA133" s="35"/>
      <c r="BTB133" s="59"/>
      <c r="BTC133" s="37"/>
      <c r="BTD133" s="46"/>
      <c r="BTE133" s="35"/>
      <c r="BTF133" s="59"/>
      <c r="BTG133" s="37"/>
      <c r="BTH133" s="46"/>
      <c r="BTI133" s="35"/>
      <c r="BTJ133" s="59"/>
      <c r="BTK133" s="37"/>
      <c r="BTL133" s="46"/>
      <c r="BTM133" s="35"/>
      <c r="BTN133" s="59"/>
      <c r="BTO133" s="37"/>
      <c r="BTP133" s="46"/>
      <c r="BTQ133" s="35"/>
      <c r="BTR133" s="59"/>
      <c r="BTS133" s="37"/>
      <c r="BTT133" s="46"/>
      <c r="BTU133" s="35"/>
      <c r="BTV133" s="59"/>
      <c r="BTW133" s="37"/>
      <c r="BTX133" s="46"/>
      <c r="BTY133" s="35"/>
      <c r="BTZ133" s="59"/>
      <c r="BUA133" s="37"/>
      <c r="BUB133" s="46"/>
      <c r="BUC133" s="35"/>
      <c r="BUD133" s="59"/>
      <c r="BUE133" s="37"/>
      <c r="BUF133" s="46"/>
      <c r="BUG133" s="35"/>
      <c r="BUH133" s="59"/>
      <c r="BUI133" s="37"/>
      <c r="BUJ133" s="46"/>
      <c r="BUK133" s="35"/>
      <c r="BUL133" s="59"/>
      <c r="BUM133" s="37"/>
      <c r="BUN133" s="46"/>
      <c r="BUO133" s="35"/>
      <c r="BUP133" s="59"/>
      <c r="BUQ133" s="37"/>
      <c r="BUR133" s="46"/>
      <c r="BUS133" s="35"/>
      <c r="BUT133" s="59"/>
      <c r="BUU133" s="37"/>
      <c r="BUV133" s="46"/>
      <c r="BUW133" s="35"/>
      <c r="BUX133" s="59"/>
      <c r="BUY133" s="37"/>
      <c r="BUZ133" s="46"/>
      <c r="BVA133" s="35"/>
      <c r="BVB133" s="59"/>
      <c r="BVC133" s="37"/>
      <c r="BVD133" s="46"/>
      <c r="BVE133" s="35"/>
      <c r="BVF133" s="59"/>
      <c r="BVG133" s="37"/>
      <c r="BVH133" s="46"/>
      <c r="BVI133" s="35"/>
      <c r="BVJ133" s="59"/>
      <c r="BVK133" s="37"/>
      <c r="BVL133" s="46"/>
      <c r="BVM133" s="35"/>
      <c r="BVN133" s="59"/>
      <c r="BVO133" s="37"/>
      <c r="BVP133" s="46"/>
      <c r="BVQ133" s="35"/>
      <c r="BVR133" s="59"/>
      <c r="BVS133" s="37"/>
      <c r="BVT133" s="46"/>
      <c r="BVU133" s="35"/>
      <c r="BVV133" s="59"/>
      <c r="BVW133" s="37"/>
      <c r="BVX133" s="46"/>
      <c r="BVY133" s="35"/>
      <c r="BVZ133" s="59"/>
      <c r="BWA133" s="37"/>
      <c r="BWB133" s="46"/>
      <c r="BWC133" s="35"/>
      <c r="BWD133" s="59"/>
      <c r="BWE133" s="37"/>
      <c r="BWF133" s="46"/>
      <c r="BWG133" s="35"/>
      <c r="BWH133" s="59"/>
      <c r="BWI133" s="37"/>
      <c r="BWJ133" s="46"/>
      <c r="BWK133" s="35"/>
      <c r="BWL133" s="59"/>
      <c r="BWM133" s="37"/>
      <c r="BWN133" s="46"/>
      <c r="BWO133" s="35"/>
      <c r="BWP133" s="59"/>
      <c r="BWQ133" s="37"/>
      <c r="BWR133" s="46"/>
      <c r="BWS133" s="35"/>
      <c r="BWT133" s="59"/>
      <c r="BWU133" s="37"/>
      <c r="BWV133" s="46"/>
      <c r="BWW133" s="35"/>
      <c r="BWX133" s="59"/>
      <c r="BWY133" s="37"/>
      <c r="BWZ133" s="46"/>
      <c r="BXA133" s="35"/>
      <c r="BXB133" s="59"/>
      <c r="BXC133" s="37"/>
      <c r="BXD133" s="46"/>
      <c r="BXE133" s="35"/>
      <c r="BXF133" s="59"/>
      <c r="BXG133" s="37"/>
      <c r="BXH133" s="46"/>
      <c r="BXI133" s="35"/>
      <c r="BXJ133" s="59"/>
      <c r="BXK133" s="37"/>
      <c r="BXL133" s="46"/>
      <c r="BXM133" s="35"/>
      <c r="BXN133" s="59"/>
      <c r="BXO133" s="37"/>
      <c r="BXP133" s="46"/>
      <c r="BXQ133" s="35"/>
      <c r="BXR133" s="59"/>
      <c r="BXS133" s="37"/>
      <c r="BXT133" s="46"/>
      <c r="BXU133" s="35"/>
      <c r="BXV133" s="59"/>
      <c r="BXW133" s="37"/>
      <c r="BXX133" s="46"/>
      <c r="BXY133" s="35"/>
      <c r="BXZ133" s="59"/>
      <c r="BYA133" s="37"/>
      <c r="BYB133" s="46"/>
      <c r="BYC133" s="35"/>
      <c r="BYD133" s="59"/>
      <c r="BYE133" s="37"/>
      <c r="BYF133" s="46"/>
      <c r="BYG133" s="35"/>
      <c r="BYH133" s="59"/>
      <c r="BYI133" s="37"/>
      <c r="BYJ133" s="46"/>
      <c r="BYK133" s="35"/>
      <c r="BYL133" s="59"/>
      <c r="BYM133" s="37"/>
      <c r="BYN133" s="46"/>
      <c r="BYO133" s="35"/>
      <c r="BYP133" s="59"/>
      <c r="BYQ133" s="37"/>
      <c r="BYR133" s="46"/>
      <c r="BYS133" s="35"/>
      <c r="BYT133" s="59"/>
      <c r="BYU133" s="37"/>
      <c r="BYV133" s="46"/>
      <c r="BYW133" s="35"/>
      <c r="BYX133" s="59"/>
      <c r="BYY133" s="37"/>
      <c r="BYZ133" s="46"/>
      <c r="BZA133" s="35"/>
      <c r="BZB133" s="59"/>
      <c r="BZC133" s="37"/>
      <c r="BZD133" s="46"/>
      <c r="BZE133" s="35"/>
      <c r="BZF133" s="59"/>
      <c r="BZG133" s="37"/>
      <c r="BZH133" s="46"/>
      <c r="BZI133" s="35"/>
      <c r="BZJ133" s="59"/>
      <c r="BZK133" s="37"/>
      <c r="BZL133" s="46"/>
      <c r="BZM133" s="35"/>
      <c r="BZN133" s="59"/>
      <c r="BZO133" s="37"/>
      <c r="BZP133" s="46"/>
      <c r="BZQ133" s="35"/>
      <c r="BZR133" s="59"/>
      <c r="BZS133" s="37"/>
      <c r="BZT133" s="46"/>
      <c r="BZU133" s="35"/>
      <c r="BZV133" s="59"/>
      <c r="BZW133" s="37"/>
      <c r="BZX133" s="46"/>
      <c r="BZY133" s="35"/>
      <c r="BZZ133" s="59"/>
      <c r="CAA133" s="37"/>
      <c r="CAB133" s="46"/>
      <c r="CAC133" s="35"/>
      <c r="CAD133" s="59"/>
      <c r="CAE133" s="37"/>
      <c r="CAF133" s="46"/>
      <c r="CAG133" s="35"/>
      <c r="CAH133" s="59"/>
      <c r="CAI133" s="37"/>
      <c r="CAJ133" s="46"/>
      <c r="CAK133" s="35"/>
      <c r="CAL133" s="59"/>
      <c r="CAM133" s="37"/>
      <c r="CAN133" s="46"/>
      <c r="CAO133" s="35"/>
      <c r="CAP133" s="59"/>
      <c r="CAQ133" s="37"/>
      <c r="CAR133" s="46"/>
      <c r="CAS133" s="35"/>
      <c r="CAT133" s="59"/>
      <c r="CAU133" s="37"/>
      <c r="CAV133" s="46"/>
      <c r="CAW133" s="35"/>
      <c r="CAX133" s="59"/>
      <c r="CAY133" s="37"/>
      <c r="CAZ133" s="46"/>
      <c r="CBA133" s="35"/>
      <c r="CBB133" s="59"/>
      <c r="CBC133" s="37"/>
      <c r="CBD133" s="46"/>
      <c r="CBE133" s="35"/>
      <c r="CBF133" s="59"/>
      <c r="CBG133" s="37"/>
      <c r="CBH133" s="46"/>
      <c r="CBI133" s="35"/>
      <c r="CBJ133" s="59"/>
      <c r="CBK133" s="37"/>
      <c r="CBL133" s="46"/>
      <c r="CBM133" s="35"/>
      <c r="CBN133" s="59"/>
      <c r="CBO133" s="37"/>
      <c r="CBP133" s="46"/>
      <c r="CBQ133" s="35"/>
      <c r="CBR133" s="59"/>
      <c r="CBS133" s="37"/>
      <c r="CBT133" s="46"/>
      <c r="CBU133" s="35"/>
      <c r="CBV133" s="59"/>
      <c r="CBW133" s="37"/>
      <c r="CBX133" s="46"/>
      <c r="CBY133" s="35"/>
      <c r="CBZ133" s="59"/>
      <c r="CCA133" s="37"/>
      <c r="CCB133" s="46"/>
      <c r="CCC133" s="35"/>
      <c r="CCD133" s="59"/>
      <c r="CCE133" s="37"/>
      <c r="CCF133" s="46"/>
      <c r="CCG133" s="35"/>
      <c r="CCH133" s="59"/>
      <c r="CCI133" s="37"/>
      <c r="CCJ133" s="46"/>
      <c r="CCK133" s="35"/>
      <c r="CCL133" s="59"/>
      <c r="CCM133" s="37"/>
      <c r="CCN133" s="46"/>
      <c r="CCO133" s="35"/>
      <c r="CCP133" s="59"/>
      <c r="CCQ133" s="37"/>
      <c r="CCR133" s="46"/>
      <c r="CCS133" s="35"/>
      <c r="CCT133" s="59"/>
      <c r="CCU133" s="37"/>
      <c r="CCV133" s="46"/>
      <c r="CCW133" s="35"/>
      <c r="CCX133" s="59"/>
      <c r="CCY133" s="37"/>
      <c r="CCZ133" s="46"/>
      <c r="CDA133" s="35"/>
      <c r="CDB133" s="59"/>
      <c r="CDC133" s="37"/>
      <c r="CDD133" s="46"/>
      <c r="CDE133" s="35"/>
      <c r="CDF133" s="59"/>
      <c r="CDG133" s="37"/>
      <c r="CDH133" s="46"/>
      <c r="CDI133" s="35"/>
      <c r="CDJ133" s="59"/>
      <c r="CDK133" s="37"/>
      <c r="CDL133" s="46"/>
      <c r="CDM133" s="35"/>
      <c r="CDN133" s="59"/>
      <c r="CDO133" s="37"/>
      <c r="CDP133" s="46"/>
      <c r="CDQ133" s="35"/>
      <c r="CDR133" s="59"/>
      <c r="CDS133" s="37"/>
      <c r="CDT133" s="46"/>
      <c r="CDU133" s="35"/>
      <c r="CDV133" s="59"/>
      <c r="CDW133" s="37"/>
      <c r="CDX133" s="46"/>
      <c r="CDY133" s="35"/>
      <c r="CDZ133" s="59"/>
      <c r="CEA133" s="37"/>
      <c r="CEB133" s="46"/>
      <c r="CEC133" s="35"/>
      <c r="CED133" s="59"/>
      <c r="CEE133" s="37"/>
      <c r="CEF133" s="46"/>
      <c r="CEG133" s="35"/>
      <c r="CEH133" s="59"/>
      <c r="CEI133" s="37"/>
      <c r="CEJ133" s="46"/>
      <c r="CEK133" s="35"/>
      <c r="CEL133" s="59"/>
      <c r="CEM133" s="37"/>
      <c r="CEN133" s="46"/>
      <c r="CEO133" s="35"/>
      <c r="CEP133" s="59"/>
      <c r="CEQ133" s="37"/>
      <c r="CER133" s="46"/>
      <c r="CES133" s="35"/>
      <c r="CET133" s="59"/>
      <c r="CEU133" s="37"/>
      <c r="CEV133" s="46"/>
      <c r="CEW133" s="35"/>
      <c r="CEX133" s="59"/>
      <c r="CEY133" s="37"/>
      <c r="CEZ133" s="46"/>
      <c r="CFA133" s="35"/>
      <c r="CFB133" s="59"/>
      <c r="CFC133" s="37"/>
      <c r="CFD133" s="46"/>
      <c r="CFE133" s="35"/>
      <c r="CFF133" s="59"/>
      <c r="CFG133" s="37"/>
      <c r="CFH133" s="46"/>
      <c r="CFI133" s="35"/>
      <c r="CFJ133" s="59"/>
      <c r="CFK133" s="37"/>
      <c r="CFL133" s="46"/>
      <c r="CFM133" s="35"/>
      <c r="CFN133" s="59"/>
      <c r="CFO133" s="37"/>
      <c r="CFP133" s="46"/>
      <c r="CFQ133" s="35"/>
      <c r="CFR133" s="59"/>
      <c r="CFS133" s="37"/>
      <c r="CFT133" s="46"/>
      <c r="CFU133" s="35"/>
      <c r="CFV133" s="59"/>
      <c r="CFW133" s="37"/>
      <c r="CFX133" s="46"/>
      <c r="CFY133" s="35"/>
      <c r="CFZ133" s="59"/>
      <c r="CGA133" s="37"/>
      <c r="CGB133" s="46"/>
      <c r="CGC133" s="35"/>
      <c r="CGD133" s="59"/>
      <c r="CGE133" s="37"/>
      <c r="CGF133" s="46"/>
      <c r="CGG133" s="35"/>
      <c r="CGH133" s="59"/>
      <c r="CGI133" s="37"/>
      <c r="CGJ133" s="46"/>
      <c r="CGK133" s="35"/>
      <c r="CGL133" s="59"/>
      <c r="CGM133" s="37"/>
      <c r="CGN133" s="46"/>
      <c r="CGO133" s="35"/>
      <c r="CGP133" s="59"/>
      <c r="CGQ133" s="37"/>
      <c r="CGR133" s="46"/>
      <c r="CGS133" s="35"/>
      <c r="CGT133" s="59"/>
      <c r="CGU133" s="37"/>
      <c r="CGV133" s="46"/>
      <c r="CGW133" s="35"/>
      <c r="CGX133" s="59"/>
      <c r="CGY133" s="37"/>
      <c r="CGZ133" s="46"/>
      <c r="CHA133" s="35"/>
      <c r="CHB133" s="59"/>
      <c r="CHC133" s="37"/>
      <c r="CHD133" s="46"/>
      <c r="CHE133" s="35"/>
      <c r="CHF133" s="59"/>
      <c r="CHG133" s="37"/>
      <c r="CHH133" s="46"/>
      <c r="CHI133" s="35"/>
      <c r="CHJ133" s="59"/>
      <c r="CHK133" s="37"/>
      <c r="CHL133" s="46"/>
      <c r="CHM133" s="35"/>
      <c r="CHN133" s="59"/>
      <c r="CHO133" s="37"/>
      <c r="CHP133" s="46"/>
      <c r="CHQ133" s="35"/>
      <c r="CHR133" s="59"/>
      <c r="CHS133" s="37"/>
      <c r="CHT133" s="46"/>
      <c r="CHU133" s="35"/>
      <c r="CHV133" s="59"/>
      <c r="CHW133" s="37"/>
      <c r="CHX133" s="46"/>
      <c r="CHY133" s="35"/>
      <c r="CHZ133" s="59"/>
      <c r="CIA133" s="37"/>
      <c r="CIB133" s="46"/>
      <c r="CIC133" s="35"/>
      <c r="CID133" s="59"/>
      <c r="CIE133" s="37"/>
      <c r="CIF133" s="46"/>
      <c r="CIG133" s="35"/>
      <c r="CIH133" s="59"/>
      <c r="CII133" s="37"/>
      <c r="CIJ133" s="46"/>
      <c r="CIK133" s="35"/>
      <c r="CIL133" s="59"/>
      <c r="CIM133" s="37"/>
      <c r="CIN133" s="46"/>
      <c r="CIO133" s="35"/>
      <c r="CIP133" s="59"/>
      <c r="CIQ133" s="37"/>
      <c r="CIR133" s="46"/>
      <c r="CIS133" s="35"/>
      <c r="CIT133" s="59"/>
      <c r="CIU133" s="37"/>
      <c r="CIV133" s="46"/>
      <c r="CIW133" s="35"/>
      <c r="CIX133" s="59"/>
      <c r="CIY133" s="37"/>
      <c r="CIZ133" s="46"/>
      <c r="CJA133" s="35"/>
      <c r="CJB133" s="59"/>
      <c r="CJC133" s="37"/>
      <c r="CJD133" s="46"/>
      <c r="CJE133" s="35"/>
      <c r="CJF133" s="59"/>
      <c r="CJG133" s="37"/>
      <c r="CJH133" s="46"/>
      <c r="CJI133" s="35"/>
      <c r="CJJ133" s="59"/>
      <c r="CJK133" s="37"/>
      <c r="CJL133" s="46"/>
      <c r="CJM133" s="35"/>
      <c r="CJN133" s="59"/>
      <c r="CJO133" s="37"/>
      <c r="CJP133" s="46"/>
      <c r="CJQ133" s="35"/>
      <c r="CJR133" s="59"/>
      <c r="CJS133" s="37"/>
      <c r="CJT133" s="46"/>
      <c r="CJU133" s="35"/>
      <c r="CJV133" s="59"/>
      <c r="CJW133" s="37"/>
      <c r="CJX133" s="46"/>
      <c r="CJY133" s="35"/>
      <c r="CJZ133" s="59"/>
      <c r="CKA133" s="37"/>
      <c r="CKB133" s="46"/>
      <c r="CKC133" s="35"/>
      <c r="CKD133" s="59"/>
      <c r="CKE133" s="37"/>
      <c r="CKF133" s="46"/>
      <c r="CKG133" s="35"/>
      <c r="CKH133" s="59"/>
      <c r="CKI133" s="37"/>
      <c r="CKJ133" s="46"/>
      <c r="CKK133" s="35"/>
      <c r="CKL133" s="59"/>
      <c r="CKM133" s="37"/>
      <c r="CKN133" s="46"/>
      <c r="CKO133" s="35"/>
      <c r="CKP133" s="59"/>
      <c r="CKQ133" s="37"/>
      <c r="CKR133" s="46"/>
      <c r="CKS133" s="35"/>
      <c r="CKT133" s="59"/>
      <c r="CKU133" s="37"/>
      <c r="CKV133" s="46"/>
      <c r="CKW133" s="35"/>
      <c r="CKX133" s="59"/>
      <c r="CKY133" s="37"/>
      <c r="CKZ133" s="46"/>
      <c r="CLA133" s="35"/>
      <c r="CLB133" s="59"/>
      <c r="CLC133" s="37"/>
      <c r="CLD133" s="46"/>
      <c r="CLE133" s="35"/>
      <c r="CLF133" s="59"/>
      <c r="CLG133" s="37"/>
      <c r="CLH133" s="46"/>
      <c r="CLI133" s="35"/>
      <c r="CLJ133" s="59"/>
      <c r="CLK133" s="37"/>
      <c r="CLL133" s="46"/>
      <c r="CLM133" s="35"/>
      <c r="CLN133" s="59"/>
      <c r="CLO133" s="37"/>
      <c r="CLP133" s="46"/>
      <c r="CLQ133" s="35"/>
      <c r="CLR133" s="59"/>
      <c r="CLS133" s="37"/>
      <c r="CLT133" s="46"/>
      <c r="CLU133" s="35"/>
      <c r="CLV133" s="59"/>
      <c r="CLW133" s="37"/>
      <c r="CLX133" s="46"/>
      <c r="CLY133" s="35"/>
      <c r="CLZ133" s="59"/>
      <c r="CMA133" s="37"/>
      <c r="CMB133" s="46"/>
      <c r="CMC133" s="35"/>
      <c r="CMD133" s="59"/>
      <c r="CME133" s="37"/>
      <c r="CMF133" s="46"/>
      <c r="CMG133" s="35"/>
      <c r="CMH133" s="59"/>
      <c r="CMI133" s="37"/>
      <c r="CMJ133" s="46"/>
      <c r="CMK133" s="35"/>
      <c r="CML133" s="59"/>
      <c r="CMM133" s="37"/>
      <c r="CMN133" s="46"/>
      <c r="CMO133" s="35"/>
      <c r="CMP133" s="59"/>
      <c r="CMQ133" s="37"/>
      <c r="CMR133" s="46"/>
      <c r="CMS133" s="35"/>
      <c r="CMT133" s="59"/>
      <c r="CMU133" s="37"/>
      <c r="CMV133" s="46"/>
      <c r="CMW133" s="35"/>
      <c r="CMX133" s="59"/>
      <c r="CMY133" s="37"/>
      <c r="CMZ133" s="46"/>
      <c r="CNA133" s="35"/>
      <c r="CNB133" s="59"/>
      <c r="CNC133" s="37"/>
      <c r="CND133" s="46"/>
      <c r="CNE133" s="35"/>
      <c r="CNF133" s="59"/>
      <c r="CNG133" s="37"/>
      <c r="CNH133" s="46"/>
      <c r="CNI133" s="35"/>
      <c r="CNJ133" s="59"/>
      <c r="CNK133" s="37"/>
      <c r="CNL133" s="46"/>
      <c r="CNM133" s="35"/>
      <c r="CNN133" s="59"/>
      <c r="CNO133" s="37"/>
      <c r="CNP133" s="46"/>
      <c r="CNQ133" s="35"/>
      <c r="CNR133" s="59"/>
      <c r="CNS133" s="37"/>
      <c r="CNT133" s="46"/>
      <c r="CNU133" s="35"/>
      <c r="CNV133" s="59"/>
      <c r="CNW133" s="37"/>
      <c r="CNX133" s="46"/>
      <c r="CNY133" s="35"/>
      <c r="CNZ133" s="59"/>
      <c r="COA133" s="37"/>
      <c r="COB133" s="46"/>
      <c r="COC133" s="35"/>
      <c r="COD133" s="59"/>
      <c r="COE133" s="37"/>
      <c r="COF133" s="46"/>
      <c r="COG133" s="35"/>
      <c r="COH133" s="59"/>
      <c r="COI133" s="37"/>
      <c r="COJ133" s="46"/>
      <c r="COK133" s="35"/>
      <c r="COL133" s="59"/>
      <c r="COM133" s="37"/>
      <c r="CON133" s="46"/>
      <c r="COO133" s="35"/>
      <c r="COP133" s="59"/>
      <c r="COQ133" s="37"/>
      <c r="COR133" s="46"/>
      <c r="COS133" s="35"/>
      <c r="COT133" s="59"/>
      <c r="COU133" s="37"/>
      <c r="COV133" s="46"/>
      <c r="COW133" s="35"/>
      <c r="COX133" s="59"/>
      <c r="COY133" s="37"/>
      <c r="COZ133" s="46"/>
      <c r="CPA133" s="35"/>
      <c r="CPB133" s="59"/>
      <c r="CPC133" s="37"/>
      <c r="CPD133" s="46"/>
      <c r="CPE133" s="35"/>
      <c r="CPF133" s="59"/>
      <c r="CPG133" s="37"/>
      <c r="CPH133" s="46"/>
      <c r="CPI133" s="35"/>
      <c r="CPJ133" s="59"/>
      <c r="CPK133" s="37"/>
      <c r="CPL133" s="46"/>
      <c r="CPM133" s="35"/>
      <c r="CPN133" s="59"/>
      <c r="CPO133" s="37"/>
      <c r="CPP133" s="46"/>
      <c r="CPQ133" s="35"/>
      <c r="CPR133" s="59"/>
      <c r="CPS133" s="37"/>
      <c r="CPT133" s="46"/>
      <c r="CPU133" s="35"/>
      <c r="CPV133" s="59"/>
      <c r="CPW133" s="37"/>
      <c r="CPX133" s="46"/>
      <c r="CPY133" s="35"/>
      <c r="CPZ133" s="59"/>
      <c r="CQA133" s="37"/>
      <c r="CQB133" s="46"/>
      <c r="CQC133" s="35"/>
      <c r="CQD133" s="59"/>
      <c r="CQE133" s="37"/>
      <c r="CQF133" s="46"/>
      <c r="CQG133" s="35"/>
      <c r="CQH133" s="59"/>
      <c r="CQI133" s="37"/>
      <c r="CQJ133" s="46"/>
      <c r="CQK133" s="35"/>
      <c r="CQL133" s="59"/>
      <c r="CQM133" s="37"/>
      <c r="CQN133" s="46"/>
      <c r="CQO133" s="35"/>
      <c r="CQP133" s="59"/>
      <c r="CQQ133" s="37"/>
      <c r="CQR133" s="46"/>
      <c r="CQS133" s="35"/>
      <c r="CQT133" s="59"/>
      <c r="CQU133" s="37"/>
      <c r="CQV133" s="46"/>
      <c r="CQW133" s="35"/>
      <c r="CQX133" s="59"/>
      <c r="CQY133" s="37"/>
      <c r="CQZ133" s="46"/>
      <c r="CRA133" s="35"/>
      <c r="CRB133" s="59"/>
      <c r="CRC133" s="37"/>
      <c r="CRD133" s="46"/>
      <c r="CRE133" s="35"/>
      <c r="CRF133" s="59"/>
      <c r="CRG133" s="37"/>
      <c r="CRH133" s="46"/>
      <c r="CRI133" s="35"/>
      <c r="CRJ133" s="59"/>
      <c r="CRK133" s="37"/>
      <c r="CRL133" s="46"/>
      <c r="CRM133" s="35"/>
      <c r="CRN133" s="59"/>
      <c r="CRO133" s="37"/>
      <c r="CRP133" s="46"/>
      <c r="CRQ133" s="35"/>
      <c r="CRR133" s="59"/>
      <c r="CRS133" s="37"/>
      <c r="CRT133" s="46"/>
      <c r="CRU133" s="35"/>
      <c r="CRV133" s="59"/>
      <c r="CRW133" s="37"/>
      <c r="CRX133" s="46"/>
      <c r="CRY133" s="35"/>
      <c r="CRZ133" s="59"/>
      <c r="CSA133" s="37"/>
      <c r="CSB133" s="46"/>
      <c r="CSC133" s="35"/>
      <c r="CSD133" s="59"/>
      <c r="CSE133" s="37"/>
      <c r="CSF133" s="46"/>
      <c r="CSG133" s="35"/>
      <c r="CSH133" s="59"/>
      <c r="CSI133" s="37"/>
      <c r="CSJ133" s="46"/>
      <c r="CSK133" s="35"/>
      <c r="CSL133" s="59"/>
      <c r="CSM133" s="37"/>
      <c r="CSN133" s="46"/>
      <c r="CSO133" s="35"/>
      <c r="CSP133" s="59"/>
      <c r="CSQ133" s="37"/>
      <c r="CSR133" s="46"/>
      <c r="CSS133" s="35"/>
      <c r="CST133" s="59"/>
      <c r="CSU133" s="37"/>
      <c r="CSV133" s="46"/>
      <c r="CSW133" s="35"/>
      <c r="CSX133" s="59"/>
      <c r="CSY133" s="37"/>
      <c r="CSZ133" s="46"/>
      <c r="CTA133" s="35"/>
      <c r="CTB133" s="59"/>
      <c r="CTC133" s="37"/>
      <c r="CTD133" s="46"/>
      <c r="CTE133" s="35"/>
      <c r="CTF133" s="59"/>
      <c r="CTG133" s="37"/>
      <c r="CTH133" s="46"/>
      <c r="CTI133" s="35"/>
      <c r="CTJ133" s="59"/>
      <c r="CTK133" s="37"/>
      <c r="CTL133" s="46"/>
      <c r="CTM133" s="35"/>
      <c r="CTN133" s="59"/>
      <c r="CTO133" s="37"/>
      <c r="CTP133" s="46"/>
      <c r="CTQ133" s="35"/>
      <c r="CTR133" s="59"/>
      <c r="CTS133" s="37"/>
      <c r="CTT133" s="46"/>
      <c r="CTU133" s="35"/>
      <c r="CTV133" s="59"/>
      <c r="CTW133" s="37"/>
      <c r="CTX133" s="46"/>
      <c r="CTY133" s="35"/>
      <c r="CTZ133" s="59"/>
      <c r="CUA133" s="37"/>
      <c r="CUB133" s="46"/>
      <c r="CUC133" s="35"/>
      <c r="CUD133" s="59"/>
      <c r="CUE133" s="37"/>
      <c r="CUF133" s="46"/>
      <c r="CUG133" s="35"/>
      <c r="CUH133" s="59"/>
      <c r="CUI133" s="37"/>
      <c r="CUJ133" s="46"/>
      <c r="CUK133" s="35"/>
      <c r="CUL133" s="59"/>
      <c r="CUM133" s="37"/>
      <c r="CUN133" s="46"/>
      <c r="CUO133" s="35"/>
      <c r="CUP133" s="59"/>
      <c r="CUQ133" s="37"/>
      <c r="CUR133" s="46"/>
      <c r="CUS133" s="35"/>
      <c r="CUT133" s="59"/>
      <c r="CUU133" s="37"/>
      <c r="CUV133" s="46"/>
      <c r="CUW133" s="35"/>
      <c r="CUX133" s="59"/>
      <c r="CUY133" s="37"/>
      <c r="CUZ133" s="46"/>
      <c r="CVA133" s="35"/>
      <c r="CVB133" s="59"/>
      <c r="CVC133" s="37"/>
      <c r="CVD133" s="46"/>
      <c r="CVE133" s="35"/>
      <c r="CVF133" s="59"/>
      <c r="CVG133" s="37"/>
      <c r="CVH133" s="46"/>
      <c r="CVI133" s="35"/>
      <c r="CVJ133" s="59"/>
      <c r="CVK133" s="37"/>
      <c r="CVL133" s="46"/>
      <c r="CVM133" s="35"/>
      <c r="CVN133" s="59"/>
      <c r="CVO133" s="37"/>
      <c r="CVP133" s="46"/>
      <c r="CVQ133" s="35"/>
      <c r="CVR133" s="59"/>
      <c r="CVS133" s="37"/>
      <c r="CVT133" s="46"/>
      <c r="CVU133" s="35"/>
      <c r="CVV133" s="59"/>
      <c r="CVW133" s="37"/>
      <c r="CVX133" s="46"/>
      <c r="CVY133" s="35"/>
      <c r="CVZ133" s="59"/>
      <c r="CWA133" s="37"/>
      <c r="CWB133" s="46"/>
      <c r="CWC133" s="35"/>
      <c r="CWD133" s="59"/>
      <c r="CWE133" s="37"/>
      <c r="CWF133" s="46"/>
      <c r="CWG133" s="35"/>
      <c r="CWH133" s="59"/>
      <c r="CWI133" s="37"/>
      <c r="CWJ133" s="46"/>
      <c r="CWK133" s="35"/>
      <c r="CWL133" s="59"/>
      <c r="CWM133" s="37"/>
      <c r="CWN133" s="46"/>
      <c r="CWO133" s="35"/>
      <c r="CWP133" s="59"/>
      <c r="CWQ133" s="37"/>
      <c r="CWR133" s="46"/>
      <c r="CWS133" s="35"/>
      <c r="CWT133" s="59"/>
      <c r="CWU133" s="37"/>
      <c r="CWV133" s="46"/>
      <c r="CWW133" s="35"/>
      <c r="CWX133" s="59"/>
      <c r="CWY133" s="37"/>
      <c r="CWZ133" s="46"/>
      <c r="CXA133" s="35"/>
      <c r="CXB133" s="59"/>
      <c r="CXC133" s="37"/>
      <c r="CXD133" s="46"/>
      <c r="CXE133" s="35"/>
      <c r="CXF133" s="59"/>
      <c r="CXG133" s="37"/>
      <c r="CXH133" s="46"/>
      <c r="CXI133" s="35"/>
      <c r="CXJ133" s="59"/>
      <c r="CXK133" s="37"/>
      <c r="CXL133" s="46"/>
      <c r="CXM133" s="35"/>
      <c r="CXN133" s="59"/>
      <c r="CXO133" s="37"/>
      <c r="CXP133" s="46"/>
      <c r="CXQ133" s="35"/>
      <c r="CXR133" s="59"/>
      <c r="CXS133" s="37"/>
      <c r="CXT133" s="46"/>
      <c r="CXU133" s="35"/>
      <c r="CXV133" s="59"/>
      <c r="CXW133" s="37"/>
      <c r="CXX133" s="46"/>
      <c r="CXY133" s="35"/>
      <c r="CXZ133" s="59"/>
      <c r="CYA133" s="37"/>
      <c r="CYB133" s="46"/>
      <c r="CYC133" s="35"/>
      <c r="CYD133" s="59"/>
      <c r="CYE133" s="37"/>
      <c r="CYF133" s="46"/>
      <c r="CYG133" s="35"/>
      <c r="CYH133" s="59"/>
      <c r="CYI133" s="37"/>
      <c r="CYJ133" s="46"/>
      <c r="CYK133" s="35"/>
      <c r="CYL133" s="59"/>
      <c r="CYM133" s="37"/>
      <c r="CYN133" s="46"/>
      <c r="CYO133" s="35"/>
      <c r="CYP133" s="59"/>
      <c r="CYQ133" s="37"/>
      <c r="CYR133" s="46"/>
      <c r="CYS133" s="35"/>
      <c r="CYT133" s="59"/>
      <c r="CYU133" s="37"/>
      <c r="CYV133" s="46"/>
      <c r="CYW133" s="35"/>
      <c r="CYX133" s="59"/>
      <c r="CYY133" s="37"/>
      <c r="CYZ133" s="46"/>
      <c r="CZA133" s="35"/>
      <c r="CZB133" s="59"/>
      <c r="CZC133" s="37"/>
      <c r="CZD133" s="46"/>
      <c r="CZE133" s="35"/>
      <c r="CZF133" s="59"/>
      <c r="CZG133" s="37"/>
      <c r="CZH133" s="46"/>
      <c r="CZI133" s="35"/>
      <c r="CZJ133" s="59"/>
      <c r="CZK133" s="37"/>
      <c r="CZL133" s="46"/>
      <c r="CZM133" s="35"/>
      <c r="CZN133" s="59"/>
      <c r="CZO133" s="37"/>
      <c r="CZP133" s="46"/>
      <c r="CZQ133" s="35"/>
      <c r="CZR133" s="59"/>
      <c r="CZS133" s="37"/>
      <c r="CZT133" s="46"/>
      <c r="CZU133" s="35"/>
      <c r="CZV133" s="59"/>
      <c r="CZW133" s="37"/>
      <c r="CZX133" s="46"/>
      <c r="CZY133" s="35"/>
      <c r="CZZ133" s="59"/>
      <c r="DAA133" s="37"/>
      <c r="DAB133" s="46"/>
      <c r="DAC133" s="35"/>
      <c r="DAD133" s="59"/>
      <c r="DAE133" s="37"/>
      <c r="DAF133" s="46"/>
      <c r="DAG133" s="35"/>
      <c r="DAH133" s="59"/>
      <c r="DAI133" s="37"/>
      <c r="DAJ133" s="46"/>
      <c r="DAK133" s="35"/>
      <c r="DAL133" s="59"/>
      <c r="DAM133" s="37"/>
      <c r="DAN133" s="46"/>
      <c r="DAO133" s="35"/>
      <c r="DAP133" s="59"/>
      <c r="DAQ133" s="37"/>
      <c r="DAR133" s="46"/>
      <c r="DAS133" s="35"/>
      <c r="DAT133" s="59"/>
      <c r="DAU133" s="37"/>
      <c r="DAV133" s="46"/>
      <c r="DAW133" s="35"/>
      <c r="DAX133" s="59"/>
      <c r="DAY133" s="37"/>
      <c r="DAZ133" s="46"/>
      <c r="DBA133" s="35"/>
      <c r="DBB133" s="59"/>
      <c r="DBC133" s="37"/>
      <c r="DBD133" s="46"/>
      <c r="DBE133" s="35"/>
      <c r="DBF133" s="59"/>
      <c r="DBG133" s="37"/>
      <c r="DBH133" s="46"/>
      <c r="DBI133" s="35"/>
      <c r="DBJ133" s="59"/>
      <c r="DBK133" s="37"/>
      <c r="DBL133" s="46"/>
      <c r="DBM133" s="35"/>
      <c r="DBN133" s="59"/>
      <c r="DBO133" s="37"/>
      <c r="DBP133" s="46"/>
      <c r="DBQ133" s="35"/>
      <c r="DBR133" s="59"/>
      <c r="DBS133" s="37"/>
      <c r="DBT133" s="46"/>
      <c r="DBU133" s="35"/>
      <c r="DBV133" s="59"/>
      <c r="DBW133" s="37"/>
      <c r="DBX133" s="46"/>
      <c r="DBY133" s="35"/>
      <c r="DBZ133" s="59"/>
      <c r="DCA133" s="37"/>
      <c r="DCB133" s="46"/>
      <c r="DCC133" s="35"/>
      <c r="DCD133" s="59"/>
      <c r="DCE133" s="37"/>
      <c r="DCF133" s="46"/>
      <c r="DCG133" s="35"/>
      <c r="DCH133" s="59"/>
      <c r="DCI133" s="37"/>
      <c r="DCJ133" s="46"/>
      <c r="DCK133" s="35"/>
      <c r="DCL133" s="59"/>
      <c r="DCM133" s="37"/>
      <c r="DCN133" s="46"/>
      <c r="DCO133" s="35"/>
      <c r="DCP133" s="59"/>
      <c r="DCQ133" s="37"/>
      <c r="DCR133" s="46"/>
      <c r="DCS133" s="35"/>
      <c r="DCT133" s="59"/>
      <c r="DCU133" s="37"/>
      <c r="DCV133" s="46"/>
      <c r="DCW133" s="35"/>
      <c r="DCX133" s="59"/>
      <c r="DCY133" s="37"/>
      <c r="DCZ133" s="46"/>
      <c r="DDA133" s="35"/>
      <c r="DDB133" s="59"/>
      <c r="DDC133" s="37"/>
      <c r="DDD133" s="46"/>
      <c r="DDE133" s="35"/>
      <c r="DDF133" s="59"/>
      <c r="DDG133" s="37"/>
      <c r="DDH133" s="46"/>
      <c r="DDI133" s="35"/>
      <c r="DDJ133" s="59"/>
      <c r="DDK133" s="37"/>
      <c r="DDL133" s="46"/>
      <c r="DDM133" s="35"/>
      <c r="DDN133" s="59"/>
      <c r="DDO133" s="37"/>
      <c r="DDP133" s="46"/>
      <c r="DDQ133" s="35"/>
      <c r="DDR133" s="59"/>
      <c r="DDS133" s="37"/>
      <c r="DDT133" s="46"/>
      <c r="DDU133" s="35"/>
      <c r="DDV133" s="59"/>
      <c r="DDW133" s="37"/>
      <c r="DDX133" s="46"/>
      <c r="DDY133" s="35"/>
      <c r="DDZ133" s="59"/>
      <c r="DEA133" s="37"/>
      <c r="DEB133" s="46"/>
      <c r="DEC133" s="35"/>
      <c r="DED133" s="59"/>
      <c r="DEE133" s="37"/>
      <c r="DEF133" s="46"/>
      <c r="DEG133" s="35"/>
      <c r="DEH133" s="59"/>
      <c r="DEI133" s="37"/>
      <c r="DEJ133" s="46"/>
      <c r="DEK133" s="35"/>
      <c r="DEL133" s="59"/>
      <c r="DEM133" s="37"/>
      <c r="DEN133" s="46"/>
      <c r="DEO133" s="35"/>
      <c r="DEP133" s="59"/>
      <c r="DEQ133" s="37"/>
      <c r="DER133" s="46"/>
      <c r="DES133" s="35"/>
      <c r="DET133" s="59"/>
      <c r="DEU133" s="37"/>
      <c r="DEV133" s="46"/>
      <c r="DEW133" s="35"/>
      <c r="DEX133" s="59"/>
      <c r="DEY133" s="37"/>
      <c r="DEZ133" s="46"/>
      <c r="DFA133" s="35"/>
      <c r="DFB133" s="59"/>
      <c r="DFC133" s="37"/>
      <c r="DFD133" s="46"/>
      <c r="DFE133" s="35"/>
      <c r="DFF133" s="59"/>
      <c r="DFG133" s="37"/>
      <c r="DFH133" s="46"/>
      <c r="DFI133" s="35"/>
      <c r="DFJ133" s="59"/>
      <c r="DFK133" s="37"/>
      <c r="DFL133" s="46"/>
      <c r="DFM133" s="35"/>
      <c r="DFN133" s="59"/>
      <c r="DFO133" s="37"/>
      <c r="DFP133" s="46"/>
      <c r="DFQ133" s="35"/>
      <c r="DFR133" s="59"/>
      <c r="DFS133" s="37"/>
      <c r="DFT133" s="46"/>
      <c r="DFU133" s="35"/>
      <c r="DFV133" s="59"/>
      <c r="DFW133" s="37"/>
      <c r="DFX133" s="46"/>
      <c r="DFY133" s="35"/>
      <c r="DFZ133" s="59"/>
      <c r="DGA133" s="37"/>
      <c r="DGB133" s="46"/>
      <c r="DGC133" s="35"/>
      <c r="DGD133" s="59"/>
      <c r="DGE133" s="37"/>
      <c r="DGF133" s="46"/>
      <c r="DGG133" s="35"/>
      <c r="DGH133" s="59"/>
      <c r="DGI133" s="37"/>
      <c r="DGJ133" s="46"/>
      <c r="DGK133" s="35"/>
      <c r="DGL133" s="59"/>
      <c r="DGM133" s="37"/>
      <c r="DGN133" s="46"/>
      <c r="DGO133" s="35"/>
      <c r="DGP133" s="59"/>
      <c r="DGQ133" s="37"/>
      <c r="DGR133" s="46"/>
      <c r="DGS133" s="35"/>
      <c r="DGT133" s="59"/>
      <c r="DGU133" s="37"/>
      <c r="DGV133" s="46"/>
      <c r="DGW133" s="35"/>
      <c r="DGX133" s="59"/>
      <c r="DGY133" s="37"/>
      <c r="DGZ133" s="46"/>
      <c r="DHA133" s="35"/>
      <c r="DHB133" s="59"/>
      <c r="DHC133" s="37"/>
      <c r="DHD133" s="46"/>
      <c r="DHE133" s="35"/>
      <c r="DHF133" s="59"/>
      <c r="DHG133" s="37"/>
      <c r="DHH133" s="46"/>
      <c r="DHI133" s="35"/>
      <c r="DHJ133" s="59"/>
      <c r="DHK133" s="37"/>
      <c r="DHL133" s="46"/>
      <c r="DHM133" s="35"/>
      <c r="DHN133" s="59"/>
      <c r="DHO133" s="37"/>
      <c r="DHP133" s="46"/>
      <c r="DHQ133" s="35"/>
      <c r="DHR133" s="59"/>
      <c r="DHS133" s="37"/>
      <c r="DHT133" s="46"/>
      <c r="DHU133" s="35"/>
      <c r="DHV133" s="59"/>
      <c r="DHW133" s="37"/>
      <c r="DHX133" s="46"/>
      <c r="DHY133" s="35"/>
      <c r="DHZ133" s="59"/>
      <c r="DIA133" s="37"/>
      <c r="DIB133" s="46"/>
      <c r="DIC133" s="35"/>
      <c r="DID133" s="59"/>
      <c r="DIE133" s="37"/>
      <c r="DIF133" s="46"/>
      <c r="DIG133" s="35"/>
      <c r="DIH133" s="59"/>
      <c r="DII133" s="37"/>
      <c r="DIJ133" s="46"/>
      <c r="DIK133" s="35"/>
      <c r="DIL133" s="59"/>
      <c r="DIM133" s="37"/>
      <c r="DIN133" s="46"/>
      <c r="DIO133" s="35"/>
      <c r="DIP133" s="59"/>
      <c r="DIQ133" s="37"/>
      <c r="DIR133" s="46"/>
      <c r="DIS133" s="35"/>
      <c r="DIT133" s="59"/>
      <c r="DIU133" s="37"/>
      <c r="DIV133" s="46"/>
      <c r="DIW133" s="35"/>
      <c r="DIX133" s="59"/>
      <c r="DIY133" s="37"/>
      <c r="DIZ133" s="46"/>
      <c r="DJA133" s="35"/>
      <c r="DJB133" s="59"/>
      <c r="DJC133" s="37"/>
      <c r="DJD133" s="46"/>
      <c r="DJE133" s="35"/>
      <c r="DJF133" s="59"/>
      <c r="DJG133" s="37"/>
      <c r="DJH133" s="46"/>
      <c r="DJI133" s="35"/>
      <c r="DJJ133" s="59"/>
      <c r="DJK133" s="37"/>
      <c r="DJL133" s="46"/>
      <c r="DJM133" s="35"/>
      <c r="DJN133" s="59"/>
      <c r="DJO133" s="37"/>
      <c r="DJP133" s="46"/>
      <c r="DJQ133" s="35"/>
      <c r="DJR133" s="59"/>
      <c r="DJS133" s="37"/>
      <c r="DJT133" s="46"/>
      <c r="DJU133" s="35"/>
      <c r="DJV133" s="59"/>
      <c r="DJW133" s="37"/>
      <c r="DJX133" s="46"/>
      <c r="DJY133" s="35"/>
      <c r="DJZ133" s="59"/>
      <c r="DKA133" s="37"/>
      <c r="DKB133" s="46"/>
      <c r="DKC133" s="35"/>
      <c r="DKD133" s="59"/>
      <c r="DKE133" s="37"/>
      <c r="DKF133" s="46"/>
      <c r="DKG133" s="35"/>
      <c r="DKH133" s="59"/>
      <c r="DKI133" s="37"/>
      <c r="DKJ133" s="46"/>
      <c r="DKK133" s="35"/>
      <c r="DKL133" s="59"/>
      <c r="DKM133" s="37"/>
      <c r="DKN133" s="46"/>
      <c r="DKO133" s="35"/>
      <c r="DKP133" s="59"/>
      <c r="DKQ133" s="37"/>
      <c r="DKR133" s="46"/>
      <c r="DKS133" s="35"/>
      <c r="DKT133" s="59"/>
      <c r="DKU133" s="37"/>
      <c r="DKV133" s="46"/>
      <c r="DKW133" s="35"/>
      <c r="DKX133" s="59"/>
      <c r="DKY133" s="37"/>
      <c r="DKZ133" s="46"/>
      <c r="DLA133" s="35"/>
      <c r="DLB133" s="59"/>
      <c r="DLC133" s="37"/>
      <c r="DLD133" s="46"/>
      <c r="DLE133" s="35"/>
      <c r="DLF133" s="59"/>
      <c r="DLG133" s="37"/>
      <c r="DLH133" s="46"/>
      <c r="DLI133" s="35"/>
      <c r="DLJ133" s="59"/>
      <c r="DLK133" s="37"/>
      <c r="DLL133" s="46"/>
      <c r="DLM133" s="35"/>
      <c r="DLN133" s="59"/>
      <c r="DLO133" s="37"/>
      <c r="DLP133" s="46"/>
      <c r="DLQ133" s="35"/>
      <c r="DLR133" s="59"/>
      <c r="DLS133" s="37"/>
      <c r="DLT133" s="46"/>
      <c r="DLU133" s="35"/>
      <c r="DLV133" s="59"/>
      <c r="DLW133" s="37"/>
      <c r="DLX133" s="46"/>
      <c r="DLY133" s="35"/>
      <c r="DLZ133" s="59"/>
      <c r="DMA133" s="37"/>
      <c r="DMB133" s="46"/>
      <c r="DMC133" s="35"/>
      <c r="DMD133" s="59"/>
      <c r="DME133" s="37"/>
      <c r="DMF133" s="46"/>
      <c r="DMG133" s="35"/>
      <c r="DMH133" s="59"/>
      <c r="DMI133" s="37"/>
      <c r="DMJ133" s="46"/>
      <c r="DMK133" s="35"/>
      <c r="DML133" s="59"/>
      <c r="DMM133" s="37"/>
      <c r="DMN133" s="46"/>
      <c r="DMO133" s="35"/>
      <c r="DMP133" s="59"/>
      <c r="DMQ133" s="37"/>
      <c r="DMR133" s="46"/>
      <c r="DMS133" s="35"/>
      <c r="DMT133" s="59"/>
      <c r="DMU133" s="37"/>
      <c r="DMV133" s="46"/>
      <c r="DMW133" s="35"/>
      <c r="DMX133" s="59"/>
      <c r="DMY133" s="37"/>
      <c r="DMZ133" s="46"/>
      <c r="DNA133" s="35"/>
      <c r="DNB133" s="59"/>
      <c r="DNC133" s="37"/>
      <c r="DND133" s="46"/>
      <c r="DNE133" s="35"/>
      <c r="DNF133" s="59"/>
      <c r="DNG133" s="37"/>
      <c r="DNH133" s="46"/>
      <c r="DNI133" s="35"/>
      <c r="DNJ133" s="59"/>
      <c r="DNK133" s="37"/>
      <c r="DNL133" s="46"/>
      <c r="DNM133" s="35"/>
      <c r="DNN133" s="59"/>
      <c r="DNO133" s="37"/>
      <c r="DNP133" s="46"/>
      <c r="DNQ133" s="35"/>
      <c r="DNR133" s="59"/>
      <c r="DNS133" s="37"/>
      <c r="DNT133" s="46"/>
      <c r="DNU133" s="35"/>
      <c r="DNV133" s="59"/>
      <c r="DNW133" s="37"/>
      <c r="DNX133" s="46"/>
      <c r="DNY133" s="35"/>
      <c r="DNZ133" s="59"/>
      <c r="DOA133" s="37"/>
      <c r="DOB133" s="46"/>
      <c r="DOC133" s="35"/>
      <c r="DOD133" s="59"/>
      <c r="DOE133" s="37"/>
      <c r="DOF133" s="46"/>
      <c r="DOG133" s="35"/>
      <c r="DOH133" s="59"/>
      <c r="DOI133" s="37"/>
      <c r="DOJ133" s="46"/>
      <c r="DOK133" s="35"/>
      <c r="DOL133" s="59"/>
      <c r="DOM133" s="37"/>
      <c r="DON133" s="46"/>
      <c r="DOO133" s="35"/>
      <c r="DOP133" s="59"/>
      <c r="DOQ133" s="37"/>
      <c r="DOR133" s="46"/>
      <c r="DOS133" s="35"/>
      <c r="DOT133" s="59"/>
      <c r="DOU133" s="37"/>
      <c r="DOV133" s="46"/>
      <c r="DOW133" s="35"/>
      <c r="DOX133" s="59"/>
      <c r="DOY133" s="37"/>
      <c r="DOZ133" s="46"/>
      <c r="DPA133" s="35"/>
      <c r="DPB133" s="59"/>
      <c r="DPC133" s="37"/>
      <c r="DPD133" s="46"/>
      <c r="DPE133" s="35"/>
      <c r="DPF133" s="59"/>
      <c r="DPG133" s="37"/>
      <c r="DPH133" s="46"/>
      <c r="DPI133" s="35"/>
      <c r="DPJ133" s="59"/>
      <c r="DPK133" s="37"/>
      <c r="DPL133" s="46"/>
      <c r="DPM133" s="35"/>
      <c r="DPN133" s="59"/>
      <c r="DPO133" s="37"/>
      <c r="DPP133" s="46"/>
      <c r="DPQ133" s="35"/>
      <c r="DPR133" s="59"/>
      <c r="DPS133" s="37"/>
      <c r="DPT133" s="46"/>
      <c r="DPU133" s="35"/>
      <c r="DPV133" s="59"/>
      <c r="DPW133" s="37"/>
      <c r="DPX133" s="46"/>
      <c r="DPY133" s="35"/>
      <c r="DPZ133" s="59"/>
      <c r="DQA133" s="37"/>
      <c r="DQB133" s="46"/>
      <c r="DQC133" s="35"/>
      <c r="DQD133" s="59"/>
      <c r="DQE133" s="37"/>
      <c r="DQF133" s="46"/>
      <c r="DQG133" s="35"/>
      <c r="DQH133" s="59"/>
      <c r="DQI133" s="37"/>
      <c r="DQJ133" s="46"/>
      <c r="DQK133" s="35"/>
      <c r="DQL133" s="59"/>
      <c r="DQM133" s="37"/>
      <c r="DQN133" s="46"/>
      <c r="DQO133" s="35"/>
      <c r="DQP133" s="59"/>
      <c r="DQQ133" s="37"/>
      <c r="DQR133" s="46"/>
      <c r="DQS133" s="35"/>
      <c r="DQT133" s="59"/>
      <c r="DQU133" s="37"/>
      <c r="DQV133" s="46"/>
      <c r="DQW133" s="35"/>
      <c r="DQX133" s="59"/>
      <c r="DQY133" s="37"/>
      <c r="DQZ133" s="46"/>
      <c r="DRA133" s="35"/>
      <c r="DRB133" s="59"/>
      <c r="DRC133" s="37"/>
      <c r="DRD133" s="46"/>
      <c r="DRE133" s="35"/>
      <c r="DRF133" s="59"/>
      <c r="DRG133" s="37"/>
      <c r="DRH133" s="46"/>
      <c r="DRI133" s="35"/>
      <c r="DRJ133" s="59"/>
      <c r="DRK133" s="37"/>
      <c r="DRL133" s="46"/>
      <c r="DRM133" s="35"/>
      <c r="DRN133" s="59"/>
      <c r="DRO133" s="37"/>
      <c r="DRP133" s="46"/>
      <c r="DRQ133" s="35"/>
      <c r="DRR133" s="59"/>
      <c r="DRS133" s="37"/>
      <c r="DRT133" s="46"/>
      <c r="DRU133" s="35"/>
      <c r="DRV133" s="59"/>
      <c r="DRW133" s="37"/>
      <c r="DRX133" s="46"/>
      <c r="DRY133" s="35"/>
      <c r="DRZ133" s="59"/>
      <c r="DSA133" s="37"/>
      <c r="DSB133" s="46"/>
      <c r="DSC133" s="35"/>
      <c r="DSD133" s="59"/>
      <c r="DSE133" s="37"/>
      <c r="DSF133" s="46"/>
      <c r="DSG133" s="35"/>
      <c r="DSH133" s="59"/>
      <c r="DSI133" s="37"/>
      <c r="DSJ133" s="46"/>
      <c r="DSK133" s="35"/>
      <c r="DSL133" s="59"/>
      <c r="DSM133" s="37"/>
      <c r="DSN133" s="46"/>
      <c r="DSO133" s="35"/>
      <c r="DSP133" s="59"/>
      <c r="DSQ133" s="37"/>
      <c r="DSR133" s="46"/>
      <c r="DSS133" s="35"/>
      <c r="DST133" s="59"/>
      <c r="DSU133" s="37"/>
      <c r="DSV133" s="46"/>
      <c r="DSW133" s="35"/>
      <c r="DSX133" s="59"/>
      <c r="DSY133" s="37"/>
      <c r="DSZ133" s="46"/>
      <c r="DTA133" s="35"/>
      <c r="DTB133" s="59"/>
      <c r="DTC133" s="37"/>
      <c r="DTD133" s="46"/>
      <c r="DTE133" s="35"/>
      <c r="DTF133" s="59"/>
      <c r="DTG133" s="37"/>
      <c r="DTH133" s="46"/>
      <c r="DTI133" s="35"/>
      <c r="DTJ133" s="59"/>
      <c r="DTK133" s="37"/>
      <c r="DTL133" s="46"/>
      <c r="DTM133" s="35"/>
      <c r="DTN133" s="59"/>
      <c r="DTO133" s="37"/>
      <c r="DTP133" s="46"/>
      <c r="DTQ133" s="35"/>
      <c r="DTR133" s="59"/>
      <c r="DTS133" s="37"/>
      <c r="DTT133" s="46"/>
      <c r="DTU133" s="35"/>
      <c r="DTV133" s="59"/>
      <c r="DTW133" s="37"/>
      <c r="DTX133" s="46"/>
      <c r="DTY133" s="35"/>
      <c r="DTZ133" s="59"/>
      <c r="DUA133" s="37"/>
      <c r="DUB133" s="46"/>
      <c r="DUC133" s="35"/>
      <c r="DUD133" s="59"/>
      <c r="DUE133" s="37"/>
      <c r="DUF133" s="46"/>
      <c r="DUG133" s="35"/>
      <c r="DUH133" s="59"/>
      <c r="DUI133" s="37"/>
      <c r="DUJ133" s="46"/>
      <c r="DUK133" s="35"/>
      <c r="DUL133" s="59"/>
      <c r="DUM133" s="37"/>
      <c r="DUN133" s="46"/>
      <c r="DUO133" s="35"/>
      <c r="DUP133" s="59"/>
      <c r="DUQ133" s="37"/>
      <c r="DUR133" s="46"/>
      <c r="DUS133" s="35"/>
      <c r="DUT133" s="59"/>
      <c r="DUU133" s="37"/>
      <c r="DUV133" s="46"/>
      <c r="DUW133" s="35"/>
      <c r="DUX133" s="59"/>
      <c r="DUY133" s="37"/>
      <c r="DUZ133" s="46"/>
      <c r="DVA133" s="35"/>
      <c r="DVB133" s="59"/>
      <c r="DVC133" s="37"/>
      <c r="DVD133" s="46"/>
      <c r="DVE133" s="35"/>
      <c r="DVF133" s="59"/>
      <c r="DVG133" s="37"/>
      <c r="DVH133" s="46"/>
      <c r="DVI133" s="35"/>
      <c r="DVJ133" s="59"/>
      <c r="DVK133" s="37"/>
      <c r="DVL133" s="46"/>
      <c r="DVM133" s="35"/>
      <c r="DVN133" s="59"/>
      <c r="DVO133" s="37"/>
      <c r="DVP133" s="46"/>
      <c r="DVQ133" s="35"/>
      <c r="DVR133" s="59"/>
      <c r="DVS133" s="37"/>
      <c r="DVT133" s="46"/>
      <c r="DVU133" s="35"/>
      <c r="DVV133" s="59"/>
      <c r="DVW133" s="37"/>
      <c r="DVX133" s="46"/>
      <c r="DVY133" s="35"/>
      <c r="DVZ133" s="59"/>
      <c r="DWA133" s="37"/>
      <c r="DWB133" s="46"/>
      <c r="DWC133" s="35"/>
      <c r="DWD133" s="59"/>
      <c r="DWE133" s="37"/>
      <c r="DWF133" s="46"/>
      <c r="DWG133" s="35"/>
      <c r="DWH133" s="59"/>
      <c r="DWI133" s="37"/>
      <c r="DWJ133" s="46"/>
      <c r="DWK133" s="35"/>
      <c r="DWL133" s="59"/>
      <c r="DWM133" s="37"/>
      <c r="DWN133" s="46"/>
      <c r="DWO133" s="35"/>
      <c r="DWP133" s="59"/>
      <c r="DWQ133" s="37"/>
      <c r="DWR133" s="46"/>
      <c r="DWS133" s="35"/>
      <c r="DWT133" s="59"/>
      <c r="DWU133" s="37"/>
      <c r="DWV133" s="46"/>
      <c r="DWW133" s="35"/>
      <c r="DWX133" s="59"/>
      <c r="DWY133" s="37"/>
      <c r="DWZ133" s="46"/>
      <c r="DXA133" s="35"/>
      <c r="DXB133" s="59"/>
      <c r="DXC133" s="37"/>
      <c r="DXD133" s="46"/>
      <c r="DXE133" s="35"/>
      <c r="DXF133" s="59"/>
      <c r="DXG133" s="37"/>
      <c r="DXH133" s="46"/>
      <c r="DXI133" s="35"/>
      <c r="DXJ133" s="59"/>
      <c r="DXK133" s="37"/>
      <c r="DXL133" s="46"/>
      <c r="DXM133" s="35"/>
      <c r="DXN133" s="59"/>
      <c r="DXO133" s="37"/>
      <c r="DXP133" s="46"/>
      <c r="DXQ133" s="35"/>
      <c r="DXR133" s="59"/>
      <c r="DXS133" s="37"/>
      <c r="DXT133" s="46"/>
      <c r="DXU133" s="35"/>
      <c r="DXV133" s="59"/>
      <c r="DXW133" s="37"/>
      <c r="DXX133" s="46"/>
      <c r="DXY133" s="35"/>
      <c r="DXZ133" s="59"/>
      <c r="DYA133" s="37"/>
      <c r="DYB133" s="46"/>
      <c r="DYC133" s="35"/>
      <c r="DYD133" s="59"/>
      <c r="DYE133" s="37"/>
      <c r="DYF133" s="46"/>
      <c r="DYG133" s="35"/>
      <c r="DYH133" s="59"/>
      <c r="DYI133" s="37"/>
      <c r="DYJ133" s="46"/>
      <c r="DYK133" s="35"/>
      <c r="DYL133" s="59"/>
      <c r="DYM133" s="37"/>
      <c r="DYN133" s="46"/>
      <c r="DYO133" s="35"/>
      <c r="DYP133" s="59"/>
      <c r="DYQ133" s="37"/>
      <c r="DYR133" s="46"/>
      <c r="DYS133" s="35"/>
      <c r="DYT133" s="59"/>
      <c r="DYU133" s="37"/>
      <c r="DYV133" s="46"/>
      <c r="DYW133" s="35"/>
      <c r="DYX133" s="59"/>
      <c r="DYY133" s="37"/>
      <c r="DYZ133" s="46"/>
      <c r="DZA133" s="35"/>
      <c r="DZB133" s="59"/>
      <c r="DZC133" s="37"/>
      <c r="DZD133" s="46"/>
      <c r="DZE133" s="35"/>
      <c r="DZF133" s="59"/>
      <c r="DZG133" s="37"/>
      <c r="DZH133" s="46"/>
      <c r="DZI133" s="35"/>
      <c r="DZJ133" s="59"/>
      <c r="DZK133" s="37"/>
      <c r="DZL133" s="46"/>
      <c r="DZM133" s="35"/>
      <c r="DZN133" s="59"/>
      <c r="DZO133" s="37"/>
      <c r="DZP133" s="46"/>
      <c r="DZQ133" s="35"/>
      <c r="DZR133" s="59"/>
      <c r="DZS133" s="37"/>
      <c r="DZT133" s="46"/>
      <c r="DZU133" s="35"/>
      <c r="DZV133" s="59"/>
      <c r="DZW133" s="37"/>
      <c r="DZX133" s="46"/>
      <c r="DZY133" s="35"/>
      <c r="DZZ133" s="59"/>
      <c r="EAA133" s="37"/>
      <c r="EAB133" s="46"/>
      <c r="EAC133" s="35"/>
      <c r="EAD133" s="59"/>
      <c r="EAE133" s="37"/>
      <c r="EAF133" s="46"/>
      <c r="EAG133" s="35"/>
      <c r="EAH133" s="59"/>
      <c r="EAI133" s="37"/>
      <c r="EAJ133" s="46"/>
      <c r="EAK133" s="35"/>
      <c r="EAL133" s="59"/>
      <c r="EAM133" s="37"/>
      <c r="EAN133" s="46"/>
      <c r="EAO133" s="35"/>
      <c r="EAP133" s="59"/>
      <c r="EAQ133" s="37"/>
      <c r="EAR133" s="46"/>
      <c r="EAS133" s="35"/>
      <c r="EAT133" s="59"/>
      <c r="EAU133" s="37"/>
      <c r="EAV133" s="46"/>
      <c r="EAW133" s="35"/>
      <c r="EAX133" s="59"/>
      <c r="EAY133" s="37"/>
      <c r="EAZ133" s="46"/>
      <c r="EBA133" s="35"/>
      <c r="EBB133" s="59"/>
      <c r="EBC133" s="37"/>
      <c r="EBD133" s="46"/>
      <c r="EBE133" s="35"/>
      <c r="EBF133" s="59"/>
      <c r="EBG133" s="37"/>
      <c r="EBH133" s="46"/>
      <c r="EBI133" s="35"/>
      <c r="EBJ133" s="59"/>
      <c r="EBK133" s="37"/>
      <c r="EBL133" s="46"/>
      <c r="EBM133" s="35"/>
      <c r="EBN133" s="59"/>
      <c r="EBO133" s="37"/>
      <c r="EBP133" s="46"/>
      <c r="EBQ133" s="35"/>
      <c r="EBR133" s="59"/>
      <c r="EBS133" s="37"/>
      <c r="EBT133" s="46"/>
      <c r="EBU133" s="35"/>
      <c r="EBV133" s="59"/>
      <c r="EBW133" s="37"/>
      <c r="EBX133" s="46"/>
      <c r="EBY133" s="35"/>
      <c r="EBZ133" s="59"/>
      <c r="ECA133" s="37"/>
      <c r="ECB133" s="46"/>
      <c r="ECC133" s="35"/>
      <c r="ECD133" s="59"/>
      <c r="ECE133" s="37"/>
      <c r="ECF133" s="46"/>
      <c r="ECG133" s="35"/>
      <c r="ECH133" s="59"/>
      <c r="ECI133" s="37"/>
      <c r="ECJ133" s="46"/>
      <c r="ECK133" s="35"/>
      <c r="ECL133" s="59"/>
      <c r="ECM133" s="37"/>
      <c r="ECN133" s="46"/>
      <c r="ECO133" s="35"/>
      <c r="ECP133" s="59"/>
      <c r="ECQ133" s="37"/>
      <c r="ECR133" s="46"/>
      <c r="ECS133" s="35"/>
      <c r="ECT133" s="59"/>
      <c r="ECU133" s="37"/>
      <c r="ECV133" s="46"/>
      <c r="ECW133" s="35"/>
      <c r="ECX133" s="59"/>
      <c r="ECY133" s="37"/>
      <c r="ECZ133" s="46"/>
      <c r="EDA133" s="35"/>
      <c r="EDB133" s="59"/>
      <c r="EDC133" s="37"/>
      <c r="EDD133" s="46"/>
      <c r="EDE133" s="35"/>
      <c r="EDF133" s="59"/>
      <c r="EDG133" s="37"/>
      <c r="EDH133" s="46"/>
      <c r="EDI133" s="35"/>
      <c r="EDJ133" s="59"/>
      <c r="EDK133" s="37"/>
      <c r="EDL133" s="46"/>
      <c r="EDM133" s="35"/>
      <c r="EDN133" s="59"/>
      <c r="EDO133" s="37"/>
      <c r="EDP133" s="46"/>
      <c r="EDQ133" s="35"/>
      <c r="EDR133" s="59"/>
      <c r="EDS133" s="37"/>
      <c r="EDT133" s="46"/>
      <c r="EDU133" s="35"/>
      <c r="EDV133" s="59"/>
      <c r="EDW133" s="37"/>
      <c r="EDX133" s="46"/>
      <c r="EDY133" s="35"/>
      <c r="EDZ133" s="59"/>
      <c r="EEA133" s="37"/>
      <c r="EEB133" s="46"/>
      <c r="EEC133" s="35"/>
      <c r="EED133" s="59"/>
      <c r="EEE133" s="37"/>
      <c r="EEF133" s="46"/>
      <c r="EEG133" s="35"/>
      <c r="EEH133" s="59"/>
      <c r="EEI133" s="37"/>
      <c r="EEJ133" s="46"/>
      <c r="EEK133" s="35"/>
      <c r="EEL133" s="59"/>
      <c r="EEM133" s="37"/>
      <c r="EEN133" s="46"/>
      <c r="EEO133" s="35"/>
      <c r="EEP133" s="59"/>
      <c r="EEQ133" s="37"/>
      <c r="EER133" s="46"/>
      <c r="EES133" s="35"/>
      <c r="EET133" s="59"/>
      <c r="EEU133" s="37"/>
      <c r="EEV133" s="46"/>
      <c r="EEW133" s="35"/>
      <c r="EEX133" s="59"/>
      <c r="EEY133" s="37"/>
      <c r="EEZ133" s="46"/>
      <c r="EFA133" s="35"/>
      <c r="EFB133" s="59"/>
      <c r="EFC133" s="37"/>
      <c r="EFD133" s="46"/>
      <c r="EFE133" s="35"/>
      <c r="EFF133" s="59"/>
      <c r="EFG133" s="37"/>
      <c r="EFH133" s="46"/>
      <c r="EFI133" s="35"/>
      <c r="EFJ133" s="59"/>
      <c r="EFK133" s="37"/>
      <c r="EFL133" s="46"/>
      <c r="EFM133" s="35"/>
      <c r="EFN133" s="59"/>
      <c r="EFO133" s="37"/>
      <c r="EFP133" s="46"/>
      <c r="EFQ133" s="35"/>
      <c r="EFR133" s="59"/>
      <c r="EFS133" s="37"/>
      <c r="EFT133" s="46"/>
      <c r="EFU133" s="35"/>
      <c r="EFV133" s="59"/>
      <c r="EFW133" s="37"/>
      <c r="EFX133" s="46"/>
      <c r="EFY133" s="35"/>
      <c r="EFZ133" s="59"/>
      <c r="EGA133" s="37"/>
      <c r="EGB133" s="46"/>
      <c r="EGC133" s="35"/>
      <c r="EGD133" s="59"/>
      <c r="EGE133" s="37"/>
      <c r="EGF133" s="46"/>
      <c r="EGG133" s="35"/>
      <c r="EGH133" s="59"/>
      <c r="EGI133" s="37"/>
      <c r="EGJ133" s="46"/>
      <c r="EGK133" s="35"/>
      <c r="EGL133" s="59"/>
      <c r="EGM133" s="37"/>
      <c r="EGN133" s="46"/>
      <c r="EGO133" s="35"/>
      <c r="EGP133" s="59"/>
      <c r="EGQ133" s="37"/>
      <c r="EGR133" s="46"/>
      <c r="EGS133" s="35"/>
      <c r="EGT133" s="59"/>
      <c r="EGU133" s="37"/>
      <c r="EGV133" s="46"/>
      <c r="EGW133" s="35"/>
      <c r="EGX133" s="59"/>
      <c r="EGY133" s="37"/>
      <c r="EGZ133" s="46"/>
      <c r="EHA133" s="35"/>
      <c r="EHB133" s="59"/>
      <c r="EHC133" s="37"/>
      <c r="EHD133" s="46"/>
      <c r="EHE133" s="35"/>
      <c r="EHF133" s="59"/>
      <c r="EHG133" s="37"/>
      <c r="EHH133" s="46"/>
      <c r="EHI133" s="35"/>
      <c r="EHJ133" s="59"/>
      <c r="EHK133" s="37"/>
      <c r="EHL133" s="46"/>
      <c r="EHM133" s="35"/>
      <c r="EHN133" s="59"/>
      <c r="EHO133" s="37"/>
      <c r="EHP133" s="46"/>
      <c r="EHQ133" s="35"/>
      <c r="EHR133" s="59"/>
      <c r="EHS133" s="37"/>
      <c r="EHT133" s="46"/>
      <c r="EHU133" s="35"/>
      <c r="EHV133" s="59"/>
      <c r="EHW133" s="37"/>
      <c r="EHX133" s="46"/>
      <c r="EHY133" s="35"/>
      <c r="EHZ133" s="59"/>
      <c r="EIA133" s="37"/>
      <c r="EIB133" s="46"/>
      <c r="EIC133" s="35"/>
      <c r="EID133" s="59"/>
      <c r="EIE133" s="37"/>
      <c r="EIF133" s="46"/>
      <c r="EIG133" s="35"/>
      <c r="EIH133" s="59"/>
      <c r="EII133" s="37"/>
      <c r="EIJ133" s="46"/>
      <c r="EIK133" s="35"/>
      <c r="EIL133" s="59"/>
      <c r="EIM133" s="37"/>
      <c r="EIN133" s="46"/>
      <c r="EIO133" s="35"/>
      <c r="EIP133" s="59"/>
      <c r="EIQ133" s="37"/>
      <c r="EIR133" s="46"/>
      <c r="EIS133" s="35"/>
      <c r="EIT133" s="59"/>
      <c r="EIU133" s="37"/>
      <c r="EIV133" s="46"/>
      <c r="EIW133" s="35"/>
      <c r="EIX133" s="59"/>
      <c r="EIY133" s="37"/>
      <c r="EIZ133" s="46"/>
      <c r="EJA133" s="35"/>
      <c r="EJB133" s="59"/>
      <c r="EJC133" s="37"/>
      <c r="EJD133" s="46"/>
      <c r="EJE133" s="35"/>
      <c r="EJF133" s="59"/>
      <c r="EJG133" s="37"/>
      <c r="EJH133" s="46"/>
      <c r="EJI133" s="35"/>
      <c r="EJJ133" s="59"/>
      <c r="EJK133" s="37"/>
      <c r="EJL133" s="46"/>
      <c r="EJM133" s="35"/>
      <c r="EJN133" s="59"/>
      <c r="EJO133" s="37"/>
      <c r="EJP133" s="46"/>
      <c r="EJQ133" s="35"/>
      <c r="EJR133" s="59"/>
      <c r="EJS133" s="37"/>
      <c r="EJT133" s="46"/>
      <c r="EJU133" s="35"/>
      <c r="EJV133" s="59"/>
      <c r="EJW133" s="37"/>
      <c r="EJX133" s="46"/>
      <c r="EJY133" s="35"/>
      <c r="EJZ133" s="59"/>
      <c r="EKA133" s="37"/>
      <c r="EKB133" s="46"/>
      <c r="EKC133" s="35"/>
      <c r="EKD133" s="59"/>
      <c r="EKE133" s="37"/>
      <c r="EKF133" s="46"/>
      <c r="EKG133" s="35"/>
      <c r="EKH133" s="59"/>
      <c r="EKI133" s="37"/>
      <c r="EKJ133" s="46"/>
      <c r="EKK133" s="35"/>
      <c r="EKL133" s="59"/>
      <c r="EKM133" s="37"/>
      <c r="EKN133" s="46"/>
      <c r="EKO133" s="35"/>
      <c r="EKP133" s="59"/>
      <c r="EKQ133" s="37"/>
      <c r="EKR133" s="46"/>
      <c r="EKS133" s="35"/>
      <c r="EKT133" s="59"/>
      <c r="EKU133" s="37"/>
      <c r="EKV133" s="46"/>
      <c r="EKW133" s="35"/>
      <c r="EKX133" s="59"/>
      <c r="EKY133" s="37"/>
      <c r="EKZ133" s="46"/>
      <c r="ELA133" s="35"/>
      <c r="ELB133" s="59"/>
      <c r="ELC133" s="37"/>
      <c r="ELD133" s="46"/>
      <c r="ELE133" s="35"/>
      <c r="ELF133" s="59"/>
      <c r="ELG133" s="37"/>
      <c r="ELH133" s="46"/>
      <c r="ELI133" s="35"/>
      <c r="ELJ133" s="59"/>
      <c r="ELK133" s="37"/>
      <c r="ELL133" s="46"/>
      <c r="ELM133" s="35"/>
      <c r="ELN133" s="59"/>
      <c r="ELO133" s="37"/>
      <c r="ELP133" s="46"/>
      <c r="ELQ133" s="35"/>
      <c r="ELR133" s="59"/>
      <c r="ELS133" s="37"/>
      <c r="ELT133" s="46"/>
      <c r="ELU133" s="35"/>
      <c r="ELV133" s="59"/>
      <c r="ELW133" s="37"/>
      <c r="ELX133" s="46"/>
      <c r="ELY133" s="35"/>
      <c r="ELZ133" s="59"/>
      <c r="EMA133" s="37"/>
      <c r="EMB133" s="46"/>
      <c r="EMC133" s="35"/>
      <c r="EMD133" s="59"/>
      <c r="EME133" s="37"/>
      <c r="EMF133" s="46"/>
      <c r="EMG133" s="35"/>
      <c r="EMH133" s="59"/>
      <c r="EMI133" s="37"/>
      <c r="EMJ133" s="46"/>
      <c r="EMK133" s="35"/>
      <c r="EML133" s="59"/>
      <c r="EMM133" s="37"/>
      <c r="EMN133" s="46"/>
      <c r="EMO133" s="35"/>
      <c r="EMP133" s="59"/>
      <c r="EMQ133" s="37"/>
      <c r="EMR133" s="46"/>
      <c r="EMS133" s="35"/>
      <c r="EMT133" s="59"/>
      <c r="EMU133" s="37"/>
      <c r="EMV133" s="46"/>
      <c r="EMW133" s="35"/>
      <c r="EMX133" s="59"/>
      <c r="EMY133" s="37"/>
      <c r="EMZ133" s="46"/>
      <c r="ENA133" s="35"/>
      <c r="ENB133" s="59"/>
      <c r="ENC133" s="37"/>
      <c r="END133" s="46"/>
      <c r="ENE133" s="35"/>
      <c r="ENF133" s="59"/>
      <c r="ENG133" s="37"/>
      <c r="ENH133" s="46"/>
      <c r="ENI133" s="35"/>
      <c r="ENJ133" s="59"/>
      <c r="ENK133" s="37"/>
      <c r="ENL133" s="46"/>
      <c r="ENM133" s="35"/>
      <c r="ENN133" s="59"/>
      <c r="ENO133" s="37"/>
      <c r="ENP133" s="46"/>
      <c r="ENQ133" s="35"/>
      <c r="ENR133" s="59"/>
      <c r="ENS133" s="37"/>
      <c r="ENT133" s="46"/>
      <c r="ENU133" s="35"/>
      <c r="ENV133" s="59"/>
      <c r="ENW133" s="37"/>
      <c r="ENX133" s="46"/>
      <c r="ENY133" s="35"/>
      <c r="ENZ133" s="59"/>
      <c r="EOA133" s="37"/>
      <c r="EOB133" s="46"/>
      <c r="EOC133" s="35"/>
      <c r="EOD133" s="59"/>
      <c r="EOE133" s="37"/>
      <c r="EOF133" s="46"/>
      <c r="EOG133" s="35"/>
      <c r="EOH133" s="59"/>
      <c r="EOI133" s="37"/>
      <c r="EOJ133" s="46"/>
      <c r="EOK133" s="35"/>
      <c r="EOL133" s="59"/>
      <c r="EOM133" s="37"/>
      <c r="EON133" s="46"/>
      <c r="EOO133" s="35"/>
      <c r="EOP133" s="59"/>
      <c r="EOQ133" s="37"/>
      <c r="EOR133" s="46"/>
      <c r="EOS133" s="35"/>
      <c r="EOT133" s="59"/>
      <c r="EOU133" s="37"/>
      <c r="EOV133" s="46"/>
      <c r="EOW133" s="35"/>
      <c r="EOX133" s="59"/>
      <c r="EOY133" s="37"/>
      <c r="EOZ133" s="46"/>
      <c r="EPA133" s="35"/>
      <c r="EPB133" s="59"/>
      <c r="EPC133" s="37"/>
      <c r="EPD133" s="46"/>
      <c r="EPE133" s="35"/>
      <c r="EPF133" s="59"/>
      <c r="EPG133" s="37"/>
      <c r="EPH133" s="46"/>
      <c r="EPI133" s="35"/>
      <c r="EPJ133" s="59"/>
      <c r="EPK133" s="37"/>
      <c r="EPL133" s="46"/>
      <c r="EPM133" s="35"/>
      <c r="EPN133" s="59"/>
      <c r="EPO133" s="37"/>
      <c r="EPP133" s="46"/>
      <c r="EPQ133" s="35"/>
      <c r="EPR133" s="59"/>
      <c r="EPS133" s="37"/>
      <c r="EPT133" s="46"/>
      <c r="EPU133" s="35"/>
      <c r="EPV133" s="59"/>
      <c r="EPW133" s="37"/>
      <c r="EPX133" s="46"/>
      <c r="EPY133" s="35"/>
      <c r="EPZ133" s="59"/>
      <c r="EQA133" s="37"/>
      <c r="EQB133" s="46"/>
      <c r="EQC133" s="35"/>
      <c r="EQD133" s="59"/>
      <c r="EQE133" s="37"/>
      <c r="EQF133" s="46"/>
      <c r="EQG133" s="35"/>
      <c r="EQH133" s="59"/>
      <c r="EQI133" s="37"/>
      <c r="EQJ133" s="46"/>
      <c r="EQK133" s="35"/>
      <c r="EQL133" s="59"/>
      <c r="EQM133" s="37"/>
      <c r="EQN133" s="46"/>
      <c r="EQO133" s="35"/>
      <c r="EQP133" s="59"/>
      <c r="EQQ133" s="37"/>
      <c r="EQR133" s="46"/>
      <c r="EQS133" s="35"/>
      <c r="EQT133" s="59"/>
      <c r="EQU133" s="37"/>
      <c r="EQV133" s="46"/>
      <c r="EQW133" s="35"/>
      <c r="EQX133" s="59"/>
      <c r="EQY133" s="37"/>
      <c r="EQZ133" s="46"/>
      <c r="ERA133" s="35"/>
      <c r="ERB133" s="59"/>
      <c r="ERC133" s="37"/>
      <c r="ERD133" s="46"/>
      <c r="ERE133" s="35"/>
      <c r="ERF133" s="59"/>
      <c r="ERG133" s="37"/>
      <c r="ERH133" s="46"/>
      <c r="ERI133" s="35"/>
      <c r="ERJ133" s="59"/>
      <c r="ERK133" s="37"/>
      <c r="ERL133" s="46"/>
      <c r="ERM133" s="35"/>
      <c r="ERN133" s="59"/>
      <c r="ERO133" s="37"/>
      <c r="ERP133" s="46"/>
      <c r="ERQ133" s="35"/>
      <c r="ERR133" s="59"/>
      <c r="ERS133" s="37"/>
      <c r="ERT133" s="46"/>
      <c r="ERU133" s="35"/>
      <c r="ERV133" s="59"/>
      <c r="ERW133" s="37"/>
      <c r="ERX133" s="46"/>
      <c r="ERY133" s="35"/>
      <c r="ERZ133" s="59"/>
      <c r="ESA133" s="37"/>
      <c r="ESB133" s="46"/>
      <c r="ESC133" s="35"/>
      <c r="ESD133" s="59"/>
      <c r="ESE133" s="37"/>
      <c r="ESF133" s="46"/>
      <c r="ESG133" s="35"/>
      <c r="ESH133" s="59"/>
      <c r="ESI133" s="37"/>
      <c r="ESJ133" s="46"/>
      <c r="ESK133" s="35"/>
      <c r="ESL133" s="59"/>
      <c r="ESM133" s="37"/>
      <c r="ESN133" s="46"/>
      <c r="ESO133" s="35"/>
      <c r="ESP133" s="59"/>
      <c r="ESQ133" s="37"/>
      <c r="ESR133" s="46"/>
      <c r="ESS133" s="35"/>
      <c r="EST133" s="59"/>
      <c r="ESU133" s="37"/>
      <c r="ESV133" s="46"/>
      <c r="ESW133" s="35"/>
      <c r="ESX133" s="59"/>
      <c r="ESY133" s="37"/>
      <c r="ESZ133" s="46"/>
      <c r="ETA133" s="35"/>
      <c r="ETB133" s="59"/>
      <c r="ETC133" s="37"/>
      <c r="ETD133" s="46"/>
      <c r="ETE133" s="35"/>
      <c r="ETF133" s="59"/>
      <c r="ETG133" s="37"/>
      <c r="ETH133" s="46"/>
      <c r="ETI133" s="35"/>
      <c r="ETJ133" s="59"/>
      <c r="ETK133" s="37"/>
      <c r="ETL133" s="46"/>
      <c r="ETM133" s="35"/>
      <c r="ETN133" s="59"/>
      <c r="ETO133" s="37"/>
      <c r="ETP133" s="46"/>
      <c r="ETQ133" s="35"/>
      <c r="ETR133" s="59"/>
      <c r="ETS133" s="37"/>
      <c r="ETT133" s="46"/>
      <c r="ETU133" s="35"/>
      <c r="ETV133" s="59"/>
      <c r="ETW133" s="37"/>
      <c r="ETX133" s="46"/>
      <c r="ETY133" s="35"/>
      <c r="ETZ133" s="59"/>
      <c r="EUA133" s="37"/>
      <c r="EUB133" s="46"/>
      <c r="EUC133" s="35"/>
      <c r="EUD133" s="59"/>
      <c r="EUE133" s="37"/>
      <c r="EUF133" s="46"/>
      <c r="EUG133" s="35"/>
      <c r="EUH133" s="59"/>
      <c r="EUI133" s="37"/>
      <c r="EUJ133" s="46"/>
      <c r="EUK133" s="35"/>
      <c r="EUL133" s="59"/>
      <c r="EUM133" s="37"/>
      <c r="EUN133" s="46"/>
      <c r="EUO133" s="35"/>
      <c r="EUP133" s="59"/>
      <c r="EUQ133" s="37"/>
      <c r="EUR133" s="46"/>
      <c r="EUS133" s="35"/>
      <c r="EUT133" s="59"/>
      <c r="EUU133" s="37"/>
      <c r="EUV133" s="46"/>
      <c r="EUW133" s="35"/>
      <c r="EUX133" s="59"/>
      <c r="EUY133" s="37"/>
      <c r="EUZ133" s="46"/>
      <c r="EVA133" s="35"/>
      <c r="EVB133" s="59"/>
      <c r="EVC133" s="37"/>
      <c r="EVD133" s="46"/>
      <c r="EVE133" s="35"/>
      <c r="EVF133" s="59"/>
      <c r="EVG133" s="37"/>
      <c r="EVH133" s="46"/>
      <c r="EVI133" s="35"/>
      <c r="EVJ133" s="59"/>
      <c r="EVK133" s="37"/>
      <c r="EVL133" s="46"/>
      <c r="EVM133" s="35"/>
      <c r="EVN133" s="59"/>
      <c r="EVO133" s="37"/>
      <c r="EVP133" s="46"/>
      <c r="EVQ133" s="35"/>
      <c r="EVR133" s="59"/>
      <c r="EVS133" s="37"/>
      <c r="EVT133" s="46"/>
      <c r="EVU133" s="35"/>
      <c r="EVV133" s="59"/>
      <c r="EVW133" s="37"/>
      <c r="EVX133" s="46"/>
      <c r="EVY133" s="35"/>
      <c r="EVZ133" s="59"/>
      <c r="EWA133" s="37"/>
      <c r="EWB133" s="46"/>
      <c r="EWC133" s="35"/>
      <c r="EWD133" s="59"/>
      <c r="EWE133" s="37"/>
      <c r="EWF133" s="46"/>
      <c r="EWG133" s="35"/>
      <c r="EWH133" s="59"/>
      <c r="EWI133" s="37"/>
      <c r="EWJ133" s="46"/>
      <c r="EWK133" s="35"/>
      <c r="EWL133" s="59"/>
      <c r="EWM133" s="37"/>
      <c r="EWN133" s="46"/>
      <c r="EWO133" s="35"/>
      <c r="EWP133" s="59"/>
      <c r="EWQ133" s="37"/>
      <c r="EWR133" s="46"/>
      <c r="EWS133" s="35"/>
      <c r="EWT133" s="59"/>
      <c r="EWU133" s="37"/>
      <c r="EWV133" s="46"/>
      <c r="EWW133" s="35"/>
      <c r="EWX133" s="59"/>
      <c r="EWY133" s="37"/>
      <c r="EWZ133" s="46"/>
      <c r="EXA133" s="35"/>
      <c r="EXB133" s="59"/>
      <c r="EXC133" s="37"/>
      <c r="EXD133" s="46"/>
      <c r="EXE133" s="35"/>
      <c r="EXF133" s="59"/>
      <c r="EXG133" s="37"/>
      <c r="EXH133" s="46"/>
      <c r="EXI133" s="35"/>
      <c r="EXJ133" s="59"/>
      <c r="EXK133" s="37"/>
      <c r="EXL133" s="46"/>
      <c r="EXM133" s="35"/>
      <c r="EXN133" s="59"/>
      <c r="EXO133" s="37"/>
      <c r="EXP133" s="46"/>
      <c r="EXQ133" s="35"/>
      <c r="EXR133" s="59"/>
      <c r="EXS133" s="37"/>
      <c r="EXT133" s="46"/>
      <c r="EXU133" s="35"/>
      <c r="EXV133" s="59"/>
      <c r="EXW133" s="37"/>
      <c r="EXX133" s="46"/>
      <c r="EXY133" s="35"/>
      <c r="EXZ133" s="59"/>
      <c r="EYA133" s="37"/>
      <c r="EYB133" s="46"/>
      <c r="EYC133" s="35"/>
      <c r="EYD133" s="59"/>
      <c r="EYE133" s="37"/>
      <c r="EYF133" s="46"/>
      <c r="EYG133" s="35"/>
      <c r="EYH133" s="59"/>
      <c r="EYI133" s="37"/>
      <c r="EYJ133" s="46"/>
      <c r="EYK133" s="35"/>
      <c r="EYL133" s="59"/>
      <c r="EYM133" s="37"/>
      <c r="EYN133" s="46"/>
      <c r="EYO133" s="35"/>
      <c r="EYP133" s="59"/>
      <c r="EYQ133" s="37"/>
      <c r="EYR133" s="46"/>
      <c r="EYS133" s="35"/>
      <c r="EYT133" s="59"/>
      <c r="EYU133" s="37"/>
      <c r="EYV133" s="46"/>
      <c r="EYW133" s="35"/>
      <c r="EYX133" s="59"/>
      <c r="EYY133" s="37"/>
      <c r="EYZ133" s="46"/>
      <c r="EZA133" s="35"/>
      <c r="EZB133" s="59"/>
      <c r="EZC133" s="37"/>
      <c r="EZD133" s="46"/>
      <c r="EZE133" s="35"/>
      <c r="EZF133" s="59"/>
      <c r="EZG133" s="37"/>
      <c r="EZH133" s="46"/>
      <c r="EZI133" s="35"/>
      <c r="EZJ133" s="59"/>
      <c r="EZK133" s="37"/>
      <c r="EZL133" s="46"/>
      <c r="EZM133" s="35"/>
      <c r="EZN133" s="59"/>
      <c r="EZO133" s="37"/>
      <c r="EZP133" s="46"/>
      <c r="EZQ133" s="35"/>
      <c r="EZR133" s="59"/>
      <c r="EZS133" s="37"/>
      <c r="EZT133" s="46"/>
      <c r="EZU133" s="35"/>
      <c r="EZV133" s="59"/>
      <c r="EZW133" s="37"/>
      <c r="EZX133" s="46"/>
      <c r="EZY133" s="35"/>
      <c r="EZZ133" s="59"/>
      <c r="FAA133" s="37"/>
      <c r="FAB133" s="46"/>
      <c r="FAC133" s="35"/>
      <c r="FAD133" s="59"/>
      <c r="FAE133" s="37"/>
      <c r="FAF133" s="46"/>
      <c r="FAG133" s="35"/>
      <c r="FAH133" s="59"/>
      <c r="FAI133" s="37"/>
      <c r="FAJ133" s="46"/>
      <c r="FAK133" s="35"/>
      <c r="FAL133" s="59"/>
      <c r="FAM133" s="37"/>
      <c r="FAN133" s="46"/>
      <c r="FAO133" s="35"/>
      <c r="FAP133" s="59"/>
      <c r="FAQ133" s="37"/>
      <c r="FAR133" s="46"/>
      <c r="FAS133" s="35"/>
      <c r="FAT133" s="59"/>
      <c r="FAU133" s="37"/>
      <c r="FAV133" s="46"/>
      <c r="FAW133" s="35"/>
      <c r="FAX133" s="59"/>
      <c r="FAY133" s="37"/>
      <c r="FAZ133" s="46"/>
      <c r="FBA133" s="35"/>
      <c r="FBB133" s="59"/>
      <c r="FBC133" s="37"/>
      <c r="FBD133" s="46"/>
      <c r="FBE133" s="35"/>
      <c r="FBF133" s="59"/>
      <c r="FBG133" s="37"/>
      <c r="FBH133" s="46"/>
      <c r="FBI133" s="35"/>
      <c r="FBJ133" s="59"/>
      <c r="FBK133" s="37"/>
      <c r="FBL133" s="46"/>
      <c r="FBM133" s="35"/>
      <c r="FBN133" s="59"/>
      <c r="FBO133" s="37"/>
      <c r="FBP133" s="46"/>
      <c r="FBQ133" s="35"/>
      <c r="FBR133" s="59"/>
      <c r="FBS133" s="37"/>
      <c r="FBT133" s="46"/>
      <c r="FBU133" s="35"/>
      <c r="FBV133" s="59"/>
      <c r="FBW133" s="37"/>
      <c r="FBX133" s="46"/>
      <c r="FBY133" s="35"/>
      <c r="FBZ133" s="59"/>
      <c r="FCA133" s="37"/>
      <c r="FCB133" s="46"/>
      <c r="FCC133" s="35"/>
      <c r="FCD133" s="59"/>
      <c r="FCE133" s="37"/>
      <c r="FCF133" s="46"/>
      <c r="FCG133" s="35"/>
      <c r="FCH133" s="59"/>
      <c r="FCI133" s="37"/>
      <c r="FCJ133" s="46"/>
      <c r="FCK133" s="35"/>
      <c r="FCL133" s="59"/>
      <c r="FCM133" s="37"/>
      <c r="FCN133" s="46"/>
      <c r="FCO133" s="35"/>
      <c r="FCP133" s="59"/>
      <c r="FCQ133" s="37"/>
      <c r="FCR133" s="46"/>
      <c r="FCS133" s="35"/>
      <c r="FCT133" s="59"/>
      <c r="FCU133" s="37"/>
      <c r="FCV133" s="46"/>
      <c r="FCW133" s="35"/>
      <c r="FCX133" s="59"/>
      <c r="FCY133" s="37"/>
      <c r="FCZ133" s="46"/>
      <c r="FDA133" s="35"/>
      <c r="FDB133" s="59"/>
      <c r="FDC133" s="37"/>
      <c r="FDD133" s="46"/>
      <c r="FDE133" s="35"/>
      <c r="FDF133" s="59"/>
      <c r="FDG133" s="37"/>
      <c r="FDH133" s="46"/>
      <c r="FDI133" s="35"/>
      <c r="FDJ133" s="59"/>
      <c r="FDK133" s="37"/>
      <c r="FDL133" s="46"/>
      <c r="FDM133" s="35"/>
      <c r="FDN133" s="59"/>
      <c r="FDO133" s="37"/>
      <c r="FDP133" s="46"/>
      <c r="FDQ133" s="35"/>
      <c r="FDR133" s="59"/>
      <c r="FDS133" s="37"/>
      <c r="FDT133" s="46"/>
      <c r="FDU133" s="35"/>
      <c r="FDV133" s="59"/>
      <c r="FDW133" s="37"/>
      <c r="FDX133" s="46"/>
      <c r="FDY133" s="35"/>
      <c r="FDZ133" s="59"/>
      <c r="FEA133" s="37"/>
      <c r="FEB133" s="46"/>
      <c r="FEC133" s="35"/>
      <c r="FED133" s="59"/>
      <c r="FEE133" s="37"/>
      <c r="FEF133" s="46"/>
      <c r="FEG133" s="35"/>
      <c r="FEH133" s="59"/>
      <c r="FEI133" s="37"/>
      <c r="FEJ133" s="46"/>
      <c r="FEK133" s="35"/>
      <c r="FEL133" s="59"/>
      <c r="FEM133" s="37"/>
      <c r="FEN133" s="46"/>
      <c r="FEO133" s="35"/>
      <c r="FEP133" s="59"/>
      <c r="FEQ133" s="37"/>
      <c r="FER133" s="46"/>
      <c r="FES133" s="35"/>
      <c r="FET133" s="59"/>
      <c r="FEU133" s="37"/>
      <c r="FEV133" s="46"/>
      <c r="FEW133" s="35"/>
      <c r="FEX133" s="59"/>
      <c r="FEY133" s="37"/>
      <c r="FEZ133" s="46"/>
      <c r="FFA133" s="35"/>
      <c r="FFB133" s="59"/>
      <c r="FFC133" s="37"/>
      <c r="FFD133" s="46"/>
      <c r="FFE133" s="35"/>
      <c r="FFF133" s="59"/>
      <c r="FFG133" s="37"/>
      <c r="FFH133" s="46"/>
      <c r="FFI133" s="35"/>
      <c r="FFJ133" s="59"/>
      <c r="FFK133" s="37"/>
      <c r="FFL133" s="46"/>
      <c r="FFM133" s="35"/>
      <c r="FFN133" s="59"/>
      <c r="FFO133" s="37"/>
      <c r="FFP133" s="46"/>
      <c r="FFQ133" s="35"/>
      <c r="FFR133" s="59"/>
      <c r="FFS133" s="37"/>
      <c r="FFT133" s="46"/>
      <c r="FFU133" s="35"/>
      <c r="FFV133" s="59"/>
      <c r="FFW133" s="37"/>
      <c r="FFX133" s="46"/>
      <c r="FFY133" s="35"/>
      <c r="FFZ133" s="59"/>
      <c r="FGA133" s="37"/>
      <c r="FGB133" s="46"/>
      <c r="FGC133" s="35"/>
      <c r="FGD133" s="59"/>
      <c r="FGE133" s="37"/>
      <c r="FGF133" s="46"/>
      <c r="FGG133" s="35"/>
      <c r="FGH133" s="59"/>
      <c r="FGI133" s="37"/>
      <c r="FGJ133" s="46"/>
      <c r="FGK133" s="35"/>
      <c r="FGL133" s="59"/>
      <c r="FGM133" s="37"/>
      <c r="FGN133" s="46"/>
      <c r="FGO133" s="35"/>
      <c r="FGP133" s="59"/>
      <c r="FGQ133" s="37"/>
      <c r="FGR133" s="46"/>
      <c r="FGS133" s="35"/>
      <c r="FGT133" s="59"/>
      <c r="FGU133" s="37"/>
      <c r="FGV133" s="46"/>
      <c r="FGW133" s="35"/>
      <c r="FGX133" s="59"/>
      <c r="FGY133" s="37"/>
      <c r="FGZ133" s="46"/>
      <c r="FHA133" s="35"/>
      <c r="FHB133" s="59"/>
      <c r="FHC133" s="37"/>
      <c r="FHD133" s="46"/>
      <c r="FHE133" s="35"/>
      <c r="FHF133" s="59"/>
      <c r="FHG133" s="37"/>
      <c r="FHH133" s="46"/>
      <c r="FHI133" s="35"/>
      <c r="FHJ133" s="59"/>
      <c r="FHK133" s="37"/>
      <c r="FHL133" s="46"/>
      <c r="FHM133" s="35"/>
      <c r="FHN133" s="59"/>
      <c r="FHO133" s="37"/>
      <c r="FHP133" s="46"/>
      <c r="FHQ133" s="35"/>
      <c r="FHR133" s="59"/>
      <c r="FHS133" s="37"/>
      <c r="FHT133" s="46"/>
      <c r="FHU133" s="35"/>
      <c r="FHV133" s="59"/>
      <c r="FHW133" s="37"/>
      <c r="FHX133" s="46"/>
      <c r="FHY133" s="35"/>
      <c r="FHZ133" s="59"/>
      <c r="FIA133" s="37"/>
      <c r="FIB133" s="46"/>
      <c r="FIC133" s="35"/>
      <c r="FID133" s="59"/>
      <c r="FIE133" s="37"/>
      <c r="FIF133" s="46"/>
      <c r="FIG133" s="35"/>
      <c r="FIH133" s="59"/>
      <c r="FII133" s="37"/>
      <c r="FIJ133" s="46"/>
      <c r="FIK133" s="35"/>
      <c r="FIL133" s="59"/>
      <c r="FIM133" s="37"/>
      <c r="FIN133" s="46"/>
      <c r="FIO133" s="35"/>
      <c r="FIP133" s="59"/>
      <c r="FIQ133" s="37"/>
      <c r="FIR133" s="46"/>
      <c r="FIS133" s="35"/>
      <c r="FIT133" s="59"/>
      <c r="FIU133" s="37"/>
      <c r="FIV133" s="46"/>
      <c r="FIW133" s="35"/>
      <c r="FIX133" s="59"/>
      <c r="FIY133" s="37"/>
      <c r="FIZ133" s="46"/>
      <c r="FJA133" s="35"/>
      <c r="FJB133" s="59"/>
      <c r="FJC133" s="37"/>
      <c r="FJD133" s="46"/>
      <c r="FJE133" s="35"/>
      <c r="FJF133" s="59"/>
      <c r="FJG133" s="37"/>
      <c r="FJH133" s="46"/>
      <c r="FJI133" s="35"/>
      <c r="FJJ133" s="59"/>
      <c r="FJK133" s="37"/>
      <c r="FJL133" s="46"/>
      <c r="FJM133" s="35"/>
      <c r="FJN133" s="59"/>
      <c r="FJO133" s="37"/>
      <c r="FJP133" s="46"/>
      <c r="FJQ133" s="35"/>
      <c r="FJR133" s="59"/>
      <c r="FJS133" s="37"/>
      <c r="FJT133" s="46"/>
      <c r="FJU133" s="35"/>
      <c r="FJV133" s="59"/>
      <c r="FJW133" s="37"/>
      <c r="FJX133" s="46"/>
      <c r="FJY133" s="35"/>
      <c r="FJZ133" s="59"/>
      <c r="FKA133" s="37"/>
      <c r="FKB133" s="46"/>
      <c r="FKC133" s="35"/>
      <c r="FKD133" s="59"/>
      <c r="FKE133" s="37"/>
      <c r="FKF133" s="46"/>
      <c r="FKG133" s="35"/>
      <c r="FKH133" s="59"/>
      <c r="FKI133" s="37"/>
      <c r="FKJ133" s="46"/>
      <c r="FKK133" s="35"/>
      <c r="FKL133" s="59"/>
      <c r="FKM133" s="37"/>
      <c r="FKN133" s="46"/>
      <c r="FKO133" s="35"/>
      <c r="FKP133" s="59"/>
      <c r="FKQ133" s="37"/>
      <c r="FKR133" s="46"/>
      <c r="FKS133" s="35"/>
      <c r="FKT133" s="59"/>
      <c r="FKU133" s="37"/>
      <c r="FKV133" s="46"/>
      <c r="FKW133" s="35"/>
      <c r="FKX133" s="59"/>
      <c r="FKY133" s="37"/>
      <c r="FKZ133" s="46"/>
      <c r="FLA133" s="35"/>
      <c r="FLB133" s="59"/>
      <c r="FLC133" s="37"/>
      <c r="FLD133" s="46"/>
      <c r="FLE133" s="35"/>
      <c r="FLF133" s="59"/>
      <c r="FLG133" s="37"/>
      <c r="FLH133" s="46"/>
      <c r="FLI133" s="35"/>
      <c r="FLJ133" s="59"/>
      <c r="FLK133" s="37"/>
      <c r="FLL133" s="46"/>
      <c r="FLM133" s="35"/>
      <c r="FLN133" s="59"/>
      <c r="FLO133" s="37"/>
      <c r="FLP133" s="46"/>
      <c r="FLQ133" s="35"/>
      <c r="FLR133" s="59"/>
      <c r="FLS133" s="37"/>
      <c r="FLT133" s="46"/>
      <c r="FLU133" s="35"/>
      <c r="FLV133" s="59"/>
      <c r="FLW133" s="37"/>
      <c r="FLX133" s="46"/>
      <c r="FLY133" s="35"/>
      <c r="FLZ133" s="59"/>
      <c r="FMA133" s="37"/>
      <c r="FMB133" s="46"/>
      <c r="FMC133" s="35"/>
      <c r="FMD133" s="59"/>
      <c r="FME133" s="37"/>
      <c r="FMF133" s="46"/>
      <c r="FMG133" s="35"/>
      <c r="FMH133" s="59"/>
      <c r="FMI133" s="37"/>
      <c r="FMJ133" s="46"/>
      <c r="FMK133" s="35"/>
      <c r="FML133" s="59"/>
      <c r="FMM133" s="37"/>
      <c r="FMN133" s="46"/>
      <c r="FMO133" s="35"/>
      <c r="FMP133" s="59"/>
      <c r="FMQ133" s="37"/>
      <c r="FMR133" s="46"/>
      <c r="FMS133" s="35"/>
      <c r="FMT133" s="59"/>
      <c r="FMU133" s="37"/>
      <c r="FMV133" s="46"/>
      <c r="FMW133" s="35"/>
      <c r="FMX133" s="59"/>
      <c r="FMY133" s="37"/>
      <c r="FMZ133" s="46"/>
      <c r="FNA133" s="35"/>
      <c r="FNB133" s="59"/>
      <c r="FNC133" s="37"/>
      <c r="FND133" s="46"/>
      <c r="FNE133" s="35"/>
      <c r="FNF133" s="59"/>
      <c r="FNG133" s="37"/>
      <c r="FNH133" s="46"/>
      <c r="FNI133" s="35"/>
      <c r="FNJ133" s="59"/>
      <c r="FNK133" s="37"/>
      <c r="FNL133" s="46"/>
      <c r="FNM133" s="35"/>
      <c r="FNN133" s="59"/>
      <c r="FNO133" s="37"/>
      <c r="FNP133" s="46"/>
      <c r="FNQ133" s="35"/>
      <c r="FNR133" s="59"/>
      <c r="FNS133" s="37"/>
      <c r="FNT133" s="46"/>
      <c r="FNU133" s="35"/>
      <c r="FNV133" s="59"/>
      <c r="FNW133" s="37"/>
      <c r="FNX133" s="46"/>
      <c r="FNY133" s="35"/>
      <c r="FNZ133" s="59"/>
      <c r="FOA133" s="37"/>
      <c r="FOB133" s="46"/>
      <c r="FOC133" s="35"/>
      <c r="FOD133" s="59"/>
      <c r="FOE133" s="37"/>
      <c r="FOF133" s="46"/>
      <c r="FOG133" s="35"/>
      <c r="FOH133" s="59"/>
      <c r="FOI133" s="37"/>
      <c r="FOJ133" s="46"/>
      <c r="FOK133" s="35"/>
      <c r="FOL133" s="59"/>
      <c r="FOM133" s="37"/>
      <c r="FON133" s="46"/>
      <c r="FOO133" s="35"/>
      <c r="FOP133" s="59"/>
      <c r="FOQ133" s="37"/>
      <c r="FOR133" s="46"/>
      <c r="FOS133" s="35"/>
      <c r="FOT133" s="59"/>
      <c r="FOU133" s="37"/>
      <c r="FOV133" s="46"/>
      <c r="FOW133" s="35"/>
      <c r="FOX133" s="59"/>
      <c r="FOY133" s="37"/>
      <c r="FOZ133" s="46"/>
      <c r="FPA133" s="35"/>
      <c r="FPB133" s="59"/>
      <c r="FPC133" s="37"/>
      <c r="FPD133" s="46"/>
      <c r="FPE133" s="35"/>
      <c r="FPF133" s="59"/>
      <c r="FPG133" s="37"/>
      <c r="FPH133" s="46"/>
      <c r="FPI133" s="35"/>
      <c r="FPJ133" s="59"/>
      <c r="FPK133" s="37"/>
      <c r="FPL133" s="46"/>
      <c r="FPM133" s="35"/>
      <c r="FPN133" s="59"/>
      <c r="FPO133" s="37"/>
      <c r="FPP133" s="46"/>
      <c r="FPQ133" s="35"/>
      <c r="FPR133" s="59"/>
      <c r="FPS133" s="37"/>
      <c r="FPT133" s="46"/>
      <c r="FPU133" s="35"/>
      <c r="FPV133" s="59"/>
      <c r="FPW133" s="37"/>
      <c r="FPX133" s="46"/>
      <c r="FPY133" s="35"/>
      <c r="FPZ133" s="59"/>
      <c r="FQA133" s="37"/>
      <c r="FQB133" s="46"/>
      <c r="FQC133" s="35"/>
      <c r="FQD133" s="59"/>
      <c r="FQE133" s="37"/>
      <c r="FQF133" s="46"/>
      <c r="FQG133" s="35"/>
      <c r="FQH133" s="59"/>
      <c r="FQI133" s="37"/>
      <c r="FQJ133" s="46"/>
      <c r="FQK133" s="35"/>
      <c r="FQL133" s="59"/>
      <c r="FQM133" s="37"/>
      <c r="FQN133" s="46"/>
      <c r="FQO133" s="35"/>
      <c r="FQP133" s="59"/>
      <c r="FQQ133" s="37"/>
      <c r="FQR133" s="46"/>
      <c r="FQS133" s="35"/>
      <c r="FQT133" s="59"/>
      <c r="FQU133" s="37"/>
      <c r="FQV133" s="46"/>
      <c r="FQW133" s="35"/>
      <c r="FQX133" s="59"/>
      <c r="FQY133" s="37"/>
      <c r="FQZ133" s="46"/>
      <c r="FRA133" s="35"/>
      <c r="FRB133" s="59"/>
      <c r="FRC133" s="37"/>
      <c r="FRD133" s="46"/>
      <c r="FRE133" s="35"/>
      <c r="FRF133" s="59"/>
      <c r="FRG133" s="37"/>
      <c r="FRH133" s="46"/>
      <c r="FRI133" s="35"/>
      <c r="FRJ133" s="59"/>
      <c r="FRK133" s="37"/>
      <c r="FRL133" s="46"/>
      <c r="FRM133" s="35"/>
      <c r="FRN133" s="59"/>
      <c r="FRO133" s="37"/>
      <c r="FRP133" s="46"/>
      <c r="FRQ133" s="35"/>
      <c r="FRR133" s="59"/>
      <c r="FRS133" s="37"/>
      <c r="FRT133" s="46"/>
      <c r="FRU133" s="35"/>
      <c r="FRV133" s="59"/>
      <c r="FRW133" s="37"/>
      <c r="FRX133" s="46"/>
      <c r="FRY133" s="35"/>
      <c r="FRZ133" s="59"/>
      <c r="FSA133" s="37"/>
      <c r="FSB133" s="46"/>
      <c r="FSC133" s="35"/>
      <c r="FSD133" s="59"/>
      <c r="FSE133" s="37"/>
      <c r="FSF133" s="46"/>
      <c r="FSG133" s="35"/>
      <c r="FSH133" s="59"/>
      <c r="FSI133" s="37"/>
      <c r="FSJ133" s="46"/>
      <c r="FSK133" s="35"/>
      <c r="FSL133" s="59"/>
      <c r="FSM133" s="37"/>
      <c r="FSN133" s="46"/>
      <c r="FSO133" s="35"/>
      <c r="FSP133" s="59"/>
      <c r="FSQ133" s="37"/>
      <c r="FSR133" s="46"/>
      <c r="FSS133" s="35"/>
      <c r="FST133" s="59"/>
      <c r="FSU133" s="37"/>
      <c r="FSV133" s="46"/>
      <c r="FSW133" s="35"/>
      <c r="FSX133" s="59"/>
      <c r="FSY133" s="37"/>
      <c r="FSZ133" s="46"/>
      <c r="FTA133" s="35"/>
      <c r="FTB133" s="59"/>
      <c r="FTC133" s="37"/>
      <c r="FTD133" s="46"/>
      <c r="FTE133" s="35"/>
      <c r="FTF133" s="59"/>
      <c r="FTG133" s="37"/>
      <c r="FTH133" s="46"/>
      <c r="FTI133" s="35"/>
      <c r="FTJ133" s="59"/>
      <c r="FTK133" s="37"/>
      <c r="FTL133" s="46"/>
      <c r="FTM133" s="35"/>
      <c r="FTN133" s="59"/>
      <c r="FTO133" s="37"/>
      <c r="FTP133" s="46"/>
      <c r="FTQ133" s="35"/>
      <c r="FTR133" s="59"/>
      <c r="FTS133" s="37"/>
      <c r="FTT133" s="46"/>
      <c r="FTU133" s="35"/>
      <c r="FTV133" s="59"/>
      <c r="FTW133" s="37"/>
      <c r="FTX133" s="46"/>
      <c r="FTY133" s="35"/>
      <c r="FTZ133" s="59"/>
      <c r="FUA133" s="37"/>
      <c r="FUB133" s="46"/>
      <c r="FUC133" s="35"/>
      <c r="FUD133" s="59"/>
      <c r="FUE133" s="37"/>
      <c r="FUF133" s="46"/>
      <c r="FUG133" s="35"/>
      <c r="FUH133" s="59"/>
      <c r="FUI133" s="37"/>
      <c r="FUJ133" s="46"/>
      <c r="FUK133" s="35"/>
      <c r="FUL133" s="59"/>
      <c r="FUM133" s="37"/>
      <c r="FUN133" s="46"/>
      <c r="FUO133" s="35"/>
      <c r="FUP133" s="59"/>
      <c r="FUQ133" s="37"/>
      <c r="FUR133" s="46"/>
      <c r="FUS133" s="35"/>
      <c r="FUT133" s="59"/>
      <c r="FUU133" s="37"/>
      <c r="FUV133" s="46"/>
      <c r="FUW133" s="35"/>
      <c r="FUX133" s="59"/>
      <c r="FUY133" s="37"/>
      <c r="FUZ133" s="46"/>
      <c r="FVA133" s="35"/>
      <c r="FVB133" s="59"/>
      <c r="FVC133" s="37"/>
      <c r="FVD133" s="46"/>
      <c r="FVE133" s="35"/>
      <c r="FVF133" s="59"/>
      <c r="FVG133" s="37"/>
      <c r="FVH133" s="46"/>
      <c r="FVI133" s="35"/>
      <c r="FVJ133" s="59"/>
      <c r="FVK133" s="37"/>
      <c r="FVL133" s="46"/>
      <c r="FVM133" s="35"/>
      <c r="FVN133" s="59"/>
      <c r="FVO133" s="37"/>
      <c r="FVP133" s="46"/>
      <c r="FVQ133" s="35"/>
      <c r="FVR133" s="59"/>
      <c r="FVS133" s="37"/>
      <c r="FVT133" s="46"/>
      <c r="FVU133" s="35"/>
      <c r="FVV133" s="59"/>
      <c r="FVW133" s="37"/>
      <c r="FVX133" s="46"/>
      <c r="FVY133" s="35"/>
      <c r="FVZ133" s="59"/>
      <c r="FWA133" s="37"/>
      <c r="FWB133" s="46"/>
      <c r="FWC133" s="35"/>
      <c r="FWD133" s="59"/>
      <c r="FWE133" s="37"/>
      <c r="FWF133" s="46"/>
      <c r="FWG133" s="35"/>
      <c r="FWH133" s="59"/>
      <c r="FWI133" s="37"/>
      <c r="FWJ133" s="46"/>
      <c r="FWK133" s="35"/>
      <c r="FWL133" s="59"/>
      <c r="FWM133" s="37"/>
      <c r="FWN133" s="46"/>
      <c r="FWO133" s="35"/>
      <c r="FWP133" s="59"/>
      <c r="FWQ133" s="37"/>
      <c r="FWR133" s="46"/>
      <c r="FWS133" s="35"/>
      <c r="FWT133" s="59"/>
      <c r="FWU133" s="37"/>
      <c r="FWV133" s="46"/>
      <c r="FWW133" s="35"/>
      <c r="FWX133" s="59"/>
      <c r="FWY133" s="37"/>
      <c r="FWZ133" s="46"/>
      <c r="FXA133" s="35"/>
      <c r="FXB133" s="59"/>
      <c r="FXC133" s="37"/>
      <c r="FXD133" s="46"/>
      <c r="FXE133" s="35"/>
      <c r="FXF133" s="59"/>
      <c r="FXG133" s="37"/>
      <c r="FXH133" s="46"/>
      <c r="FXI133" s="35"/>
      <c r="FXJ133" s="59"/>
      <c r="FXK133" s="37"/>
      <c r="FXL133" s="46"/>
      <c r="FXM133" s="35"/>
      <c r="FXN133" s="59"/>
      <c r="FXO133" s="37"/>
      <c r="FXP133" s="46"/>
      <c r="FXQ133" s="35"/>
      <c r="FXR133" s="59"/>
      <c r="FXS133" s="37"/>
      <c r="FXT133" s="46"/>
      <c r="FXU133" s="35"/>
      <c r="FXV133" s="59"/>
      <c r="FXW133" s="37"/>
      <c r="FXX133" s="46"/>
      <c r="FXY133" s="35"/>
      <c r="FXZ133" s="59"/>
      <c r="FYA133" s="37"/>
      <c r="FYB133" s="46"/>
      <c r="FYC133" s="35"/>
      <c r="FYD133" s="59"/>
      <c r="FYE133" s="37"/>
      <c r="FYF133" s="46"/>
      <c r="FYG133" s="35"/>
      <c r="FYH133" s="59"/>
      <c r="FYI133" s="37"/>
      <c r="FYJ133" s="46"/>
      <c r="FYK133" s="35"/>
      <c r="FYL133" s="59"/>
      <c r="FYM133" s="37"/>
      <c r="FYN133" s="46"/>
      <c r="FYO133" s="35"/>
      <c r="FYP133" s="59"/>
      <c r="FYQ133" s="37"/>
      <c r="FYR133" s="46"/>
      <c r="FYS133" s="35"/>
      <c r="FYT133" s="59"/>
      <c r="FYU133" s="37"/>
      <c r="FYV133" s="46"/>
      <c r="FYW133" s="35"/>
      <c r="FYX133" s="59"/>
      <c r="FYY133" s="37"/>
      <c r="FYZ133" s="46"/>
      <c r="FZA133" s="35"/>
      <c r="FZB133" s="59"/>
      <c r="FZC133" s="37"/>
      <c r="FZD133" s="46"/>
      <c r="FZE133" s="35"/>
      <c r="FZF133" s="59"/>
      <c r="FZG133" s="37"/>
      <c r="FZH133" s="46"/>
      <c r="FZI133" s="35"/>
      <c r="FZJ133" s="59"/>
      <c r="FZK133" s="37"/>
      <c r="FZL133" s="46"/>
      <c r="FZM133" s="35"/>
      <c r="FZN133" s="59"/>
      <c r="FZO133" s="37"/>
      <c r="FZP133" s="46"/>
      <c r="FZQ133" s="35"/>
      <c r="FZR133" s="59"/>
      <c r="FZS133" s="37"/>
      <c r="FZT133" s="46"/>
      <c r="FZU133" s="35"/>
      <c r="FZV133" s="59"/>
      <c r="FZW133" s="37"/>
      <c r="FZX133" s="46"/>
      <c r="FZY133" s="35"/>
      <c r="FZZ133" s="59"/>
      <c r="GAA133" s="37"/>
      <c r="GAB133" s="46"/>
      <c r="GAC133" s="35"/>
      <c r="GAD133" s="59"/>
      <c r="GAE133" s="37"/>
      <c r="GAF133" s="46"/>
      <c r="GAG133" s="35"/>
      <c r="GAH133" s="59"/>
      <c r="GAI133" s="37"/>
      <c r="GAJ133" s="46"/>
      <c r="GAK133" s="35"/>
      <c r="GAL133" s="59"/>
      <c r="GAM133" s="37"/>
      <c r="GAN133" s="46"/>
      <c r="GAO133" s="35"/>
      <c r="GAP133" s="59"/>
      <c r="GAQ133" s="37"/>
      <c r="GAR133" s="46"/>
      <c r="GAS133" s="35"/>
      <c r="GAT133" s="59"/>
      <c r="GAU133" s="37"/>
      <c r="GAV133" s="46"/>
      <c r="GAW133" s="35"/>
      <c r="GAX133" s="59"/>
      <c r="GAY133" s="37"/>
      <c r="GAZ133" s="46"/>
      <c r="GBA133" s="35"/>
      <c r="GBB133" s="59"/>
      <c r="GBC133" s="37"/>
      <c r="GBD133" s="46"/>
      <c r="GBE133" s="35"/>
      <c r="GBF133" s="59"/>
      <c r="GBG133" s="37"/>
      <c r="GBH133" s="46"/>
      <c r="GBI133" s="35"/>
      <c r="GBJ133" s="59"/>
      <c r="GBK133" s="37"/>
      <c r="GBL133" s="46"/>
      <c r="GBM133" s="35"/>
      <c r="GBN133" s="59"/>
      <c r="GBO133" s="37"/>
      <c r="GBP133" s="46"/>
      <c r="GBQ133" s="35"/>
      <c r="GBR133" s="59"/>
      <c r="GBS133" s="37"/>
      <c r="GBT133" s="46"/>
      <c r="GBU133" s="35"/>
      <c r="GBV133" s="59"/>
      <c r="GBW133" s="37"/>
      <c r="GBX133" s="46"/>
      <c r="GBY133" s="35"/>
      <c r="GBZ133" s="59"/>
      <c r="GCA133" s="37"/>
      <c r="GCB133" s="46"/>
      <c r="GCC133" s="35"/>
      <c r="GCD133" s="59"/>
      <c r="GCE133" s="37"/>
      <c r="GCF133" s="46"/>
      <c r="GCG133" s="35"/>
      <c r="GCH133" s="59"/>
      <c r="GCI133" s="37"/>
      <c r="GCJ133" s="46"/>
      <c r="GCK133" s="35"/>
      <c r="GCL133" s="59"/>
      <c r="GCM133" s="37"/>
      <c r="GCN133" s="46"/>
      <c r="GCO133" s="35"/>
      <c r="GCP133" s="59"/>
      <c r="GCQ133" s="37"/>
      <c r="GCR133" s="46"/>
      <c r="GCS133" s="35"/>
      <c r="GCT133" s="59"/>
      <c r="GCU133" s="37"/>
      <c r="GCV133" s="46"/>
      <c r="GCW133" s="35"/>
      <c r="GCX133" s="59"/>
      <c r="GCY133" s="37"/>
      <c r="GCZ133" s="46"/>
      <c r="GDA133" s="35"/>
      <c r="GDB133" s="59"/>
      <c r="GDC133" s="37"/>
      <c r="GDD133" s="46"/>
      <c r="GDE133" s="35"/>
      <c r="GDF133" s="59"/>
      <c r="GDG133" s="37"/>
      <c r="GDH133" s="46"/>
      <c r="GDI133" s="35"/>
      <c r="GDJ133" s="59"/>
      <c r="GDK133" s="37"/>
      <c r="GDL133" s="46"/>
      <c r="GDM133" s="35"/>
      <c r="GDN133" s="59"/>
      <c r="GDO133" s="37"/>
      <c r="GDP133" s="46"/>
      <c r="GDQ133" s="35"/>
      <c r="GDR133" s="59"/>
      <c r="GDS133" s="37"/>
      <c r="GDT133" s="46"/>
      <c r="GDU133" s="35"/>
      <c r="GDV133" s="59"/>
      <c r="GDW133" s="37"/>
      <c r="GDX133" s="46"/>
      <c r="GDY133" s="35"/>
      <c r="GDZ133" s="59"/>
      <c r="GEA133" s="37"/>
      <c r="GEB133" s="46"/>
      <c r="GEC133" s="35"/>
      <c r="GED133" s="59"/>
      <c r="GEE133" s="37"/>
      <c r="GEF133" s="46"/>
      <c r="GEG133" s="35"/>
      <c r="GEH133" s="59"/>
      <c r="GEI133" s="37"/>
      <c r="GEJ133" s="46"/>
      <c r="GEK133" s="35"/>
      <c r="GEL133" s="59"/>
      <c r="GEM133" s="37"/>
      <c r="GEN133" s="46"/>
      <c r="GEO133" s="35"/>
      <c r="GEP133" s="59"/>
      <c r="GEQ133" s="37"/>
      <c r="GER133" s="46"/>
      <c r="GES133" s="35"/>
      <c r="GET133" s="59"/>
      <c r="GEU133" s="37"/>
      <c r="GEV133" s="46"/>
      <c r="GEW133" s="35"/>
      <c r="GEX133" s="59"/>
      <c r="GEY133" s="37"/>
      <c r="GEZ133" s="46"/>
      <c r="GFA133" s="35"/>
      <c r="GFB133" s="59"/>
      <c r="GFC133" s="37"/>
      <c r="GFD133" s="46"/>
      <c r="GFE133" s="35"/>
      <c r="GFF133" s="59"/>
      <c r="GFG133" s="37"/>
      <c r="GFH133" s="46"/>
      <c r="GFI133" s="35"/>
      <c r="GFJ133" s="59"/>
      <c r="GFK133" s="37"/>
      <c r="GFL133" s="46"/>
      <c r="GFM133" s="35"/>
      <c r="GFN133" s="59"/>
      <c r="GFO133" s="37"/>
      <c r="GFP133" s="46"/>
      <c r="GFQ133" s="35"/>
      <c r="GFR133" s="59"/>
      <c r="GFS133" s="37"/>
      <c r="GFT133" s="46"/>
      <c r="GFU133" s="35"/>
      <c r="GFV133" s="59"/>
      <c r="GFW133" s="37"/>
      <c r="GFX133" s="46"/>
      <c r="GFY133" s="35"/>
      <c r="GFZ133" s="59"/>
      <c r="GGA133" s="37"/>
      <c r="GGB133" s="46"/>
      <c r="GGC133" s="35"/>
      <c r="GGD133" s="59"/>
      <c r="GGE133" s="37"/>
      <c r="GGF133" s="46"/>
      <c r="GGG133" s="35"/>
      <c r="GGH133" s="59"/>
      <c r="GGI133" s="37"/>
      <c r="GGJ133" s="46"/>
      <c r="GGK133" s="35"/>
      <c r="GGL133" s="59"/>
      <c r="GGM133" s="37"/>
      <c r="GGN133" s="46"/>
      <c r="GGO133" s="35"/>
      <c r="GGP133" s="59"/>
      <c r="GGQ133" s="37"/>
      <c r="GGR133" s="46"/>
      <c r="GGS133" s="35"/>
      <c r="GGT133" s="59"/>
      <c r="GGU133" s="37"/>
      <c r="GGV133" s="46"/>
      <c r="GGW133" s="35"/>
      <c r="GGX133" s="59"/>
      <c r="GGY133" s="37"/>
      <c r="GGZ133" s="46"/>
      <c r="GHA133" s="35"/>
      <c r="GHB133" s="59"/>
      <c r="GHC133" s="37"/>
      <c r="GHD133" s="46"/>
      <c r="GHE133" s="35"/>
      <c r="GHF133" s="59"/>
      <c r="GHG133" s="37"/>
      <c r="GHH133" s="46"/>
      <c r="GHI133" s="35"/>
      <c r="GHJ133" s="59"/>
      <c r="GHK133" s="37"/>
      <c r="GHL133" s="46"/>
      <c r="GHM133" s="35"/>
      <c r="GHN133" s="59"/>
      <c r="GHO133" s="37"/>
      <c r="GHP133" s="46"/>
      <c r="GHQ133" s="35"/>
      <c r="GHR133" s="59"/>
      <c r="GHS133" s="37"/>
      <c r="GHT133" s="46"/>
      <c r="GHU133" s="35"/>
      <c r="GHV133" s="59"/>
      <c r="GHW133" s="37"/>
      <c r="GHX133" s="46"/>
      <c r="GHY133" s="35"/>
      <c r="GHZ133" s="59"/>
      <c r="GIA133" s="37"/>
      <c r="GIB133" s="46"/>
      <c r="GIC133" s="35"/>
      <c r="GID133" s="59"/>
      <c r="GIE133" s="37"/>
      <c r="GIF133" s="46"/>
      <c r="GIG133" s="35"/>
      <c r="GIH133" s="59"/>
      <c r="GII133" s="37"/>
      <c r="GIJ133" s="46"/>
      <c r="GIK133" s="35"/>
      <c r="GIL133" s="59"/>
      <c r="GIM133" s="37"/>
      <c r="GIN133" s="46"/>
      <c r="GIO133" s="35"/>
      <c r="GIP133" s="59"/>
      <c r="GIQ133" s="37"/>
      <c r="GIR133" s="46"/>
      <c r="GIS133" s="35"/>
      <c r="GIT133" s="59"/>
      <c r="GIU133" s="37"/>
      <c r="GIV133" s="46"/>
      <c r="GIW133" s="35"/>
      <c r="GIX133" s="59"/>
      <c r="GIY133" s="37"/>
      <c r="GIZ133" s="46"/>
      <c r="GJA133" s="35"/>
      <c r="GJB133" s="59"/>
      <c r="GJC133" s="37"/>
      <c r="GJD133" s="46"/>
      <c r="GJE133" s="35"/>
      <c r="GJF133" s="59"/>
      <c r="GJG133" s="37"/>
      <c r="GJH133" s="46"/>
      <c r="GJI133" s="35"/>
      <c r="GJJ133" s="59"/>
      <c r="GJK133" s="37"/>
      <c r="GJL133" s="46"/>
      <c r="GJM133" s="35"/>
      <c r="GJN133" s="59"/>
      <c r="GJO133" s="37"/>
      <c r="GJP133" s="46"/>
      <c r="GJQ133" s="35"/>
      <c r="GJR133" s="59"/>
      <c r="GJS133" s="37"/>
      <c r="GJT133" s="46"/>
      <c r="GJU133" s="35"/>
      <c r="GJV133" s="59"/>
      <c r="GJW133" s="37"/>
      <c r="GJX133" s="46"/>
      <c r="GJY133" s="35"/>
      <c r="GJZ133" s="59"/>
      <c r="GKA133" s="37"/>
      <c r="GKB133" s="46"/>
      <c r="GKC133" s="35"/>
      <c r="GKD133" s="59"/>
      <c r="GKE133" s="37"/>
      <c r="GKF133" s="46"/>
      <c r="GKG133" s="35"/>
      <c r="GKH133" s="59"/>
      <c r="GKI133" s="37"/>
      <c r="GKJ133" s="46"/>
      <c r="GKK133" s="35"/>
      <c r="GKL133" s="59"/>
      <c r="GKM133" s="37"/>
      <c r="GKN133" s="46"/>
      <c r="GKO133" s="35"/>
      <c r="GKP133" s="59"/>
      <c r="GKQ133" s="37"/>
      <c r="GKR133" s="46"/>
      <c r="GKS133" s="35"/>
      <c r="GKT133" s="59"/>
      <c r="GKU133" s="37"/>
      <c r="GKV133" s="46"/>
      <c r="GKW133" s="35"/>
      <c r="GKX133" s="59"/>
      <c r="GKY133" s="37"/>
      <c r="GKZ133" s="46"/>
      <c r="GLA133" s="35"/>
      <c r="GLB133" s="59"/>
      <c r="GLC133" s="37"/>
      <c r="GLD133" s="46"/>
      <c r="GLE133" s="35"/>
      <c r="GLF133" s="59"/>
      <c r="GLG133" s="37"/>
      <c r="GLH133" s="46"/>
      <c r="GLI133" s="35"/>
      <c r="GLJ133" s="59"/>
      <c r="GLK133" s="37"/>
      <c r="GLL133" s="46"/>
      <c r="GLM133" s="35"/>
      <c r="GLN133" s="59"/>
      <c r="GLO133" s="37"/>
      <c r="GLP133" s="46"/>
      <c r="GLQ133" s="35"/>
      <c r="GLR133" s="59"/>
      <c r="GLS133" s="37"/>
      <c r="GLT133" s="46"/>
      <c r="GLU133" s="35"/>
      <c r="GLV133" s="59"/>
      <c r="GLW133" s="37"/>
      <c r="GLX133" s="46"/>
      <c r="GLY133" s="35"/>
      <c r="GLZ133" s="59"/>
      <c r="GMA133" s="37"/>
      <c r="GMB133" s="46"/>
      <c r="GMC133" s="35"/>
      <c r="GMD133" s="59"/>
      <c r="GME133" s="37"/>
      <c r="GMF133" s="46"/>
      <c r="GMG133" s="35"/>
      <c r="GMH133" s="59"/>
      <c r="GMI133" s="37"/>
      <c r="GMJ133" s="46"/>
      <c r="GMK133" s="35"/>
      <c r="GML133" s="59"/>
      <c r="GMM133" s="37"/>
      <c r="GMN133" s="46"/>
      <c r="GMO133" s="35"/>
      <c r="GMP133" s="59"/>
      <c r="GMQ133" s="37"/>
      <c r="GMR133" s="46"/>
      <c r="GMS133" s="35"/>
      <c r="GMT133" s="59"/>
      <c r="GMU133" s="37"/>
      <c r="GMV133" s="46"/>
      <c r="GMW133" s="35"/>
      <c r="GMX133" s="59"/>
      <c r="GMY133" s="37"/>
      <c r="GMZ133" s="46"/>
      <c r="GNA133" s="35"/>
      <c r="GNB133" s="59"/>
      <c r="GNC133" s="37"/>
      <c r="GND133" s="46"/>
      <c r="GNE133" s="35"/>
      <c r="GNF133" s="59"/>
      <c r="GNG133" s="37"/>
      <c r="GNH133" s="46"/>
      <c r="GNI133" s="35"/>
      <c r="GNJ133" s="59"/>
      <c r="GNK133" s="37"/>
      <c r="GNL133" s="46"/>
      <c r="GNM133" s="35"/>
      <c r="GNN133" s="59"/>
      <c r="GNO133" s="37"/>
      <c r="GNP133" s="46"/>
      <c r="GNQ133" s="35"/>
      <c r="GNR133" s="59"/>
      <c r="GNS133" s="37"/>
      <c r="GNT133" s="46"/>
      <c r="GNU133" s="35"/>
      <c r="GNV133" s="59"/>
      <c r="GNW133" s="37"/>
      <c r="GNX133" s="46"/>
      <c r="GNY133" s="35"/>
      <c r="GNZ133" s="59"/>
      <c r="GOA133" s="37"/>
      <c r="GOB133" s="46"/>
      <c r="GOC133" s="35"/>
      <c r="GOD133" s="59"/>
      <c r="GOE133" s="37"/>
      <c r="GOF133" s="46"/>
      <c r="GOG133" s="35"/>
      <c r="GOH133" s="59"/>
      <c r="GOI133" s="37"/>
      <c r="GOJ133" s="46"/>
      <c r="GOK133" s="35"/>
      <c r="GOL133" s="59"/>
      <c r="GOM133" s="37"/>
      <c r="GON133" s="46"/>
      <c r="GOO133" s="35"/>
      <c r="GOP133" s="59"/>
      <c r="GOQ133" s="37"/>
      <c r="GOR133" s="46"/>
      <c r="GOS133" s="35"/>
      <c r="GOT133" s="59"/>
      <c r="GOU133" s="37"/>
      <c r="GOV133" s="46"/>
      <c r="GOW133" s="35"/>
      <c r="GOX133" s="59"/>
      <c r="GOY133" s="37"/>
      <c r="GOZ133" s="46"/>
      <c r="GPA133" s="35"/>
      <c r="GPB133" s="59"/>
      <c r="GPC133" s="37"/>
      <c r="GPD133" s="46"/>
      <c r="GPE133" s="35"/>
      <c r="GPF133" s="59"/>
      <c r="GPG133" s="37"/>
      <c r="GPH133" s="46"/>
      <c r="GPI133" s="35"/>
      <c r="GPJ133" s="59"/>
      <c r="GPK133" s="37"/>
      <c r="GPL133" s="46"/>
      <c r="GPM133" s="35"/>
      <c r="GPN133" s="59"/>
      <c r="GPO133" s="37"/>
      <c r="GPP133" s="46"/>
      <c r="GPQ133" s="35"/>
      <c r="GPR133" s="59"/>
      <c r="GPS133" s="37"/>
      <c r="GPT133" s="46"/>
      <c r="GPU133" s="35"/>
      <c r="GPV133" s="59"/>
      <c r="GPW133" s="37"/>
      <c r="GPX133" s="46"/>
      <c r="GPY133" s="35"/>
      <c r="GPZ133" s="59"/>
      <c r="GQA133" s="37"/>
      <c r="GQB133" s="46"/>
      <c r="GQC133" s="35"/>
      <c r="GQD133" s="59"/>
      <c r="GQE133" s="37"/>
      <c r="GQF133" s="46"/>
      <c r="GQG133" s="35"/>
      <c r="GQH133" s="59"/>
      <c r="GQI133" s="37"/>
      <c r="GQJ133" s="46"/>
      <c r="GQK133" s="35"/>
      <c r="GQL133" s="59"/>
      <c r="GQM133" s="37"/>
      <c r="GQN133" s="46"/>
      <c r="GQO133" s="35"/>
      <c r="GQP133" s="59"/>
      <c r="GQQ133" s="37"/>
      <c r="GQR133" s="46"/>
      <c r="GQS133" s="35"/>
      <c r="GQT133" s="59"/>
      <c r="GQU133" s="37"/>
      <c r="GQV133" s="46"/>
      <c r="GQW133" s="35"/>
      <c r="GQX133" s="59"/>
      <c r="GQY133" s="37"/>
      <c r="GQZ133" s="46"/>
      <c r="GRA133" s="35"/>
      <c r="GRB133" s="59"/>
      <c r="GRC133" s="37"/>
      <c r="GRD133" s="46"/>
      <c r="GRE133" s="35"/>
      <c r="GRF133" s="59"/>
      <c r="GRG133" s="37"/>
      <c r="GRH133" s="46"/>
      <c r="GRI133" s="35"/>
      <c r="GRJ133" s="59"/>
      <c r="GRK133" s="37"/>
      <c r="GRL133" s="46"/>
      <c r="GRM133" s="35"/>
      <c r="GRN133" s="59"/>
      <c r="GRO133" s="37"/>
      <c r="GRP133" s="46"/>
      <c r="GRQ133" s="35"/>
      <c r="GRR133" s="59"/>
      <c r="GRS133" s="37"/>
      <c r="GRT133" s="46"/>
      <c r="GRU133" s="35"/>
      <c r="GRV133" s="59"/>
      <c r="GRW133" s="37"/>
      <c r="GRX133" s="46"/>
      <c r="GRY133" s="35"/>
      <c r="GRZ133" s="59"/>
      <c r="GSA133" s="37"/>
      <c r="GSB133" s="46"/>
      <c r="GSC133" s="35"/>
      <c r="GSD133" s="59"/>
      <c r="GSE133" s="37"/>
      <c r="GSF133" s="46"/>
      <c r="GSG133" s="35"/>
      <c r="GSH133" s="59"/>
      <c r="GSI133" s="37"/>
      <c r="GSJ133" s="46"/>
      <c r="GSK133" s="35"/>
      <c r="GSL133" s="59"/>
      <c r="GSM133" s="37"/>
      <c r="GSN133" s="46"/>
      <c r="GSO133" s="35"/>
      <c r="GSP133" s="59"/>
      <c r="GSQ133" s="37"/>
      <c r="GSR133" s="46"/>
      <c r="GSS133" s="35"/>
      <c r="GST133" s="59"/>
      <c r="GSU133" s="37"/>
      <c r="GSV133" s="46"/>
      <c r="GSW133" s="35"/>
      <c r="GSX133" s="59"/>
      <c r="GSY133" s="37"/>
      <c r="GSZ133" s="46"/>
      <c r="GTA133" s="35"/>
      <c r="GTB133" s="59"/>
      <c r="GTC133" s="37"/>
      <c r="GTD133" s="46"/>
      <c r="GTE133" s="35"/>
      <c r="GTF133" s="59"/>
      <c r="GTG133" s="37"/>
      <c r="GTH133" s="46"/>
      <c r="GTI133" s="35"/>
      <c r="GTJ133" s="59"/>
      <c r="GTK133" s="37"/>
      <c r="GTL133" s="46"/>
      <c r="GTM133" s="35"/>
      <c r="GTN133" s="59"/>
      <c r="GTO133" s="37"/>
      <c r="GTP133" s="46"/>
      <c r="GTQ133" s="35"/>
      <c r="GTR133" s="59"/>
      <c r="GTS133" s="37"/>
      <c r="GTT133" s="46"/>
      <c r="GTU133" s="35"/>
      <c r="GTV133" s="59"/>
      <c r="GTW133" s="37"/>
      <c r="GTX133" s="46"/>
      <c r="GTY133" s="35"/>
      <c r="GTZ133" s="59"/>
      <c r="GUA133" s="37"/>
      <c r="GUB133" s="46"/>
      <c r="GUC133" s="35"/>
      <c r="GUD133" s="59"/>
      <c r="GUE133" s="37"/>
      <c r="GUF133" s="46"/>
      <c r="GUG133" s="35"/>
      <c r="GUH133" s="59"/>
      <c r="GUI133" s="37"/>
      <c r="GUJ133" s="46"/>
      <c r="GUK133" s="35"/>
      <c r="GUL133" s="59"/>
      <c r="GUM133" s="37"/>
      <c r="GUN133" s="46"/>
      <c r="GUO133" s="35"/>
      <c r="GUP133" s="59"/>
      <c r="GUQ133" s="37"/>
      <c r="GUR133" s="46"/>
      <c r="GUS133" s="35"/>
      <c r="GUT133" s="59"/>
      <c r="GUU133" s="37"/>
      <c r="GUV133" s="46"/>
      <c r="GUW133" s="35"/>
      <c r="GUX133" s="59"/>
      <c r="GUY133" s="37"/>
      <c r="GUZ133" s="46"/>
      <c r="GVA133" s="35"/>
      <c r="GVB133" s="59"/>
      <c r="GVC133" s="37"/>
      <c r="GVD133" s="46"/>
      <c r="GVE133" s="35"/>
      <c r="GVF133" s="59"/>
      <c r="GVG133" s="37"/>
      <c r="GVH133" s="46"/>
      <c r="GVI133" s="35"/>
      <c r="GVJ133" s="59"/>
      <c r="GVK133" s="37"/>
      <c r="GVL133" s="46"/>
      <c r="GVM133" s="35"/>
      <c r="GVN133" s="59"/>
      <c r="GVO133" s="37"/>
      <c r="GVP133" s="46"/>
      <c r="GVQ133" s="35"/>
      <c r="GVR133" s="59"/>
      <c r="GVS133" s="37"/>
      <c r="GVT133" s="46"/>
      <c r="GVU133" s="35"/>
      <c r="GVV133" s="59"/>
      <c r="GVW133" s="37"/>
      <c r="GVX133" s="46"/>
      <c r="GVY133" s="35"/>
      <c r="GVZ133" s="59"/>
      <c r="GWA133" s="37"/>
      <c r="GWB133" s="46"/>
      <c r="GWC133" s="35"/>
      <c r="GWD133" s="59"/>
      <c r="GWE133" s="37"/>
      <c r="GWF133" s="46"/>
      <c r="GWG133" s="35"/>
      <c r="GWH133" s="59"/>
      <c r="GWI133" s="37"/>
      <c r="GWJ133" s="46"/>
      <c r="GWK133" s="35"/>
      <c r="GWL133" s="59"/>
      <c r="GWM133" s="37"/>
      <c r="GWN133" s="46"/>
      <c r="GWO133" s="35"/>
      <c r="GWP133" s="59"/>
      <c r="GWQ133" s="37"/>
      <c r="GWR133" s="46"/>
      <c r="GWS133" s="35"/>
      <c r="GWT133" s="59"/>
      <c r="GWU133" s="37"/>
      <c r="GWV133" s="46"/>
      <c r="GWW133" s="35"/>
      <c r="GWX133" s="59"/>
      <c r="GWY133" s="37"/>
      <c r="GWZ133" s="46"/>
      <c r="GXA133" s="35"/>
      <c r="GXB133" s="59"/>
      <c r="GXC133" s="37"/>
      <c r="GXD133" s="46"/>
      <c r="GXE133" s="35"/>
      <c r="GXF133" s="59"/>
      <c r="GXG133" s="37"/>
      <c r="GXH133" s="46"/>
      <c r="GXI133" s="35"/>
      <c r="GXJ133" s="59"/>
      <c r="GXK133" s="37"/>
      <c r="GXL133" s="46"/>
      <c r="GXM133" s="35"/>
      <c r="GXN133" s="59"/>
      <c r="GXO133" s="37"/>
      <c r="GXP133" s="46"/>
      <c r="GXQ133" s="35"/>
      <c r="GXR133" s="59"/>
      <c r="GXS133" s="37"/>
      <c r="GXT133" s="46"/>
      <c r="GXU133" s="35"/>
      <c r="GXV133" s="59"/>
      <c r="GXW133" s="37"/>
      <c r="GXX133" s="46"/>
      <c r="GXY133" s="35"/>
      <c r="GXZ133" s="59"/>
      <c r="GYA133" s="37"/>
      <c r="GYB133" s="46"/>
      <c r="GYC133" s="35"/>
      <c r="GYD133" s="59"/>
      <c r="GYE133" s="37"/>
      <c r="GYF133" s="46"/>
      <c r="GYG133" s="35"/>
      <c r="GYH133" s="59"/>
      <c r="GYI133" s="37"/>
      <c r="GYJ133" s="46"/>
      <c r="GYK133" s="35"/>
      <c r="GYL133" s="59"/>
      <c r="GYM133" s="37"/>
      <c r="GYN133" s="46"/>
      <c r="GYO133" s="35"/>
      <c r="GYP133" s="59"/>
      <c r="GYQ133" s="37"/>
      <c r="GYR133" s="46"/>
      <c r="GYS133" s="35"/>
      <c r="GYT133" s="59"/>
      <c r="GYU133" s="37"/>
      <c r="GYV133" s="46"/>
      <c r="GYW133" s="35"/>
      <c r="GYX133" s="59"/>
      <c r="GYY133" s="37"/>
      <c r="GYZ133" s="46"/>
      <c r="GZA133" s="35"/>
      <c r="GZB133" s="59"/>
      <c r="GZC133" s="37"/>
      <c r="GZD133" s="46"/>
      <c r="GZE133" s="35"/>
      <c r="GZF133" s="59"/>
      <c r="GZG133" s="37"/>
      <c r="GZH133" s="46"/>
      <c r="GZI133" s="35"/>
      <c r="GZJ133" s="59"/>
      <c r="GZK133" s="37"/>
      <c r="GZL133" s="46"/>
      <c r="GZM133" s="35"/>
      <c r="GZN133" s="59"/>
      <c r="GZO133" s="37"/>
      <c r="GZP133" s="46"/>
      <c r="GZQ133" s="35"/>
      <c r="GZR133" s="59"/>
      <c r="GZS133" s="37"/>
      <c r="GZT133" s="46"/>
      <c r="GZU133" s="35"/>
      <c r="GZV133" s="59"/>
      <c r="GZW133" s="37"/>
      <c r="GZX133" s="46"/>
      <c r="GZY133" s="35"/>
      <c r="GZZ133" s="59"/>
      <c r="HAA133" s="37"/>
      <c r="HAB133" s="46"/>
      <c r="HAC133" s="35"/>
      <c r="HAD133" s="59"/>
      <c r="HAE133" s="37"/>
      <c r="HAF133" s="46"/>
      <c r="HAG133" s="35"/>
      <c r="HAH133" s="59"/>
      <c r="HAI133" s="37"/>
      <c r="HAJ133" s="46"/>
      <c r="HAK133" s="35"/>
      <c r="HAL133" s="59"/>
      <c r="HAM133" s="37"/>
      <c r="HAN133" s="46"/>
      <c r="HAO133" s="35"/>
      <c r="HAP133" s="59"/>
      <c r="HAQ133" s="37"/>
      <c r="HAR133" s="46"/>
      <c r="HAS133" s="35"/>
      <c r="HAT133" s="59"/>
      <c r="HAU133" s="37"/>
      <c r="HAV133" s="46"/>
      <c r="HAW133" s="35"/>
      <c r="HAX133" s="59"/>
      <c r="HAY133" s="37"/>
      <c r="HAZ133" s="46"/>
      <c r="HBA133" s="35"/>
      <c r="HBB133" s="59"/>
      <c r="HBC133" s="37"/>
      <c r="HBD133" s="46"/>
      <c r="HBE133" s="35"/>
      <c r="HBF133" s="59"/>
      <c r="HBG133" s="37"/>
      <c r="HBH133" s="46"/>
      <c r="HBI133" s="35"/>
      <c r="HBJ133" s="59"/>
      <c r="HBK133" s="37"/>
      <c r="HBL133" s="46"/>
      <c r="HBM133" s="35"/>
      <c r="HBN133" s="59"/>
      <c r="HBO133" s="37"/>
      <c r="HBP133" s="46"/>
      <c r="HBQ133" s="35"/>
      <c r="HBR133" s="59"/>
      <c r="HBS133" s="37"/>
      <c r="HBT133" s="46"/>
      <c r="HBU133" s="35"/>
      <c r="HBV133" s="59"/>
      <c r="HBW133" s="37"/>
      <c r="HBX133" s="46"/>
      <c r="HBY133" s="35"/>
      <c r="HBZ133" s="59"/>
      <c r="HCA133" s="37"/>
      <c r="HCB133" s="46"/>
      <c r="HCC133" s="35"/>
      <c r="HCD133" s="59"/>
      <c r="HCE133" s="37"/>
      <c r="HCF133" s="46"/>
      <c r="HCG133" s="35"/>
      <c r="HCH133" s="59"/>
      <c r="HCI133" s="37"/>
      <c r="HCJ133" s="46"/>
      <c r="HCK133" s="35"/>
      <c r="HCL133" s="59"/>
      <c r="HCM133" s="37"/>
      <c r="HCN133" s="46"/>
      <c r="HCO133" s="35"/>
      <c r="HCP133" s="59"/>
      <c r="HCQ133" s="37"/>
      <c r="HCR133" s="46"/>
      <c r="HCS133" s="35"/>
      <c r="HCT133" s="59"/>
      <c r="HCU133" s="37"/>
      <c r="HCV133" s="46"/>
      <c r="HCW133" s="35"/>
      <c r="HCX133" s="59"/>
      <c r="HCY133" s="37"/>
      <c r="HCZ133" s="46"/>
      <c r="HDA133" s="35"/>
      <c r="HDB133" s="59"/>
      <c r="HDC133" s="37"/>
      <c r="HDD133" s="46"/>
      <c r="HDE133" s="35"/>
      <c r="HDF133" s="59"/>
      <c r="HDG133" s="37"/>
      <c r="HDH133" s="46"/>
      <c r="HDI133" s="35"/>
      <c r="HDJ133" s="59"/>
      <c r="HDK133" s="37"/>
      <c r="HDL133" s="46"/>
      <c r="HDM133" s="35"/>
      <c r="HDN133" s="59"/>
      <c r="HDO133" s="37"/>
      <c r="HDP133" s="46"/>
      <c r="HDQ133" s="35"/>
      <c r="HDR133" s="59"/>
      <c r="HDS133" s="37"/>
      <c r="HDT133" s="46"/>
      <c r="HDU133" s="35"/>
      <c r="HDV133" s="59"/>
      <c r="HDW133" s="37"/>
      <c r="HDX133" s="46"/>
      <c r="HDY133" s="35"/>
      <c r="HDZ133" s="59"/>
      <c r="HEA133" s="37"/>
      <c r="HEB133" s="46"/>
      <c r="HEC133" s="35"/>
      <c r="HED133" s="59"/>
      <c r="HEE133" s="37"/>
      <c r="HEF133" s="46"/>
      <c r="HEG133" s="35"/>
      <c r="HEH133" s="59"/>
      <c r="HEI133" s="37"/>
      <c r="HEJ133" s="46"/>
      <c r="HEK133" s="35"/>
      <c r="HEL133" s="59"/>
      <c r="HEM133" s="37"/>
      <c r="HEN133" s="46"/>
      <c r="HEO133" s="35"/>
      <c r="HEP133" s="59"/>
      <c r="HEQ133" s="37"/>
      <c r="HER133" s="46"/>
      <c r="HES133" s="35"/>
      <c r="HET133" s="59"/>
      <c r="HEU133" s="37"/>
      <c r="HEV133" s="46"/>
      <c r="HEW133" s="35"/>
      <c r="HEX133" s="59"/>
      <c r="HEY133" s="37"/>
      <c r="HEZ133" s="46"/>
      <c r="HFA133" s="35"/>
      <c r="HFB133" s="59"/>
      <c r="HFC133" s="37"/>
      <c r="HFD133" s="46"/>
      <c r="HFE133" s="35"/>
      <c r="HFF133" s="59"/>
      <c r="HFG133" s="37"/>
      <c r="HFH133" s="46"/>
      <c r="HFI133" s="35"/>
      <c r="HFJ133" s="59"/>
      <c r="HFK133" s="37"/>
      <c r="HFL133" s="46"/>
      <c r="HFM133" s="35"/>
      <c r="HFN133" s="59"/>
      <c r="HFO133" s="37"/>
      <c r="HFP133" s="46"/>
      <c r="HFQ133" s="35"/>
      <c r="HFR133" s="59"/>
      <c r="HFS133" s="37"/>
      <c r="HFT133" s="46"/>
      <c r="HFU133" s="35"/>
      <c r="HFV133" s="59"/>
      <c r="HFW133" s="37"/>
      <c r="HFX133" s="46"/>
      <c r="HFY133" s="35"/>
      <c r="HFZ133" s="59"/>
      <c r="HGA133" s="37"/>
      <c r="HGB133" s="46"/>
      <c r="HGC133" s="35"/>
      <c r="HGD133" s="59"/>
      <c r="HGE133" s="37"/>
      <c r="HGF133" s="46"/>
      <c r="HGG133" s="35"/>
      <c r="HGH133" s="59"/>
      <c r="HGI133" s="37"/>
      <c r="HGJ133" s="46"/>
      <c r="HGK133" s="35"/>
      <c r="HGL133" s="59"/>
      <c r="HGM133" s="37"/>
      <c r="HGN133" s="46"/>
      <c r="HGO133" s="35"/>
      <c r="HGP133" s="59"/>
      <c r="HGQ133" s="37"/>
      <c r="HGR133" s="46"/>
      <c r="HGS133" s="35"/>
      <c r="HGT133" s="59"/>
      <c r="HGU133" s="37"/>
      <c r="HGV133" s="46"/>
      <c r="HGW133" s="35"/>
      <c r="HGX133" s="59"/>
      <c r="HGY133" s="37"/>
      <c r="HGZ133" s="46"/>
      <c r="HHA133" s="35"/>
      <c r="HHB133" s="59"/>
      <c r="HHC133" s="37"/>
      <c r="HHD133" s="46"/>
      <c r="HHE133" s="35"/>
      <c r="HHF133" s="59"/>
      <c r="HHG133" s="37"/>
      <c r="HHH133" s="46"/>
      <c r="HHI133" s="35"/>
      <c r="HHJ133" s="59"/>
      <c r="HHK133" s="37"/>
      <c r="HHL133" s="46"/>
      <c r="HHM133" s="35"/>
      <c r="HHN133" s="59"/>
      <c r="HHO133" s="37"/>
      <c r="HHP133" s="46"/>
      <c r="HHQ133" s="35"/>
      <c r="HHR133" s="59"/>
      <c r="HHS133" s="37"/>
      <c r="HHT133" s="46"/>
      <c r="HHU133" s="35"/>
      <c r="HHV133" s="59"/>
      <c r="HHW133" s="37"/>
      <c r="HHX133" s="46"/>
      <c r="HHY133" s="35"/>
      <c r="HHZ133" s="59"/>
      <c r="HIA133" s="37"/>
      <c r="HIB133" s="46"/>
      <c r="HIC133" s="35"/>
      <c r="HID133" s="59"/>
      <c r="HIE133" s="37"/>
      <c r="HIF133" s="46"/>
      <c r="HIG133" s="35"/>
      <c r="HIH133" s="59"/>
      <c r="HII133" s="37"/>
      <c r="HIJ133" s="46"/>
      <c r="HIK133" s="35"/>
      <c r="HIL133" s="59"/>
      <c r="HIM133" s="37"/>
      <c r="HIN133" s="46"/>
      <c r="HIO133" s="35"/>
      <c r="HIP133" s="59"/>
      <c r="HIQ133" s="37"/>
      <c r="HIR133" s="46"/>
      <c r="HIS133" s="35"/>
      <c r="HIT133" s="59"/>
      <c r="HIU133" s="37"/>
      <c r="HIV133" s="46"/>
      <c r="HIW133" s="35"/>
      <c r="HIX133" s="59"/>
      <c r="HIY133" s="37"/>
      <c r="HIZ133" s="46"/>
      <c r="HJA133" s="35"/>
      <c r="HJB133" s="59"/>
      <c r="HJC133" s="37"/>
      <c r="HJD133" s="46"/>
      <c r="HJE133" s="35"/>
      <c r="HJF133" s="59"/>
      <c r="HJG133" s="37"/>
      <c r="HJH133" s="46"/>
      <c r="HJI133" s="35"/>
      <c r="HJJ133" s="59"/>
      <c r="HJK133" s="37"/>
      <c r="HJL133" s="46"/>
      <c r="HJM133" s="35"/>
      <c r="HJN133" s="59"/>
      <c r="HJO133" s="37"/>
      <c r="HJP133" s="46"/>
      <c r="HJQ133" s="35"/>
      <c r="HJR133" s="59"/>
      <c r="HJS133" s="37"/>
      <c r="HJT133" s="46"/>
      <c r="HJU133" s="35"/>
      <c r="HJV133" s="59"/>
      <c r="HJW133" s="37"/>
      <c r="HJX133" s="46"/>
      <c r="HJY133" s="35"/>
      <c r="HJZ133" s="59"/>
      <c r="HKA133" s="37"/>
      <c r="HKB133" s="46"/>
      <c r="HKC133" s="35"/>
      <c r="HKD133" s="59"/>
      <c r="HKE133" s="37"/>
      <c r="HKF133" s="46"/>
      <c r="HKG133" s="35"/>
      <c r="HKH133" s="59"/>
      <c r="HKI133" s="37"/>
      <c r="HKJ133" s="46"/>
      <c r="HKK133" s="35"/>
      <c r="HKL133" s="59"/>
      <c r="HKM133" s="37"/>
      <c r="HKN133" s="46"/>
      <c r="HKO133" s="35"/>
      <c r="HKP133" s="59"/>
      <c r="HKQ133" s="37"/>
      <c r="HKR133" s="46"/>
      <c r="HKS133" s="35"/>
      <c r="HKT133" s="59"/>
      <c r="HKU133" s="37"/>
      <c r="HKV133" s="46"/>
      <c r="HKW133" s="35"/>
      <c r="HKX133" s="59"/>
      <c r="HKY133" s="37"/>
      <c r="HKZ133" s="46"/>
      <c r="HLA133" s="35"/>
      <c r="HLB133" s="59"/>
      <c r="HLC133" s="37"/>
      <c r="HLD133" s="46"/>
      <c r="HLE133" s="35"/>
      <c r="HLF133" s="59"/>
      <c r="HLG133" s="37"/>
      <c r="HLH133" s="46"/>
      <c r="HLI133" s="35"/>
      <c r="HLJ133" s="59"/>
      <c r="HLK133" s="37"/>
      <c r="HLL133" s="46"/>
      <c r="HLM133" s="35"/>
      <c r="HLN133" s="59"/>
      <c r="HLO133" s="37"/>
      <c r="HLP133" s="46"/>
      <c r="HLQ133" s="35"/>
      <c r="HLR133" s="59"/>
      <c r="HLS133" s="37"/>
      <c r="HLT133" s="46"/>
      <c r="HLU133" s="35"/>
      <c r="HLV133" s="59"/>
      <c r="HLW133" s="37"/>
      <c r="HLX133" s="46"/>
      <c r="HLY133" s="35"/>
      <c r="HLZ133" s="59"/>
      <c r="HMA133" s="37"/>
      <c r="HMB133" s="46"/>
      <c r="HMC133" s="35"/>
      <c r="HMD133" s="59"/>
      <c r="HME133" s="37"/>
      <c r="HMF133" s="46"/>
      <c r="HMG133" s="35"/>
      <c r="HMH133" s="59"/>
      <c r="HMI133" s="37"/>
      <c r="HMJ133" s="46"/>
      <c r="HMK133" s="35"/>
      <c r="HML133" s="59"/>
      <c r="HMM133" s="37"/>
      <c r="HMN133" s="46"/>
      <c r="HMO133" s="35"/>
      <c r="HMP133" s="59"/>
      <c r="HMQ133" s="37"/>
      <c r="HMR133" s="46"/>
      <c r="HMS133" s="35"/>
      <c r="HMT133" s="59"/>
      <c r="HMU133" s="37"/>
      <c r="HMV133" s="46"/>
      <c r="HMW133" s="35"/>
      <c r="HMX133" s="59"/>
      <c r="HMY133" s="37"/>
      <c r="HMZ133" s="46"/>
      <c r="HNA133" s="35"/>
      <c r="HNB133" s="59"/>
      <c r="HNC133" s="37"/>
      <c r="HND133" s="46"/>
      <c r="HNE133" s="35"/>
      <c r="HNF133" s="59"/>
      <c r="HNG133" s="37"/>
      <c r="HNH133" s="46"/>
      <c r="HNI133" s="35"/>
      <c r="HNJ133" s="59"/>
      <c r="HNK133" s="37"/>
      <c r="HNL133" s="46"/>
      <c r="HNM133" s="35"/>
      <c r="HNN133" s="59"/>
      <c r="HNO133" s="37"/>
      <c r="HNP133" s="46"/>
      <c r="HNQ133" s="35"/>
      <c r="HNR133" s="59"/>
      <c r="HNS133" s="37"/>
      <c r="HNT133" s="46"/>
      <c r="HNU133" s="35"/>
      <c r="HNV133" s="59"/>
      <c r="HNW133" s="37"/>
      <c r="HNX133" s="46"/>
      <c r="HNY133" s="35"/>
      <c r="HNZ133" s="59"/>
      <c r="HOA133" s="37"/>
      <c r="HOB133" s="46"/>
      <c r="HOC133" s="35"/>
      <c r="HOD133" s="59"/>
      <c r="HOE133" s="37"/>
      <c r="HOF133" s="46"/>
      <c r="HOG133" s="35"/>
      <c r="HOH133" s="59"/>
      <c r="HOI133" s="37"/>
      <c r="HOJ133" s="46"/>
      <c r="HOK133" s="35"/>
      <c r="HOL133" s="59"/>
      <c r="HOM133" s="37"/>
      <c r="HON133" s="46"/>
      <c r="HOO133" s="35"/>
      <c r="HOP133" s="59"/>
      <c r="HOQ133" s="37"/>
      <c r="HOR133" s="46"/>
      <c r="HOS133" s="35"/>
      <c r="HOT133" s="59"/>
      <c r="HOU133" s="37"/>
      <c r="HOV133" s="46"/>
      <c r="HOW133" s="35"/>
      <c r="HOX133" s="59"/>
      <c r="HOY133" s="37"/>
      <c r="HOZ133" s="46"/>
      <c r="HPA133" s="35"/>
      <c r="HPB133" s="59"/>
      <c r="HPC133" s="37"/>
      <c r="HPD133" s="46"/>
      <c r="HPE133" s="35"/>
      <c r="HPF133" s="59"/>
      <c r="HPG133" s="37"/>
      <c r="HPH133" s="46"/>
      <c r="HPI133" s="35"/>
      <c r="HPJ133" s="59"/>
      <c r="HPK133" s="37"/>
      <c r="HPL133" s="46"/>
      <c r="HPM133" s="35"/>
      <c r="HPN133" s="59"/>
      <c r="HPO133" s="37"/>
      <c r="HPP133" s="46"/>
      <c r="HPQ133" s="35"/>
      <c r="HPR133" s="59"/>
      <c r="HPS133" s="37"/>
      <c r="HPT133" s="46"/>
      <c r="HPU133" s="35"/>
      <c r="HPV133" s="59"/>
      <c r="HPW133" s="37"/>
      <c r="HPX133" s="46"/>
      <c r="HPY133" s="35"/>
      <c r="HPZ133" s="59"/>
      <c r="HQA133" s="37"/>
      <c r="HQB133" s="46"/>
      <c r="HQC133" s="35"/>
      <c r="HQD133" s="59"/>
      <c r="HQE133" s="37"/>
      <c r="HQF133" s="46"/>
      <c r="HQG133" s="35"/>
      <c r="HQH133" s="59"/>
      <c r="HQI133" s="37"/>
      <c r="HQJ133" s="46"/>
      <c r="HQK133" s="35"/>
      <c r="HQL133" s="59"/>
      <c r="HQM133" s="37"/>
      <c r="HQN133" s="46"/>
      <c r="HQO133" s="35"/>
      <c r="HQP133" s="59"/>
      <c r="HQQ133" s="37"/>
      <c r="HQR133" s="46"/>
      <c r="HQS133" s="35"/>
      <c r="HQT133" s="59"/>
      <c r="HQU133" s="37"/>
      <c r="HQV133" s="46"/>
      <c r="HQW133" s="35"/>
      <c r="HQX133" s="59"/>
      <c r="HQY133" s="37"/>
      <c r="HQZ133" s="46"/>
      <c r="HRA133" s="35"/>
      <c r="HRB133" s="59"/>
      <c r="HRC133" s="37"/>
      <c r="HRD133" s="46"/>
      <c r="HRE133" s="35"/>
      <c r="HRF133" s="59"/>
      <c r="HRG133" s="37"/>
      <c r="HRH133" s="46"/>
      <c r="HRI133" s="35"/>
      <c r="HRJ133" s="59"/>
      <c r="HRK133" s="37"/>
      <c r="HRL133" s="46"/>
      <c r="HRM133" s="35"/>
      <c r="HRN133" s="59"/>
      <c r="HRO133" s="37"/>
      <c r="HRP133" s="46"/>
      <c r="HRQ133" s="35"/>
      <c r="HRR133" s="59"/>
      <c r="HRS133" s="37"/>
      <c r="HRT133" s="46"/>
      <c r="HRU133" s="35"/>
      <c r="HRV133" s="59"/>
      <c r="HRW133" s="37"/>
      <c r="HRX133" s="46"/>
      <c r="HRY133" s="35"/>
      <c r="HRZ133" s="59"/>
      <c r="HSA133" s="37"/>
      <c r="HSB133" s="46"/>
      <c r="HSC133" s="35"/>
      <c r="HSD133" s="59"/>
      <c r="HSE133" s="37"/>
      <c r="HSF133" s="46"/>
      <c r="HSG133" s="35"/>
      <c r="HSH133" s="59"/>
      <c r="HSI133" s="37"/>
      <c r="HSJ133" s="46"/>
      <c r="HSK133" s="35"/>
      <c r="HSL133" s="59"/>
      <c r="HSM133" s="37"/>
      <c r="HSN133" s="46"/>
      <c r="HSO133" s="35"/>
      <c r="HSP133" s="59"/>
      <c r="HSQ133" s="37"/>
      <c r="HSR133" s="46"/>
      <c r="HSS133" s="35"/>
      <c r="HST133" s="59"/>
      <c r="HSU133" s="37"/>
      <c r="HSV133" s="46"/>
      <c r="HSW133" s="35"/>
      <c r="HSX133" s="59"/>
      <c r="HSY133" s="37"/>
      <c r="HSZ133" s="46"/>
      <c r="HTA133" s="35"/>
      <c r="HTB133" s="59"/>
      <c r="HTC133" s="37"/>
      <c r="HTD133" s="46"/>
      <c r="HTE133" s="35"/>
      <c r="HTF133" s="59"/>
      <c r="HTG133" s="37"/>
      <c r="HTH133" s="46"/>
      <c r="HTI133" s="35"/>
      <c r="HTJ133" s="59"/>
      <c r="HTK133" s="37"/>
      <c r="HTL133" s="46"/>
      <c r="HTM133" s="35"/>
      <c r="HTN133" s="59"/>
      <c r="HTO133" s="37"/>
      <c r="HTP133" s="46"/>
      <c r="HTQ133" s="35"/>
      <c r="HTR133" s="59"/>
      <c r="HTS133" s="37"/>
      <c r="HTT133" s="46"/>
      <c r="HTU133" s="35"/>
      <c r="HTV133" s="59"/>
      <c r="HTW133" s="37"/>
      <c r="HTX133" s="46"/>
      <c r="HTY133" s="35"/>
      <c r="HTZ133" s="59"/>
      <c r="HUA133" s="37"/>
      <c r="HUB133" s="46"/>
      <c r="HUC133" s="35"/>
      <c r="HUD133" s="59"/>
      <c r="HUE133" s="37"/>
      <c r="HUF133" s="46"/>
      <c r="HUG133" s="35"/>
      <c r="HUH133" s="59"/>
      <c r="HUI133" s="37"/>
      <c r="HUJ133" s="46"/>
      <c r="HUK133" s="35"/>
      <c r="HUL133" s="59"/>
      <c r="HUM133" s="37"/>
      <c r="HUN133" s="46"/>
      <c r="HUO133" s="35"/>
      <c r="HUP133" s="59"/>
      <c r="HUQ133" s="37"/>
      <c r="HUR133" s="46"/>
      <c r="HUS133" s="35"/>
      <c r="HUT133" s="59"/>
      <c r="HUU133" s="37"/>
      <c r="HUV133" s="46"/>
      <c r="HUW133" s="35"/>
      <c r="HUX133" s="59"/>
      <c r="HUY133" s="37"/>
      <c r="HUZ133" s="46"/>
      <c r="HVA133" s="35"/>
      <c r="HVB133" s="59"/>
      <c r="HVC133" s="37"/>
      <c r="HVD133" s="46"/>
      <c r="HVE133" s="35"/>
      <c r="HVF133" s="59"/>
      <c r="HVG133" s="37"/>
      <c r="HVH133" s="46"/>
      <c r="HVI133" s="35"/>
      <c r="HVJ133" s="59"/>
      <c r="HVK133" s="37"/>
      <c r="HVL133" s="46"/>
      <c r="HVM133" s="35"/>
      <c r="HVN133" s="59"/>
      <c r="HVO133" s="37"/>
      <c r="HVP133" s="46"/>
      <c r="HVQ133" s="35"/>
      <c r="HVR133" s="59"/>
      <c r="HVS133" s="37"/>
      <c r="HVT133" s="46"/>
      <c r="HVU133" s="35"/>
      <c r="HVV133" s="59"/>
      <c r="HVW133" s="37"/>
      <c r="HVX133" s="46"/>
      <c r="HVY133" s="35"/>
      <c r="HVZ133" s="59"/>
      <c r="HWA133" s="37"/>
      <c r="HWB133" s="46"/>
      <c r="HWC133" s="35"/>
      <c r="HWD133" s="59"/>
      <c r="HWE133" s="37"/>
      <c r="HWF133" s="46"/>
      <c r="HWG133" s="35"/>
      <c r="HWH133" s="59"/>
      <c r="HWI133" s="37"/>
      <c r="HWJ133" s="46"/>
      <c r="HWK133" s="35"/>
      <c r="HWL133" s="59"/>
      <c r="HWM133" s="37"/>
      <c r="HWN133" s="46"/>
      <c r="HWO133" s="35"/>
      <c r="HWP133" s="59"/>
      <c r="HWQ133" s="37"/>
      <c r="HWR133" s="46"/>
      <c r="HWS133" s="35"/>
      <c r="HWT133" s="59"/>
      <c r="HWU133" s="37"/>
      <c r="HWV133" s="46"/>
      <c r="HWW133" s="35"/>
      <c r="HWX133" s="59"/>
      <c r="HWY133" s="37"/>
      <c r="HWZ133" s="46"/>
      <c r="HXA133" s="35"/>
      <c r="HXB133" s="59"/>
      <c r="HXC133" s="37"/>
      <c r="HXD133" s="46"/>
      <c r="HXE133" s="35"/>
      <c r="HXF133" s="59"/>
      <c r="HXG133" s="37"/>
      <c r="HXH133" s="46"/>
      <c r="HXI133" s="35"/>
      <c r="HXJ133" s="59"/>
      <c r="HXK133" s="37"/>
      <c r="HXL133" s="46"/>
      <c r="HXM133" s="35"/>
      <c r="HXN133" s="59"/>
      <c r="HXO133" s="37"/>
      <c r="HXP133" s="46"/>
      <c r="HXQ133" s="35"/>
      <c r="HXR133" s="59"/>
      <c r="HXS133" s="37"/>
      <c r="HXT133" s="46"/>
      <c r="HXU133" s="35"/>
      <c r="HXV133" s="59"/>
      <c r="HXW133" s="37"/>
      <c r="HXX133" s="46"/>
      <c r="HXY133" s="35"/>
      <c r="HXZ133" s="59"/>
      <c r="HYA133" s="37"/>
      <c r="HYB133" s="46"/>
      <c r="HYC133" s="35"/>
      <c r="HYD133" s="59"/>
      <c r="HYE133" s="37"/>
      <c r="HYF133" s="46"/>
      <c r="HYG133" s="35"/>
      <c r="HYH133" s="59"/>
      <c r="HYI133" s="37"/>
      <c r="HYJ133" s="46"/>
      <c r="HYK133" s="35"/>
      <c r="HYL133" s="59"/>
      <c r="HYM133" s="37"/>
      <c r="HYN133" s="46"/>
      <c r="HYO133" s="35"/>
      <c r="HYP133" s="59"/>
      <c r="HYQ133" s="37"/>
      <c r="HYR133" s="46"/>
      <c r="HYS133" s="35"/>
      <c r="HYT133" s="59"/>
      <c r="HYU133" s="37"/>
      <c r="HYV133" s="46"/>
      <c r="HYW133" s="35"/>
      <c r="HYX133" s="59"/>
      <c r="HYY133" s="37"/>
      <c r="HYZ133" s="46"/>
      <c r="HZA133" s="35"/>
      <c r="HZB133" s="59"/>
      <c r="HZC133" s="37"/>
      <c r="HZD133" s="46"/>
      <c r="HZE133" s="35"/>
      <c r="HZF133" s="59"/>
      <c r="HZG133" s="37"/>
      <c r="HZH133" s="46"/>
      <c r="HZI133" s="35"/>
      <c r="HZJ133" s="59"/>
      <c r="HZK133" s="37"/>
      <c r="HZL133" s="46"/>
      <c r="HZM133" s="35"/>
      <c r="HZN133" s="59"/>
      <c r="HZO133" s="37"/>
      <c r="HZP133" s="46"/>
      <c r="HZQ133" s="35"/>
      <c r="HZR133" s="59"/>
      <c r="HZS133" s="37"/>
      <c r="HZT133" s="46"/>
      <c r="HZU133" s="35"/>
      <c r="HZV133" s="59"/>
      <c r="HZW133" s="37"/>
      <c r="HZX133" s="46"/>
      <c r="HZY133" s="35"/>
      <c r="HZZ133" s="59"/>
      <c r="IAA133" s="37"/>
      <c r="IAB133" s="46"/>
      <c r="IAC133" s="35"/>
      <c r="IAD133" s="59"/>
      <c r="IAE133" s="37"/>
      <c r="IAF133" s="46"/>
      <c r="IAG133" s="35"/>
      <c r="IAH133" s="59"/>
      <c r="IAI133" s="37"/>
      <c r="IAJ133" s="46"/>
      <c r="IAK133" s="35"/>
      <c r="IAL133" s="59"/>
      <c r="IAM133" s="37"/>
      <c r="IAN133" s="46"/>
      <c r="IAO133" s="35"/>
      <c r="IAP133" s="59"/>
      <c r="IAQ133" s="37"/>
      <c r="IAR133" s="46"/>
      <c r="IAS133" s="35"/>
      <c r="IAT133" s="59"/>
      <c r="IAU133" s="37"/>
      <c r="IAV133" s="46"/>
      <c r="IAW133" s="35"/>
      <c r="IAX133" s="59"/>
      <c r="IAY133" s="37"/>
      <c r="IAZ133" s="46"/>
      <c r="IBA133" s="35"/>
      <c r="IBB133" s="59"/>
      <c r="IBC133" s="37"/>
      <c r="IBD133" s="46"/>
      <c r="IBE133" s="35"/>
      <c r="IBF133" s="59"/>
      <c r="IBG133" s="37"/>
      <c r="IBH133" s="46"/>
      <c r="IBI133" s="35"/>
      <c r="IBJ133" s="59"/>
      <c r="IBK133" s="37"/>
      <c r="IBL133" s="46"/>
      <c r="IBM133" s="35"/>
      <c r="IBN133" s="59"/>
      <c r="IBO133" s="37"/>
      <c r="IBP133" s="46"/>
      <c r="IBQ133" s="35"/>
      <c r="IBR133" s="59"/>
      <c r="IBS133" s="37"/>
      <c r="IBT133" s="46"/>
      <c r="IBU133" s="35"/>
      <c r="IBV133" s="59"/>
      <c r="IBW133" s="37"/>
      <c r="IBX133" s="46"/>
      <c r="IBY133" s="35"/>
      <c r="IBZ133" s="59"/>
      <c r="ICA133" s="37"/>
      <c r="ICB133" s="46"/>
      <c r="ICC133" s="35"/>
      <c r="ICD133" s="59"/>
      <c r="ICE133" s="37"/>
      <c r="ICF133" s="46"/>
      <c r="ICG133" s="35"/>
      <c r="ICH133" s="59"/>
      <c r="ICI133" s="37"/>
      <c r="ICJ133" s="46"/>
      <c r="ICK133" s="35"/>
      <c r="ICL133" s="59"/>
      <c r="ICM133" s="37"/>
      <c r="ICN133" s="46"/>
      <c r="ICO133" s="35"/>
      <c r="ICP133" s="59"/>
      <c r="ICQ133" s="37"/>
      <c r="ICR133" s="46"/>
      <c r="ICS133" s="35"/>
      <c r="ICT133" s="59"/>
      <c r="ICU133" s="37"/>
      <c r="ICV133" s="46"/>
      <c r="ICW133" s="35"/>
      <c r="ICX133" s="59"/>
      <c r="ICY133" s="37"/>
      <c r="ICZ133" s="46"/>
      <c r="IDA133" s="35"/>
      <c r="IDB133" s="59"/>
      <c r="IDC133" s="37"/>
      <c r="IDD133" s="46"/>
      <c r="IDE133" s="35"/>
      <c r="IDF133" s="59"/>
      <c r="IDG133" s="37"/>
      <c r="IDH133" s="46"/>
      <c r="IDI133" s="35"/>
      <c r="IDJ133" s="59"/>
      <c r="IDK133" s="37"/>
      <c r="IDL133" s="46"/>
      <c r="IDM133" s="35"/>
      <c r="IDN133" s="59"/>
      <c r="IDO133" s="37"/>
      <c r="IDP133" s="46"/>
      <c r="IDQ133" s="35"/>
      <c r="IDR133" s="59"/>
      <c r="IDS133" s="37"/>
      <c r="IDT133" s="46"/>
      <c r="IDU133" s="35"/>
      <c r="IDV133" s="59"/>
      <c r="IDW133" s="37"/>
      <c r="IDX133" s="46"/>
      <c r="IDY133" s="35"/>
      <c r="IDZ133" s="59"/>
      <c r="IEA133" s="37"/>
      <c r="IEB133" s="46"/>
      <c r="IEC133" s="35"/>
      <c r="IED133" s="59"/>
      <c r="IEE133" s="37"/>
      <c r="IEF133" s="46"/>
      <c r="IEG133" s="35"/>
      <c r="IEH133" s="59"/>
      <c r="IEI133" s="37"/>
      <c r="IEJ133" s="46"/>
      <c r="IEK133" s="35"/>
      <c r="IEL133" s="59"/>
      <c r="IEM133" s="37"/>
      <c r="IEN133" s="46"/>
      <c r="IEO133" s="35"/>
      <c r="IEP133" s="59"/>
      <c r="IEQ133" s="37"/>
      <c r="IER133" s="46"/>
      <c r="IES133" s="35"/>
      <c r="IET133" s="59"/>
      <c r="IEU133" s="37"/>
      <c r="IEV133" s="46"/>
      <c r="IEW133" s="35"/>
      <c r="IEX133" s="59"/>
      <c r="IEY133" s="37"/>
      <c r="IEZ133" s="46"/>
      <c r="IFA133" s="35"/>
      <c r="IFB133" s="59"/>
      <c r="IFC133" s="37"/>
      <c r="IFD133" s="46"/>
      <c r="IFE133" s="35"/>
      <c r="IFF133" s="59"/>
      <c r="IFG133" s="37"/>
      <c r="IFH133" s="46"/>
      <c r="IFI133" s="35"/>
      <c r="IFJ133" s="59"/>
      <c r="IFK133" s="37"/>
      <c r="IFL133" s="46"/>
      <c r="IFM133" s="35"/>
      <c r="IFN133" s="59"/>
      <c r="IFO133" s="37"/>
      <c r="IFP133" s="46"/>
      <c r="IFQ133" s="35"/>
      <c r="IFR133" s="59"/>
      <c r="IFS133" s="37"/>
      <c r="IFT133" s="46"/>
      <c r="IFU133" s="35"/>
      <c r="IFV133" s="59"/>
      <c r="IFW133" s="37"/>
      <c r="IFX133" s="46"/>
      <c r="IFY133" s="35"/>
      <c r="IFZ133" s="59"/>
      <c r="IGA133" s="37"/>
      <c r="IGB133" s="46"/>
      <c r="IGC133" s="35"/>
      <c r="IGD133" s="59"/>
      <c r="IGE133" s="37"/>
      <c r="IGF133" s="46"/>
      <c r="IGG133" s="35"/>
      <c r="IGH133" s="59"/>
      <c r="IGI133" s="37"/>
      <c r="IGJ133" s="46"/>
      <c r="IGK133" s="35"/>
      <c r="IGL133" s="59"/>
      <c r="IGM133" s="37"/>
      <c r="IGN133" s="46"/>
      <c r="IGO133" s="35"/>
      <c r="IGP133" s="59"/>
      <c r="IGQ133" s="37"/>
      <c r="IGR133" s="46"/>
      <c r="IGS133" s="35"/>
      <c r="IGT133" s="59"/>
      <c r="IGU133" s="37"/>
      <c r="IGV133" s="46"/>
      <c r="IGW133" s="35"/>
      <c r="IGX133" s="59"/>
      <c r="IGY133" s="37"/>
      <c r="IGZ133" s="46"/>
      <c r="IHA133" s="35"/>
      <c r="IHB133" s="59"/>
      <c r="IHC133" s="37"/>
      <c r="IHD133" s="46"/>
      <c r="IHE133" s="35"/>
      <c r="IHF133" s="59"/>
      <c r="IHG133" s="37"/>
      <c r="IHH133" s="46"/>
      <c r="IHI133" s="35"/>
      <c r="IHJ133" s="59"/>
      <c r="IHK133" s="37"/>
      <c r="IHL133" s="46"/>
      <c r="IHM133" s="35"/>
      <c r="IHN133" s="59"/>
      <c r="IHO133" s="37"/>
      <c r="IHP133" s="46"/>
      <c r="IHQ133" s="35"/>
      <c r="IHR133" s="59"/>
      <c r="IHS133" s="37"/>
      <c r="IHT133" s="46"/>
      <c r="IHU133" s="35"/>
      <c r="IHV133" s="59"/>
      <c r="IHW133" s="37"/>
      <c r="IHX133" s="46"/>
      <c r="IHY133" s="35"/>
      <c r="IHZ133" s="59"/>
      <c r="IIA133" s="37"/>
      <c r="IIB133" s="46"/>
      <c r="IIC133" s="35"/>
      <c r="IID133" s="59"/>
      <c r="IIE133" s="37"/>
      <c r="IIF133" s="46"/>
      <c r="IIG133" s="35"/>
      <c r="IIH133" s="59"/>
      <c r="III133" s="37"/>
      <c r="IIJ133" s="46"/>
      <c r="IIK133" s="35"/>
      <c r="IIL133" s="59"/>
      <c r="IIM133" s="37"/>
      <c r="IIN133" s="46"/>
      <c r="IIO133" s="35"/>
      <c r="IIP133" s="59"/>
      <c r="IIQ133" s="37"/>
      <c r="IIR133" s="46"/>
      <c r="IIS133" s="35"/>
      <c r="IIT133" s="59"/>
      <c r="IIU133" s="37"/>
      <c r="IIV133" s="46"/>
      <c r="IIW133" s="35"/>
      <c r="IIX133" s="59"/>
      <c r="IIY133" s="37"/>
      <c r="IIZ133" s="46"/>
      <c r="IJA133" s="35"/>
      <c r="IJB133" s="59"/>
      <c r="IJC133" s="37"/>
      <c r="IJD133" s="46"/>
      <c r="IJE133" s="35"/>
      <c r="IJF133" s="59"/>
      <c r="IJG133" s="37"/>
      <c r="IJH133" s="46"/>
      <c r="IJI133" s="35"/>
      <c r="IJJ133" s="59"/>
      <c r="IJK133" s="37"/>
      <c r="IJL133" s="46"/>
      <c r="IJM133" s="35"/>
      <c r="IJN133" s="59"/>
      <c r="IJO133" s="37"/>
      <c r="IJP133" s="46"/>
      <c r="IJQ133" s="35"/>
      <c r="IJR133" s="59"/>
      <c r="IJS133" s="37"/>
      <c r="IJT133" s="46"/>
      <c r="IJU133" s="35"/>
      <c r="IJV133" s="59"/>
      <c r="IJW133" s="37"/>
      <c r="IJX133" s="46"/>
      <c r="IJY133" s="35"/>
      <c r="IJZ133" s="59"/>
      <c r="IKA133" s="37"/>
      <c r="IKB133" s="46"/>
      <c r="IKC133" s="35"/>
      <c r="IKD133" s="59"/>
      <c r="IKE133" s="37"/>
      <c r="IKF133" s="46"/>
      <c r="IKG133" s="35"/>
      <c r="IKH133" s="59"/>
      <c r="IKI133" s="37"/>
      <c r="IKJ133" s="46"/>
      <c r="IKK133" s="35"/>
      <c r="IKL133" s="59"/>
      <c r="IKM133" s="37"/>
      <c r="IKN133" s="46"/>
      <c r="IKO133" s="35"/>
      <c r="IKP133" s="59"/>
      <c r="IKQ133" s="37"/>
      <c r="IKR133" s="46"/>
      <c r="IKS133" s="35"/>
      <c r="IKT133" s="59"/>
      <c r="IKU133" s="37"/>
      <c r="IKV133" s="46"/>
      <c r="IKW133" s="35"/>
      <c r="IKX133" s="59"/>
      <c r="IKY133" s="37"/>
      <c r="IKZ133" s="46"/>
      <c r="ILA133" s="35"/>
      <c r="ILB133" s="59"/>
      <c r="ILC133" s="37"/>
      <c r="ILD133" s="46"/>
      <c r="ILE133" s="35"/>
      <c r="ILF133" s="59"/>
      <c r="ILG133" s="37"/>
      <c r="ILH133" s="46"/>
      <c r="ILI133" s="35"/>
      <c r="ILJ133" s="59"/>
      <c r="ILK133" s="37"/>
      <c r="ILL133" s="46"/>
      <c r="ILM133" s="35"/>
      <c r="ILN133" s="59"/>
      <c r="ILO133" s="37"/>
      <c r="ILP133" s="46"/>
      <c r="ILQ133" s="35"/>
      <c r="ILR133" s="59"/>
      <c r="ILS133" s="37"/>
      <c r="ILT133" s="46"/>
      <c r="ILU133" s="35"/>
      <c r="ILV133" s="59"/>
      <c r="ILW133" s="37"/>
      <c r="ILX133" s="46"/>
      <c r="ILY133" s="35"/>
      <c r="ILZ133" s="59"/>
      <c r="IMA133" s="37"/>
      <c r="IMB133" s="46"/>
      <c r="IMC133" s="35"/>
      <c r="IMD133" s="59"/>
      <c r="IME133" s="37"/>
      <c r="IMF133" s="46"/>
      <c r="IMG133" s="35"/>
      <c r="IMH133" s="59"/>
      <c r="IMI133" s="37"/>
      <c r="IMJ133" s="46"/>
      <c r="IMK133" s="35"/>
      <c r="IML133" s="59"/>
      <c r="IMM133" s="37"/>
      <c r="IMN133" s="46"/>
      <c r="IMO133" s="35"/>
      <c r="IMP133" s="59"/>
      <c r="IMQ133" s="37"/>
      <c r="IMR133" s="46"/>
      <c r="IMS133" s="35"/>
      <c r="IMT133" s="59"/>
      <c r="IMU133" s="37"/>
      <c r="IMV133" s="46"/>
      <c r="IMW133" s="35"/>
      <c r="IMX133" s="59"/>
      <c r="IMY133" s="37"/>
      <c r="IMZ133" s="46"/>
      <c r="INA133" s="35"/>
      <c r="INB133" s="59"/>
      <c r="INC133" s="37"/>
      <c r="IND133" s="46"/>
      <c r="INE133" s="35"/>
      <c r="INF133" s="59"/>
      <c r="ING133" s="37"/>
      <c r="INH133" s="46"/>
      <c r="INI133" s="35"/>
      <c r="INJ133" s="59"/>
      <c r="INK133" s="37"/>
      <c r="INL133" s="46"/>
      <c r="INM133" s="35"/>
      <c r="INN133" s="59"/>
      <c r="INO133" s="37"/>
      <c r="INP133" s="46"/>
      <c r="INQ133" s="35"/>
      <c r="INR133" s="59"/>
      <c r="INS133" s="37"/>
      <c r="INT133" s="46"/>
      <c r="INU133" s="35"/>
      <c r="INV133" s="59"/>
      <c r="INW133" s="37"/>
      <c r="INX133" s="46"/>
      <c r="INY133" s="35"/>
      <c r="INZ133" s="59"/>
      <c r="IOA133" s="37"/>
      <c r="IOB133" s="46"/>
      <c r="IOC133" s="35"/>
      <c r="IOD133" s="59"/>
      <c r="IOE133" s="37"/>
      <c r="IOF133" s="46"/>
      <c r="IOG133" s="35"/>
      <c r="IOH133" s="59"/>
      <c r="IOI133" s="37"/>
      <c r="IOJ133" s="46"/>
      <c r="IOK133" s="35"/>
      <c r="IOL133" s="59"/>
      <c r="IOM133" s="37"/>
      <c r="ION133" s="46"/>
      <c r="IOO133" s="35"/>
      <c r="IOP133" s="59"/>
      <c r="IOQ133" s="37"/>
      <c r="IOR133" s="46"/>
      <c r="IOS133" s="35"/>
      <c r="IOT133" s="59"/>
      <c r="IOU133" s="37"/>
      <c r="IOV133" s="46"/>
      <c r="IOW133" s="35"/>
      <c r="IOX133" s="59"/>
      <c r="IOY133" s="37"/>
      <c r="IOZ133" s="46"/>
      <c r="IPA133" s="35"/>
      <c r="IPB133" s="59"/>
      <c r="IPC133" s="37"/>
      <c r="IPD133" s="46"/>
      <c r="IPE133" s="35"/>
      <c r="IPF133" s="59"/>
      <c r="IPG133" s="37"/>
      <c r="IPH133" s="46"/>
      <c r="IPI133" s="35"/>
      <c r="IPJ133" s="59"/>
      <c r="IPK133" s="37"/>
      <c r="IPL133" s="46"/>
      <c r="IPM133" s="35"/>
      <c r="IPN133" s="59"/>
      <c r="IPO133" s="37"/>
      <c r="IPP133" s="46"/>
      <c r="IPQ133" s="35"/>
      <c r="IPR133" s="59"/>
      <c r="IPS133" s="37"/>
      <c r="IPT133" s="46"/>
      <c r="IPU133" s="35"/>
      <c r="IPV133" s="59"/>
      <c r="IPW133" s="37"/>
      <c r="IPX133" s="46"/>
      <c r="IPY133" s="35"/>
      <c r="IPZ133" s="59"/>
      <c r="IQA133" s="37"/>
      <c r="IQB133" s="46"/>
      <c r="IQC133" s="35"/>
      <c r="IQD133" s="59"/>
      <c r="IQE133" s="37"/>
      <c r="IQF133" s="46"/>
      <c r="IQG133" s="35"/>
      <c r="IQH133" s="59"/>
      <c r="IQI133" s="37"/>
      <c r="IQJ133" s="46"/>
      <c r="IQK133" s="35"/>
      <c r="IQL133" s="59"/>
      <c r="IQM133" s="37"/>
      <c r="IQN133" s="46"/>
      <c r="IQO133" s="35"/>
      <c r="IQP133" s="59"/>
      <c r="IQQ133" s="37"/>
      <c r="IQR133" s="46"/>
      <c r="IQS133" s="35"/>
      <c r="IQT133" s="59"/>
      <c r="IQU133" s="37"/>
      <c r="IQV133" s="46"/>
      <c r="IQW133" s="35"/>
      <c r="IQX133" s="59"/>
      <c r="IQY133" s="37"/>
      <c r="IQZ133" s="46"/>
      <c r="IRA133" s="35"/>
      <c r="IRB133" s="59"/>
      <c r="IRC133" s="37"/>
      <c r="IRD133" s="46"/>
      <c r="IRE133" s="35"/>
      <c r="IRF133" s="59"/>
      <c r="IRG133" s="37"/>
      <c r="IRH133" s="46"/>
      <c r="IRI133" s="35"/>
      <c r="IRJ133" s="59"/>
      <c r="IRK133" s="37"/>
      <c r="IRL133" s="46"/>
      <c r="IRM133" s="35"/>
      <c r="IRN133" s="59"/>
      <c r="IRO133" s="37"/>
      <c r="IRP133" s="46"/>
      <c r="IRQ133" s="35"/>
      <c r="IRR133" s="59"/>
      <c r="IRS133" s="37"/>
      <c r="IRT133" s="46"/>
      <c r="IRU133" s="35"/>
      <c r="IRV133" s="59"/>
      <c r="IRW133" s="37"/>
      <c r="IRX133" s="46"/>
      <c r="IRY133" s="35"/>
      <c r="IRZ133" s="59"/>
      <c r="ISA133" s="37"/>
      <c r="ISB133" s="46"/>
      <c r="ISC133" s="35"/>
      <c r="ISD133" s="59"/>
      <c r="ISE133" s="37"/>
      <c r="ISF133" s="46"/>
      <c r="ISG133" s="35"/>
      <c r="ISH133" s="59"/>
      <c r="ISI133" s="37"/>
      <c r="ISJ133" s="46"/>
      <c r="ISK133" s="35"/>
      <c r="ISL133" s="59"/>
      <c r="ISM133" s="37"/>
      <c r="ISN133" s="46"/>
      <c r="ISO133" s="35"/>
      <c r="ISP133" s="59"/>
      <c r="ISQ133" s="37"/>
      <c r="ISR133" s="46"/>
      <c r="ISS133" s="35"/>
      <c r="IST133" s="59"/>
      <c r="ISU133" s="37"/>
      <c r="ISV133" s="46"/>
      <c r="ISW133" s="35"/>
      <c r="ISX133" s="59"/>
      <c r="ISY133" s="37"/>
      <c r="ISZ133" s="46"/>
      <c r="ITA133" s="35"/>
      <c r="ITB133" s="59"/>
      <c r="ITC133" s="37"/>
      <c r="ITD133" s="46"/>
      <c r="ITE133" s="35"/>
      <c r="ITF133" s="59"/>
      <c r="ITG133" s="37"/>
      <c r="ITH133" s="46"/>
      <c r="ITI133" s="35"/>
      <c r="ITJ133" s="59"/>
      <c r="ITK133" s="37"/>
      <c r="ITL133" s="46"/>
      <c r="ITM133" s="35"/>
      <c r="ITN133" s="59"/>
      <c r="ITO133" s="37"/>
      <c r="ITP133" s="46"/>
      <c r="ITQ133" s="35"/>
      <c r="ITR133" s="59"/>
      <c r="ITS133" s="37"/>
      <c r="ITT133" s="46"/>
      <c r="ITU133" s="35"/>
      <c r="ITV133" s="59"/>
      <c r="ITW133" s="37"/>
      <c r="ITX133" s="46"/>
      <c r="ITY133" s="35"/>
      <c r="ITZ133" s="59"/>
      <c r="IUA133" s="37"/>
      <c r="IUB133" s="46"/>
      <c r="IUC133" s="35"/>
      <c r="IUD133" s="59"/>
      <c r="IUE133" s="37"/>
      <c r="IUF133" s="46"/>
      <c r="IUG133" s="35"/>
      <c r="IUH133" s="59"/>
      <c r="IUI133" s="37"/>
      <c r="IUJ133" s="46"/>
      <c r="IUK133" s="35"/>
      <c r="IUL133" s="59"/>
      <c r="IUM133" s="37"/>
      <c r="IUN133" s="46"/>
      <c r="IUO133" s="35"/>
      <c r="IUP133" s="59"/>
      <c r="IUQ133" s="37"/>
      <c r="IUR133" s="46"/>
      <c r="IUS133" s="35"/>
      <c r="IUT133" s="59"/>
      <c r="IUU133" s="37"/>
      <c r="IUV133" s="46"/>
      <c r="IUW133" s="35"/>
      <c r="IUX133" s="59"/>
      <c r="IUY133" s="37"/>
      <c r="IUZ133" s="46"/>
      <c r="IVA133" s="35"/>
      <c r="IVB133" s="59"/>
      <c r="IVC133" s="37"/>
      <c r="IVD133" s="46"/>
      <c r="IVE133" s="35"/>
      <c r="IVF133" s="59"/>
      <c r="IVG133" s="37"/>
      <c r="IVH133" s="46"/>
      <c r="IVI133" s="35"/>
      <c r="IVJ133" s="59"/>
      <c r="IVK133" s="37"/>
      <c r="IVL133" s="46"/>
      <c r="IVM133" s="35"/>
      <c r="IVN133" s="59"/>
      <c r="IVO133" s="37"/>
      <c r="IVP133" s="46"/>
      <c r="IVQ133" s="35"/>
      <c r="IVR133" s="59"/>
      <c r="IVS133" s="37"/>
      <c r="IVT133" s="46"/>
      <c r="IVU133" s="35"/>
      <c r="IVV133" s="59"/>
      <c r="IVW133" s="37"/>
      <c r="IVX133" s="46"/>
      <c r="IVY133" s="35"/>
      <c r="IVZ133" s="59"/>
      <c r="IWA133" s="37"/>
      <c r="IWB133" s="46"/>
      <c r="IWC133" s="35"/>
      <c r="IWD133" s="59"/>
      <c r="IWE133" s="37"/>
      <c r="IWF133" s="46"/>
      <c r="IWG133" s="35"/>
      <c r="IWH133" s="59"/>
      <c r="IWI133" s="37"/>
      <c r="IWJ133" s="46"/>
      <c r="IWK133" s="35"/>
      <c r="IWL133" s="59"/>
      <c r="IWM133" s="37"/>
      <c r="IWN133" s="46"/>
      <c r="IWO133" s="35"/>
      <c r="IWP133" s="59"/>
      <c r="IWQ133" s="37"/>
      <c r="IWR133" s="46"/>
      <c r="IWS133" s="35"/>
      <c r="IWT133" s="59"/>
      <c r="IWU133" s="37"/>
      <c r="IWV133" s="46"/>
      <c r="IWW133" s="35"/>
      <c r="IWX133" s="59"/>
      <c r="IWY133" s="37"/>
      <c r="IWZ133" s="46"/>
      <c r="IXA133" s="35"/>
      <c r="IXB133" s="59"/>
      <c r="IXC133" s="37"/>
      <c r="IXD133" s="46"/>
      <c r="IXE133" s="35"/>
      <c r="IXF133" s="59"/>
      <c r="IXG133" s="37"/>
      <c r="IXH133" s="46"/>
      <c r="IXI133" s="35"/>
      <c r="IXJ133" s="59"/>
      <c r="IXK133" s="37"/>
      <c r="IXL133" s="46"/>
      <c r="IXM133" s="35"/>
      <c r="IXN133" s="59"/>
      <c r="IXO133" s="37"/>
      <c r="IXP133" s="46"/>
      <c r="IXQ133" s="35"/>
      <c r="IXR133" s="59"/>
      <c r="IXS133" s="37"/>
      <c r="IXT133" s="46"/>
      <c r="IXU133" s="35"/>
      <c r="IXV133" s="59"/>
      <c r="IXW133" s="37"/>
      <c r="IXX133" s="46"/>
      <c r="IXY133" s="35"/>
      <c r="IXZ133" s="59"/>
      <c r="IYA133" s="37"/>
      <c r="IYB133" s="46"/>
      <c r="IYC133" s="35"/>
      <c r="IYD133" s="59"/>
      <c r="IYE133" s="37"/>
      <c r="IYF133" s="46"/>
      <c r="IYG133" s="35"/>
      <c r="IYH133" s="59"/>
      <c r="IYI133" s="37"/>
      <c r="IYJ133" s="46"/>
      <c r="IYK133" s="35"/>
      <c r="IYL133" s="59"/>
      <c r="IYM133" s="37"/>
      <c r="IYN133" s="46"/>
      <c r="IYO133" s="35"/>
      <c r="IYP133" s="59"/>
      <c r="IYQ133" s="37"/>
      <c r="IYR133" s="46"/>
      <c r="IYS133" s="35"/>
      <c r="IYT133" s="59"/>
      <c r="IYU133" s="37"/>
      <c r="IYV133" s="46"/>
      <c r="IYW133" s="35"/>
      <c r="IYX133" s="59"/>
      <c r="IYY133" s="37"/>
      <c r="IYZ133" s="46"/>
      <c r="IZA133" s="35"/>
      <c r="IZB133" s="59"/>
      <c r="IZC133" s="37"/>
      <c r="IZD133" s="46"/>
      <c r="IZE133" s="35"/>
      <c r="IZF133" s="59"/>
      <c r="IZG133" s="37"/>
      <c r="IZH133" s="46"/>
      <c r="IZI133" s="35"/>
      <c r="IZJ133" s="59"/>
      <c r="IZK133" s="37"/>
      <c r="IZL133" s="46"/>
      <c r="IZM133" s="35"/>
      <c r="IZN133" s="59"/>
      <c r="IZO133" s="37"/>
      <c r="IZP133" s="46"/>
      <c r="IZQ133" s="35"/>
      <c r="IZR133" s="59"/>
      <c r="IZS133" s="37"/>
      <c r="IZT133" s="46"/>
      <c r="IZU133" s="35"/>
      <c r="IZV133" s="59"/>
      <c r="IZW133" s="37"/>
      <c r="IZX133" s="46"/>
      <c r="IZY133" s="35"/>
      <c r="IZZ133" s="59"/>
      <c r="JAA133" s="37"/>
      <c r="JAB133" s="46"/>
      <c r="JAC133" s="35"/>
      <c r="JAD133" s="59"/>
      <c r="JAE133" s="37"/>
      <c r="JAF133" s="46"/>
      <c r="JAG133" s="35"/>
      <c r="JAH133" s="59"/>
      <c r="JAI133" s="37"/>
      <c r="JAJ133" s="46"/>
      <c r="JAK133" s="35"/>
      <c r="JAL133" s="59"/>
      <c r="JAM133" s="37"/>
      <c r="JAN133" s="46"/>
      <c r="JAO133" s="35"/>
      <c r="JAP133" s="59"/>
      <c r="JAQ133" s="37"/>
      <c r="JAR133" s="46"/>
      <c r="JAS133" s="35"/>
      <c r="JAT133" s="59"/>
      <c r="JAU133" s="37"/>
      <c r="JAV133" s="46"/>
      <c r="JAW133" s="35"/>
      <c r="JAX133" s="59"/>
      <c r="JAY133" s="37"/>
      <c r="JAZ133" s="46"/>
      <c r="JBA133" s="35"/>
      <c r="JBB133" s="59"/>
      <c r="JBC133" s="37"/>
      <c r="JBD133" s="46"/>
      <c r="JBE133" s="35"/>
      <c r="JBF133" s="59"/>
      <c r="JBG133" s="37"/>
      <c r="JBH133" s="46"/>
      <c r="JBI133" s="35"/>
      <c r="JBJ133" s="59"/>
      <c r="JBK133" s="37"/>
      <c r="JBL133" s="46"/>
      <c r="JBM133" s="35"/>
      <c r="JBN133" s="59"/>
      <c r="JBO133" s="37"/>
      <c r="JBP133" s="46"/>
      <c r="JBQ133" s="35"/>
      <c r="JBR133" s="59"/>
      <c r="JBS133" s="37"/>
      <c r="JBT133" s="46"/>
      <c r="JBU133" s="35"/>
      <c r="JBV133" s="59"/>
      <c r="JBW133" s="37"/>
      <c r="JBX133" s="46"/>
      <c r="JBY133" s="35"/>
      <c r="JBZ133" s="59"/>
      <c r="JCA133" s="37"/>
      <c r="JCB133" s="46"/>
      <c r="JCC133" s="35"/>
      <c r="JCD133" s="59"/>
      <c r="JCE133" s="37"/>
      <c r="JCF133" s="46"/>
      <c r="JCG133" s="35"/>
      <c r="JCH133" s="59"/>
      <c r="JCI133" s="37"/>
      <c r="JCJ133" s="46"/>
      <c r="JCK133" s="35"/>
      <c r="JCL133" s="59"/>
      <c r="JCM133" s="37"/>
      <c r="JCN133" s="46"/>
      <c r="JCO133" s="35"/>
      <c r="JCP133" s="59"/>
      <c r="JCQ133" s="37"/>
      <c r="JCR133" s="46"/>
      <c r="JCS133" s="35"/>
      <c r="JCT133" s="59"/>
      <c r="JCU133" s="37"/>
      <c r="JCV133" s="46"/>
      <c r="JCW133" s="35"/>
      <c r="JCX133" s="59"/>
      <c r="JCY133" s="37"/>
      <c r="JCZ133" s="46"/>
      <c r="JDA133" s="35"/>
      <c r="JDB133" s="59"/>
      <c r="JDC133" s="37"/>
      <c r="JDD133" s="46"/>
      <c r="JDE133" s="35"/>
      <c r="JDF133" s="59"/>
      <c r="JDG133" s="37"/>
      <c r="JDH133" s="46"/>
      <c r="JDI133" s="35"/>
      <c r="JDJ133" s="59"/>
      <c r="JDK133" s="37"/>
      <c r="JDL133" s="46"/>
      <c r="JDM133" s="35"/>
      <c r="JDN133" s="59"/>
      <c r="JDO133" s="37"/>
      <c r="JDP133" s="46"/>
      <c r="JDQ133" s="35"/>
      <c r="JDR133" s="59"/>
      <c r="JDS133" s="37"/>
      <c r="JDT133" s="46"/>
      <c r="JDU133" s="35"/>
      <c r="JDV133" s="59"/>
      <c r="JDW133" s="37"/>
      <c r="JDX133" s="46"/>
      <c r="JDY133" s="35"/>
      <c r="JDZ133" s="59"/>
      <c r="JEA133" s="37"/>
      <c r="JEB133" s="46"/>
      <c r="JEC133" s="35"/>
      <c r="JED133" s="59"/>
      <c r="JEE133" s="37"/>
      <c r="JEF133" s="46"/>
      <c r="JEG133" s="35"/>
      <c r="JEH133" s="59"/>
      <c r="JEI133" s="37"/>
      <c r="JEJ133" s="46"/>
      <c r="JEK133" s="35"/>
      <c r="JEL133" s="59"/>
      <c r="JEM133" s="37"/>
      <c r="JEN133" s="46"/>
      <c r="JEO133" s="35"/>
      <c r="JEP133" s="59"/>
      <c r="JEQ133" s="37"/>
      <c r="JER133" s="46"/>
      <c r="JES133" s="35"/>
      <c r="JET133" s="59"/>
      <c r="JEU133" s="37"/>
      <c r="JEV133" s="46"/>
      <c r="JEW133" s="35"/>
      <c r="JEX133" s="59"/>
      <c r="JEY133" s="37"/>
      <c r="JEZ133" s="46"/>
      <c r="JFA133" s="35"/>
      <c r="JFB133" s="59"/>
      <c r="JFC133" s="37"/>
      <c r="JFD133" s="46"/>
      <c r="JFE133" s="35"/>
      <c r="JFF133" s="59"/>
      <c r="JFG133" s="37"/>
      <c r="JFH133" s="46"/>
      <c r="JFI133" s="35"/>
      <c r="JFJ133" s="59"/>
      <c r="JFK133" s="37"/>
      <c r="JFL133" s="46"/>
      <c r="JFM133" s="35"/>
      <c r="JFN133" s="59"/>
      <c r="JFO133" s="37"/>
      <c r="JFP133" s="46"/>
      <c r="JFQ133" s="35"/>
      <c r="JFR133" s="59"/>
      <c r="JFS133" s="37"/>
      <c r="JFT133" s="46"/>
      <c r="JFU133" s="35"/>
      <c r="JFV133" s="59"/>
      <c r="JFW133" s="37"/>
      <c r="JFX133" s="46"/>
      <c r="JFY133" s="35"/>
      <c r="JFZ133" s="59"/>
      <c r="JGA133" s="37"/>
      <c r="JGB133" s="46"/>
      <c r="JGC133" s="35"/>
      <c r="JGD133" s="59"/>
      <c r="JGE133" s="37"/>
      <c r="JGF133" s="46"/>
      <c r="JGG133" s="35"/>
      <c r="JGH133" s="59"/>
      <c r="JGI133" s="37"/>
      <c r="JGJ133" s="46"/>
      <c r="JGK133" s="35"/>
      <c r="JGL133" s="59"/>
      <c r="JGM133" s="37"/>
      <c r="JGN133" s="46"/>
      <c r="JGO133" s="35"/>
      <c r="JGP133" s="59"/>
      <c r="JGQ133" s="37"/>
      <c r="JGR133" s="46"/>
      <c r="JGS133" s="35"/>
      <c r="JGT133" s="59"/>
      <c r="JGU133" s="37"/>
      <c r="JGV133" s="46"/>
      <c r="JGW133" s="35"/>
      <c r="JGX133" s="59"/>
      <c r="JGY133" s="37"/>
      <c r="JGZ133" s="46"/>
      <c r="JHA133" s="35"/>
      <c r="JHB133" s="59"/>
      <c r="JHC133" s="37"/>
      <c r="JHD133" s="46"/>
      <c r="JHE133" s="35"/>
      <c r="JHF133" s="59"/>
      <c r="JHG133" s="37"/>
      <c r="JHH133" s="46"/>
      <c r="JHI133" s="35"/>
      <c r="JHJ133" s="59"/>
      <c r="JHK133" s="37"/>
      <c r="JHL133" s="46"/>
      <c r="JHM133" s="35"/>
      <c r="JHN133" s="59"/>
      <c r="JHO133" s="37"/>
      <c r="JHP133" s="46"/>
      <c r="JHQ133" s="35"/>
      <c r="JHR133" s="59"/>
      <c r="JHS133" s="37"/>
      <c r="JHT133" s="46"/>
      <c r="JHU133" s="35"/>
      <c r="JHV133" s="59"/>
      <c r="JHW133" s="37"/>
      <c r="JHX133" s="46"/>
      <c r="JHY133" s="35"/>
      <c r="JHZ133" s="59"/>
      <c r="JIA133" s="37"/>
      <c r="JIB133" s="46"/>
      <c r="JIC133" s="35"/>
      <c r="JID133" s="59"/>
      <c r="JIE133" s="37"/>
      <c r="JIF133" s="46"/>
      <c r="JIG133" s="35"/>
      <c r="JIH133" s="59"/>
      <c r="JII133" s="37"/>
      <c r="JIJ133" s="46"/>
      <c r="JIK133" s="35"/>
      <c r="JIL133" s="59"/>
      <c r="JIM133" s="37"/>
      <c r="JIN133" s="46"/>
      <c r="JIO133" s="35"/>
      <c r="JIP133" s="59"/>
      <c r="JIQ133" s="37"/>
      <c r="JIR133" s="46"/>
      <c r="JIS133" s="35"/>
      <c r="JIT133" s="59"/>
      <c r="JIU133" s="37"/>
      <c r="JIV133" s="46"/>
      <c r="JIW133" s="35"/>
      <c r="JIX133" s="59"/>
      <c r="JIY133" s="37"/>
      <c r="JIZ133" s="46"/>
      <c r="JJA133" s="35"/>
      <c r="JJB133" s="59"/>
      <c r="JJC133" s="37"/>
      <c r="JJD133" s="46"/>
      <c r="JJE133" s="35"/>
      <c r="JJF133" s="59"/>
      <c r="JJG133" s="37"/>
      <c r="JJH133" s="46"/>
      <c r="JJI133" s="35"/>
      <c r="JJJ133" s="59"/>
      <c r="JJK133" s="37"/>
      <c r="JJL133" s="46"/>
      <c r="JJM133" s="35"/>
      <c r="JJN133" s="59"/>
      <c r="JJO133" s="37"/>
      <c r="JJP133" s="46"/>
      <c r="JJQ133" s="35"/>
      <c r="JJR133" s="59"/>
      <c r="JJS133" s="37"/>
      <c r="JJT133" s="46"/>
      <c r="JJU133" s="35"/>
      <c r="JJV133" s="59"/>
      <c r="JJW133" s="37"/>
      <c r="JJX133" s="46"/>
      <c r="JJY133" s="35"/>
      <c r="JJZ133" s="59"/>
      <c r="JKA133" s="37"/>
      <c r="JKB133" s="46"/>
      <c r="JKC133" s="35"/>
      <c r="JKD133" s="59"/>
      <c r="JKE133" s="37"/>
      <c r="JKF133" s="46"/>
      <c r="JKG133" s="35"/>
      <c r="JKH133" s="59"/>
      <c r="JKI133" s="37"/>
      <c r="JKJ133" s="46"/>
      <c r="JKK133" s="35"/>
      <c r="JKL133" s="59"/>
      <c r="JKM133" s="37"/>
      <c r="JKN133" s="46"/>
      <c r="JKO133" s="35"/>
      <c r="JKP133" s="59"/>
      <c r="JKQ133" s="37"/>
      <c r="JKR133" s="46"/>
      <c r="JKS133" s="35"/>
      <c r="JKT133" s="59"/>
      <c r="JKU133" s="37"/>
      <c r="JKV133" s="46"/>
      <c r="JKW133" s="35"/>
      <c r="JKX133" s="59"/>
      <c r="JKY133" s="37"/>
      <c r="JKZ133" s="46"/>
      <c r="JLA133" s="35"/>
      <c r="JLB133" s="59"/>
      <c r="JLC133" s="37"/>
      <c r="JLD133" s="46"/>
      <c r="JLE133" s="35"/>
      <c r="JLF133" s="59"/>
      <c r="JLG133" s="37"/>
      <c r="JLH133" s="46"/>
      <c r="JLI133" s="35"/>
      <c r="JLJ133" s="59"/>
      <c r="JLK133" s="37"/>
      <c r="JLL133" s="46"/>
      <c r="JLM133" s="35"/>
      <c r="JLN133" s="59"/>
      <c r="JLO133" s="37"/>
      <c r="JLP133" s="46"/>
      <c r="JLQ133" s="35"/>
      <c r="JLR133" s="59"/>
      <c r="JLS133" s="37"/>
      <c r="JLT133" s="46"/>
      <c r="JLU133" s="35"/>
      <c r="JLV133" s="59"/>
      <c r="JLW133" s="37"/>
      <c r="JLX133" s="46"/>
      <c r="JLY133" s="35"/>
      <c r="JLZ133" s="59"/>
      <c r="JMA133" s="37"/>
      <c r="JMB133" s="46"/>
      <c r="JMC133" s="35"/>
      <c r="JMD133" s="59"/>
      <c r="JME133" s="37"/>
      <c r="JMF133" s="46"/>
      <c r="JMG133" s="35"/>
      <c r="JMH133" s="59"/>
      <c r="JMI133" s="37"/>
      <c r="JMJ133" s="46"/>
      <c r="JMK133" s="35"/>
      <c r="JML133" s="59"/>
      <c r="JMM133" s="37"/>
      <c r="JMN133" s="46"/>
      <c r="JMO133" s="35"/>
      <c r="JMP133" s="59"/>
      <c r="JMQ133" s="37"/>
      <c r="JMR133" s="46"/>
      <c r="JMS133" s="35"/>
      <c r="JMT133" s="59"/>
      <c r="JMU133" s="37"/>
      <c r="JMV133" s="46"/>
      <c r="JMW133" s="35"/>
      <c r="JMX133" s="59"/>
      <c r="JMY133" s="37"/>
      <c r="JMZ133" s="46"/>
      <c r="JNA133" s="35"/>
      <c r="JNB133" s="59"/>
      <c r="JNC133" s="37"/>
      <c r="JND133" s="46"/>
      <c r="JNE133" s="35"/>
      <c r="JNF133" s="59"/>
      <c r="JNG133" s="37"/>
      <c r="JNH133" s="46"/>
      <c r="JNI133" s="35"/>
      <c r="JNJ133" s="59"/>
      <c r="JNK133" s="37"/>
      <c r="JNL133" s="46"/>
      <c r="JNM133" s="35"/>
      <c r="JNN133" s="59"/>
      <c r="JNO133" s="37"/>
      <c r="JNP133" s="46"/>
      <c r="JNQ133" s="35"/>
      <c r="JNR133" s="59"/>
      <c r="JNS133" s="37"/>
      <c r="JNT133" s="46"/>
      <c r="JNU133" s="35"/>
      <c r="JNV133" s="59"/>
      <c r="JNW133" s="37"/>
      <c r="JNX133" s="46"/>
      <c r="JNY133" s="35"/>
      <c r="JNZ133" s="59"/>
      <c r="JOA133" s="37"/>
      <c r="JOB133" s="46"/>
      <c r="JOC133" s="35"/>
      <c r="JOD133" s="59"/>
      <c r="JOE133" s="37"/>
      <c r="JOF133" s="46"/>
      <c r="JOG133" s="35"/>
      <c r="JOH133" s="59"/>
      <c r="JOI133" s="37"/>
      <c r="JOJ133" s="46"/>
      <c r="JOK133" s="35"/>
      <c r="JOL133" s="59"/>
      <c r="JOM133" s="37"/>
      <c r="JON133" s="46"/>
      <c r="JOO133" s="35"/>
      <c r="JOP133" s="59"/>
      <c r="JOQ133" s="37"/>
      <c r="JOR133" s="46"/>
      <c r="JOS133" s="35"/>
      <c r="JOT133" s="59"/>
      <c r="JOU133" s="37"/>
      <c r="JOV133" s="46"/>
      <c r="JOW133" s="35"/>
      <c r="JOX133" s="59"/>
      <c r="JOY133" s="37"/>
      <c r="JOZ133" s="46"/>
      <c r="JPA133" s="35"/>
      <c r="JPB133" s="59"/>
      <c r="JPC133" s="37"/>
      <c r="JPD133" s="46"/>
      <c r="JPE133" s="35"/>
      <c r="JPF133" s="59"/>
      <c r="JPG133" s="37"/>
      <c r="JPH133" s="46"/>
      <c r="JPI133" s="35"/>
      <c r="JPJ133" s="59"/>
      <c r="JPK133" s="37"/>
      <c r="JPL133" s="46"/>
      <c r="JPM133" s="35"/>
      <c r="JPN133" s="59"/>
      <c r="JPO133" s="37"/>
      <c r="JPP133" s="46"/>
      <c r="JPQ133" s="35"/>
      <c r="JPR133" s="59"/>
      <c r="JPS133" s="37"/>
      <c r="JPT133" s="46"/>
      <c r="JPU133" s="35"/>
      <c r="JPV133" s="59"/>
      <c r="JPW133" s="37"/>
      <c r="JPX133" s="46"/>
      <c r="JPY133" s="35"/>
      <c r="JPZ133" s="59"/>
      <c r="JQA133" s="37"/>
      <c r="JQB133" s="46"/>
      <c r="JQC133" s="35"/>
      <c r="JQD133" s="59"/>
      <c r="JQE133" s="37"/>
      <c r="JQF133" s="46"/>
      <c r="JQG133" s="35"/>
      <c r="JQH133" s="59"/>
      <c r="JQI133" s="37"/>
      <c r="JQJ133" s="46"/>
      <c r="JQK133" s="35"/>
      <c r="JQL133" s="59"/>
      <c r="JQM133" s="37"/>
      <c r="JQN133" s="46"/>
      <c r="JQO133" s="35"/>
      <c r="JQP133" s="59"/>
      <c r="JQQ133" s="37"/>
      <c r="JQR133" s="46"/>
      <c r="JQS133" s="35"/>
      <c r="JQT133" s="59"/>
      <c r="JQU133" s="37"/>
      <c r="JQV133" s="46"/>
      <c r="JQW133" s="35"/>
      <c r="JQX133" s="59"/>
      <c r="JQY133" s="37"/>
      <c r="JQZ133" s="46"/>
      <c r="JRA133" s="35"/>
      <c r="JRB133" s="59"/>
      <c r="JRC133" s="37"/>
      <c r="JRD133" s="46"/>
      <c r="JRE133" s="35"/>
      <c r="JRF133" s="59"/>
      <c r="JRG133" s="37"/>
      <c r="JRH133" s="46"/>
      <c r="JRI133" s="35"/>
      <c r="JRJ133" s="59"/>
      <c r="JRK133" s="37"/>
      <c r="JRL133" s="46"/>
      <c r="JRM133" s="35"/>
      <c r="JRN133" s="59"/>
      <c r="JRO133" s="37"/>
      <c r="JRP133" s="46"/>
      <c r="JRQ133" s="35"/>
      <c r="JRR133" s="59"/>
      <c r="JRS133" s="37"/>
      <c r="JRT133" s="46"/>
      <c r="JRU133" s="35"/>
      <c r="JRV133" s="59"/>
      <c r="JRW133" s="37"/>
      <c r="JRX133" s="46"/>
      <c r="JRY133" s="35"/>
      <c r="JRZ133" s="59"/>
      <c r="JSA133" s="37"/>
      <c r="JSB133" s="46"/>
      <c r="JSC133" s="35"/>
      <c r="JSD133" s="59"/>
      <c r="JSE133" s="37"/>
      <c r="JSF133" s="46"/>
      <c r="JSG133" s="35"/>
      <c r="JSH133" s="59"/>
      <c r="JSI133" s="37"/>
      <c r="JSJ133" s="46"/>
      <c r="JSK133" s="35"/>
      <c r="JSL133" s="59"/>
      <c r="JSM133" s="37"/>
      <c r="JSN133" s="46"/>
      <c r="JSO133" s="35"/>
      <c r="JSP133" s="59"/>
      <c r="JSQ133" s="37"/>
      <c r="JSR133" s="46"/>
      <c r="JSS133" s="35"/>
      <c r="JST133" s="59"/>
      <c r="JSU133" s="37"/>
      <c r="JSV133" s="46"/>
      <c r="JSW133" s="35"/>
      <c r="JSX133" s="59"/>
      <c r="JSY133" s="37"/>
      <c r="JSZ133" s="46"/>
      <c r="JTA133" s="35"/>
      <c r="JTB133" s="59"/>
      <c r="JTC133" s="37"/>
      <c r="JTD133" s="46"/>
      <c r="JTE133" s="35"/>
      <c r="JTF133" s="59"/>
      <c r="JTG133" s="37"/>
      <c r="JTH133" s="46"/>
      <c r="JTI133" s="35"/>
      <c r="JTJ133" s="59"/>
      <c r="JTK133" s="37"/>
      <c r="JTL133" s="46"/>
      <c r="JTM133" s="35"/>
      <c r="JTN133" s="59"/>
      <c r="JTO133" s="37"/>
      <c r="JTP133" s="46"/>
      <c r="JTQ133" s="35"/>
      <c r="JTR133" s="59"/>
      <c r="JTS133" s="37"/>
      <c r="JTT133" s="46"/>
      <c r="JTU133" s="35"/>
      <c r="JTV133" s="59"/>
      <c r="JTW133" s="37"/>
      <c r="JTX133" s="46"/>
      <c r="JTY133" s="35"/>
      <c r="JTZ133" s="59"/>
      <c r="JUA133" s="37"/>
      <c r="JUB133" s="46"/>
      <c r="JUC133" s="35"/>
      <c r="JUD133" s="59"/>
      <c r="JUE133" s="37"/>
      <c r="JUF133" s="46"/>
      <c r="JUG133" s="35"/>
      <c r="JUH133" s="59"/>
      <c r="JUI133" s="37"/>
      <c r="JUJ133" s="46"/>
      <c r="JUK133" s="35"/>
      <c r="JUL133" s="59"/>
      <c r="JUM133" s="37"/>
      <c r="JUN133" s="46"/>
      <c r="JUO133" s="35"/>
      <c r="JUP133" s="59"/>
      <c r="JUQ133" s="37"/>
      <c r="JUR133" s="46"/>
      <c r="JUS133" s="35"/>
      <c r="JUT133" s="59"/>
      <c r="JUU133" s="37"/>
      <c r="JUV133" s="46"/>
      <c r="JUW133" s="35"/>
      <c r="JUX133" s="59"/>
      <c r="JUY133" s="37"/>
      <c r="JUZ133" s="46"/>
      <c r="JVA133" s="35"/>
      <c r="JVB133" s="59"/>
      <c r="JVC133" s="37"/>
      <c r="JVD133" s="46"/>
      <c r="JVE133" s="35"/>
      <c r="JVF133" s="59"/>
      <c r="JVG133" s="37"/>
      <c r="JVH133" s="46"/>
      <c r="JVI133" s="35"/>
      <c r="JVJ133" s="59"/>
      <c r="JVK133" s="37"/>
      <c r="JVL133" s="46"/>
      <c r="JVM133" s="35"/>
      <c r="JVN133" s="59"/>
      <c r="JVO133" s="37"/>
      <c r="JVP133" s="46"/>
      <c r="JVQ133" s="35"/>
      <c r="JVR133" s="59"/>
      <c r="JVS133" s="37"/>
      <c r="JVT133" s="46"/>
      <c r="JVU133" s="35"/>
      <c r="JVV133" s="59"/>
      <c r="JVW133" s="37"/>
      <c r="JVX133" s="46"/>
      <c r="JVY133" s="35"/>
      <c r="JVZ133" s="59"/>
      <c r="JWA133" s="37"/>
      <c r="JWB133" s="46"/>
      <c r="JWC133" s="35"/>
      <c r="JWD133" s="59"/>
      <c r="JWE133" s="37"/>
      <c r="JWF133" s="46"/>
      <c r="JWG133" s="35"/>
      <c r="JWH133" s="59"/>
      <c r="JWI133" s="37"/>
      <c r="JWJ133" s="46"/>
      <c r="JWK133" s="35"/>
      <c r="JWL133" s="59"/>
      <c r="JWM133" s="37"/>
      <c r="JWN133" s="46"/>
      <c r="JWO133" s="35"/>
      <c r="JWP133" s="59"/>
      <c r="JWQ133" s="37"/>
      <c r="JWR133" s="46"/>
      <c r="JWS133" s="35"/>
      <c r="JWT133" s="59"/>
      <c r="JWU133" s="37"/>
      <c r="JWV133" s="46"/>
      <c r="JWW133" s="35"/>
      <c r="JWX133" s="59"/>
      <c r="JWY133" s="37"/>
      <c r="JWZ133" s="46"/>
      <c r="JXA133" s="35"/>
      <c r="JXB133" s="59"/>
      <c r="JXC133" s="37"/>
      <c r="JXD133" s="46"/>
      <c r="JXE133" s="35"/>
      <c r="JXF133" s="59"/>
      <c r="JXG133" s="37"/>
      <c r="JXH133" s="46"/>
      <c r="JXI133" s="35"/>
      <c r="JXJ133" s="59"/>
      <c r="JXK133" s="37"/>
      <c r="JXL133" s="46"/>
      <c r="JXM133" s="35"/>
      <c r="JXN133" s="59"/>
      <c r="JXO133" s="37"/>
      <c r="JXP133" s="46"/>
      <c r="JXQ133" s="35"/>
      <c r="JXR133" s="59"/>
      <c r="JXS133" s="37"/>
      <c r="JXT133" s="46"/>
      <c r="JXU133" s="35"/>
      <c r="JXV133" s="59"/>
      <c r="JXW133" s="37"/>
      <c r="JXX133" s="46"/>
      <c r="JXY133" s="35"/>
      <c r="JXZ133" s="59"/>
      <c r="JYA133" s="37"/>
      <c r="JYB133" s="46"/>
      <c r="JYC133" s="35"/>
      <c r="JYD133" s="59"/>
      <c r="JYE133" s="37"/>
      <c r="JYF133" s="46"/>
      <c r="JYG133" s="35"/>
      <c r="JYH133" s="59"/>
      <c r="JYI133" s="37"/>
      <c r="JYJ133" s="46"/>
      <c r="JYK133" s="35"/>
      <c r="JYL133" s="59"/>
      <c r="JYM133" s="37"/>
      <c r="JYN133" s="46"/>
      <c r="JYO133" s="35"/>
      <c r="JYP133" s="59"/>
      <c r="JYQ133" s="37"/>
      <c r="JYR133" s="46"/>
      <c r="JYS133" s="35"/>
      <c r="JYT133" s="59"/>
      <c r="JYU133" s="37"/>
      <c r="JYV133" s="46"/>
      <c r="JYW133" s="35"/>
      <c r="JYX133" s="59"/>
      <c r="JYY133" s="37"/>
      <c r="JYZ133" s="46"/>
      <c r="JZA133" s="35"/>
      <c r="JZB133" s="59"/>
      <c r="JZC133" s="37"/>
      <c r="JZD133" s="46"/>
      <c r="JZE133" s="35"/>
      <c r="JZF133" s="59"/>
      <c r="JZG133" s="37"/>
      <c r="JZH133" s="46"/>
      <c r="JZI133" s="35"/>
      <c r="JZJ133" s="59"/>
      <c r="JZK133" s="37"/>
      <c r="JZL133" s="46"/>
      <c r="JZM133" s="35"/>
      <c r="JZN133" s="59"/>
      <c r="JZO133" s="37"/>
      <c r="JZP133" s="46"/>
      <c r="JZQ133" s="35"/>
      <c r="JZR133" s="59"/>
      <c r="JZS133" s="37"/>
      <c r="JZT133" s="46"/>
      <c r="JZU133" s="35"/>
      <c r="JZV133" s="59"/>
      <c r="JZW133" s="37"/>
      <c r="JZX133" s="46"/>
      <c r="JZY133" s="35"/>
      <c r="JZZ133" s="59"/>
      <c r="KAA133" s="37"/>
      <c r="KAB133" s="46"/>
      <c r="KAC133" s="35"/>
      <c r="KAD133" s="59"/>
      <c r="KAE133" s="37"/>
      <c r="KAF133" s="46"/>
      <c r="KAG133" s="35"/>
      <c r="KAH133" s="59"/>
      <c r="KAI133" s="37"/>
      <c r="KAJ133" s="46"/>
      <c r="KAK133" s="35"/>
      <c r="KAL133" s="59"/>
      <c r="KAM133" s="37"/>
      <c r="KAN133" s="46"/>
      <c r="KAO133" s="35"/>
      <c r="KAP133" s="59"/>
      <c r="KAQ133" s="37"/>
      <c r="KAR133" s="46"/>
      <c r="KAS133" s="35"/>
      <c r="KAT133" s="59"/>
      <c r="KAU133" s="37"/>
      <c r="KAV133" s="46"/>
      <c r="KAW133" s="35"/>
      <c r="KAX133" s="59"/>
      <c r="KAY133" s="37"/>
      <c r="KAZ133" s="46"/>
      <c r="KBA133" s="35"/>
      <c r="KBB133" s="59"/>
      <c r="KBC133" s="37"/>
      <c r="KBD133" s="46"/>
      <c r="KBE133" s="35"/>
      <c r="KBF133" s="59"/>
      <c r="KBG133" s="37"/>
      <c r="KBH133" s="46"/>
      <c r="KBI133" s="35"/>
      <c r="KBJ133" s="59"/>
      <c r="KBK133" s="37"/>
      <c r="KBL133" s="46"/>
      <c r="KBM133" s="35"/>
      <c r="KBN133" s="59"/>
      <c r="KBO133" s="37"/>
      <c r="KBP133" s="46"/>
      <c r="KBQ133" s="35"/>
      <c r="KBR133" s="59"/>
      <c r="KBS133" s="37"/>
      <c r="KBT133" s="46"/>
      <c r="KBU133" s="35"/>
      <c r="KBV133" s="59"/>
      <c r="KBW133" s="37"/>
      <c r="KBX133" s="46"/>
      <c r="KBY133" s="35"/>
      <c r="KBZ133" s="59"/>
      <c r="KCA133" s="37"/>
      <c r="KCB133" s="46"/>
      <c r="KCC133" s="35"/>
      <c r="KCD133" s="59"/>
      <c r="KCE133" s="37"/>
      <c r="KCF133" s="46"/>
      <c r="KCG133" s="35"/>
      <c r="KCH133" s="59"/>
      <c r="KCI133" s="37"/>
      <c r="KCJ133" s="46"/>
      <c r="KCK133" s="35"/>
      <c r="KCL133" s="59"/>
      <c r="KCM133" s="37"/>
      <c r="KCN133" s="46"/>
      <c r="KCO133" s="35"/>
      <c r="KCP133" s="59"/>
      <c r="KCQ133" s="37"/>
      <c r="KCR133" s="46"/>
      <c r="KCS133" s="35"/>
      <c r="KCT133" s="59"/>
      <c r="KCU133" s="37"/>
      <c r="KCV133" s="46"/>
      <c r="KCW133" s="35"/>
      <c r="KCX133" s="59"/>
      <c r="KCY133" s="37"/>
      <c r="KCZ133" s="46"/>
      <c r="KDA133" s="35"/>
      <c r="KDB133" s="59"/>
      <c r="KDC133" s="37"/>
      <c r="KDD133" s="46"/>
      <c r="KDE133" s="35"/>
      <c r="KDF133" s="59"/>
      <c r="KDG133" s="37"/>
      <c r="KDH133" s="46"/>
      <c r="KDI133" s="35"/>
      <c r="KDJ133" s="59"/>
      <c r="KDK133" s="37"/>
      <c r="KDL133" s="46"/>
      <c r="KDM133" s="35"/>
      <c r="KDN133" s="59"/>
      <c r="KDO133" s="37"/>
      <c r="KDP133" s="46"/>
      <c r="KDQ133" s="35"/>
      <c r="KDR133" s="59"/>
      <c r="KDS133" s="37"/>
      <c r="KDT133" s="46"/>
      <c r="KDU133" s="35"/>
      <c r="KDV133" s="59"/>
      <c r="KDW133" s="37"/>
      <c r="KDX133" s="46"/>
      <c r="KDY133" s="35"/>
      <c r="KDZ133" s="59"/>
      <c r="KEA133" s="37"/>
      <c r="KEB133" s="46"/>
      <c r="KEC133" s="35"/>
      <c r="KED133" s="59"/>
      <c r="KEE133" s="37"/>
      <c r="KEF133" s="46"/>
      <c r="KEG133" s="35"/>
      <c r="KEH133" s="59"/>
      <c r="KEI133" s="37"/>
      <c r="KEJ133" s="46"/>
      <c r="KEK133" s="35"/>
      <c r="KEL133" s="59"/>
      <c r="KEM133" s="37"/>
      <c r="KEN133" s="46"/>
      <c r="KEO133" s="35"/>
      <c r="KEP133" s="59"/>
      <c r="KEQ133" s="37"/>
      <c r="KER133" s="46"/>
      <c r="KES133" s="35"/>
      <c r="KET133" s="59"/>
      <c r="KEU133" s="37"/>
      <c r="KEV133" s="46"/>
      <c r="KEW133" s="35"/>
      <c r="KEX133" s="59"/>
      <c r="KEY133" s="37"/>
      <c r="KEZ133" s="46"/>
      <c r="KFA133" s="35"/>
      <c r="KFB133" s="59"/>
      <c r="KFC133" s="37"/>
      <c r="KFD133" s="46"/>
      <c r="KFE133" s="35"/>
      <c r="KFF133" s="59"/>
      <c r="KFG133" s="37"/>
      <c r="KFH133" s="46"/>
      <c r="KFI133" s="35"/>
      <c r="KFJ133" s="59"/>
      <c r="KFK133" s="37"/>
      <c r="KFL133" s="46"/>
      <c r="KFM133" s="35"/>
      <c r="KFN133" s="59"/>
      <c r="KFO133" s="37"/>
      <c r="KFP133" s="46"/>
      <c r="KFQ133" s="35"/>
      <c r="KFR133" s="59"/>
      <c r="KFS133" s="37"/>
      <c r="KFT133" s="46"/>
      <c r="KFU133" s="35"/>
      <c r="KFV133" s="59"/>
      <c r="KFW133" s="37"/>
      <c r="KFX133" s="46"/>
      <c r="KFY133" s="35"/>
      <c r="KFZ133" s="59"/>
      <c r="KGA133" s="37"/>
      <c r="KGB133" s="46"/>
      <c r="KGC133" s="35"/>
      <c r="KGD133" s="59"/>
      <c r="KGE133" s="37"/>
      <c r="KGF133" s="46"/>
      <c r="KGG133" s="35"/>
      <c r="KGH133" s="59"/>
      <c r="KGI133" s="37"/>
      <c r="KGJ133" s="46"/>
      <c r="KGK133" s="35"/>
      <c r="KGL133" s="59"/>
      <c r="KGM133" s="37"/>
      <c r="KGN133" s="46"/>
      <c r="KGO133" s="35"/>
      <c r="KGP133" s="59"/>
      <c r="KGQ133" s="37"/>
      <c r="KGR133" s="46"/>
      <c r="KGS133" s="35"/>
      <c r="KGT133" s="59"/>
      <c r="KGU133" s="37"/>
      <c r="KGV133" s="46"/>
      <c r="KGW133" s="35"/>
      <c r="KGX133" s="59"/>
      <c r="KGY133" s="37"/>
      <c r="KGZ133" s="46"/>
      <c r="KHA133" s="35"/>
      <c r="KHB133" s="59"/>
      <c r="KHC133" s="37"/>
      <c r="KHD133" s="46"/>
      <c r="KHE133" s="35"/>
      <c r="KHF133" s="59"/>
      <c r="KHG133" s="37"/>
      <c r="KHH133" s="46"/>
      <c r="KHI133" s="35"/>
      <c r="KHJ133" s="59"/>
      <c r="KHK133" s="37"/>
      <c r="KHL133" s="46"/>
      <c r="KHM133" s="35"/>
      <c r="KHN133" s="59"/>
      <c r="KHO133" s="37"/>
      <c r="KHP133" s="46"/>
      <c r="KHQ133" s="35"/>
      <c r="KHR133" s="59"/>
      <c r="KHS133" s="37"/>
      <c r="KHT133" s="46"/>
      <c r="KHU133" s="35"/>
      <c r="KHV133" s="59"/>
      <c r="KHW133" s="37"/>
      <c r="KHX133" s="46"/>
      <c r="KHY133" s="35"/>
      <c r="KHZ133" s="59"/>
      <c r="KIA133" s="37"/>
      <c r="KIB133" s="46"/>
      <c r="KIC133" s="35"/>
      <c r="KID133" s="59"/>
      <c r="KIE133" s="37"/>
      <c r="KIF133" s="46"/>
      <c r="KIG133" s="35"/>
      <c r="KIH133" s="59"/>
      <c r="KII133" s="37"/>
      <c r="KIJ133" s="46"/>
      <c r="KIK133" s="35"/>
      <c r="KIL133" s="59"/>
      <c r="KIM133" s="37"/>
      <c r="KIN133" s="46"/>
      <c r="KIO133" s="35"/>
      <c r="KIP133" s="59"/>
      <c r="KIQ133" s="37"/>
      <c r="KIR133" s="46"/>
      <c r="KIS133" s="35"/>
      <c r="KIT133" s="59"/>
      <c r="KIU133" s="37"/>
      <c r="KIV133" s="46"/>
      <c r="KIW133" s="35"/>
      <c r="KIX133" s="59"/>
      <c r="KIY133" s="37"/>
      <c r="KIZ133" s="46"/>
      <c r="KJA133" s="35"/>
      <c r="KJB133" s="59"/>
      <c r="KJC133" s="37"/>
      <c r="KJD133" s="46"/>
      <c r="KJE133" s="35"/>
      <c r="KJF133" s="59"/>
      <c r="KJG133" s="37"/>
      <c r="KJH133" s="46"/>
      <c r="KJI133" s="35"/>
      <c r="KJJ133" s="59"/>
      <c r="KJK133" s="37"/>
      <c r="KJL133" s="46"/>
      <c r="KJM133" s="35"/>
      <c r="KJN133" s="59"/>
      <c r="KJO133" s="37"/>
      <c r="KJP133" s="46"/>
      <c r="KJQ133" s="35"/>
      <c r="KJR133" s="59"/>
      <c r="KJS133" s="37"/>
      <c r="KJT133" s="46"/>
      <c r="KJU133" s="35"/>
      <c r="KJV133" s="59"/>
      <c r="KJW133" s="37"/>
      <c r="KJX133" s="46"/>
      <c r="KJY133" s="35"/>
      <c r="KJZ133" s="59"/>
      <c r="KKA133" s="37"/>
      <c r="KKB133" s="46"/>
      <c r="KKC133" s="35"/>
      <c r="KKD133" s="59"/>
      <c r="KKE133" s="37"/>
      <c r="KKF133" s="46"/>
      <c r="KKG133" s="35"/>
      <c r="KKH133" s="59"/>
      <c r="KKI133" s="37"/>
      <c r="KKJ133" s="46"/>
      <c r="KKK133" s="35"/>
      <c r="KKL133" s="59"/>
      <c r="KKM133" s="37"/>
      <c r="KKN133" s="46"/>
      <c r="KKO133" s="35"/>
      <c r="KKP133" s="59"/>
      <c r="KKQ133" s="37"/>
      <c r="KKR133" s="46"/>
      <c r="KKS133" s="35"/>
      <c r="KKT133" s="59"/>
      <c r="KKU133" s="37"/>
      <c r="KKV133" s="46"/>
      <c r="KKW133" s="35"/>
      <c r="KKX133" s="59"/>
      <c r="KKY133" s="37"/>
      <c r="KKZ133" s="46"/>
      <c r="KLA133" s="35"/>
      <c r="KLB133" s="59"/>
      <c r="KLC133" s="37"/>
      <c r="KLD133" s="46"/>
      <c r="KLE133" s="35"/>
      <c r="KLF133" s="59"/>
      <c r="KLG133" s="37"/>
      <c r="KLH133" s="46"/>
      <c r="KLI133" s="35"/>
      <c r="KLJ133" s="59"/>
      <c r="KLK133" s="37"/>
      <c r="KLL133" s="46"/>
      <c r="KLM133" s="35"/>
      <c r="KLN133" s="59"/>
      <c r="KLO133" s="37"/>
      <c r="KLP133" s="46"/>
      <c r="KLQ133" s="35"/>
      <c r="KLR133" s="59"/>
      <c r="KLS133" s="37"/>
      <c r="KLT133" s="46"/>
      <c r="KLU133" s="35"/>
      <c r="KLV133" s="59"/>
      <c r="KLW133" s="37"/>
      <c r="KLX133" s="46"/>
      <c r="KLY133" s="35"/>
      <c r="KLZ133" s="59"/>
      <c r="KMA133" s="37"/>
      <c r="KMB133" s="46"/>
      <c r="KMC133" s="35"/>
      <c r="KMD133" s="59"/>
      <c r="KME133" s="37"/>
      <c r="KMF133" s="46"/>
      <c r="KMG133" s="35"/>
      <c r="KMH133" s="59"/>
      <c r="KMI133" s="37"/>
      <c r="KMJ133" s="46"/>
      <c r="KMK133" s="35"/>
      <c r="KML133" s="59"/>
      <c r="KMM133" s="37"/>
      <c r="KMN133" s="46"/>
      <c r="KMO133" s="35"/>
      <c r="KMP133" s="59"/>
      <c r="KMQ133" s="37"/>
      <c r="KMR133" s="46"/>
      <c r="KMS133" s="35"/>
      <c r="KMT133" s="59"/>
      <c r="KMU133" s="37"/>
      <c r="KMV133" s="46"/>
      <c r="KMW133" s="35"/>
      <c r="KMX133" s="59"/>
      <c r="KMY133" s="37"/>
      <c r="KMZ133" s="46"/>
      <c r="KNA133" s="35"/>
      <c r="KNB133" s="59"/>
      <c r="KNC133" s="37"/>
      <c r="KND133" s="46"/>
      <c r="KNE133" s="35"/>
      <c r="KNF133" s="59"/>
      <c r="KNG133" s="37"/>
      <c r="KNH133" s="46"/>
      <c r="KNI133" s="35"/>
      <c r="KNJ133" s="59"/>
      <c r="KNK133" s="37"/>
      <c r="KNL133" s="46"/>
      <c r="KNM133" s="35"/>
      <c r="KNN133" s="59"/>
      <c r="KNO133" s="37"/>
      <c r="KNP133" s="46"/>
      <c r="KNQ133" s="35"/>
      <c r="KNR133" s="59"/>
      <c r="KNS133" s="37"/>
      <c r="KNT133" s="46"/>
      <c r="KNU133" s="35"/>
      <c r="KNV133" s="59"/>
      <c r="KNW133" s="37"/>
      <c r="KNX133" s="46"/>
      <c r="KNY133" s="35"/>
      <c r="KNZ133" s="59"/>
      <c r="KOA133" s="37"/>
      <c r="KOB133" s="46"/>
      <c r="KOC133" s="35"/>
      <c r="KOD133" s="59"/>
      <c r="KOE133" s="37"/>
      <c r="KOF133" s="46"/>
      <c r="KOG133" s="35"/>
      <c r="KOH133" s="59"/>
      <c r="KOI133" s="37"/>
      <c r="KOJ133" s="46"/>
      <c r="KOK133" s="35"/>
      <c r="KOL133" s="59"/>
      <c r="KOM133" s="37"/>
      <c r="KON133" s="46"/>
      <c r="KOO133" s="35"/>
      <c r="KOP133" s="59"/>
      <c r="KOQ133" s="37"/>
      <c r="KOR133" s="46"/>
      <c r="KOS133" s="35"/>
      <c r="KOT133" s="59"/>
      <c r="KOU133" s="37"/>
      <c r="KOV133" s="46"/>
      <c r="KOW133" s="35"/>
      <c r="KOX133" s="59"/>
      <c r="KOY133" s="37"/>
      <c r="KOZ133" s="46"/>
      <c r="KPA133" s="35"/>
      <c r="KPB133" s="59"/>
      <c r="KPC133" s="37"/>
      <c r="KPD133" s="46"/>
      <c r="KPE133" s="35"/>
      <c r="KPF133" s="59"/>
      <c r="KPG133" s="37"/>
      <c r="KPH133" s="46"/>
      <c r="KPI133" s="35"/>
      <c r="KPJ133" s="59"/>
      <c r="KPK133" s="37"/>
      <c r="KPL133" s="46"/>
      <c r="KPM133" s="35"/>
      <c r="KPN133" s="59"/>
      <c r="KPO133" s="37"/>
      <c r="KPP133" s="46"/>
      <c r="KPQ133" s="35"/>
      <c r="KPR133" s="59"/>
      <c r="KPS133" s="37"/>
      <c r="KPT133" s="46"/>
      <c r="KPU133" s="35"/>
      <c r="KPV133" s="59"/>
      <c r="KPW133" s="37"/>
      <c r="KPX133" s="46"/>
      <c r="KPY133" s="35"/>
      <c r="KPZ133" s="59"/>
      <c r="KQA133" s="37"/>
      <c r="KQB133" s="46"/>
      <c r="KQC133" s="35"/>
      <c r="KQD133" s="59"/>
      <c r="KQE133" s="37"/>
      <c r="KQF133" s="46"/>
      <c r="KQG133" s="35"/>
      <c r="KQH133" s="59"/>
      <c r="KQI133" s="37"/>
      <c r="KQJ133" s="46"/>
      <c r="KQK133" s="35"/>
      <c r="KQL133" s="59"/>
      <c r="KQM133" s="37"/>
      <c r="KQN133" s="46"/>
      <c r="KQO133" s="35"/>
      <c r="KQP133" s="59"/>
      <c r="KQQ133" s="37"/>
      <c r="KQR133" s="46"/>
      <c r="KQS133" s="35"/>
      <c r="KQT133" s="59"/>
      <c r="KQU133" s="37"/>
      <c r="KQV133" s="46"/>
      <c r="KQW133" s="35"/>
      <c r="KQX133" s="59"/>
      <c r="KQY133" s="37"/>
      <c r="KQZ133" s="46"/>
      <c r="KRA133" s="35"/>
      <c r="KRB133" s="59"/>
      <c r="KRC133" s="37"/>
      <c r="KRD133" s="46"/>
      <c r="KRE133" s="35"/>
      <c r="KRF133" s="59"/>
      <c r="KRG133" s="37"/>
      <c r="KRH133" s="46"/>
      <c r="KRI133" s="35"/>
      <c r="KRJ133" s="59"/>
      <c r="KRK133" s="37"/>
      <c r="KRL133" s="46"/>
      <c r="KRM133" s="35"/>
      <c r="KRN133" s="59"/>
      <c r="KRO133" s="37"/>
      <c r="KRP133" s="46"/>
      <c r="KRQ133" s="35"/>
      <c r="KRR133" s="59"/>
      <c r="KRS133" s="37"/>
      <c r="KRT133" s="46"/>
      <c r="KRU133" s="35"/>
      <c r="KRV133" s="59"/>
      <c r="KRW133" s="37"/>
      <c r="KRX133" s="46"/>
      <c r="KRY133" s="35"/>
      <c r="KRZ133" s="59"/>
      <c r="KSA133" s="37"/>
      <c r="KSB133" s="46"/>
      <c r="KSC133" s="35"/>
      <c r="KSD133" s="59"/>
      <c r="KSE133" s="37"/>
      <c r="KSF133" s="46"/>
      <c r="KSG133" s="35"/>
      <c r="KSH133" s="59"/>
      <c r="KSI133" s="37"/>
      <c r="KSJ133" s="46"/>
      <c r="KSK133" s="35"/>
      <c r="KSL133" s="59"/>
      <c r="KSM133" s="37"/>
      <c r="KSN133" s="46"/>
      <c r="KSO133" s="35"/>
      <c r="KSP133" s="59"/>
      <c r="KSQ133" s="37"/>
      <c r="KSR133" s="46"/>
      <c r="KSS133" s="35"/>
      <c r="KST133" s="59"/>
      <c r="KSU133" s="37"/>
      <c r="KSV133" s="46"/>
      <c r="KSW133" s="35"/>
      <c r="KSX133" s="59"/>
      <c r="KSY133" s="37"/>
      <c r="KSZ133" s="46"/>
      <c r="KTA133" s="35"/>
      <c r="KTB133" s="59"/>
      <c r="KTC133" s="37"/>
      <c r="KTD133" s="46"/>
      <c r="KTE133" s="35"/>
      <c r="KTF133" s="59"/>
      <c r="KTG133" s="37"/>
      <c r="KTH133" s="46"/>
      <c r="KTI133" s="35"/>
      <c r="KTJ133" s="59"/>
      <c r="KTK133" s="37"/>
      <c r="KTL133" s="46"/>
      <c r="KTM133" s="35"/>
      <c r="KTN133" s="59"/>
      <c r="KTO133" s="37"/>
      <c r="KTP133" s="46"/>
      <c r="KTQ133" s="35"/>
      <c r="KTR133" s="59"/>
      <c r="KTS133" s="37"/>
      <c r="KTT133" s="46"/>
      <c r="KTU133" s="35"/>
      <c r="KTV133" s="59"/>
      <c r="KTW133" s="37"/>
      <c r="KTX133" s="46"/>
      <c r="KTY133" s="35"/>
      <c r="KTZ133" s="59"/>
      <c r="KUA133" s="37"/>
      <c r="KUB133" s="46"/>
      <c r="KUC133" s="35"/>
      <c r="KUD133" s="59"/>
      <c r="KUE133" s="37"/>
      <c r="KUF133" s="46"/>
      <c r="KUG133" s="35"/>
      <c r="KUH133" s="59"/>
      <c r="KUI133" s="37"/>
      <c r="KUJ133" s="46"/>
      <c r="KUK133" s="35"/>
      <c r="KUL133" s="59"/>
      <c r="KUM133" s="37"/>
      <c r="KUN133" s="46"/>
      <c r="KUO133" s="35"/>
      <c r="KUP133" s="59"/>
      <c r="KUQ133" s="37"/>
      <c r="KUR133" s="46"/>
      <c r="KUS133" s="35"/>
      <c r="KUT133" s="59"/>
      <c r="KUU133" s="37"/>
      <c r="KUV133" s="46"/>
      <c r="KUW133" s="35"/>
      <c r="KUX133" s="59"/>
      <c r="KUY133" s="37"/>
      <c r="KUZ133" s="46"/>
      <c r="KVA133" s="35"/>
      <c r="KVB133" s="59"/>
      <c r="KVC133" s="37"/>
      <c r="KVD133" s="46"/>
      <c r="KVE133" s="35"/>
      <c r="KVF133" s="59"/>
      <c r="KVG133" s="37"/>
      <c r="KVH133" s="46"/>
      <c r="KVI133" s="35"/>
      <c r="KVJ133" s="59"/>
      <c r="KVK133" s="37"/>
      <c r="KVL133" s="46"/>
      <c r="KVM133" s="35"/>
      <c r="KVN133" s="59"/>
      <c r="KVO133" s="37"/>
      <c r="KVP133" s="46"/>
      <c r="KVQ133" s="35"/>
      <c r="KVR133" s="59"/>
      <c r="KVS133" s="37"/>
      <c r="KVT133" s="46"/>
      <c r="KVU133" s="35"/>
      <c r="KVV133" s="59"/>
      <c r="KVW133" s="37"/>
      <c r="KVX133" s="46"/>
      <c r="KVY133" s="35"/>
      <c r="KVZ133" s="59"/>
      <c r="KWA133" s="37"/>
      <c r="KWB133" s="46"/>
      <c r="KWC133" s="35"/>
      <c r="KWD133" s="59"/>
      <c r="KWE133" s="37"/>
      <c r="KWF133" s="46"/>
      <c r="KWG133" s="35"/>
      <c r="KWH133" s="59"/>
      <c r="KWI133" s="37"/>
      <c r="KWJ133" s="46"/>
      <c r="KWK133" s="35"/>
      <c r="KWL133" s="59"/>
      <c r="KWM133" s="37"/>
      <c r="KWN133" s="46"/>
      <c r="KWO133" s="35"/>
      <c r="KWP133" s="59"/>
      <c r="KWQ133" s="37"/>
      <c r="KWR133" s="46"/>
      <c r="KWS133" s="35"/>
      <c r="KWT133" s="59"/>
      <c r="KWU133" s="37"/>
      <c r="KWV133" s="46"/>
      <c r="KWW133" s="35"/>
      <c r="KWX133" s="59"/>
      <c r="KWY133" s="37"/>
      <c r="KWZ133" s="46"/>
      <c r="KXA133" s="35"/>
      <c r="KXB133" s="59"/>
      <c r="KXC133" s="37"/>
      <c r="KXD133" s="46"/>
      <c r="KXE133" s="35"/>
      <c r="KXF133" s="59"/>
      <c r="KXG133" s="37"/>
      <c r="KXH133" s="46"/>
      <c r="KXI133" s="35"/>
      <c r="KXJ133" s="59"/>
      <c r="KXK133" s="37"/>
      <c r="KXL133" s="46"/>
      <c r="KXM133" s="35"/>
      <c r="KXN133" s="59"/>
      <c r="KXO133" s="37"/>
      <c r="KXP133" s="46"/>
      <c r="KXQ133" s="35"/>
      <c r="KXR133" s="59"/>
      <c r="KXS133" s="37"/>
      <c r="KXT133" s="46"/>
      <c r="KXU133" s="35"/>
      <c r="KXV133" s="59"/>
      <c r="KXW133" s="37"/>
      <c r="KXX133" s="46"/>
      <c r="KXY133" s="35"/>
      <c r="KXZ133" s="59"/>
      <c r="KYA133" s="37"/>
      <c r="KYB133" s="46"/>
      <c r="KYC133" s="35"/>
      <c r="KYD133" s="59"/>
      <c r="KYE133" s="37"/>
      <c r="KYF133" s="46"/>
      <c r="KYG133" s="35"/>
      <c r="KYH133" s="59"/>
      <c r="KYI133" s="37"/>
      <c r="KYJ133" s="46"/>
      <c r="KYK133" s="35"/>
      <c r="KYL133" s="59"/>
      <c r="KYM133" s="37"/>
      <c r="KYN133" s="46"/>
      <c r="KYO133" s="35"/>
      <c r="KYP133" s="59"/>
      <c r="KYQ133" s="37"/>
      <c r="KYR133" s="46"/>
      <c r="KYS133" s="35"/>
      <c r="KYT133" s="59"/>
      <c r="KYU133" s="37"/>
      <c r="KYV133" s="46"/>
      <c r="KYW133" s="35"/>
      <c r="KYX133" s="59"/>
      <c r="KYY133" s="37"/>
      <c r="KYZ133" s="46"/>
      <c r="KZA133" s="35"/>
      <c r="KZB133" s="59"/>
      <c r="KZC133" s="37"/>
      <c r="KZD133" s="46"/>
      <c r="KZE133" s="35"/>
      <c r="KZF133" s="59"/>
      <c r="KZG133" s="37"/>
      <c r="KZH133" s="46"/>
      <c r="KZI133" s="35"/>
      <c r="KZJ133" s="59"/>
      <c r="KZK133" s="37"/>
      <c r="KZL133" s="46"/>
      <c r="KZM133" s="35"/>
      <c r="KZN133" s="59"/>
      <c r="KZO133" s="37"/>
      <c r="KZP133" s="46"/>
      <c r="KZQ133" s="35"/>
      <c r="KZR133" s="59"/>
      <c r="KZS133" s="37"/>
      <c r="KZT133" s="46"/>
      <c r="KZU133" s="35"/>
      <c r="KZV133" s="59"/>
      <c r="KZW133" s="37"/>
      <c r="KZX133" s="46"/>
      <c r="KZY133" s="35"/>
      <c r="KZZ133" s="59"/>
      <c r="LAA133" s="37"/>
      <c r="LAB133" s="46"/>
      <c r="LAC133" s="35"/>
      <c r="LAD133" s="59"/>
      <c r="LAE133" s="37"/>
      <c r="LAF133" s="46"/>
      <c r="LAG133" s="35"/>
      <c r="LAH133" s="59"/>
      <c r="LAI133" s="37"/>
      <c r="LAJ133" s="46"/>
      <c r="LAK133" s="35"/>
      <c r="LAL133" s="59"/>
      <c r="LAM133" s="37"/>
      <c r="LAN133" s="46"/>
      <c r="LAO133" s="35"/>
      <c r="LAP133" s="59"/>
      <c r="LAQ133" s="37"/>
      <c r="LAR133" s="46"/>
      <c r="LAS133" s="35"/>
      <c r="LAT133" s="59"/>
      <c r="LAU133" s="37"/>
      <c r="LAV133" s="46"/>
      <c r="LAW133" s="35"/>
      <c r="LAX133" s="59"/>
      <c r="LAY133" s="37"/>
      <c r="LAZ133" s="46"/>
      <c r="LBA133" s="35"/>
      <c r="LBB133" s="59"/>
      <c r="LBC133" s="37"/>
      <c r="LBD133" s="46"/>
      <c r="LBE133" s="35"/>
      <c r="LBF133" s="59"/>
      <c r="LBG133" s="37"/>
      <c r="LBH133" s="46"/>
      <c r="LBI133" s="35"/>
      <c r="LBJ133" s="59"/>
      <c r="LBK133" s="37"/>
      <c r="LBL133" s="46"/>
      <c r="LBM133" s="35"/>
      <c r="LBN133" s="59"/>
      <c r="LBO133" s="37"/>
      <c r="LBP133" s="46"/>
      <c r="LBQ133" s="35"/>
      <c r="LBR133" s="59"/>
      <c r="LBS133" s="37"/>
      <c r="LBT133" s="46"/>
      <c r="LBU133" s="35"/>
      <c r="LBV133" s="59"/>
      <c r="LBW133" s="37"/>
      <c r="LBX133" s="46"/>
      <c r="LBY133" s="35"/>
      <c r="LBZ133" s="59"/>
      <c r="LCA133" s="37"/>
      <c r="LCB133" s="46"/>
      <c r="LCC133" s="35"/>
      <c r="LCD133" s="59"/>
      <c r="LCE133" s="37"/>
      <c r="LCF133" s="46"/>
      <c r="LCG133" s="35"/>
      <c r="LCH133" s="59"/>
      <c r="LCI133" s="37"/>
      <c r="LCJ133" s="46"/>
      <c r="LCK133" s="35"/>
      <c r="LCL133" s="59"/>
      <c r="LCM133" s="37"/>
      <c r="LCN133" s="46"/>
      <c r="LCO133" s="35"/>
      <c r="LCP133" s="59"/>
      <c r="LCQ133" s="37"/>
      <c r="LCR133" s="46"/>
      <c r="LCS133" s="35"/>
      <c r="LCT133" s="59"/>
      <c r="LCU133" s="37"/>
      <c r="LCV133" s="46"/>
      <c r="LCW133" s="35"/>
      <c r="LCX133" s="59"/>
      <c r="LCY133" s="37"/>
      <c r="LCZ133" s="46"/>
      <c r="LDA133" s="35"/>
      <c r="LDB133" s="59"/>
      <c r="LDC133" s="37"/>
      <c r="LDD133" s="46"/>
      <c r="LDE133" s="35"/>
      <c r="LDF133" s="59"/>
      <c r="LDG133" s="37"/>
      <c r="LDH133" s="46"/>
      <c r="LDI133" s="35"/>
      <c r="LDJ133" s="59"/>
      <c r="LDK133" s="37"/>
      <c r="LDL133" s="46"/>
      <c r="LDM133" s="35"/>
      <c r="LDN133" s="59"/>
      <c r="LDO133" s="37"/>
      <c r="LDP133" s="46"/>
      <c r="LDQ133" s="35"/>
      <c r="LDR133" s="59"/>
      <c r="LDS133" s="37"/>
      <c r="LDT133" s="46"/>
      <c r="LDU133" s="35"/>
      <c r="LDV133" s="59"/>
      <c r="LDW133" s="37"/>
      <c r="LDX133" s="46"/>
      <c r="LDY133" s="35"/>
      <c r="LDZ133" s="59"/>
      <c r="LEA133" s="37"/>
      <c r="LEB133" s="46"/>
      <c r="LEC133" s="35"/>
      <c r="LED133" s="59"/>
      <c r="LEE133" s="37"/>
      <c r="LEF133" s="46"/>
      <c r="LEG133" s="35"/>
      <c r="LEH133" s="59"/>
      <c r="LEI133" s="37"/>
      <c r="LEJ133" s="46"/>
      <c r="LEK133" s="35"/>
      <c r="LEL133" s="59"/>
      <c r="LEM133" s="37"/>
      <c r="LEN133" s="46"/>
      <c r="LEO133" s="35"/>
      <c r="LEP133" s="59"/>
      <c r="LEQ133" s="37"/>
      <c r="LER133" s="46"/>
      <c r="LES133" s="35"/>
      <c r="LET133" s="59"/>
      <c r="LEU133" s="37"/>
      <c r="LEV133" s="46"/>
      <c r="LEW133" s="35"/>
      <c r="LEX133" s="59"/>
      <c r="LEY133" s="37"/>
      <c r="LEZ133" s="46"/>
      <c r="LFA133" s="35"/>
      <c r="LFB133" s="59"/>
      <c r="LFC133" s="37"/>
      <c r="LFD133" s="46"/>
      <c r="LFE133" s="35"/>
      <c r="LFF133" s="59"/>
      <c r="LFG133" s="37"/>
      <c r="LFH133" s="46"/>
      <c r="LFI133" s="35"/>
      <c r="LFJ133" s="59"/>
      <c r="LFK133" s="37"/>
      <c r="LFL133" s="46"/>
      <c r="LFM133" s="35"/>
      <c r="LFN133" s="59"/>
      <c r="LFO133" s="37"/>
      <c r="LFP133" s="46"/>
      <c r="LFQ133" s="35"/>
      <c r="LFR133" s="59"/>
      <c r="LFS133" s="37"/>
      <c r="LFT133" s="46"/>
      <c r="LFU133" s="35"/>
      <c r="LFV133" s="59"/>
      <c r="LFW133" s="37"/>
      <c r="LFX133" s="46"/>
      <c r="LFY133" s="35"/>
      <c r="LFZ133" s="59"/>
      <c r="LGA133" s="37"/>
      <c r="LGB133" s="46"/>
      <c r="LGC133" s="35"/>
      <c r="LGD133" s="59"/>
      <c r="LGE133" s="37"/>
      <c r="LGF133" s="46"/>
      <c r="LGG133" s="35"/>
      <c r="LGH133" s="59"/>
      <c r="LGI133" s="37"/>
      <c r="LGJ133" s="46"/>
      <c r="LGK133" s="35"/>
      <c r="LGL133" s="59"/>
      <c r="LGM133" s="37"/>
      <c r="LGN133" s="46"/>
      <c r="LGO133" s="35"/>
      <c r="LGP133" s="59"/>
      <c r="LGQ133" s="37"/>
      <c r="LGR133" s="46"/>
      <c r="LGS133" s="35"/>
      <c r="LGT133" s="59"/>
      <c r="LGU133" s="37"/>
      <c r="LGV133" s="46"/>
      <c r="LGW133" s="35"/>
      <c r="LGX133" s="59"/>
      <c r="LGY133" s="37"/>
      <c r="LGZ133" s="46"/>
      <c r="LHA133" s="35"/>
      <c r="LHB133" s="59"/>
      <c r="LHC133" s="37"/>
      <c r="LHD133" s="46"/>
      <c r="LHE133" s="35"/>
      <c r="LHF133" s="59"/>
      <c r="LHG133" s="37"/>
      <c r="LHH133" s="46"/>
      <c r="LHI133" s="35"/>
      <c r="LHJ133" s="59"/>
      <c r="LHK133" s="37"/>
      <c r="LHL133" s="46"/>
      <c r="LHM133" s="35"/>
      <c r="LHN133" s="59"/>
      <c r="LHO133" s="37"/>
      <c r="LHP133" s="46"/>
      <c r="LHQ133" s="35"/>
      <c r="LHR133" s="59"/>
      <c r="LHS133" s="37"/>
      <c r="LHT133" s="46"/>
      <c r="LHU133" s="35"/>
      <c r="LHV133" s="59"/>
      <c r="LHW133" s="37"/>
      <c r="LHX133" s="46"/>
      <c r="LHY133" s="35"/>
      <c r="LHZ133" s="59"/>
      <c r="LIA133" s="37"/>
      <c r="LIB133" s="46"/>
      <c r="LIC133" s="35"/>
      <c r="LID133" s="59"/>
      <c r="LIE133" s="37"/>
      <c r="LIF133" s="46"/>
      <c r="LIG133" s="35"/>
      <c r="LIH133" s="59"/>
      <c r="LII133" s="37"/>
      <c r="LIJ133" s="46"/>
      <c r="LIK133" s="35"/>
      <c r="LIL133" s="59"/>
      <c r="LIM133" s="37"/>
      <c r="LIN133" s="46"/>
      <c r="LIO133" s="35"/>
      <c r="LIP133" s="59"/>
      <c r="LIQ133" s="37"/>
      <c r="LIR133" s="46"/>
      <c r="LIS133" s="35"/>
      <c r="LIT133" s="59"/>
      <c r="LIU133" s="37"/>
      <c r="LIV133" s="46"/>
      <c r="LIW133" s="35"/>
      <c r="LIX133" s="59"/>
      <c r="LIY133" s="37"/>
      <c r="LIZ133" s="46"/>
      <c r="LJA133" s="35"/>
      <c r="LJB133" s="59"/>
      <c r="LJC133" s="37"/>
      <c r="LJD133" s="46"/>
      <c r="LJE133" s="35"/>
      <c r="LJF133" s="59"/>
      <c r="LJG133" s="37"/>
      <c r="LJH133" s="46"/>
      <c r="LJI133" s="35"/>
      <c r="LJJ133" s="59"/>
      <c r="LJK133" s="37"/>
      <c r="LJL133" s="46"/>
      <c r="LJM133" s="35"/>
      <c r="LJN133" s="59"/>
      <c r="LJO133" s="37"/>
      <c r="LJP133" s="46"/>
      <c r="LJQ133" s="35"/>
      <c r="LJR133" s="59"/>
      <c r="LJS133" s="37"/>
      <c r="LJT133" s="46"/>
      <c r="LJU133" s="35"/>
      <c r="LJV133" s="59"/>
      <c r="LJW133" s="37"/>
      <c r="LJX133" s="46"/>
      <c r="LJY133" s="35"/>
      <c r="LJZ133" s="59"/>
      <c r="LKA133" s="37"/>
      <c r="LKB133" s="46"/>
      <c r="LKC133" s="35"/>
      <c r="LKD133" s="59"/>
      <c r="LKE133" s="37"/>
      <c r="LKF133" s="46"/>
      <c r="LKG133" s="35"/>
      <c r="LKH133" s="59"/>
      <c r="LKI133" s="37"/>
      <c r="LKJ133" s="46"/>
      <c r="LKK133" s="35"/>
      <c r="LKL133" s="59"/>
      <c r="LKM133" s="37"/>
      <c r="LKN133" s="46"/>
      <c r="LKO133" s="35"/>
      <c r="LKP133" s="59"/>
      <c r="LKQ133" s="37"/>
      <c r="LKR133" s="46"/>
      <c r="LKS133" s="35"/>
      <c r="LKT133" s="59"/>
      <c r="LKU133" s="37"/>
      <c r="LKV133" s="46"/>
      <c r="LKW133" s="35"/>
      <c r="LKX133" s="59"/>
      <c r="LKY133" s="37"/>
      <c r="LKZ133" s="46"/>
      <c r="LLA133" s="35"/>
      <c r="LLB133" s="59"/>
      <c r="LLC133" s="37"/>
      <c r="LLD133" s="46"/>
      <c r="LLE133" s="35"/>
      <c r="LLF133" s="59"/>
      <c r="LLG133" s="37"/>
      <c r="LLH133" s="46"/>
      <c r="LLI133" s="35"/>
      <c r="LLJ133" s="59"/>
      <c r="LLK133" s="37"/>
      <c r="LLL133" s="46"/>
      <c r="LLM133" s="35"/>
      <c r="LLN133" s="59"/>
      <c r="LLO133" s="37"/>
      <c r="LLP133" s="46"/>
      <c r="LLQ133" s="35"/>
      <c r="LLR133" s="59"/>
      <c r="LLS133" s="37"/>
      <c r="LLT133" s="46"/>
      <c r="LLU133" s="35"/>
      <c r="LLV133" s="59"/>
      <c r="LLW133" s="37"/>
      <c r="LLX133" s="46"/>
      <c r="LLY133" s="35"/>
      <c r="LLZ133" s="59"/>
      <c r="LMA133" s="37"/>
      <c r="LMB133" s="46"/>
      <c r="LMC133" s="35"/>
      <c r="LMD133" s="59"/>
      <c r="LME133" s="37"/>
      <c r="LMF133" s="46"/>
      <c r="LMG133" s="35"/>
      <c r="LMH133" s="59"/>
      <c r="LMI133" s="37"/>
      <c r="LMJ133" s="46"/>
      <c r="LMK133" s="35"/>
      <c r="LML133" s="59"/>
      <c r="LMM133" s="37"/>
      <c r="LMN133" s="46"/>
      <c r="LMO133" s="35"/>
      <c r="LMP133" s="59"/>
      <c r="LMQ133" s="37"/>
      <c r="LMR133" s="46"/>
      <c r="LMS133" s="35"/>
      <c r="LMT133" s="59"/>
      <c r="LMU133" s="37"/>
      <c r="LMV133" s="46"/>
      <c r="LMW133" s="35"/>
      <c r="LMX133" s="59"/>
      <c r="LMY133" s="37"/>
      <c r="LMZ133" s="46"/>
      <c r="LNA133" s="35"/>
      <c r="LNB133" s="59"/>
      <c r="LNC133" s="37"/>
      <c r="LND133" s="46"/>
      <c r="LNE133" s="35"/>
      <c r="LNF133" s="59"/>
      <c r="LNG133" s="37"/>
      <c r="LNH133" s="46"/>
      <c r="LNI133" s="35"/>
      <c r="LNJ133" s="59"/>
      <c r="LNK133" s="37"/>
      <c r="LNL133" s="46"/>
      <c r="LNM133" s="35"/>
      <c r="LNN133" s="59"/>
      <c r="LNO133" s="37"/>
      <c r="LNP133" s="46"/>
      <c r="LNQ133" s="35"/>
      <c r="LNR133" s="59"/>
      <c r="LNS133" s="37"/>
      <c r="LNT133" s="46"/>
      <c r="LNU133" s="35"/>
      <c r="LNV133" s="59"/>
      <c r="LNW133" s="37"/>
      <c r="LNX133" s="46"/>
      <c r="LNY133" s="35"/>
      <c r="LNZ133" s="59"/>
      <c r="LOA133" s="37"/>
      <c r="LOB133" s="46"/>
      <c r="LOC133" s="35"/>
      <c r="LOD133" s="59"/>
      <c r="LOE133" s="37"/>
      <c r="LOF133" s="46"/>
      <c r="LOG133" s="35"/>
      <c r="LOH133" s="59"/>
      <c r="LOI133" s="37"/>
      <c r="LOJ133" s="46"/>
      <c r="LOK133" s="35"/>
      <c r="LOL133" s="59"/>
      <c r="LOM133" s="37"/>
      <c r="LON133" s="46"/>
      <c r="LOO133" s="35"/>
      <c r="LOP133" s="59"/>
      <c r="LOQ133" s="37"/>
      <c r="LOR133" s="46"/>
      <c r="LOS133" s="35"/>
      <c r="LOT133" s="59"/>
      <c r="LOU133" s="37"/>
      <c r="LOV133" s="46"/>
      <c r="LOW133" s="35"/>
      <c r="LOX133" s="59"/>
      <c r="LOY133" s="37"/>
      <c r="LOZ133" s="46"/>
      <c r="LPA133" s="35"/>
      <c r="LPB133" s="59"/>
      <c r="LPC133" s="37"/>
      <c r="LPD133" s="46"/>
      <c r="LPE133" s="35"/>
      <c r="LPF133" s="59"/>
      <c r="LPG133" s="37"/>
      <c r="LPH133" s="46"/>
      <c r="LPI133" s="35"/>
      <c r="LPJ133" s="59"/>
      <c r="LPK133" s="37"/>
      <c r="LPL133" s="46"/>
      <c r="LPM133" s="35"/>
      <c r="LPN133" s="59"/>
      <c r="LPO133" s="37"/>
      <c r="LPP133" s="46"/>
      <c r="LPQ133" s="35"/>
      <c r="LPR133" s="59"/>
      <c r="LPS133" s="37"/>
      <c r="LPT133" s="46"/>
      <c r="LPU133" s="35"/>
      <c r="LPV133" s="59"/>
      <c r="LPW133" s="37"/>
      <c r="LPX133" s="46"/>
      <c r="LPY133" s="35"/>
      <c r="LPZ133" s="59"/>
      <c r="LQA133" s="37"/>
      <c r="LQB133" s="46"/>
      <c r="LQC133" s="35"/>
      <c r="LQD133" s="59"/>
      <c r="LQE133" s="37"/>
      <c r="LQF133" s="46"/>
      <c r="LQG133" s="35"/>
      <c r="LQH133" s="59"/>
      <c r="LQI133" s="37"/>
      <c r="LQJ133" s="46"/>
      <c r="LQK133" s="35"/>
      <c r="LQL133" s="59"/>
      <c r="LQM133" s="37"/>
      <c r="LQN133" s="46"/>
      <c r="LQO133" s="35"/>
      <c r="LQP133" s="59"/>
      <c r="LQQ133" s="37"/>
      <c r="LQR133" s="46"/>
      <c r="LQS133" s="35"/>
      <c r="LQT133" s="59"/>
      <c r="LQU133" s="37"/>
      <c r="LQV133" s="46"/>
      <c r="LQW133" s="35"/>
      <c r="LQX133" s="59"/>
      <c r="LQY133" s="37"/>
      <c r="LQZ133" s="46"/>
      <c r="LRA133" s="35"/>
      <c r="LRB133" s="59"/>
      <c r="LRC133" s="37"/>
      <c r="LRD133" s="46"/>
      <c r="LRE133" s="35"/>
      <c r="LRF133" s="59"/>
      <c r="LRG133" s="37"/>
      <c r="LRH133" s="46"/>
      <c r="LRI133" s="35"/>
      <c r="LRJ133" s="59"/>
      <c r="LRK133" s="37"/>
      <c r="LRL133" s="46"/>
      <c r="LRM133" s="35"/>
      <c r="LRN133" s="59"/>
      <c r="LRO133" s="37"/>
      <c r="LRP133" s="46"/>
      <c r="LRQ133" s="35"/>
      <c r="LRR133" s="59"/>
      <c r="LRS133" s="37"/>
      <c r="LRT133" s="46"/>
      <c r="LRU133" s="35"/>
      <c r="LRV133" s="59"/>
      <c r="LRW133" s="37"/>
      <c r="LRX133" s="46"/>
      <c r="LRY133" s="35"/>
      <c r="LRZ133" s="59"/>
      <c r="LSA133" s="37"/>
      <c r="LSB133" s="46"/>
      <c r="LSC133" s="35"/>
      <c r="LSD133" s="59"/>
      <c r="LSE133" s="37"/>
      <c r="LSF133" s="46"/>
      <c r="LSG133" s="35"/>
      <c r="LSH133" s="59"/>
      <c r="LSI133" s="37"/>
      <c r="LSJ133" s="46"/>
      <c r="LSK133" s="35"/>
      <c r="LSL133" s="59"/>
      <c r="LSM133" s="37"/>
      <c r="LSN133" s="46"/>
      <c r="LSO133" s="35"/>
      <c r="LSP133" s="59"/>
      <c r="LSQ133" s="37"/>
      <c r="LSR133" s="46"/>
      <c r="LSS133" s="35"/>
      <c r="LST133" s="59"/>
      <c r="LSU133" s="37"/>
      <c r="LSV133" s="46"/>
      <c r="LSW133" s="35"/>
      <c r="LSX133" s="59"/>
      <c r="LSY133" s="37"/>
      <c r="LSZ133" s="46"/>
      <c r="LTA133" s="35"/>
      <c r="LTB133" s="59"/>
      <c r="LTC133" s="37"/>
      <c r="LTD133" s="46"/>
      <c r="LTE133" s="35"/>
      <c r="LTF133" s="59"/>
      <c r="LTG133" s="37"/>
      <c r="LTH133" s="46"/>
      <c r="LTI133" s="35"/>
      <c r="LTJ133" s="59"/>
      <c r="LTK133" s="37"/>
      <c r="LTL133" s="46"/>
      <c r="LTM133" s="35"/>
      <c r="LTN133" s="59"/>
      <c r="LTO133" s="37"/>
      <c r="LTP133" s="46"/>
      <c r="LTQ133" s="35"/>
      <c r="LTR133" s="59"/>
      <c r="LTS133" s="37"/>
      <c r="LTT133" s="46"/>
      <c r="LTU133" s="35"/>
      <c r="LTV133" s="59"/>
      <c r="LTW133" s="37"/>
      <c r="LTX133" s="46"/>
      <c r="LTY133" s="35"/>
      <c r="LTZ133" s="59"/>
      <c r="LUA133" s="37"/>
      <c r="LUB133" s="46"/>
      <c r="LUC133" s="35"/>
      <c r="LUD133" s="59"/>
      <c r="LUE133" s="37"/>
      <c r="LUF133" s="46"/>
      <c r="LUG133" s="35"/>
      <c r="LUH133" s="59"/>
      <c r="LUI133" s="37"/>
      <c r="LUJ133" s="46"/>
      <c r="LUK133" s="35"/>
      <c r="LUL133" s="59"/>
      <c r="LUM133" s="37"/>
      <c r="LUN133" s="46"/>
      <c r="LUO133" s="35"/>
      <c r="LUP133" s="59"/>
      <c r="LUQ133" s="37"/>
      <c r="LUR133" s="46"/>
      <c r="LUS133" s="35"/>
      <c r="LUT133" s="59"/>
      <c r="LUU133" s="37"/>
      <c r="LUV133" s="46"/>
      <c r="LUW133" s="35"/>
      <c r="LUX133" s="59"/>
      <c r="LUY133" s="37"/>
      <c r="LUZ133" s="46"/>
      <c r="LVA133" s="35"/>
      <c r="LVB133" s="59"/>
      <c r="LVC133" s="37"/>
      <c r="LVD133" s="46"/>
      <c r="LVE133" s="35"/>
      <c r="LVF133" s="59"/>
      <c r="LVG133" s="37"/>
      <c r="LVH133" s="46"/>
      <c r="LVI133" s="35"/>
      <c r="LVJ133" s="59"/>
      <c r="LVK133" s="37"/>
      <c r="LVL133" s="46"/>
      <c r="LVM133" s="35"/>
      <c r="LVN133" s="59"/>
      <c r="LVO133" s="37"/>
      <c r="LVP133" s="46"/>
      <c r="LVQ133" s="35"/>
      <c r="LVR133" s="59"/>
      <c r="LVS133" s="37"/>
      <c r="LVT133" s="46"/>
      <c r="LVU133" s="35"/>
      <c r="LVV133" s="59"/>
      <c r="LVW133" s="37"/>
      <c r="LVX133" s="46"/>
      <c r="LVY133" s="35"/>
      <c r="LVZ133" s="59"/>
      <c r="LWA133" s="37"/>
      <c r="LWB133" s="46"/>
      <c r="LWC133" s="35"/>
      <c r="LWD133" s="59"/>
      <c r="LWE133" s="37"/>
      <c r="LWF133" s="46"/>
      <c r="LWG133" s="35"/>
      <c r="LWH133" s="59"/>
      <c r="LWI133" s="37"/>
      <c r="LWJ133" s="46"/>
      <c r="LWK133" s="35"/>
      <c r="LWL133" s="59"/>
      <c r="LWM133" s="37"/>
      <c r="LWN133" s="46"/>
      <c r="LWO133" s="35"/>
      <c r="LWP133" s="59"/>
      <c r="LWQ133" s="37"/>
      <c r="LWR133" s="46"/>
      <c r="LWS133" s="35"/>
      <c r="LWT133" s="59"/>
      <c r="LWU133" s="37"/>
      <c r="LWV133" s="46"/>
      <c r="LWW133" s="35"/>
      <c r="LWX133" s="59"/>
      <c r="LWY133" s="37"/>
      <c r="LWZ133" s="46"/>
      <c r="LXA133" s="35"/>
      <c r="LXB133" s="59"/>
      <c r="LXC133" s="37"/>
      <c r="LXD133" s="46"/>
      <c r="LXE133" s="35"/>
      <c r="LXF133" s="59"/>
      <c r="LXG133" s="37"/>
      <c r="LXH133" s="46"/>
      <c r="LXI133" s="35"/>
      <c r="LXJ133" s="59"/>
      <c r="LXK133" s="37"/>
      <c r="LXL133" s="46"/>
      <c r="LXM133" s="35"/>
      <c r="LXN133" s="59"/>
      <c r="LXO133" s="37"/>
      <c r="LXP133" s="46"/>
      <c r="LXQ133" s="35"/>
      <c r="LXR133" s="59"/>
      <c r="LXS133" s="37"/>
      <c r="LXT133" s="46"/>
      <c r="LXU133" s="35"/>
      <c r="LXV133" s="59"/>
      <c r="LXW133" s="37"/>
      <c r="LXX133" s="46"/>
      <c r="LXY133" s="35"/>
      <c r="LXZ133" s="59"/>
      <c r="LYA133" s="37"/>
      <c r="LYB133" s="46"/>
      <c r="LYC133" s="35"/>
      <c r="LYD133" s="59"/>
      <c r="LYE133" s="37"/>
      <c r="LYF133" s="46"/>
      <c r="LYG133" s="35"/>
      <c r="LYH133" s="59"/>
      <c r="LYI133" s="37"/>
      <c r="LYJ133" s="46"/>
      <c r="LYK133" s="35"/>
      <c r="LYL133" s="59"/>
      <c r="LYM133" s="37"/>
      <c r="LYN133" s="46"/>
      <c r="LYO133" s="35"/>
      <c r="LYP133" s="59"/>
      <c r="LYQ133" s="37"/>
      <c r="LYR133" s="46"/>
      <c r="LYS133" s="35"/>
      <c r="LYT133" s="59"/>
      <c r="LYU133" s="37"/>
      <c r="LYV133" s="46"/>
      <c r="LYW133" s="35"/>
      <c r="LYX133" s="59"/>
      <c r="LYY133" s="37"/>
      <c r="LYZ133" s="46"/>
      <c r="LZA133" s="35"/>
      <c r="LZB133" s="59"/>
      <c r="LZC133" s="37"/>
      <c r="LZD133" s="46"/>
      <c r="LZE133" s="35"/>
      <c r="LZF133" s="59"/>
      <c r="LZG133" s="37"/>
      <c r="LZH133" s="46"/>
      <c r="LZI133" s="35"/>
      <c r="LZJ133" s="59"/>
      <c r="LZK133" s="37"/>
      <c r="LZL133" s="46"/>
      <c r="LZM133" s="35"/>
      <c r="LZN133" s="59"/>
      <c r="LZO133" s="37"/>
      <c r="LZP133" s="46"/>
      <c r="LZQ133" s="35"/>
      <c r="LZR133" s="59"/>
      <c r="LZS133" s="37"/>
      <c r="LZT133" s="46"/>
      <c r="LZU133" s="35"/>
      <c r="LZV133" s="59"/>
      <c r="LZW133" s="37"/>
      <c r="LZX133" s="46"/>
      <c r="LZY133" s="35"/>
      <c r="LZZ133" s="59"/>
      <c r="MAA133" s="37"/>
      <c r="MAB133" s="46"/>
      <c r="MAC133" s="35"/>
      <c r="MAD133" s="59"/>
      <c r="MAE133" s="37"/>
      <c r="MAF133" s="46"/>
      <c r="MAG133" s="35"/>
      <c r="MAH133" s="59"/>
      <c r="MAI133" s="37"/>
      <c r="MAJ133" s="46"/>
      <c r="MAK133" s="35"/>
      <c r="MAL133" s="59"/>
      <c r="MAM133" s="37"/>
      <c r="MAN133" s="46"/>
      <c r="MAO133" s="35"/>
      <c r="MAP133" s="59"/>
      <c r="MAQ133" s="37"/>
      <c r="MAR133" s="46"/>
      <c r="MAS133" s="35"/>
      <c r="MAT133" s="59"/>
      <c r="MAU133" s="37"/>
      <c r="MAV133" s="46"/>
      <c r="MAW133" s="35"/>
      <c r="MAX133" s="59"/>
      <c r="MAY133" s="37"/>
      <c r="MAZ133" s="46"/>
      <c r="MBA133" s="35"/>
      <c r="MBB133" s="59"/>
      <c r="MBC133" s="37"/>
      <c r="MBD133" s="46"/>
      <c r="MBE133" s="35"/>
      <c r="MBF133" s="59"/>
      <c r="MBG133" s="37"/>
      <c r="MBH133" s="46"/>
      <c r="MBI133" s="35"/>
      <c r="MBJ133" s="59"/>
      <c r="MBK133" s="37"/>
      <c r="MBL133" s="46"/>
      <c r="MBM133" s="35"/>
      <c r="MBN133" s="59"/>
      <c r="MBO133" s="37"/>
      <c r="MBP133" s="46"/>
      <c r="MBQ133" s="35"/>
      <c r="MBR133" s="59"/>
      <c r="MBS133" s="37"/>
      <c r="MBT133" s="46"/>
      <c r="MBU133" s="35"/>
      <c r="MBV133" s="59"/>
      <c r="MBW133" s="37"/>
      <c r="MBX133" s="46"/>
      <c r="MBY133" s="35"/>
      <c r="MBZ133" s="59"/>
      <c r="MCA133" s="37"/>
      <c r="MCB133" s="46"/>
      <c r="MCC133" s="35"/>
      <c r="MCD133" s="59"/>
      <c r="MCE133" s="37"/>
      <c r="MCF133" s="46"/>
      <c r="MCG133" s="35"/>
      <c r="MCH133" s="59"/>
      <c r="MCI133" s="37"/>
      <c r="MCJ133" s="46"/>
      <c r="MCK133" s="35"/>
      <c r="MCL133" s="59"/>
      <c r="MCM133" s="37"/>
      <c r="MCN133" s="46"/>
      <c r="MCO133" s="35"/>
      <c r="MCP133" s="59"/>
      <c r="MCQ133" s="37"/>
      <c r="MCR133" s="46"/>
      <c r="MCS133" s="35"/>
      <c r="MCT133" s="59"/>
      <c r="MCU133" s="37"/>
      <c r="MCV133" s="46"/>
      <c r="MCW133" s="35"/>
      <c r="MCX133" s="59"/>
      <c r="MCY133" s="37"/>
      <c r="MCZ133" s="46"/>
      <c r="MDA133" s="35"/>
      <c r="MDB133" s="59"/>
      <c r="MDC133" s="37"/>
      <c r="MDD133" s="46"/>
      <c r="MDE133" s="35"/>
      <c r="MDF133" s="59"/>
      <c r="MDG133" s="37"/>
      <c r="MDH133" s="46"/>
      <c r="MDI133" s="35"/>
      <c r="MDJ133" s="59"/>
      <c r="MDK133" s="37"/>
      <c r="MDL133" s="46"/>
      <c r="MDM133" s="35"/>
      <c r="MDN133" s="59"/>
      <c r="MDO133" s="37"/>
      <c r="MDP133" s="46"/>
      <c r="MDQ133" s="35"/>
      <c r="MDR133" s="59"/>
      <c r="MDS133" s="37"/>
      <c r="MDT133" s="46"/>
      <c r="MDU133" s="35"/>
      <c r="MDV133" s="59"/>
      <c r="MDW133" s="37"/>
      <c r="MDX133" s="46"/>
      <c r="MDY133" s="35"/>
      <c r="MDZ133" s="59"/>
      <c r="MEA133" s="37"/>
      <c r="MEB133" s="46"/>
      <c r="MEC133" s="35"/>
      <c r="MED133" s="59"/>
      <c r="MEE133" s="37"/>
      <c r="MEF133" s="46"/>
      <c r="MEG133" s="35"/>
      <c r="MEH133" s="59"/>
      <c r="MEI133" s="37"/>
      <c r="MEJ133" s="46"/>
      <c r="MEK133" s="35"/>
      <c r="MEL133" s="59"/>
      <c r="MEM133" s="37"/>
      <c r="MEN133" s="46"/>
      <c r="MEO133" s="35"/>
      <c r="MEP133" s="59"/>
      <c r="MEQ133" s="37"/>
      <c r="MER133" s="46"/>
      <c r="MES133" s="35"/>
      <c r="MET133" s="59"/>
      <c r="MEU133" s="37"/>
      <c r="MEV133" s="46"/>
      <c r="MEW133" s="35"/>
      <c r="MEX133" s="59"/>
      <c r="MEY133" s="37"/>
      <c r="MEZ133" s="46"/>
      <c r="MFA133" s="35"/>
      <c r="MFB133" s="59"/>
      <c r="MFC133" s="37"/>
      <c r="MFD133" s="46"/>
      <c r="MFE133" s="35"/>
      <c r="MFF133" s="59"/>
      <c r="MFG133" s="37"/>
      <c r="MFH133" s="46"/>
      <c r="MFI133" s="35"/>
      <c r="MFJ133" s="59"/>
      <c r="MFK133" s="37"/>
      <c r="MFL133" s="46"/>
      <c r="MFM133" s="35"/>
      <c r="MFN133" s="59"/>
      <c r="MFO133" s="37"/>
      <c r="MFP133" s="46"/>
      <c r="MFQ133" s="35"/>
      <c r="MFR133" s="59"/>
      <c r="MFS133" s="37"/>
      <c r="MFT133" s="46"/>
      <c r="MFU133" s="35"/>
      <c r="MFV133" s="59"/>
      <c r="MFW133" s="37"/>
      <c r="MFX133" s="46"/>
      <c r="MFY133" s="35"/>
      <c r="MFZ133" s="59"/>
      <c r="MGA133" s="37"/>
      <c r="MGB133" s="46"/>
      <c r="MGC133" s="35"/>
      <c r="MGD133" s="59"/>
      <c r="MGE133" s="37"/>
      <c r="MGF133" s="46"/>
      <c r="MGG133" s="35"/>
      <c r="MGH133" s="59"/>
      <c r="MGI133" s="37"/>
      <c r="MGJ133" s="46"/>
      <c r="MGK133" s="35"/>
      <c r="MGL133" s="59"/>
      <c r="MGM133" s="37"/>
      <c r="MGN133" s="46"/>
      <c r="MGO133" s="35"/>
      <c r="MGP133" s="59"/>
      <c r="MGQ133" s="37"/>
      <c r="MGR133" s="46"/>
      <c r="MGS133" s="35"/>
      <c r="MGT133" s="59"/>
      <c r="MGU133" s="37"/>
      <c r="MGV133" s="46"/>
      <c r="MGW133" s="35"/>
      <c r="MGX133" s="59"/>
      <c r="MGY133" s="37"/>
      <c r="MGZ133" s="46"/>
      <c r="MHA133" s="35"/>
      <c r="MHB133" s="59"/>
      <c r="MHC133" s="37"/>
      <c r="MHD133" s="46"/>
      <c r="MHE133" s="35"/>
      <c r="MHF133" s="59"/>
      <c r="MHG133" s="37"/>
      <c r="MHH133" s="46"/>
      <c r="MHI133" s="35"/>
      <c r="MHJ133" s="59"/>
      <c r="MHK133" s="37"/>
      <c r="MHL133" s="46"/>
      <c r="MHM133" s="35"/>
      <c r="MHN133" s="59"/>
      <c r="MHO133" s="37"/>
      <c r="MHP133" s="46"/>
      <c r="MHQ133" s="35"/>
      <c r="MHR133" s="59"/>
      <c r="MHS133" s="37"/>
      <c r="MHT133" s="46"/>
      <c r="MHU133" s="35"/>
      <c r="MHV133" s="59"/>
      <c r="MHW133" s="37"/>
      <c r="MHX133" s="46"/>
      <c r="MHY133" s="35"/>
      <c r="MHZ133" s="59"/>
      <c r="MIA133" s="37"/>
      <c r="MIB133" s="46"/>
      <c r="MIC133" s="35"/>
      <c r="MID133" s="59"/>
      <c r="MIE133" s="37"/>
      <c r="MIF133" s="46"/>
      <c r="MIG133" s="35"/>
      <c r="MIH133" s="59"/>
      <c r="MII133" s="37"/>
      <c r="MIJ133" s="46"/>
      <c r="MIK133" s="35"/>
      <c r="MIL133" s="59"/>
      <c r="MIM133" s="37"/>
      <c r="MIN133" s="46"/>
      <c r="MIO133" s="35"/>
      <c r="MIP133" s="59"/>
      <c r="MIQ133" s="37"/>
      <c r="MIR133" s="46"/>
      <c r="MIS133" s="35"/>
      <c r="MIT133" s="59"/>
      <c r="MIU133" s="37"/>
      <c r="MIV133" s="46"/>
      <c r="MIW133" s="35"/>
      <c r="MIX133" s="59"/>
      <c r="MIY133" s="37"/>
      <c r="MIZ133" s="46"/>
      <c r="MJA133" s="35"/>
      <c r="MJB133" s="59"/>
      <c r="MJC133" s="37"/>
      <c r="MJD133" s="46"/>
      <c r="MJE133" s="35"/>
      <c r="MJF133" s="59"/>
      <c r="MJG133" s="37"/>
      <c r="MJH133" s="46"/>
      <c r="MJI133" s="35"/>
      <c r="MJJ133" s="59"/>
      <c r="MJK133" s="37"/>
      <c r="MJL133" s="46"/>
      <c r="MJM133" s="35"/>
      <c r="MJN133" s="59"/>
      <c r="MJO133" s="37"/>
      <c r="MJP133" s="46"/>
      <c r="MJQ133" s="35"/>
      <c r="MJR133" s="59"/>
      <c r="MJS133" s="37"/>
      <c r="MJT133" s="46"/>
      <c r="MJU133" s="35"/>
      <c r="MJV133" s="59"/>
      <c r="MJW133" s="37"/>
      <c r="MJX133" s="46"/>
      <c r="MJY133" s="35"/>
      <c r="MJZ133" s="59"/>
      <c r="MKA133" s="37"/>
      <c r="MKB133" s="46"/>
      <c r="MKC133" s="35"/>
      <c r="MKD133" s="59"/>
      <c r="MKE133" s="37"/>
      <c r="MKF133" s="46"/>
      <c r="MKG133" s="35"/>
      <c r="MKH133" s="59"/>
      <c r="MKI133" s="37"/>
      <c r="MKJ133" s="46"/>
      <c r="MKK133" s="35"/>
      <c r="MKL133" s="59"/>
      <c r="MKM133" s="37"/>
      <c r="MKN133" s="46"/>
      <c r="MKO133" s="35"/>
      <c r="MKP133" s="59"/>
      <c r="MKQ133" s="37"/>
      <c r="MKR133" s="46"/>
      <c r="MKS133" s="35"/>
      <c r="MKT133" s="59"/>
      <c r="MKU133" s="37"/>
      <c r="MKV133" s="46"/>
      <c r="MKW133" s="35"/>
      <c r="MKX133" s="59"/>
      <c r="MKY133" s="37"/>
      <c r="MKZ133" s="46"/>
      <c r="MLA133" s="35"/>
      <c r="MLB133" s="59"/>
      <c r="MLC133" s="37"/>
      <c r="MLD133" s="46"/>
      <c r="MLE133" s="35"/>
      <c r="MLF133" s="59"/>
      <c r="MLG133" s="37"/>
      <c r="MLH133" s="46"/>
      <c r="MLI133" s="35"/>
      <c r="MLJ133" s="59"/>
      <c r="MLK133" s="37"/>
      <c r="MLL133" s="46"/>
      <c r="MLM133" s="35"/>
      <c r="MLN133" s="59"/>
      <c r="MLO133" s="37"/>
      <c r="MLP133" s="46"/>
      <c r="MLQ133" s="35"/>
      <c r="MLR133" s="59"/>
      <c r="MLS133" s="37"/>
      <c r="MLT133" s="46"/>
      <c r="MLU133" s="35"/>
      <c r="MLV133" s="59"/>
      <c r="MLW133" s="37"/>
      <c r="MLX133" s="46"/>
      <c r="MLY133" s="35"/>
      <c r="MLZ133" s="59"/>
      <c r="MMA133" s="37"/>
      <c r="MMB133" s="46"/>
      <c r="MMC133" s="35"/>
      <c r="MMD133" s="59"/>
      <c r="MME133" s="37"/>
      <c r="MMF133" s="46"/>
      <c r="MMG133" s="35"/>
      <c r="MMH133" s="59"/>
      <c r="MMI133" s="37"/>
      <c r="MMJ133" s="46"/>
      <c r="MMK133" s="35"/>
      <c r="MML133" s="59"/>
      <c r="MMM133" s="37"/>
      <c r="MMN133" s="46"/>
      <c r="MMO133" s="35"/>
      <c r="MMP133" s="59"/>
      <c r="MMQ133" s="37"/>
      <c r="MMR133" s="46"/>
      <c r="MMS133" s="35"/>
      <c r="MMT133" s="59"/>
      <c r="MMU133" s="37"/>
      <c r="MMV133" s="46"/>
      <c r="MMW133" s="35"/>
      <c r="MMX133" s="59"/>
      <c r="MMY133" s="37"/>
      <c r="MMZ133" s="46"/>
      <c r="MNA133" s="35"/>
      <c r="MNB133" s="59"/>
      <c r="MNC133" s="37"/>
      <c r="MND133" s="46"/>
      <c r="MNE133" s="35"/>
      <c r="MNF133" s="59"/>
      <c r="MNG133" s="37"/>
      <c r="MNH133" s="46"/>
      <c r="MNI133" s="35"/>
      <c r="MNJ133" s="59"/>
      <c r="MNK133" s="37"/>
      <c r="MNL133" s="46"/>
      <c r="MNM133" s="35"/>
      <c r="MNN133" s="59"/>
      <c r="MNO133" s="37"/>
      <c r="MNP133" s="46"/>
      <c r="MNQ133" s="35"/>
      <c r="MNR133" s="59"/>
      <c r="MNS133" s="37"/>
      <c r="MNT133" s="46"/>
      <c r="MNU133" s="35"/>
      <c r="MNV133" s="59"/>
      <c r="MNW133" s="37"/>
      <c r="MNX133" s="46"/>
      <c r="MNY133" s="35"/>
      <c r="MNZ133" s="59"/>
      <c r="MOA133" s="37"/>
      <c r="MOB133" s="46"/>
      <c r="MOC133" s="35"/>
      <c r="MOD133" s="59"/>
      <c r="MOE133" s="37"/>
      <c r="MOF133" s="46"/>
      <c r="MOG133" s="35"/>
      <c r="MOH133" s="59"/>
      <c r="MOI133" s="37"/>
      <c r="MOJ133" s="46"/>
      <c r="MOK133" s="35"/>
      <c r="MOL133" s="59"/>
      <c r="MOM133" s="37"/>
      <c r="MON133" s="46"/>
      <c r="MOO133" s="35"/>
      <c r="MOP133" s="59"/>
      <c r="MOQ133" s="37"/>
      <c r="MOR133" s="46"/>
      <c r="MOS133" s="35"/>
      <c r="MOT133" s="59"/>
      <c r="MOU133" s="37"/>
      <c r="MOV133" s="46"/>
      <c r="MOW133" s="35"/>
      <c r="MOX133" s="59"/>
      <c r="MOY133" s="37"/>
      <c r="MOZ133" s="46"/>
      <c r="MPA133" s="35"/>
      <c r="MPB133" s="59"/>
      <c r="MPC133" s="37"/>
      <c r="MPD133" s="46"/>
      <c r="MPE133" s="35"/>
      <c r="MPF133" s="59"/>
      <c r="MPG133" s="37"/>
      <c r="MPH133" s="46"/>
      <c r="MPI133" s="35"/>
      <c r="MPJ133" s="59"/>
      <c r="MPK133" s="37"/>
      <c r="MPL133" s="46"/>
      <c r="MPM133" s="35"/>
      <c r="MPN133" s="59"/>
      <c r="MPO133" s="37"/>
      <c r="MPP133" s="46"/>
      <c r="MPQ133" s="35"/>
      <c r="MPR133" s="59"/>
      <c r="MPS133" s="37"/>
      <c r="MPT133" s="46"/>
      <c r="MPU133" s="35"/>
      <c r="MPV133" s="59"/>
      <c r="MPW133" s="37"/>
      <c r="MPX133" s="46"/>
      <c r="MPY133" s="35"/>
      <c r="MPZ133" s="59"/>
      <c r="MQA133" s="37"/>
      <c r="MQB133" s="46"/>
      <c r="MQC133" s="35"/>
      <c r="MQD133" s="59"/>
      <c r="MQE133" s="37"/>
      <c r="MQF133" s="46"/>
      <c r="MQG133" s="35"/>
      <c r="MQH133" s="59"/>
      <c r="MQI133" s="37"/>
      <c r="MQJ133" s="46"/>
      <c r="MQK133" s="35"/>
      <c r="MQL133" s="59"/>
      <c r="MQM133" s="37"/>
      <c r="MQN133" s="46"/>
      <c r="MQO133" s="35"/>
      <c r="MQP133" s="59"/>
      <c r="MQQ133" s="37"/>
      <c r="MQR133" s="46"/>
      <c r="MQS133" s="35"/>
      <c r="MQT133" s="59"/>
      <c r="MQU133" s="37"/>
      <c r="MQV133" s="46"/>
      <c r="MQW133" s="35"/>
      <c r="MQX133" s="59"/>
      <c r="MQY133" s="37"/>
      <c r="MQZ133" s="46"/>
      <c r="MRA133" s="35"/>
      <c r="MRB133" s="59"/>
      <c r="MRC133" s="37"/>
      <c r="MRD133" s="46"/>
      <c r="MRE133" s="35"/>
      <c r="MRF133" s="59"/>
      <c r="MRG133" s="37"/>
      <c r="MRH133" s="46"/>
      <c r="MRI133" s="35"/>
      <c r="MRJ133" s="59"/>
      <c r="MRK133" s="37"/>
      <c r="MRL133" s="46"/>
      <c r="MRM133" s="35"/>
      <c r="MRN133" s="59"/>
      <c r="MRO133" s="37"/>
      <c r="MRP133" s="46"/>
      <c r="MRQ133" s="35"/>
      <c r="MRR133" s="59"/>
      <c r="MRS133" s="37"/>
      <c r="MRT133" s="46"/>
      <c r="MRU133" s="35"/>
      <c r="MRV133" s="59"/>
      <c r="MRW133" s="37"/>
      <c r="MRX133" s="46"/>
      <c r="MRY133" s="35"/>
      <c r="MRZ133" s="59"/>
      <c r="MSA133" s="37"/>
      <c r="MSB133" s="46"/>
      <c r="MSC133" s="35"/>
      <c r="MSD133" s="59"/>
      <c r="MSE133" s="37"/>
      <c r="MSF133" s="46"/>
      <c r="MSG133" s="35"/>
      <c r="MSH133" s="59"/>
      <c r="MSI133" s="37"/>
      <c r="MSJ133" s="46"/>
      <c r="MSK133" s="35"/>
      <c r="MSL133" s="59"/>
      <c r="MSM133" s="37"/>
      <c r="MSN133" s="46"/>
      <c r="MSO133" s="35"/>
      <c r="MSP133" s="59"/>
      <c r="MSQ133" s="37"/>
      <c r="MSR133" s="46"/>
      <c r="MSS133" s="35"/>
      <c r="MST133" s="59"/>
      <c r="MSU133" s="37"/>
      <c r="MSV133" s="46"/>
      <c r="MSW133" s="35"/>
      <c r="MSX133" s="59"/>
      <c r="MSY133" s="37"/>
      <c r="MSZ133" s="46"/>
      <c r="MTA133" s="35"/>
      <c r="MTB133" s="59"/>
      <c r="MTC133" s="37"/>
      <c r="MTD133" s="46"/>
      <c r="MTE133" s="35"/>
      <c r="MTF133" s="59"/>
      <c r="MTG133" s="37"/>
      <c r="MTH133" s="46"/>
      <c r="MTI133" s="35"/>
      <c r="MTJ133" s="59"/>
      <c r="MTK133" s="37"/>
      <c r="MTL133" s="46"/>
      <c r="MTM133" s="35"/>
      <c r="MTN133" s="59"/>
      <c r="MTO133" s="37"/>
      <c r="MTP133" s="46"/>
      <c r="MTQ133" s="35"/>
      <c r="MTR133" s="59"/>
      <c r="MTS133" s="37"/>
      <c r="MTT133" s="46"/>
      <c r="MTU133" s="35"/>
      <c r="MTV133" s="59"/>
      <c r="MTW133" s="37"/>
      <c r="MTX133" s="46"/>
      <c r="MTY133" s="35"/>
      <c r="MTZ133" s="59"/>
      <c r="MUA133" s="37"/>
      <c r="MUB133" s="46"/>
      <c r="MUC133" s="35"/>
      <c r="MUD133" s="59"/>
      <c r="MUE133" s="37"/>
      <c r="MUF133" s="46"/>
      <c r="MUG133" s="35"/>
      <c r="MUH133" s="59"/>
      <c r="MUI133" s="37"/>
      <c r="MUJ133" s="46"/>
      <c r="MUK133" s="35"/>
      <c r="MUL133" s="59"/>
      <c r="MUM133" s="37"/>
      <c r="MUN133" s="46"/>
      <c r="MUO133" s="35"/>
      <c r="MUP133" s="59"/>
      <c r="MUQ133" s="37"/>
      <c r="MUR133" s="46"/>
      <c r="MUS133" s="35"/>
      <c r="MUT133" s="59"/>
      <c r="MUU133" s="37"/>
      <c r="MUV133" s="46"/>
      <c r="MUW133" s="35"/>
      <c r="MUX133" s="59"/>
      <c r="MUY133" s="37"/>
      <c r="MUZ133" s="46"/>
      <c r="MVA133" s="35"/>
      <c r="MVB133" s="59"/>
      <c r="MVC133" s="37"/>
      <c r="MVD133" s="46"/>
      <c r="MVE133" s="35"/>
      <c r="MVF133" s="59"/>
      <c r="MVG133" s="37"/>
      <c r="MVH133" s="46"/>
      <c r="MVI133" s="35"/>
      <c r="MVJ133" s="59"/>
      <c r="MVK133" s="37"/>
      <c r="MVL133" s="46"/>
      <c r="MVM133" s="35"/>
      <c r="MVN133" s="59"/>
      <c r="MVO133" s="37"/>
      <c r="MVP133" s="46"/>
      <c r="MVQ133" s="35"/>
      <c r="MVR133" s="59"/>
      <c r="MVS133" s="37"/>
      <c r="MVT133" s="46"/>
      <c r="MVU133" s="35"/>
      <c r="MVV133" s="59"/>
      <c r="MVW133" s="37"/>
      <c r="MVX133" s="46"/>
      <c r="MVY133" s="35"/>
      <c r="MVZ133" s="59"/>
      <c r="MWA133" s="37"/>
      <c r="MWB133" s="46"/>
      <c r="MWC133" s="35"/>
      <c r="MWD133" s="59"/>
      <c r="MWE133" s="37"/>
      <c r="MWF133" s="46"/>
      <c r="MWG133" s="35"/>
      <c r="MWH133" s="59"/>
      <c r="MWI133" s="37"/>
      <c r="MWJ133" s="46"/>
      <c r="MWK133" s="35"/>
      <c r="MWL133" s="59"/>
      <c r="MWM133" s="37"/>
      <c r="MWN133" s="46"/>
      <c r="MWO133" s="35"/>
      <c r="MWP133" s="59"/>
      <c r="MWQ133" s="37"/>
      <c r="MWR133" s="46"/>
      <c r="MWS133" s="35"/>
      <c r="MWT133" s="59"/>
      <c r="MWU133" s="37"/>
      <c r="MWV133" s="46"/>
      <c r="MWW133" s="35"/>
      <c r="MWX133" s="59"/>
      <c r="MWY133" s="37"/>
      <c r="MWZ133" s="46"/>
      <c r="MXA133" s="35"/>
      <c r="MXB133" s="59"/>
      <c r="MXC133" s="37"/>
      <c r="MXD133" s="46"/>
      <c r="MXE133" s="35"/>
      <c r="MXF133" s="59"/>
      <c r="MXG133" s="37"/>
      <c r="MXH133" s="46"/>
      <c r="MXI133" s="35"/>
      <c r="MXJ133" s="59"/>
      <c r="MXK133" s="37"/>
      <c r="MXL133" s="46"/>
      <c r="MXM133" s="35"/>
      <c r="MXN133" s="59"/>
      <c r="MXO133" s="37"/>
      <c r="MXP133" s="46"/>
      <c r="MXQ133" s="35"/>
      <c r="MXR133" s="59"/>
      <c r="MXS133" s="37"/>
      <c r="MXT133" s="46"/>
      <c r="MXU133" s="35"/>
      <c r="MXV133" s="59"/>
      <c r="MXW133" s="37"/>
      <c r="MXX133" s="46"/>
      <c r="MXY133" s="35"/>
      <c r="MXZ133" s="59"/>
      <c r="MYA133" s="37"/>
      <c r="MYB133" s="46"/>
      <c r="MYC133" s="35"/>
      <c r="MYD133" s="59"/>
      <c r="MYE133" s="37"/>
      <c r="MYF133" s="46"/>
      <c r="MYG133" s="35"/>
      <c r="MYH133" s="59"/>
      <c r="MYI133" s="37"/>
      <c r="MYJ133" s="46"/>
      <c r="MYK133" s="35"/>
      <c r="MYL133" s="59"/>
      <c r="MYM133" s="37"/>
      <c r="MYN133" s="46"/>
      <c r="MYO133" s="35"/>
      <c r="MYP133" s="59"/>
      <c r="MYQ133" s="37"/>
      <c r="MYR133" s="46"/>
      <c r="MYS133" s="35"/>
      <c r="MYT133" s="59"/>
      <c r="MYU133" s="37"/>
      <c r="MYV133" s="46"/>
      <c r="MYW133" s="35"/>
      <c r="MYX133" s="59"/>
      <c r="MYY133" s="37"/>
      <c r="MYZ133" s="46"/>
      <c r="MZA133" s="35"/>
      <c r="MZB133" s="59"/>
      <c r="MZC133" s="37"/>
      <c r="MZD133" s="46"/>
      <c r="MZE133" s="35"/>
      <c r="MZF133" s="59"/>
      <c r="MZG133" s="37"/>
      <c r="MZH133" s="46"/>
      <c r="MZI133" s="35"/>
      <c r="MZJ133" s="59"/>
      <c r="MZK133" s="37"/>
      <c r="MZL133" s="46"/>
      <c r="MZM133" s="35"/>
      <c r="MZN133" s="59"/>
      <c r="MZO133" s="37"/>
      <c r="MZP133" s="46"/>
      <c r="MZQ133" s="35"/>
      <c r="MZR133" s="59"/>
      <c r="MZS133" s="37"/>
      <c r="MZT133" s="46"/>
      <c r="MZU133" s="35"/>
      <c r="MZV133" s="59"/>
      <c r="MZW133" s="37"/>
      <c r="MZX133" s="46"/>
      <c r="MZY133" s="35"/>
      <c r="MZZ133" s="59"/>
      <c r="NAA133" s="37"/>
      <c r="NAB133" s="46"/>
      <c r="NAC133" s="35"/>
      <c r="NAD133" s="59"/>
      <c r="NAE133" s="37"/>
      <c r="NAF133" s="46"/>
      <c r="NAG133" s="35"/>
      <c r="NAH133" s="59"/>
      <c r="NAI133" s="37"/>
      <c r="NAJ133" s="46"/>
      <c r="NAK133" s="35"/>
      <c r="NAL133" s="59"/>
      <c r="NAM133" s="37"/>
      <c r="NAN133" s="46"/>
      <c r="NAO133" s="35"/>
      <c r="NAP133" s="59"/>
      <c r="NAQ133" s="37"/>
      <c r="NAR133" s="46"/>
      <c r="NAS133" s="35"/>
      <c r="NAT133" s="59"/>
      <c r="NAU133" s="37"/>
      <c r="NAV133" s="46"/>
      <c r="NAW133" s="35"/>
      <c r="NAX133" s="59"/>
      <c r="NAY133" s="37"/>
      <c r="NAZ133" s="46"/>
      <c r="NBA133" s="35"/>
      <c r="NBB133" s="59"/>
      <c r="NBC133" s="37"/>
      <c r="NBD133" s="46"/>
      <c r="NBE133" s="35"/>
      <c r="NBF133" s="59"/>
      <c r="NBG133" s="37"/>
      <c r="NBH133" s="46"/>
      <c r="NBI133" s="35"/>
      <c r="NBJ133" s="59"/>
      <c r="NBK133" s="37"/>
      <c r="NBL133" s="46"/>
      <c r="NBM133" s="35"/>
      <c r="NBN133" s="59"/>
      <c r="NBO133" s="37"/>
      <c r="NBP133" s="46"/>
      <c r="NBQ133" s="35"/>
      <c r="NBR133" s="59"/>
      <c r="NBS133" s="37"/>
      <c r="NBT133" s="46"/>
      <c r="NBU133" s="35"/>
      <c r="NBV133" s="59"/>
      <c r="NBW133" s="37"/>
      <c r="NBX133" s="46"/>
      <c r="NBY133" s="35"/>
      <c r="NBZ133" s="59"/>
      <c r="NCA133" s="37"/>
      <c r="NCB133" s="46"/>
      <c r="NCC133" s="35"/>
      <c r="NCD133" s="59"/>
      <c r="NCE133" s="37"/>
      <c r="NCF133" s="46"/>
      <c r="NCG133" s="35"/>
      <c r="NCH133" s="59"/>
      <c r="NCI133" s="37"/>
      <c r="NCJ133" s="46"/>
      <c r="NCK133" s="35"/>
      <c r="NCL133" s="59"/>
      <c r="NCM133" s="37"/>
      <c r="NCN133" s="46"/>
      <c r="NCO133" s="35"/>
      <c r="NCP133" s="59"/>
      <c r="NCQ133" s="37"/>
      <c r="NCR133" s="46"/>
      <c r="NCS133" s="35"/>
      <c r="NCT133" s="59"/>
      <c r="NCU133" s="37"/>
      <c r="NCV133" s="46"/>
      <c r="NCW133" s="35"/>
      <c r="NCX133" s="59"/>
      <c r="NCY133" s="37"/>
      <c r="NCZ133" s="46"/>
      <c r="NDA133" s="35"/>
      <c r="NDB133" s="59"/>
      <c r="NDC133" s="37"/>
      <c r="NDD133" s="46"/>
      <c r="NDE133" s="35"/>
      <c r="NDF133" s="59"/>
      <c r="NDG133" s="37"/>
      <c r="NDH133" s="46"/>
      <c r="NDI133" s="35"/>
      <c r="NDJ133" s="59"/>
      <c r="NDK133" s="37"/>
      <c r="NDL133" s="46"/>
      <c r="NDM133" s="35"/>
      <c r="NDN133" s="59"/>
      <c r="NDO133" s="37"/>
      <c r="NDP133" s="46"/>
      <c r="NDQ133" s="35"/>
      <c r="NDR133" s="59"/>
      <c r="NDS133" s="37"/>
      <c r="NDT133" s="46"/>
      <c r="NDU133" s="35"/>
      <c r="NDV133" s="59"/>
      <c r="NDW133" s="37"/>
      <c r="NDX133" s="46"/>
      <c r="NDY133" s="35"/>
      <c r="NDZ133" s="59"/>
      <c r="NEA133" s="37"/>
      <c r="NEB133" s="46"/>
      <c r="NEC133" s="35"/>
      <c r="NED133" s="59"/>
      <c r="NEE133" s="37"/>
      <c r="NEF133" s="46"/>
      <c r="NEG133" s="35"/>
      <c r="NEH133" s="59"/>
      <c r="NEI133" s="37"/>
      <c r="NEJ133" s="46"/>
      <c r="NEK133" s="35"/>
      <c r="NEL133" s="59"/>
      <c r="NEM133" s="37"/>
      <c r="NEN133" s="46"/>
      <c r="NEO133" s="35"/>
      <c r="NEP133" s="59"/>
      <c r="NEQ133" s="37"/>
      <c r="NER133" s="46"/>
      <c r="NES133" s="35"/>
      <c r="NET133" s="59"/>
      <c r="NEU133" s="37"/>
      <c r="NEV133" s="46"/>
      <c r="NEW133" s="35"/>
      <c r="NEX133" s="59"/>
      <c r="NEY133" s="37"/>
      <c r="NEZ133" s="46"/>
      <c r="NFA133" s="35"/>
      <c r="NFB133" s="59"/>
      <c r="NFC133" s="37"/>
      <c r="NFD133" s="46"/>
      <c r="NFE133" s="35"/>
      <c r="NFF133" s="59"/>
      <c r="NFG133" s="37"/>
      <c r="NFH133" s="46"/>
      <c r="NFI133" s="35"/>
      <c r="NFJ133" s="59"/>
      <c r="NFK133" s="37"/>
      <c r="NFL133" s="46"/>
      <c r="NFM133" s="35"/>
      <c r="NFN133" s="59"/>
      <c r="NFO133" s="37"/>
      <c r="NFP133" s="46"/>
      <c r="NFQ133" s="35"/>
      <c r="NFR133" s="59"/>
      <c r="NFS133" s="37"/>
      <c r="NFT133" s="46"/>
      <c r="NFU133" s="35"/>
      <c r="NFV133" s="59"/>
      <c r="NFW133" s="37"/>
      <c r="NFX133" s="46"/>
      <c r="NFY133" s="35"/>
      <c r="NFZ133" s="59"/>
      <c r="NGA133" s="37"/>
      <c r="NGB133" s="46"/>
      <c r="NGC133" s="35"/>
      <c r="NGD133" s="59"/>
      <c r="NGE133" s="37"/>
      <c r="NGF133" s="46"/>
      <c r="NGG133" s="35"/>
      <c r="NGH133" s="59"/>
      <c r="NGI133" s="37"/>
      <c r="NGJ133" s="46"/>
      <c r="NGK133" s="35"/>
      <c r="NGL133" s="59"/>
      <c r="NGM133" s="37"/>
      <c r="NGN133" s="46"/>
      <c r="NGO133" s="35"/>
      <c r="NGP133" s="59"/>
      <c r="NGQ133" s="37"/>
      <c r="NGR133" s="46"/>
      <c r="NGS133" s="35"/>
      <c r="NGT133" s="59"/>
      <c r="NGU133" s="37"/>
      <c r="NGV133" s="46"/>
      <c r="NGW133" s="35"/>
      <c r="NGX133" s="59"/>
      <c r="NGY133" s="37"/>
      <c r="NGZ133" s="46"/>
      <c r="NHA133" s="35"/>
      <c r="NHB133" s="59"/>
      <c r="NHC133" s="37"/>
      <c r="NHD133" s="46"/>
      <c r="NHE133" s="35"/>
      <c r="NHF133" s="59"/>
      <c r="NHG133" s="37"/>
      <c r="NHH133" s="46"/>
      <c r="NHI133" s="35"/>
      <c r="NHJ133" s="59"/>
      <c r="NHK133" s="37"/>
      <c r="NHL133" s="46"/>
      <c r="NHM133" s="35"/>
      <c r="NHN133" s="59"/>
      <c r="NHO133" s="37"/>
      <c r="NHP133" s="46"/>
      <c r="NHQ133" s="35"/>
      <c r="NHR133" s="59"/>
      <c r="NHS133" s="37"/>
      <c r="NHT133" s="46"/>
      <c r="NHU133" s="35"/>
      <c r="NHV133" s="59"/>
      <c r="NHW133" s="37"/>
      <c r="NHX133" s="46"/>
      <c r="NHY133" s="35"/>
      <c r="NHZ133" s="59"/>
      <c r="NIA133" s="37"/>
      <c r="NIB133" s="46"/>
      <c r="NIC133" s="35"/>
      <c r="NID133" s="59"/>
      <c r="NIE133" s="37"/>
      <c r="NIF133" s="46"/>
      <c r="NIG133" s="35"/>
      <c r="NIH133" s="59"/>
      <c r="NII133" s="37"/>
      <c r="NIJ133" s="46"/>
      <c r="NIK133" s="35"/>
      <c r="NIL133" s="59"/>
      <c r="NIM133" s="37"/>
      <c r="NIN133" s="46"/>
      <c r="NIO133" s="35"/>
      <c r="NIP133" s="59"/>
      <c r="NIQ133" s="37"/>
      <c r="NIR133" s="46"/>
      <c r="NIS133" s="35"/>
      <c r="NIT133" s="59"/>
      <c r="NIU133" s="37"/>
      <c r="NIV133" s="46"/>
      <c r="NIW133" s="35"/>
      <c r="NIX133" s="59"/>
      <c r="NIY133" s="37"/>
      <c r="NIZ133" s="46"/>
      <c r="NJA133" s="35"/>
      <c r="NJB133" s="59"/>
      <c r="NJC133" s="37"/>
      <c r="NJD133" s="46"/>
      <c r="NJE133" s="35"/>
      <c r="NJF133" s="59"/>
      <c r="NJG133" s="37"/>
      <c r="NJH133" s="46"/>
      <c r="NJI133" s="35"/>
      <c r="NJJ133" s="59"/>
      <c r="NJK133" s="37"/>
      <c r="NJL133" s="46"/>
      <c r="NJM133" s="35"/>
      <c r="NJN133" s="59"/>
      <c r="NJO133" s="37"/>
      <c r="NJP133" s="46"/>
      <c r="NJQ133" s="35"/>
      <c r="NJR133" s="59"/>
      <c r="NJS133" s="37"/>
      <c r="NJT133" s="46"/>
      <c r="NJU133" s="35"/>
      <c r="NJV133" s="59"/>
      <c r="NJW133" s="37"/>
      <c r="NJX133" s="46"/>
      <c r="NJY133" s="35"/>
      <c r="NJZ133" s="59"/>
      <c r="NKA133" s="37"/>
      <c r="NKB133" s="46"/>
      <c r="NKC133" s="35"/>
      <c r="NKD133" s="59"/>
      <c r="NKE133" s="37"/>
      <c r="NKF133" s="46"/>
      <c r="NKG133" s="35"/>
      <c r="NKH133" s="59"/>
      <c r="NKI133" s="37"/>
      <c r="NKJ133" s="46"/>
      <c r="NKK133" s="35"/>
      <c r="NKL133" s="59"/>
      <c r="NKM133" s="37"/>
      <c r="NKN133" s="46"/>
      <c r="NKO133" s="35"/>
      <c r="NKP133" s="59"/>
      <c r="NKQ133" s="37"/>
      <c r="NKR133" s="46"/>
      <c r="NKS133" s="35"/>
      <c r="NKT133" s="59"/>
      <c r="NKU133" s="37"/>
      <c r="NKV133" s="46"/>
      <c r="NKW133" s="35"/>
      <c r="NKX133" s="59"/>
      <c r="NKY133" s="37"/>
      <c r="NKZ133" s="46"/>
      <c r="NLA133" s="35"/>
      <c r="NLB133" s="59"/>
      <c r="NLC133" s="37"/>
      <c r="NLD133" s="46"/>
      <c r="NLE133" s="35"/>
      <c r="NLF133" s="59"/>
      <c r="NLG133" s="37"/>
      <c r="NLH133" s="46"/>
      <c r="NLI133" s="35"/>
      <c r="NLJ133" s="59"/>
      <c r="NLK133" s="37"/>
      <c r="NLL133" s="46"/>
      <c r="NLM133" s="35"/>
      <c r="NLN133" s="59"/>
      <c r="NLO133" s="37"/>
      <c r="NLP133" s="46"/>
      <c r="NLQ133" s="35"/>
      <c r="NLR133" s="59"/>
      <c r="NLS133" s="37"/>
      <c r="NLT133" s="46"/>
      <c r="NLU133" s="35"/>
      <c r="NLV133" s="59"/>
      <c r="NLW133" s="37"/>
      <c r="NLX133" s="46"/>
      <c r="NLY133" s="35"/>
      <c r="NLZ133" s="59"/>
      <c r="NMA133" s="37"/>
      <c r="NMB133" s="46"/>
      <c r="NMC133" s="35"/>
      <c r="NMD133" s="59"/>
      <c r="NME133" s="37"/>
      <c r="NMF133" s="46"/>
      <c r="NMG133" s="35"/>
      <c r="NMH133" s="59"/>
      <c r="NMI133" s="37"/>
      <c r="NMJ133" s="46"/>
      <c r="NMK133" s="35"/>
      <c r="NML133" s="59"/>
      <c r="NMM133" s="37"/>
      <c r="NMN133" s="46"/>
      <c r="NMO133" s="35"/>
      <c r="NMP133" s="59"/>
      <c r="NMQ133" s="37"/>
      <c r="NMR133" s="46"/>
      <c r="NMS133" s="35"/>
      <c r="NMT133" s="59"/>
      <c r="NMU133" s="37"/>
      <c r="NMV133" s="46"/>
      <c r="NMW133" s="35"/>
      <c r="NMX133" s="59"/>
      <c r="NMY133" s="37"/>
      <c r="NMZ133" s="46"/>
      <c r="NNA133" s="35"/>
      <c r="NNB133" s="59"/>
      <c r="NNC133" s="37"/>
      <c r="NND133" s="46"/>
      <c r="NNE133" s="35"/>
      <c r="NNF133" s="59"/>
      <c r="NNG133" s="37"/>
      <c r="NNH133" s="46"/>
      <c r="NNI133" s="35"/>
      <c r="NNJ133" s="59"/>
      <c r="NNK133" s="37"/>
      <c r="NNL133" s="46"/>
      <c r="NNM133" s="35"/>
      <c r="NNN133" s="59"/>
      <c r="NNO133" s="37"/>
      <c r="NNP133" s="46"/>
      <c r="NNQ133" s="35"/>
      <c r="NNR133" s="59"/>
      <c r="NNS133" s="37"/>
      <c r="NNT133" s="46"/>
      <c r="NNU133" s="35"/>
      <c r="NNV133" s="59"/>
      <c r="NNW133" s="37"/>
      <c r="NNX133" s="46"/>
      <c r="NNY133" s="35"/>
      <c r="NNZ133" s="59"/>
      <c r="NOA133" s="37"/>
      <c r="NOB133" s="46"/>
      <c r="NOC133" s="35"/>
      <c r="NOD133" s="59"/>
      <c r="NOE133" s="37"/>
      <c r="NOF133" s="46"/>
      <c r="NOG133" s="35"/>
      <c r="NOH133" s="59"/>
      <c r="NOI133" s="37"/>
      <c r="NOJ133" s="46"/>
      <c r="NOK133" s="35"/>
      <c r="NOL133" s="59"/>
      <c r="NOM133" s="37"/>
      <c r="NON133" s="46"/>
      <c r="NOO133" s="35"/>
      <c r="NOP133" s="59"/>
      <c r="NOQ133" s="37"/>
      <c r="NOR133" s="46"/>
      <c r="NOS133" s="35"/>
      <c r="NOT133" s="59"/>
      <c r="NOU133" s="37"/>
      <c r="NOV133" s="46"/>
      <c r="NOW133" s="35"/>
      <c r="NOX133" s="59"/>
      <c r="NOY133" s="37"/>
      <c r="NOZ133" s="46"/>
      <c r="NPA133" s="35"/>
      <c r="NPB133" s="59"/>
      <c r="NPC133" s="37"/>
      <c r="NPD133" s="46"/>
      <c r="NPE133" s="35"/>
      <c r="NPF133" s="59"/>
      <c r="NPG133" s="37"/>
      <c r="NPH133" s="46"/>
      <c r="NPI133" s="35"/>
      <c r="NPJ133" s="59"/>
      <c r="NPK133" s="37"/>
      <c r="NPL133" s="46"/>
      <c r="NPM133" s="35"/>
      <c r="NPN133" s="59"/>
      <c r="NPO133" s="37"/>
      <c r="NPP133" s="46"/>
      <c r="NPQ133" s="35"/>
      <c r="NPR133" s="59"/>
      <c r="NPS133" s="37"/>
      <c r="NPT133" s="46"/>
      <c r="NPU133" s="35"/>
      <c r="NPV133" s="59"/>
      <c r="NPW133" s="37"/>
      <c r="NPX133" s="46"/>
      <c r="NPY133" s="35"/>
      <c r="NPZ133" s="59"/>
      <c r="NQA133" s="37"/>
      <c r="NQB133" s="46"/>
      <c r="NQC133" s="35"/>
      <c r="NQD133" s="59"/>
      <c r="NQE133" s="37"/>
      <c r="NQF133" s="46"/>
      <c r="NQG133" s="35"/>
      <c r="NQH133" s="59"/>
      <c r="NQI133" s="37"/>
      <c r="NQJ133" s="46"/>
      <c r="NQK133" s="35"/>
      <c r="NQL133" s="59"/>
      <c r="NQM133" s="37"/>
      <c r="NQN133" s="46"/>
      <c r="NQO133" s="35"/>
      <c r="NQP133" s="59"/>
      <c r="NQQ133" s="37"/>
      <c r="NQR133" s="46"/>
      <c r="NQS133" s="35"/>
      <c r="NQT133" s="59"/>
      <c r="NQU133" s="37"/>
      <c r="NQV133" s="46"/>
      <c r="NQW133" s="35"/>
      <c r="NQX133" s="59"/>
      <c r="NQY133" s="37"/>
      <c r="NQZ133" s="46"/>
      <c r="NRA133" s="35"/>
      <c r="NRB133" s="59"/>
      <c r="NRC133" s="37"/>
      <c r="NRD133" s="46"/>
      <c r="NRE133" s="35"/>
      <c r="NRF133" s="59"/>
      <c r="NRG133" s="37"/>
      <c r="NRH133" s="46"/>
      <c r="NRI133" s="35"/>
      <c r="NRJ133" s="59"/>
      <c r="NRK133" s="37"/>
      <c r="NRL133" s="46"/>
      <c r="NRM133" s="35"/>
      <c r="NRN133" s="59"/>
      <c r="NRO133" s="37"/>
      <c r="NRP133" s="46"/>
      <c r="NRQ133" s="35"/>
      <c r="NRR133" s="59"/>
      <c r="NRS133" s="37"/>
      <c r="NRT133" s="46"/>
      <c r="NRU133" s="35"/>
      <c r="NRV133" s="59"/>
      <c r="NRW133" s="37"/>
      <c r="NRX133" s="46"/>
      <c r="NRY133" s="35"/>
      <c r="NRZ133" s="59"/>
      <c r="NSA133" s="37"/>
      <c r="NSB133" s="46"/>
      <c r="NSC133" s="35"/>
      <c r="NSD133" s="59"/>
      <c r="NSE133" s="37"/>
      <c r="NSF133" s="46"/>
      <c r="NSG133" s="35"/>
      <c r="NSH133" s="59"/>
      <c r="NSI133" s="37"/>
      <c r="NSJ133" s="46"/>
      <c r="NSK133" s="35"/>
      <c r="NSL133" s="59"/>
      <c r="NSM133" s="37"/>
      <c r="NSN133" s="46"/>
      <c r="NSO133" s="35"/>
      <c r="NSP133" s="59"/>
      <c r="NSQ133" s="37"/>
      <c r="NSR133" s="46"/>
      <c r="NSS133" s="35"/>
      <c r="NST133" s="59"/>
      <c r="NSU133" s="37"/>
      <c r="NSV133" s="46"/>
      <c r="NSW133" s="35"/>
      <c r="NSX133" s="59"/>
      <c r="NSY133" s="37"/>
      <c r="NSZ133" s="46"/>
      <c r="NTA133" s="35"/>
      <c r="NTB133" s="59"/>
      <c r="NTC133" s="37"/>
      <c r="NTD133" s="46"/>
      <c r="NTE133" s="35"/>
      <c r="NTF133" s="59"/>
      <c r="NTG133" s="37"/>
      <c r="NTH133" s="46"/>
      <c r="NTI133" s="35"/>
      <c r="NTJ133" s="59"/>
      <c r="NTK133" s="37"/>
      <c r="NTL133" s="46"/>
      <c r="NTM133" s="35"/>
      <c r="NTN133" s="59"/>
      <c r="NTO133" s="37"/>
      <c r="NTP133" s="46"/>
      <c r="NTQ133" s="35"/>
      <c r="NTR133" s="59"/>
      <c r="NTS133" s="37"/>
      <c r="NTT133" s="46"/>
      <c r="NTU133" s="35"/>
      <c r="NTV133" s="59"/>
      <c r="NTW133" s="37"/>
      <c r="NTX133" s="46"/>
      <c r="NTY133" s="35"/>
      <c r="NTZ133" s="59"/>
      <c r="NUA133" s="37"/>
      <c r="NUB133" s="46"/>
      <c r="NUC133" s="35"/>
      <c r="NUD133" s="59"/>
      <c r="NUE133" s="37"/>
      <c r="NUF133" s="46"/>
      <c r="NUG133" s="35"/>
      <c r="NUH133" s="59"/>
      <c r="NUI133" s="37"/>
      <c r="NUJ133" s="46"/>
      <c r="NUK133" s="35"/>
      <c r="NUL133" s="59"/>
      <c r="NUM133" s="37"/>
      <c r="NUN133" s="46"/>
      <c r="NUO133" s="35"/>
      <c r="NUP133" s="59"/>
      <c r="NUQ133" s="37"/>
      <c r="NUR133" s="46"/>
      <c r="NUS133" s="35"/>
      <c r="NUT133" s="59"/>
      <c r="NUU133" s="37"/>
      <c r="NUV133" s="46"/>
      <c r="NUW133" s="35"/>
      <c r="NUX133" s="59"/>
      <c r="NUY133" s="37"/>
      <c r="NUZ133" s="46"/>
      <c r="NVA133" s="35"/>
      <c r="NVB133" s="59"/>
      <c r="NVC133" s="37"/>
      <c r="NVD133" s="46"/>
      <c r="NVE133" s="35"/>
      <c r="NVF133" s="59"/>
      <c r="NVG133" s="37"/>
      <c r="NVH133" s="46"/>
      <c r="NVI133" s="35"/>
      <c r="NVJ133" s="59"/>
      <c r="NVK133" s="37"/>
      <c r="NVL133" s="46"/>
      <c r="NVM133" s="35"/>
      <c r="NVN133" s="59"/>
      <c r="NVO133" s="37"/>
      <c r="NVP133" s="46"/>
      <c r="NVQ133" s="35"/>
      <c r="NVR133" s="59"/>
      <c r="NVS133" s="37"/>
      <c r="NVT133" s="46"/>
      <c r="NVU133" s="35"/>
      <c r="NVV133" s="59"/>
      <c r="NVW133" s="37"/>
      <c r="NVX133" s="46"/>
      <c r="NVY133" s="35"/>
      <c r="NVZ133" s="59"/>
      <c r="NWA133" s="37"/>
      <c r="NWB133" s="46"/>
      <c r="NWC133" s="35"/>
      <c r="NWD133" s="59"/>
      <c r="NWE133" s="37"/>
      <c r="NWF133" s="46"/>
      <c r="NWG133" s="35"/>
      <c r="NWH133" s="59"/>
      <c r="NWI133" s="37"/>
      <c r="NWJ133" s="46"/>
      <c r="NWK133" s="35"/>
      <c r="NWL133" s="59"/>
      <c r="NWM133" s="37"/>
      <c r="NWN133" s="46"/>
      <c r="NWO133" s="35"/>
      <c r="NWP133" s="59"/>
      <c r="NWQ133" s="37"/>
      <c r="NWR133" s="46"/>
      <c r="NWS133" s="35"/>
      <c r="NWT133" s="59"/>
      <c r="NWU133" s="37"/>
      <c r="NWV133" s="46"/>
      <c r="NWW133" s="35"/>
      <c r="NWX133" s="59"/>
      <c r="NWY133" s="37"/>
      <c r="NWZ133" s="46"/>
      <c r="NXA133" s="35"/>
      <c r="NXB133" s="59"/>
      <c r="NXC133" s="37"/>
      <c r="NXD133" s="46"/>
      <c r="NXE133" s="35"/>
      <c r="NXF133" s="59"/>
      <c r="NXG133" s="37"/>
      <c r="NXH133" s="46"/>
      <c r="NXI133" s="35"/>
      <c r="NXJ133" s="59"/>
      <c r="NXK133" s="37"/>
      <c r="NXL133" s="46"/>
      <c r="NXM133" s="35"/>
      <c r="NXN133" s="59"/>
      <c r="NXO133" s="37"/>
      <c r="NXP133" s="46"/>
      <c r="NXQ133" s="35"/>
      <c r="NXR133" s="59"/>
      <c r="NXS133" s="37"/>
      <c r="NXT133" s="46"/>
      <c r="NXU133" s="35"/>
      <c r="NXV133" s="59"/>
      <c r="NXW133" s="37"/>
      <c r="NXX133" s="46"/>
      <c r="NXY133" s="35"/>
      <c r="NXZ133" s="59"/>
      <c r="NYA133" s="37"/>
      <c r="NYB133" s="46"/>
      <c r="NYC133" s="35"/>
      <c r="NYD133" s="59"/>
      <c r="NYE133" s="37"/>
      <c r="NYF133" s="46"/>
      <c r="NYG133" s="35"/>
      <c r="NYH133" s="59"/>
      <c r="NYI133" s="37"/>
      <c r="NYJ133" s="46"/>
      <c r="NYK133" s="35"/>
      <c r="NYL133" s="59"/>
      <c r="NYM133" s="37"/>
      <c r="NYN133" s="46"/>
      <c r="NYO133" s="35"/>
      <c r="NYP133" s="59"/>
      <c r="NYQ133" s="37"/>
      <c r="NYR133" s="46"/>
      <c r="NYS133" s="35"/>
      <c r="NYT133" s="59"/>
      <c r="NYU133" s="37"/>
      <c r="NYV133" s="46"/>
      <c r="NYW133" s="35"/>
      <c r="NYX133" s="59"/>
      <c r="NYY133" s="37"/>
      <c r="NYZ133" s="46"/>
      <c r="NZA133" s="35"/>
      <c r="NZB133" s="59"/>
      <c r="NZC133" s="37"/>
      <c r="NZD133" s="46"/>
      <c r="NZE133" s="35"/>
      <c r="NZF133" s="59"/>
      <c r="NZG133" s="37"/>
      <c r="NZH133" s="46"/>
      <c r="NZI133" s="35"/>
      <c r="NZJ133" s="59"/>
      <c r="NZK133" s="37"/>
      <c r="NZL133" s="46"/>
      <c r="NZM133" s="35"/>
      <c r="NZN133" s="59"/>
      <c r="NZO133" s="37"/>
      <c r="NZP133" s="46"/>
      <c r="NZQ133" s="35"/>
      <c r="NZR133" s="59"/>
      <c r="NZS133" s="37"/>
      <c r="NZT133" s="46"/>
      <c r="NZU133" s="35"/>
      <c r="NZV133" s="59"/>
      <c r="NZW133" s="37"/>
      <c r="NZX133" s="46"/>
      <c r="NZY133" s="35"/>
      <c r="NZZ133" s="59"/>
      <c r="OAA133" s="37"/>
      <c r="OAB133" s="46"/>
      <c r="OAC133" s="35"/>
      <c r="OAD133" s="59"/>
      <c r="OAE133" s="37"/>
      <c r="OAF133" s="46"/>
      <c r="OAG133" s="35"/>
      <c r="OAH133" s="59"/>
      <c r="OAI133" s="37"/>
      <c r="OAJ133" s="46"/>
      <c r="OAK133" s="35"/>
      <c r="OAL133" s="59"/>
      <c r="OAM133" s="37"/>
      <c r="OAN133" s="46"/>
      <c r="OAO133" s="35"/>
      <c r="OAP133" s="59"/>
      <c r="OAQ133" s="37"/>
      <c r="OAR133" s="46"/>
      <c r="OAS133" s="35"/>
      <c r="OAT133" s="59"/>
      <c r="OAU133" s="37"/>
      <c r="OAV133" s="46"/>
      <c r="OAW133" s="35"/>
      <c r="OAX133" s="59"/>
      <c r="OAY133" s="37"/>
      <c r="OAZ133" s="46"/>
      <c r="OBA133" s="35"/>
      <c r="OBB133" s="59"/>
      <c r="OBC133" s="37"/>
      <c r="OBD133" s="46"/>
      <c r="OBE133" s="35"/>
      <c r="OBF133" s="59"/>
      <c r="OBG133" s="37"/>
      <c r="OBH133" s="46"/>
      <c r="OBI133" s="35"/>
      <c r="OBJ133" s="59"/>
      <c r="OBK133" s="37"/>
      <c r="OBL133" s="46"/>
      <c r="OBM133" s="35"/>
      <c r="OBN133" s="59"/>
      <c r="OBO133" s="37"/>
      <c r="OBP133" s="46"/>
      <c r="OBQ133" s="35"/>
      <c r="OBR133" s="59"/>
      <c r="OBS133" s="37"/>
      <c r="OBT133" s="46"/>
      <c r="OBU133" s="35"/>
      <c r="OBV133" s="59"/>
      <c r="OBW133" s="37"/>
      <c r="OBX133" s="46"/>
      <c r="OBY133" s="35"/>
      <c r="OBZ133" s="59"/>
      <c r="OCA133" s="37"/>
      <c r="OCB133" s="46"/>
      <c r="OCC133" s="35"/>
      <c r="OCD133" s="59"/>
      <c r="OCE133" s="37"/>
      <c r="OCF133" s="46"/>
      <c r="OCG133" s="35"/>
      <c r="OCH133" s="59"/>
      <c r="OCI133" s="37"/>
      <c r="OCJ133" s="46"/>
      <c r="OCK133" s="35"/>
      <c r="OCL133" s="59"/>
      <c r="OCM133" s="37"/>
      <c r="OCN133" s="46"/>
      <c r="OCO133" s="35"/>
      <c r="OCP133" s="59"/>
      <c r="OCQ133" s="37"/>
      <c r="OCR133" s="46"/>
      <c r="OCS133" s="35"/>
      <c r="OCT133" s="59"/>
      <c r="OCU133" s="37"/>
      <c r="OCV133" s="46"/>
      <c r="OCW133" s="35"/>
      <c r="OCX133" s="59"/>
      <c r="OCY133" s="37"/>
      <c r="OCZ133" s="46"/>
      <c r="ODA133" s="35"/>
      <c r="ODB133" s="59"/>
      <c r="ODC133" s="37"/>
      <c r="ODD133" s="46"/>
      <c r="ODE133" s="35"/>
      <c r="ODF133" s="59"/>
      <c r="ODG133" s="37"/>
      <c r="ODH133" s="46"/>
      <c r="ODI133" s="35"/>
      <c r="ODJ133" s="59"/>
      <c r="ODK133" s="37"/>
      <c r="ODL133" s="46"/>
      <c r="ODM133" s="35"/>
      <c r="ODN133" s="59"/>
      <c r="ODO133" s="37"/>
      <c r="ODP133" s="46"/>
      <c r="ODQ133" s="35"/>
      <c r="ODR133" s="59"/>
      <c r="ODS133" s="37"/>
      <c r="ODT133" s="46"/>
      <c r="ODU133" s="35"/>
      <c r="ODV133" s="59"/>
      <c r="ODW133" s="37"/>
      <c r="ODX133" s="46"/>
      <c r="ODY133" s="35"/>
      <c r="ODZ133" s="59"/>
      <c r="OEA133" s="37"/>
      <c r="OEB133" s="46"/>
      <c r="OEC133" s="35"/>
      <c r="OED133" s="59"/>
      <c r="OEE133" s="37"/>
      <c r="OEF133" s="46"/>
      <c r="OEG133" s="35"/>
      <c r="OEH133" s="59"/>
      <c r="OEI133" s="37"/>
      <c r="OEJ133" s="46"/>
      <c r="OEK133" s="35"/>
      <c r="OEL133" s="59"/>
      <c r="OEM133" s="37"/>
      <c r="OEN133" s="46"/>
      <c r="OEO133" s="35"/>
      <c r="OEP133" s="59"/>
      <c r="OEQ133" s="37"/>
      <c r="OER133" s="46"/>
      <c r="OES133" s="35"/>
      <c r="OET133" s="59"/>
      <c r="OEU133" s="37"/>
      <c r="OEV133" s="46"/>
      <c r="OEW133" s="35"/>
      <c r="OEX133" s="59"/>
      <c r="OEY133" s="37"/>
      <c r="OEZ133" s="46"/>
      <c r="OFA133" s="35"/>
      <c r="OFB133" s="59"/>
      <c r="OFC133" s="37"/>
      <c r="OFD133" s="46"/>
      <c r="OFE133" s="35"/>
      <c r="OFF133" s="59"/>
      <c r="OFG133" s="37"/>
      <c r="OFH133" s="46"/>
      <c r="OFI133" s="35"/>
      <c r="OFJ133" s="59"/>
      <c r="OFK133" s="37"/>
      <c r="OFL133" s="46"/>
      <c r="OFM133" s="35"/>
      <c r="OFN133" s="59"/>
      <c r="OFO133" s="37"/>
      <c r="OFP133" s="46"/>
      <c r="OFQ133" s="35"/>
      <c r="OFR133" s="59"/>
      <c r="OFS133" s="37"/>
      <c r="OFT133" s="46"/>
      <c r="OFU133" s="35"/>
      <c r="OFV133" s="59"/>
      <c r="OFW133" s="37"/>
      <c r="OFX133" s="46"/>
      <c r="OFY133" s="35"/>
      <c r="OFZ133" s="59"/>
      <c r="OGA133" s="37"/>
      <c r="OGB133" s="46"/>
      <c r="OGC133" s="35"/>
      <c r="OGD133" s="59"/>
      <c r="OGE133" s="37"/>
      <c r="OGF133" s="46"/>
      <c r="OGG133" s="35"/>
      <c r="OGH133" s="59"/>
      <c r="OGI133" s="37"/>
      <c r="OGJ133" s="46"/>
      <c r="OGK133" s="35"/>
      <c r="OGL133" s="59"/>
      <c r="OGM133" s="37"/>
      <c r="OGN133" s="46"/>
      <c r="OGO133" s="35"/>
      <c r="OGP133" s="59"/>
      <c r="OGQ133" s="37"/>
      <c r="OGR133" s="46"/>
      <c r="OGS133" s="35"/>
      <c r="OGT133" s="59"/>
      <c r="OGU133" s="37"/>
      <c r="OGV133" s="46"/>
      <c r="OGW133" s="35"/>
      <c r="OGX133" s="59"/>
      <c r="OGY133" s="37"/>
      <c r="OGZ133" s="46"/>
      <c r="OHA133" s="35"/>
      <c r="OHB133" s="59"/>
      <c r="OHC133" s="37"/>
      <c r="OHD133" s="46"/>
      <c r="OHE133" s="35"/>
      <c r="OHF133" s="59"/>
      <c r="OHG133" s="37"/>
      <c r="OHH133" s="46"/>
      <c r="OHI133" s="35"/>
      <c r="OHJ133" s="59"/>
      <c r="OHK133" s="37"/>
      <c r="OHL133" s="46"/>
      <c r="OHM133" s="35"/>
      <c r="OHN133" s="59"/>
      <c r="OHO133" s="37"/>
      <c r="OHP133" s="46"/>
      <c r="OHQ133" s="35"/>
      <c r="OHR133" s="59"/>
      <c r="OHS133" s="37"/>
      <c r="OHT133" s="46"/>
      <c r="OHU133" s="35"/>
      <c r="OHV133" s="59"/>
      <c r="OHW133" s="37"/>
      <c r="OHX133" s="46"/>
      <c r="OHY133" s="35"/>
      <c r="OHZ133" s="59"/>
      <c r="OIA133" s="37"/>
      <c r="OIB133" s="46"/>
      <c r="OIC133" s="35"/>
      <c r="OID133" s="59"/>
      <c r="OIE133" s="37"/>
      <c r="OIF133" s="46"/>
      <c r="OIG133" s="35"/>
      <c r="OIH133" s="59"/>
      <c r="OII133" s="37"/>
      <c r="OIJ133" s="46"/>
      <c r="OIK133" s="35"/>
      <c r="OIL133" s="59"/>
      <c r="OIM133" s="37"/>
      <c r="OIN133" s="46"/>
      <c r="OIO133" s="35"/>
      <c r="OIP133" s="59"/>
      <c r="OIQ133" s="37"/>
      <c r="OIR133" s="46"/>
      <c r="OIS133" s="35"/>
      <c r="OIT133" s="59"/>
      <c r="OIU133" s="37"/>
      <c r="OIV133" s="46"/>
      <c r="OIW133" s="35"/>
      <c r="OIX133" s="59"/>
      <c r="OIY133" s="37"/>
      <c r="OIZ133" s="46"/>
      <c r="OJA133" s="35"/>
      <c r="OJB133" s="59"/>
      <c r="OJC133" s="37"/>
      <c r="OJD133" s="46"/>
      <c r="OJE133" s="35"/>
      <c r="OJF133" s="59"/>
      <c r="OJG133" s="37"/>
      <c r="OJH133" s="46"/>
      <c r="OJI133" s="35"/>
      <c r="OJJ133" s="59"/>
      <c r="OJK133" s="37"/>
      <c r="OJL133" s="46"/>
      <c r="OJM133" s="35"/>
      <c r="OJN133" s="59"/>
      <c r="OJO133" s="37"/>
      <c r="OJP133" s="46"/>
      <c r="OJQ133" s="35"/>
      <c r="OJR133" s="59"/>
      <c r="OJS133" s="37"/>
      <c r="OJT133" s="46"/>
      <c r="OJU133" s="35"/>
      <c r="OJV133" s="59"/>
      <c r="OJW133" s="37"/>
      <c r="OJX133" s="46"/>
      <c r="OJY133" s="35"/>
      <c r="OJZ133" s="59"/>
      <c r="OKA133" s="37"/>
      <c r="OKB133" s="46"/>
      <c r="OKC133" s="35"/>
      <c r="OKD133" s="59"/>
      <c r="OKE133" s="37"/>
      <c r="OKF133" s="46"/>
      <c r="OKG133" s="35"/>
      <c r="OKH133" s="59"/>
      <c r="OKI133" s="37"/>
      <c r="OKJ133" s="46"/>
      <c r="OKK133" s="35"/>
      <c r="OKL133" s="59"/>
      <c r="OKM133" s="37"/>
      <c r="OKN133" s="46"/>
      <c r="OKO133" s="35"/>
      <c r="OKP133" s="59"/>
      <c r="OKQ133" s="37"/>
      <c r="OKR133" s="46"/>
      <c r="OKS133" s="35"/>
      <c r="OKT133" s="59"/>
      <c r="OKU133" s="37"/>
      <c r="OKV133" s="46"/>
      <c r="OKW133" s="35"/>
      <c r="OKX133" s="59"/>
      <c r="OKY133" s="37"/>
      <c r="OKZ133" s="46"/>
      <c r="OLA133" s="35"/>
      <c r="OLB133" s="59"/>
      <c r="OLC133" s="37"/>
      <c r="OLD133" s="46"/>
      <c r="OLE133" s="35"/>
      <c r="OLF133" s="59"/>
      <c r="OLG133" s="37"/>
      <c r="OLH133" s="46"/>
      <c r="OLI133" s="35"/>
      <c r="OLJ133" s="59"/>
      <c r="OLK133" s="37"/>
      <c r="OLL133" s="46"/>
      <c r="OLM133" s="35"/>
      <c r="OLN133" s="59"/>
      <c r="OLO133" s="37"/>
      <c r="OLP133" s="46"/>
      <c r="OLQ133" s="35"/>
      <c r="OLR133" s="59"/>
      <c r="OLS133" s="37"/>
      <c r="OLT133" s="46"/>
      <c r="OLU133" s="35"/>
      <c r="OLV133" s="59"/>
      <c r="OLW133" s="37"/>
      <c r="OLX133" s="46"/>
      <c r="OLY133" s="35"/>
      <c r="OLZ133" s="59"/>
      <c r="OMA133" s="37"/>
      <c r="OMB133" s="46"/>
      <c r="OMC133" s="35"/>
      <c r="OMD133" s="59"/>
      <c r="OME133" s="37"/>
      <c r="OMF133" s="46"/>
      <c r="OMG133" s="35"/>
      <c r="OMH133" s="59"/>
      <c r="OMI133" s="37"/>
      <c r="OMJ133" s="46"/>
      <c r="OMK133" s="35"/>
      <c r="OML133" s="59"/>
      <c r="OMM133" s="37"/>
      <c r="OMN133" s="46"/>
      <c r="OMO133" s="35"/>
      <c r="OMP133" s="59"/>
      <c r="OMQ133" s="37"/>
      <c r="OMR133" s="46"/>
      <c r="OMS133" s="35"/>
      <c r="OMT133" s="59"/>
      <c r="OMU133" s="37"/>
      <c r="OMV133" s="46"/>
      <c r="OMW133" s="35"/>
      <c r="OMX133" s="59"/>
      <c r="OMY133" s="37"/>
      <c r="OMZ133" s="46"/>
      <c r="ONA133" s="35"/>
      <c r="ONB133" s="59"/>
      <c r="ONC133" s="37"/>
      <c r="OND133" s="46"/>
      <c r="ONE133" s="35"/>
      <c r="ONF133" s="59"/>
      <c r="ONG133" s="37"/>
      <c r="ONH133" s="46"/>
      <c r="ONI133" s="35"/>
      <c r="ONJ133" s="59"/>
      <c r="ONK133" s="37"/>
      <c r="ONL133" s="46"/>
      <c r="ONM133" s="35"/>
      <c r="ONN133" s="59"/>
      <c r="ONO133" s="37"/>
      <c r="ONP133" s="46"/>
      <c r="ONQ133" s="35"/>
      <c r="ONR133" s="59"/>
      <c r="ONS133" s="37"/>
      <c r="ONT133" s="46"/>
      <c r="ONU133" s="35"/>
      <c r="ONV133" s="59"/>
      <c r="ONW133" s="37"/>
      <c r="ONX133" s="46"/>
      <c r="ONY133" s="35"/>
      <c r="ONZ133" s="59"/>
      <c r="OOA133" s="37"/>
      <c r="OOB133" s="46"/>
      <c r="OOC133" s="35"/>
      <c r="OOD133" s="59"/>
      <c r="OOE133" s="37"/>
      <c r="OOF133" s="46"/>
      <c r="OOG133" s="35"/>
      <c r="OOH133" s="59"/>
      <c r="OOI133" s="37"/>
      <c r="OOJ133" s="46"/>
      <c r="OOK133" s="35"/>
      <c r="OOL133" s="59"/>
      <c r="OOM133" s="37"/>
      <c r="OON133" s="46"/>
      <c r="OOO133" s="35"/>
      <c r="OOP133" s="59"/>
      <c r="OOQ133" s="37"/>
      <c r="OOR133" s="46"/>
      <c r="OOS133" s="35"/>
      <c r="OOT133" s="59"/>
      <c r="OOU133" s="37"/>
      <c r="OOV133" s="46"/>
      <c r="OOW133" s="35"/>
      <c r="OOX133" s="59"/>
      <c r="OOY133" s="37"/>
      <c r="OOZ133" s="46"/>
      <c r="OPA133" s="35"/>
      <c r="OPB133" s="59"/>
      <c r="OPC133" s="37"/>
      <c r="OPD133" s="46"/>
      <c r="OPE133" s="35"/>
      <c r="OPF133" s="59"/>
      <c r="OPG133" s="37"/>
      <c r="OPH133" s="46"/>
      <c r="OPI133" s="35"/>
      <c r="OPJ133" s="59"/>
      <c r="OPK133" s="37"/>
      <c r="OPL133" s="46"/>
      <c r="OPM133" s="35"/>
      <c r="OPN133" s="59"/>
      <c r="OPO133" s="37"/>
      <c r="OPP133" s="46"/>
      <c r="OPQ133" s="35"/>
      <c r="OPR133" s="59"/>
      <c r="OPS133" s="37"/>
      <c r="OPT133" s="46"/>
      <c r="OPU133" s="35"/>
      <c r="OPV133" s="59"/>
      <c r="OPW133" s="37"/>
      <c r="OPX133" s="46"/>
      <c r="OPY133" s="35"/>
      <c r="OPZ133" s="59"/>
      <c r="OQA133" s="37"/>
      <c r="OQB133" s="46"/>
      <c r="OQC133" s="35"/>
      <c r="OQD133" s="59"/>
      <c r="OQE133" s="37"/>
      <c r="OQF133" s="46"/>
      <c r="OQG133" s="35"/>
      <c r="OQH133" s="59"/>
      <c r="OQI133" s="37"/>
      <c r="OQJ133" s="46"/>
      <c r="OQK133" s="35"/>
      <c r="OQL133" s="59"/>
      <c r="OQM133" s="37"/>
      <c r="OQN133" s="46"/>
      <c r="OQO133" s="35"/>
      <c r="OQP133" s="59"/>
      <c r="OQQ133" s="37"/>
      <c r="OQR133" s="46"/>
      <c r="OQS133" s="35"/>
      <c r="OQT133" s="59"/>
      <c r="OQU133" s="37"/>
      <c r="OQV133" s="46"/>
      <c r="OQW133" s="35"/>
      <c r="OQX133" s="59"/>
      <c r="OQY133" s="37"/>
      <c r="OQZ133" s="46"/>
      <c r="ORA133" s="35"/>
      <c r="ORB133" s="59"/>
      <c r="ORC133" s="37"/>
      <c r="ORD133" s="46"/>
      <c r="ORE133" s="35"/>
      <c r="ORF133" s="59"/>
      <c r="ORG133" s="37"/>
      <c r="ORH133" s="46"/>
      <c r="ORI133" s="35"/>
      <c r="ORJ133" s="59"/>
      <c r="ORK133" s="37"/>
      <c r="ORL133" s="46"/>
      <c r="ORM133" s="35"/>
      <c r="ORN133" s="59"/>
      <c r="ORO133" s="37"/>
      <c r="ORP133" s="46"/>
      <c r="ORQ133" s="35"/>
      <c r="ORR133" s="59"/>
      <c r="ORS133" s="37"/>
      <c r="ORT133" s="46"/>
      <c r="ORU133" s="35"/>
      <c r="ORV133" s="59"/>
      <c r="ORW133" s="37"/>
      <c r="ORX133" s="46"/>
      <c r="ORY133" s="35"/>
      <c r="ORZ133" s="59"/>
      <c r="OSA133" s="37"/>
      <c r="OSB133" s="46"/>
      <c r="OSC133" s="35"/>
      <c r="OSD133" s="59"/>
      <c r="OSE133" s="37"/>
      <c r="OSF133" s="46"/>
      <c r="OSG133" s="35"/>
      <c r="OSH133" s="59"/>
      <c r="OSI133" s="37"/>
      <c r="OSJ133" s="46"/>
      <c r="OSK133" s="35"/>
      <c r="OSL133" s="59"/>
      <c r="OSM133" s="37"/>
      <c r="OSN133" s="46"/>
      <c r="OSO133" s="35"/>
      <c r="OSP133" s="59"/>
      <c r="OSQ133" s="37"/>
      <c r="OSR133" s="46"/>
      <c r="OSS133" s="35"/>
      <c r="OST133" s="59"/>
      <c r="OSU133" s="37"/>
      <c r="OSV133" s="46"/>
      <c r="OSW133" s="35"/>
      <c r="OSX133" s="59"/>
      <c r="OSY133" s="37"/>
      <c r="OSZ133" s="46"/>
      <c r="OTA133" s="35"/>
      <c r="OTB133" s="59"/>
      <c r="OTC133" s="37"/>
      <c r="OTD133" s="46"/>
      <c r="OTE133" s="35"/>
      <c r="OTF133" s="59"/>
      <c r="OTG133" s="37"/>
      <c r="OTH133" s="46"/>
      <c r="OTI133" s="35"/>
      <c r="OTJ133" s="59"/>
      <c r="OTK133" s="37"/>
      <c r="OTL133" s="46"/>
      <c r="OTM133" s="35"/>
      <c r="OTN133" s="59"/>
      <c r="OTO133" s="37"/>
      <c r="OTP133" s="46"/>
      <c r="OTQ133" s="35"/>
      <c r="OTR133" s="59"/>
      <c r="OTS133" s="37"/>
      <c r="OTT133" s="46"/>
      <c r="OTU133" s="35"/>
      <c r="OTV133" s="59"/>
      <c r="OTW133" s="37"/>
      <c r="OTX133" s="46"/>
      <c r="OTY133" s="35"/>
      <c r="OTZ133" s="59"/>
      <c r="OUA133" s="37"/>
      <c r="OUB133" s="46"/>
      <c r="OUC133" s="35"/>
      <c r="OUD133" s="59"/>
      <c r="OUE133" s="37"/>
      <c r="OUF133" s="46"/>
      <c r="OUG133" s="35"/>
      <c r="OUH133" s="59"/>
      <c r="OUI133" s="37"/>
      <c r="OUJ133" s="46"/>
      <c r="OUK133" s="35"/>
      <c r="OUL133" s="59"/>
      <c r="OUM133" s="37"/>
      <c r="OUN133" s="46"/>
      <c r="OUO133" s="35"/>
      <c r="OUP133" s="59"/>
      <c r="OUQ133" s="37"/>
      <c r="OUR133" s="46"/>
      <c r="OUS133" s="35"/>
      <c r="OUT133" s="59"/>
      <c r="OUU133" s="37"/>
      <c r="OUV133" s="46"/>
      <c r="OUW133" s="35"/>
      <c r="OUX133" s="59"/>
      <c r="OUY133" s="37"/>
      <c r="OUZ133" s="46"/>
      <c r="OVA133" s="35"/>
      <c r="OVB133" s="59"/>
      <c r="OVC133" s="37"/>
      <c r="OVD133" s="46"/>
      <c r="OVE133" s="35"/>
      <c r="OVF133" s="59"/>
      <c r="OVG133" s="37"/>
      <c r="OVH133" s="46"/>
      <c r="OVI133" s="35"/>
      <c r="OVJ133" s="59"/>
      <c r="OVK133" s="37"/>
      <c r="OVL133" s="46"/>
      <c r="OVM133" s="35"/>
      <c r="OVN133" s="59"/>
      <c r="OVO133" s="37"/>
      <c r="OVP133" s="46"/>
      <c r="OVQ133" s="35"/>
      <c r="OVR133" s="59"/>
      <c r="OVS133" s="37"/>
      <c r="OVT133" s="46"/>
      <c r="OVU133" s="35"/>
      <c r="OVV133" s="59"/>
      <c r="OVW133" s="37"/>
      <c r="OVX133" s="46"/>
      <c r="OVY133" s="35"/>
      <c r="OVZ133" s="59"/>
      <c r="OWA133" s="37"/>
      <c r="OWB133" s="46"/>
      <c r="OWC133" s="35"/>
      <c r="OWD133" s="59"/>
      <c r="OWE133" s="37"/>
      <c r="OWF133" s="46"/>
      <c r="OWG133" s="35"/>
      <c r="OWH133" s="59"/>
      <c r="OWI133" s="37"/>
      <c r="OWJ133" s="46"/>
      <c r="OWK133" s="35"/>
      <c r="OWL133" s="59"/>
      <c r="OWM133" s="37"/>
      <c r="OWN133" s="46"/>
      <c r="OWO133" s="35"/>
      <c r="OWP133" s="59"/>
      <c r="OWQ133" s="37"/>
      <c r="OWR133" s="46"/>
      <c r="OWS133" s="35"/>
      <c r="OWT133" s="59"/>
      <c r="OWU133" s="37"/>
      <c r="OWV133" s="46"/>
      <c r="OWW133" s="35"/>
      <c r="OWX133" s="59"/>
      <c r="OWY133" s="37"/>
      <c r="OWZ133" s="46"/>
      <c r="OXA133" s="35"/>
      <c r="OXB133" s="59"/>
      <c r="OXC133" s="37"/>
      <c r="OXD133" s="46"/>
      <c r="OXE133" s="35"/>
      <c r="OXF133" s="59"/>
      <c r="OXG133" s="37"/>
      <c r="OXH133" s="46"/>
      <c r="OXI133" s="35"/>
      <c r="OXJ133" s="59"/>
      <c r="OXK133" s="37"/>
      <c r="OXL133" s="46"/>
      <c r="OXM133" s="35"/>
      <c r="OXN133" s="59"/>
      <c r="OXO133" s="37"/>
      <c r="OXP133" s="46"/>
      <c r="OXQ133" s="35"/>
      <c r="OXR133" s="59"/>
      <c r="OXS133" s="37"/>
      <c r="OXT133" s="46"/>
      <c r="OXU133" s="35"/>
      <c r="OXV133" s="59"/>
      <c r="OXW133" s="37"/>
      <c r="OXX133" s="46"/>
      <c r="OXY133" s="35"/>
      <c r="OXZ133" s="59"/>
      <c r="OYA133" s="37"/>
      <c r="OYB133" s="46"/>
      <c r="OYC133" s="35"/>
      <c r="OYD133" s="59"/>
      <c r="OYE133" s="37"/>
      <c r="OYF133" s="46"/>
      <c r="OYG133" s="35"/>
      <c r="OYH133" s="59"/>
      <c r="OYI133" s="37"/>
      <c r="OYJ133" s="46"/>
      <c r="OYK133" s="35"/>
      <c r="OYL133" s="59"/>
      <c r="OYM133" s="37"/>
      <c r="OYN133" s="46"/>
      <c r="OYO133" s="35"/>
      <c r="OYP133" s="59"/>
      <c r="OYQ133" s="37"/>
      <c r="OYR133" s="46"/>
      <c r="OYS133" s="35"/>
      <c r="OYT133" s="59"/>
      <c r="OYU133" s="37"/>
      <c r="OYV133" s="46"/>
      <c r="OYW133" s="35"/>
      <c r="OYX133" s="59"/>
      <c r="OYY133" s="37"/>
      <c r="OYZ133" s="46"/>
      <c r="OZA133" s="35"/>
      <c r="OZB133" s="59"/>
      <c r="OZC133" s="37"/>
      <c r="OZD133" s="46"/>
      <c r="OZE133" s="35"/>
      <c r="OZF133" s="59"/>
      <c r="OZG133" s="37"/>
      <c r="OZH133" s="46"/>
      <c r="OZI133" s="35"/>
      <c r="OZJ133" s="59"/>
      <c r="OZK133" s="37"/>
      <c r="OZL133" s="46"/>
      <c r="OZM133" s="35"/>
      <c r="OZN133" s="59"/>
      <c r="OZO133" s="37"/>
      <c r="OZP133" s="46"/>
      <c r="OZQ133" s="35"/>
      <c r="OZR133" s="59"/>
      <c r="OZS133" s="37"/>
      <c r="OZT133" s="46"/>
      <c r="OZU133" s="35"/>
      <c r="OZV133" s="59"/>
      <c r="OZW133" s="37"/>
      <c r="OZX133" s="46"/>
      <c r="OZY133" s="35"/>
      <c r="OZZ133" s="59"/>
      <c r="PAA133" s="37"/>
      <c r="PAB133" s="46"/>
      <c r="PAC133" s="35"/>
      <c r="PAD133" s="59"/>
      <c r="PAE133" s="37"/>
      <c r="PAF133" s="46"/>
      <c r="PAG133" s="35"/>
      <c r="PAH133" s="59"/>
      <c r="PAI133" s="37"/>
      <c r="PAJ133" s="46"/>
      <c r="PAK133" s="35"/>
      <c r="PAL133" s="59"/>
      <c r="PAM133" s="37"/>
      <c r="PAN133" s="46"/>
      <c r="PAO133" s="35"/>
      <c r="PAP133" s="59"/>
      <c r="PAQ133" s="37"/>
      <c r="PAR133" s="46"/>
      <c r="PAS133" s="35"/>
      <c r="PAT133" s="59"/>
      <c r="PAU133" s="37"/>
      <c r="PAV133" s="46"/>
      <c r="PAW133" s="35"/>
      <c r="PAX133" s="59"/>
      <c r="PAY133" s="37"/>
      <c r="PAZ133" s="46"/>
      <c r="PBA133" s="35"/>
      <c r="PBB133" s="59"/>
      <c r="PBC133" s="37"/>
      <c r="PBD133" s="46"/>
      <c r="PBE133" s="35"/>
      <c r="PBF133" s="59"/>
      <c r="PBG133" s="37"/>
      <c r="PBH133" s="46"/>
      <c r="PBI133" s="35"/>
      <c r="PBJ133" s="59"/>
      <c r="PBK133" s="37"/>
      <c r="PBL133" s="46"/>
      <c r="PBM133" s="35"/>
      <c r="PBN133" s="59"/>
      <c r="PBO133" s="37"/>
      <c r="PBP133" s="46"/>
      <c r="PBQ133" s="35"/>
      <c r="PBR133" s="59"/>
      <c r="PBS133" s="37"/>
      <c r="PBT133" s="46"/>
      <c r="PBU133" s="35"/>
      <c r="PBV133" s="59"/>
      <c r="PBW133" s="37"/>
      <c r="PBX133" s="46"/>
      <c r="PBY133" s="35"/>
      <c r="PBZ133" s="59"/>
      <c r="PCA133" s="37"/>
      <c r="PCB133" s="46"/>
      <c r="PCC133" s="35"/>
      <c r="PCD133" s="59"/>
      <c r="PCE133" s="37"/>
      <c r="PCF133" s="46"/>
      <c r="PCG133" s="35"/>
      <c r="PCH133" s="59"/>
      <c r="PCI133" s="37"/>
      <c r="PCJ133" s="46"/>
      <c r="PCK133" s="35"/>
      <c r="PCL133" s="59"/>
      <c r="PCM133" s="37"/>
      <c r="PCN133" s="46"/>
      <c r="PCO133" s="35"/>
      <c r="PCP133" s="59"/>
      <c r="PCQ133" s="37"/>
      <c r="PCR133" s="46"/>
      <c r="PCS133" s="35"/>
      <c r="PCT133" s="59"/>
      <c r="PCU133" s="37"/>
      <c r="PCV133" s="46"/>
      <c r="PCW133" s="35"/>
      <c r="PCX133" s="59"/>
      <c r="PCY133" s="37"/>
      <c r="PCZ133" s="46"/>
      <c r="PDA133" s="35"/>
      <c r="PDB133" s="59"/>
      <c r="PDC133" s="37"/>
      <c r="PDD133" s="46"/>
      <c r="PDE133" s="35"/>
      <c r="PDF133" s="59"/>
      <c r="PDG133" s="37"/>
      <c r="PDH133" s="46"/>
      <c r="PDI133" s="35"/>
      <c r="PDJ133" s="59"/>
      <c r="PDK133" s="37"/>
      <c r="PDL133" s="46"/>
      <c r="PDM133" s="35"/>
      <c r="PDN133" s="59"/>
      <c r="PDO133" s="37"/>
      <c r="PDP133" s="46"/>
      <c r="PDQ133" s="35"/>
      <c r="PDR133" s="59"/>
      <c r="PDS133" s="37"/>
      <c r="PDT133" s="46"/>
      <c r="PDU133" s="35"/>
      <c r="PDV133" s="59"/>
      <c r="PDW133" s="37"/>
      <c r="PDX133" s="46"/>
      <c r="PDY133" s="35"/>
      <c r="PDZ133" s="59"/>
      <c r="PEA133" s="37"/>
      <c r="PEB133" s="46"/>
      <c r="PEC133" s="35"/>
      <c r="PED133" s="59"/>
      <c r="PEE133" s="37"/>
      <c r="PEF133" s="46"/>
      <c r="PEG133" s="35"/>
      <c r="PEH133" s="59"/>
      <c r="PEI133" s="37"/>
      <c r="PEJ133" s="46"/>
      <c r="PEK133" s="35"/>
      <c r="PEL133" s="59"/>
      <c r="PEM133" s="37"/>
      <c r="PEN133" s="46"/>
      <c r="PEO133" s="35"/>
      <c r="PEP133" s="59"/>
      <c r="PEQ133" s="37"/>
      <c r="PER133" s="46"/>
      <c r="PES133" s="35"/>
      <c r="PET133" s="59"/>
      <c r="PEU133" s="37"/>
      <c r="PEV133" s="46"/>
      <c r="PEW133" s="35"/>
      <c r="PEX133" s="59"/>
      <c r="PEY133" s="37"/>
      <c r="PEZ133" s="46"/>
      <c r="PFA133" s="35"/>
      <c r="PFB133" s="59"/>
      <c r="PFC133" s="37"/>
      <c r="PFD133" s="46"/>
      <c r="PFE133" s="35"/>
      <c r="PFF133" s="59"/>
      <c r="PFG133" s="37"/>
      <c r="PFH133" s="46"/>
      <c r="PFI133" s="35"/>
      <c r="PFJ133" s="59"/>
      <c r="PFK133" s="37"/>
      <c r="PFL133" s="46"/>
      <c r="PFM133" s="35"/>
      <c r="PFN133" s="59"/>
      <c r="PFO133" s="37"/>
      <c r="PFP133" s="46"/>
      <c r="PFQ133" s="35"/>
      <c r="PFR133" s="59"/>
      <c r="PFS133" s="37"/>
      <c r="PFT133" s="46"/>
      <c r="PFU133" s="35"/>
      <c r="PFV133" s="59"/>
      <c r="PFW133" s="37"/>
      <c r="PFX133" s="46"/>
      <c r="PFY133" s="35"/>
      <c r="PFZ133" s="59"/>
      <c r="PGA133" s="37"/>
      <c r="PGB133" s="46"/>
      <c r="PGC133" s="35"/>
      <c r="PGD133" s="59"/>
      <c r="PGE133" s="37"/>
      <c r="PGF133" s="46"/>
      <c r="PGG133" s="35"/>
      <c r="PGH133" s="59"/>
      <c r="PGI133" s="37"/>
      <c r="PGJ133" s="46"/>
      <c r="PGK133" s="35"/>
      <c r="PGL133" s="59"/>
      <c r="PGM133" s="37"/>
      <c r="PGN133" s="46"/>
      <c r="PGO133" s="35"/>
      <c r="PGP133" s="59"/>
      <c r="PGQ133" s="37"/>
      <c r="PGR133" s="46"/>
      <c r="PGS133" s="35"/>
      <c r="PGT133" s="59"/>
      <c r="PGU133" s="37"/>
      <c r="PGV133" s="46"/>
      <c r="PGW133" s="35"/>
      <c r="PGX133" s="59"/>
      <c r="PGY133" s="37"/>
      <c r="PGZ133" s="46"/>
      <c r="PHA133" s="35"/>
      <c r="PHB133" s="59"/>
      <c r="PHC133" s="37"/>
      <c r="PHD133" s="46"/>
      <c r="PHE133" s="35"/>
      <c r="PHF133" s="59"/>
      <c r="PHG133" s="37"/>
      <c r="PHH133" s="46"/>
      <c r="PHI133" s="35"/>
      <c r="PHJ133" s="59"/>
      <c r="PHK133" s="37"/>
      <c r="PHL133" s="46"/>
      <c r="PHM133" s="35"/>
      <c r="PHN133" s="59"/>
      <c r="PHO133" s="37"/>
      <c r="PHP133" s="46"/>
      <c r="PHQ133" s="35"/>
      <c r="PHR133" s="59"/>
      <c r="PHS133" s="37"/>
      <c r="PHT133" s="46"/>
      <c r="PHU133" s="35"/>
      <c r="PHV133" s="59"/>
      <c r="PHW133" s="37"/>
      <c r="PHX133" s="46"/>
      <c r="PHY133" s="35"/>
      <c r="PHZ133" s="59"/>
      <c r="PIA133" s="37"/>
      <c r="PIB133" s="46"/>
      <c r="PIC133" s="35"/>
      <c r="PID133" s="59"/>
      <c r="PIE133" s="37"/>
      <c r="PIF133" s="46"/>
      <c r="PIG133" s="35"/>
      <c r="PIH133" s="59"/>
      <c r="PII133" s="37"/>
      <c r="PIJ133" s="46"/>
      <c r="PIK133" s="35"/>
      <c r="PIL133" s="59"/>
      <c r="PIM133" s="37"/>
      <c r="PIN133" s="46"/>
      <c r="PIO133" s="35"/>
      <c r="PIP133" s="59"/>
      <c r="PIQ133" s="37"/>
      <c r="PIR133" s="46"/>
      <c r="PIS133" s="35"/>
      <c r="PIT133" s="59"/>
      <c r="PIU133" s="37"/>
      <c r="PIV133" s="46"/>
      <c r="PIW133" s="35"/>
      <c r="PIX133" s="59"/>
      <c r="PIY133" s="37"/>
      <c r="PIZ133" s="46"/>
      <c r="PJA133" s="35"/>
      <c r="PJB133" s="59"/>
      <c r="PJC133" s="37"/>
      <c r="PJD133" s="46"/>
      <c r="PJE133" s="35"/>
      <c r="PJF133" s="59"/>
      <c r="PJG133" s="37"/>
      <c r="PJH133" s="46"/>
      <c r="PJI133" s="35"/>
      <c r="PJJ133" s="59"/>
      <c r="PJK133" s="37"/>
      <c r="PJL133" s="46"/>
      <c r="PJM133" s="35"/>
      <c r="PJN133" s="59"/>
      <c r="PJO133" s="37"/>
      <c r="PJP133" s="46"/>
      <c r="PJQ133" s="35"/>
      <c r="PJR133" s="59"/>
      <c r="PJS133" s="37"/>
      <c r="PJT133" s="46"/>
      <c r="PJU133" s="35"/>
      <c r="PJV133" s="59"/>
      <c r="PJW133" s="37"/>
      <c r="PJX133" s="46"/>
      <c r="PJY133" s="35"/>
      <c r="PJZ133" s="59"/>
      <c r="PKA133" s="37"/>
      <c r="PKB133" s="46"/>
      <c r="PKC133" s="35"/>
      <c r="PKD133" s="59"/>
      <c r="PKE133" s="37"/>
      <c r="PKF133" s="46"/>
      <c r="PKG133" s="35"/>
      <c r="PKH133" s="59"/>
      <c r="PKI133" s="37"/>
      <c r="PKJ133" s="46"/>
      <c r="PKK133" s="35"/>
      <c r="PKL133" s="59"/>
      <c r="PKM133" s="37"/>
      <c r="PKN133" s="46"/>
      <c r="PKO133" s="35"/>
      <c r="PKP133" s="59"/>
      <c r="PKQ133" s="37"/>
      <c r="PKR133" s="46"/>
      <c r="PKS133" s="35"/>
      <c r="PKT133" s="59"/>
      <c r="PKU133" s="37"/>
      <c r="PKV133" s="46"/>
      <c r="PKW133" s="35"/>
      <c r="PKX133" s="59"/>
      <c r="PKY133" s="37"/>
      <c r="PKZ133" s="46"/>
      <c r="PLA133" s="35"/>
      <c r="PLB133" s="59"/>
      <c r="PLC133" s="37"/>
      <c r="PLD133" s="46"/>
      <c r="PLE133" s="35"/>
      <c r="PLF133" s="59"/>
      <c r="PLG133" s="37"/>
      <c r="PLH133" s="46"/>
      <c r="PLI133" s="35"/>
      <c r="PLJ133" s="59"/>
      <c r="PLK133" s="37"/>
      <c r="PLL133" s="46"/>
      <c r="PLM133" s="35"/>
      <c r="PLN133" s="59"/>
      <c r="PLO133" s="37"/>
      <c r="PLP133" s="46"/>
      <c r="PLQ133" s="35"/>
      <c r="PLR133" s="59"/>
      <c r="PLS133" s="37"/>
      <c r="PLT133" s="46"/>
      <c r="PLU133" s="35"/>
      <c r="PLV133" s="59"/>
      <c r="PLW133" s="37"/>
      <c r="PLX133" s="46"/>
      <c r="PLY133" s="35"/>
      <c r="PLZ133" s="59"/>
      <c r="PMA133" s="37"/>
      <c r="PMB133" s="46"/>
      <c r="PMC133" s="35"/>
      <c r="PMD133" s="59"/>
      <c r="PME133" s="37"/>
      <c r="PMF133" s="46"/>
      <c r="PMG133" s="35"/>
      <c r="PMH133" s="59"/>
      <c r="PMI133" s="37"/>
      <c r="PMJ133" s="46"/>
      <c r="PMK133" s="35"/>
      <c r="PML133" s="59"/>
      <c r="PMM133" s="37"/>
      <c r="PMN133" s="46"/>
      <c r="PMO133" s="35"/>
      <c r="PMP133" s="59"/>
      <c r="PMQ133" s="37"/>
      <c r="PMR133" s="46"/>
      <c r="PMS133" s="35"/>
      <c r="PMT133" s="59"/>
      <c r="PMU133" s="37"/>
      <c r="PMV133" s="46"/>
      <c r="PMW133" s="35"/>
      <c r="PMX133" s="59"/>
      <c r="PMY133" s="37"/>
      <c r="PMZ133" s="46"/>
      <c r="PNA133" s="35"/>
      <c r="PNB133" s="59"/>
      <c r="PNC133" s="37"/>
      <c r="PND133" s="46"/>
      <c r="PNE133" s="35"/>
      <c r="PNF133" s="59"/>
      <c r="PNG133" s="37"/>
      <c r="PNH133" s="46"/>
      <c r="PNI133" s="35"/>
      <c r="PNJ133" s="59"/>
      <c r="PNK133" s="37"/>
      <c r="PNL133" s="46"/>
      <c r="PNM133" s="35"/>
      <c r="PNN133" s="59"/>
      <c r="PNO133" s="37"/>
      <c r="PNP133" s="46"/>
      <c r="PNQ133" s="35"/>
      <c r="PNR133" s="59"/>
      <c r="PNS133" s="37"/>
      <c r="PNT133" s="46"/>
      <c r="PNU133" s="35"/>
      <c r="PNV133" s="59"/>
      <c r="PNW133" s="37"/>
      <c r="PNX133" s="46"/>
      <c r="PNY133" s="35"/>
      <c r="PNZ133" s="59"/>
      <c r="POA133" s="37"/>
      <c r="POB133" s="46"/>
      <c r="POC133" s="35"/>
      <c r="POD133" s="59"/>
      <c r="POE133" s="37"/>
      <c r="POF133" s="46"/>
      <c r="POG133" s="35"/>
      <c r="POH133" s="59"/>
      <c r="POI133" s="37"/>
      <c r="POJ133" s="46"/>
      <c r="POK133" s="35"/>
      <c r="POL133" s="59"/>
      <c r="POM133" s="37"/>
      <c r="PON133" s="46"/>
      <c r="POO133" s="35"/>
      <c r="POP133" s="59"/>
      <c r="POQ133" s="37"/>
      <c r="POR133" s="46"/>
      <c r="POS133" s="35"/>
      <c r="POT133" s="59"/>
      <c r="POU133" s="37"/>
      <c r="POV133" s="46"/>
      <c r="POW133" s="35"/>
      <c r="POX133" s="59"/>
      <c r="POY133" s="37"/>
      <c r="POZ133" s="46"/>
      <c r="PPA133" s="35"/>
      <c r="PPB133" s="59"/>
      <c r="PPC133" s="37"/>
      <c r="PPD133" s="46"/>
      <c r="PPE133" s="35"/>
      <c r="PPF133" s="59"/>
      <c r="PPG133" s="37"/>
      <c r="PPH133" s="46"/>
      <c r="PPI133" s="35"/>
      <c r="PPJ133" s="59"/>
      <c r="PPK133" s="37"/>
      <c r="PPL133" s="46"/>
      <c r="PPM133" s="35"/>
      <c r="PPN133" s="59"/>
      <c r="PPO133" s="37"/>
      <c r="PPP133" s="46"/>
      <c r="PPQ133" s="35"/>
      <c r="PPR133" s="59"/>
      <c r="PPS133" s="37"/>
      <c r="PPT133" s="46"/>
      <c r="PPU133" s="35"/>
      <c r="PPV133" s="59"/>
      <c r="PPW133" s="37"/>
      <c r="PPX133" s="46"/>
      <c r="PPY133" s="35"/>
      <c r="PPZ133" s="59"/>
      <c r="PQA133" s="37"/>
      <c r="PQB133" s="46"/>
      <c r="PQC133" s="35"/>
      <c r="PQD133" s="59"/>
      <c r="PQE133" s="37"/>
      <c r="PQF133" s="46"/>
      <c r="PQG133" s="35"/>
      <c r="PQH133" s="59"/>
      <c r="PQI133" s="37"/>
      <c r="PQJ133" s="46"/>
      <c r="PQK133" s="35"/>
      <c r="PQL133" s="59"/>
      <c r="PQM133" s="37"/>
      <c r="PQN133" s="46"/>
      <c r="PQO133" s="35"/>
      <c r="PQP133" s="59"/>
      <c r="PQQ133" s="37"/>
      <c r="PQR133" s="46"/>
      <c r="PQS133" s="35"/>
      <c r="PQT133" s="59"/>
      <c r="PQU133" s="37"/>
      <c r="PQV133" s="46"/>
      <c r="PQW133" s="35"/>
      <c r="PQX133" s="59"/>
      <c r="PQY133" s="37"/>
      <c r="PQZ133" s="46"/>
      <c r="PRA133" s="35"/>
      <c r="PRB133" s="59"/>
      <c r="PRC133" s="37"/>
      <c r="PRD133" s="46"/>
      <c r="PRE133" s="35"/>
      <c r="PRF133" s="59"/>
      <c r="PRG133" s="37"/>
      <c r="PRH133" s="46"/>
      <c r="PRI133" s="35"/>
      <c r="PRJ133" s="59"/>
      <c r="PRK133" s="37"/>
      <c r="PRL133" s="46"/>
      <c r="PRM133" s="35"/>
      <c r="PRN133" s="59"/>
      <c r="PRO133" s="37"/>
      <c r="PRP133" s="46"/>
      <c r="PRQ133" s="35"/>
      <c r="PRR133" s="59"/>
      <c r="PRS133" s="37"/>
      <c r="PRT133" s="46"/>
      <c r="PRU133" s="35"/>
      <c r="PRV133" s="59"/>
      <c r="PRW133" s="37"/>
      <c r="PRX133" s="46"/>
      <c r="PRY133" s="35"/>
      <c r="PRZ133" s="59"/>
      <c r="PSA133" s="37"/>
      <c r="PSB133" s="46"/>
      <c r="PSC133" s="35"/>
      <c r="PSD133" s="59"/>
      <c r="PSE133" s="37"/>
      <c r="PSF133" s="46"/>
      <c r="PSG133" s="35"/>
      <c r="PSH133" s="59"/>
      <c r="PSI133" s="37"/>
      <c r="PSJ133" s="46"/>
      <c r="PSK133" s="35"/>
      <c r="PSL133" s="59"/>
      <c r="PSM133" s="37"/>
      <c r="PSN133" s="46"/>
      <c r="PSO133" s="35"/>
      <c r="PSP133" s="59"/>
      <c r="PSQ133" s="37"/>
      <c r="PSR133" s="46"/>
      <c r="PSS133" s="35"/>
      <c r="PST133" s="59"/>
      <c r="PSU133" s="37"/>
      <c r="PSV133" s="46"/>
      <c r="PSW133" s="35"/>
      <c r="PSX133" s="59"/>
      <c r="PSY133" s="37"/>
      <c r="PSZ133" s="46"/>
      <c r="PTA133" s="35"/>
      <c r="PTB133" s="59"/>
      <c r="PTC133" s="37"/>
      <c r="PTD133" s="46"/>
      <c r="PTE133" s="35"/>
      <c r="PTF133" s="59"/>
      <c r="PTG133" s="37"/>
      <c r="PTH133" s="46"/>
      <c r="PTI133" s="35"/>
      <c r="PTJ133" s="59"/>
      <c r="PTK133" s="37"/>
      <c r="PTL133" s="46"/>
      <c r="PTM133" s="35"/>
      <c r="PTN133" s="59"/>
      <c r="PTO133" s="37"/>
      <c r="PTP133" s="46"/>
      <c r="PTQ133" s="35"/>
      <c r="PTR133" s="59"/>
      <c r="PTS133" s="37"/>
      <c r="PTT133" s="46"/>
      <c r="PTU133" s="35"/>
      <c r="PTV133" s="59"/>
      <c r="PTW133" s="37"/>
      <c r="PTX133" s="46"/>
      <c r="PTY133" s="35"/>
      <c r="PTZ133" s="59"/>
      <c r="PUA133" s="37"/>
      <c r="PUB133" s="46"/>
      <c r="PUC133" s="35"/>
      <c r="PUD133" s="59"/>
      <c r="PUE133" s="37"/>
      <c r="PUF133" s="46"/>
      <c r="PUG133" s="35"/>
      <c r="PUH133" s="59"/>
      <c r="PUI133" s="37"/>
      <c r="PUJ133" s="46"/>
      <c r="PUK133" s="35"/>
      <c r="PUL133" s="59"/>
      <c r="PUM133" s="37"/>
      <c r="PUN133" s="46"/>
      <c r="PUO133" s="35"/>
      <c r="PUP133" s="59"/>
      <c r="PUQ133" s="37"/>
      <c r="PUR133" s="46"/>
      <c r="PUS133" s="35"/>
      <c r="PUT133" s="59"/>
      <c r="PUU133" s="37"/>
      <c r="PUV133" s="46"/>
      <c r="PUW133" s="35"/>
      <c r="PUX133" s="59"/>
      <c r="PUY133" s="37"/>
      <c r="PUZ133" s="46"/>
      <c r="PVA133" s="35"/>
      <c r="PVB133" s="59"/>
      <c r="PVC133" s="37"/>
      <c r="PVD133" s="46"/>
      <c r="PVE133" s="35"/>
      <c r="PVF133" s="59"/>
      <c r="PVG133" s="37"/>
      <c r="PVH133" s="46"/>
      <c r="PVI133" s="35"/>
      <c r="PVJ133" s="59"/>
      <c r="PVK133" s="37"/>
      <c r="PVL133" s="46"/>
      <c r="PVM133" s="35"/>
      <c r="PVN133" s="59"/>
      <c r="PVO133" s="37"/>
      <c r="PVP133" s="46"/>
      <c r="PVQ133" s="35"/>
      <c r="PVR133" s="59"/>
      <c r="PVS133" s="37"/>
      <c r="PVT133" s="46"/>
      <c r="PVU133" s="35"/>
      <c r="PVV133" s="59"/>
      <c r="PVW133" s="37"/>
      <c r="PVX133" s="46"/>
      <c r="PVY133" s="35"/>
      <c r="PVZ133" s="59"/>
      <c r="PWA133" s="37"/>
      <c r="PWB133" s="46"/>
      <c r="PWC133" s="35"/>
      <c r="PWD133" s="59"/>
      <c r="PWE133" s="37"/>
      <c r="PWF133" s="46"/>
      <c r="PWG133" s="35"/>
      <c r="PWH133" s="59"/>
      <c r="PWI133" s="37"/>
      <c r="PWJ133" s="46"/>
      <c r="PWK133" s="35"/>
      <c r="PWL133" s="59"/>
      <c r="PWM133" s="37"/>
      <c r="PWN133" s="46"/>
      <c r="PWO133" s="35"/>
      <c r="PWP133" s="59"/>
      <c r="PWQ133" s="37"/>
      <c r="PWR133" s="46"/>
      <c r="PWS133" s="35"/>
      <c r="PWT133" s="59"/>
      <c r="PWU133" s="37"/>
      <c r="PWV133" s="46"/>
      <c r="PWW133" s="35"/>
      <c r="PWX133" s="59"/>
      <c r="PWY133" s="37"/>
      <c r="PWZ133" s="46"/>
      <c r="PXA133" s="35"/>
      <c r="PXB133" s="59"/>
      <c r="PXC133" s="37"/>
      <c r="PXD133" s="46"/>
      <c r="PXE133" s="35"/>
      <c r="PXF133" s="59"/>
      <c r="PXG133" s="37"/>
      <c r="PXH133" s="46"/>
      <c r="PXI133" s="35"/>
      <c r="PXJ133" s="59"/>
      <c r="PXK133" s="37"/>
      <c r="PXL133" s="46"/>
      <c r="PXM133" s="35"/>
      <c r="PXN133" s="59"/>
      <c r="PXO133" s="37"/>
      <c r="PXP133" s="46"/>
      <c r="PXQ133" s="35"/>
      <c r="PXR133" s="59"/>
      <c r="PXS133" s="37"/>
      <c r="PXT133" s="46"/>
      <c r="PXU133" s="35"/>
      <c r="PXV133" s="59"/>
      <c r="PXW133" s="37"/>
      <c r="PXX133" s="46"/>
      <c r="PXY133" s="35"/>
      <c r="PXZ133" s="59"/>
      <c r="PYA133" s="37"/>
      <c r="PYB133" s="46"/>
      <c r="PYC133" s="35"/>
      <c r="PYD133" s="59"/>
      <c r="PYE133" s="37"/>
      <c r="PYF133" s="46"/>
      <c r="PYG133" s="35"/>
      <c r="PYH133" s="59"/>
      <c r="PYI133" s="37"/>
      <c r="PYJ133" s="46"/>
      <c r="PYK133" s="35"/>
      <c r="PYL133" s="59"/>
      <c r="PYM133" s="37"/>
      <c r="PYN133" s="46"/>
      <c r="PYO133" s="35"/>
      <c r="PYP133" s="59"/>
      <c r="PYQ133" s="37"/>
      <c r="PYR133" s="46"/>
      <c r="PYS133" s="35"/>
      <c r="PYT133" s="59"/>
      <c r="PYU133" s="37"/>
      <c r="PYV133" s="46"/>
      <c r="PYW133" s="35"/>
      <c r="PYX133" s="59"/>
      <c r="PYY133" s="37"/>
      <c r="PYZ133" s="46"/>
      <c r="PZA133" s="35"/>
      <c r="PZB133" s="59"/>
      <c r="PZC133" s="37"/>
      <c r="PZD133" s="46"/>
      <c r="PZE133" s="35"/>
      <c r="PZF133" s="59"/>
      <c r="PZG133" s="37"/>
      <c r="PZH133" s="46"/>
      <c r="PZI133" s="35"/>
      <c r="PZJ133" s="59"/>
      <c r="PZK133" s="37"/>
      <c r="PZL133" s="46"/>
      <c r="PZM133" s="35"/>
      <c r="PZN133" s="59"/>
      <c r="PZO133" s="37"/>
      <c r="PZP133" s="46"/>
      <c r="PZQ133" s="35"/>
      <c r="PZR133" s="59"/>
      <c r="PZS133" s="37"/>
      <c r="PZT133" s="46"/>
      <c r="PZU133" s="35"/>
      <c r="PZV133" s="59"/>
      <c r="PZW133" s="37"/>
      <c r="PZX133" s="46"/>
      <c r="PZY133" s="35"/>
      <c r="PZZ133" s="59"/>
      <c r="QAA133" s="37"/>
      <c r="QAB133" s="46"/>
      <c r="QAC133" s="35"/>
      <c r="QAD133" s="59"/>
      <c r="QAE133" s="37"/>
      <c r="QAF133" s="46"/>
      <c r="QAG133" s="35"/>
      <c r="QAH133" s="59"/>
      <c r="QAI133" s="37"/>
      <c r="QAJ133" s="46"/>
      <c r="QAK133" s="35"/>
      <c r="QAL133" s="59"/>
      <c r="QAM133" s="37"/>
      <c r="QAN133" s="46"/>
      <c r="QAO133" s="35"/>
      <c r="QAP133" s="59"/>
      <c r="QAQ133" s="37"/>
      <c r="QAR133" s="46"/>
      <c r="QAS133" s="35"/>
      <c r="QAT133" s="59"/>
      <c r="QAU133" s="37"/>
      <c r="QAV133" s="46"/>
      <c r="QAW133" s="35"/>
      <c r="QAX133" s="59"/>
      <c r="QAY133" s="37"/>
      <c r="QAZ133" s="46"/>
      <c r="QBA133" s="35"/>
      <c r="QBB133" s="59"/>
      <c r="QBC133" s="37"/>
      <c r="QBD133" s="46"/>
      <c r="QBE133" s="35"/>
      <c r="QBF133" s="59"/>
      <c r="QBG133" s="37"/>
      <c r="QBH133" s="46"/>
      <c r="QBI133" s="35"/>
      <c r="QBJ133" s="59"/>
      <c r="QBK133" s="37"/>
      <c r="QBL133" s="46"/>
      <c r="QBM133" s="35"/>
      <c r="QBN133" s="59"/>
      <c r="QBO133" s="37"/>
      <c r="QBP133" s="46"/>
      <c r="QBQ133" s="35"/>
      <c r="QBR133" s="59"/>
      <c r="QBS133" s="37"/>
      <c r="QBT133" s="46"/>
      <c r="QBU133" s="35"/>
      <c r="QBV133" s="59"/>
      <c r="QBW133" s="37"/>
      <c r="QBX133" s="46"/>
      <c r="QBY133" s="35"/>
      <c r="QBZ133" s="59"/>
      <c r="QCA133" s="37"/>
      <c r="QCB133" s="46"/>
      <c r="QCC133" s="35"/>
      <c r="QCD133" s="59"/>
      <c r="QCE133" s="37"/>
      <c r="QCF133" s="46"/>
      <c r="QCG133" s="35"/>
      <c r="QCH133" s="59"/>
      <c r="QCI133" s="37"/>
      <c r="QCJ133" s="46"/>
      <c r="QCK133" s="35"/>
      <c r="QCL133" s="59"/>
      <c r="QCM133" s="37"/>
      <c r="QCN133" s="46"/>
      <c r="QCO133" s="35"/>
      <c r="QCP133" s="59"/>
      <c r="QCQ133" s="37"/>
      <c r="QCR133" s="46"/>
      <c r="QCS133" s="35"/>
      <c r="QCT133" s="59"/>
      <c r="QCU133" s="37"/>
      <c r="QCV133" s="46"/>
      <c r="QCW133" s="35"/>
      <c r="QCX133" s="59"/>
      <c r="QCY133" s="37"/>
      <c r="QCZ133" s="46"/>
      <c r="QDA133" s="35"/>
      <c r="QDB133" s="59"/>
      <c r="QDC133" s="37"/>
      <c r="QDD133" s="46"/>
      <c r="QDE133" s="35"/>
      <c r="QDF133" s="59"/>
      <c r="QDG133" s="37"/>
      <c r="QDH133" s="46"/>
      <c r="QDI133" s="35"/>
      <c r="QDJ133" s="59"/>
      <c r="QDK133" s="37"/>
      <c r="QDL133" s="46"/>
      <c r="QDM133" s="35"/>
      <c r="QDN133" s="59"/>
      <c r="QDO133" s="37"/>
      <c r="QDP133" s="46"/>
      <c r="QDQ133" s="35"/>
      <c r="QDR133" s="59"/>
      <c r="QDS133" s="37"/>
      <c r="QDT133" s="46"/>
      <c r="QDU133" s="35"/>
      <c r="QDV133" s="59"/>
      <c r="QDW133" s="37"/>
      <c r="QDX133" s="46"/>
      <c r="QDY133" s="35"/>
      <c r="QDZ133" s="59"/>
      <c r="QEA133" s="37"/>
      <c r="QEB133" s="46"/>
      <c r="QEC133" s="35"/>
      <c r="QED133" s="59"/>
      <c r="QEE133" s="37"/>
      <c r="QEF133" s="46"/>
      <c r="QEG133" s="35"/>
      <c r="QEH133" s="59"/>
      <c r="QEI133" s="37"/>
      <c r="QEJ133" s="46"/>
      <c r="QEK133" s="35"/>
      <c r="QEL133" s="59"/>
      <c r="QEM133" s="37"/>
      <c r="QEN133" s="46"/>
      <c r="QEO133" s="35"/>
      <c r="QEP133" s="59"/>
      <c r="QEQ133" s="37"/>
      <c r="QER133" s="46"/>
      <c r="QES133" s="35"/>
      <c r="QET133" s="59"/>
      <c r="QEU133" s="37"/>
      <c r="QEV133" s="46"/>
      <c r="QEW133" s="35"/>
      <c r="QEX133" s="59"/>
      <c r="QEY133" s="37"/>
      <c r="QEZ133" s="46"/>
      <c r="QFA133" s="35"/>
      <c r="QFB133" s="59"/>
      <c r="QFC133" s="37"/>
      <c r="QFD133" s="46"/>
      <c r="QFE133" s="35"/>
      <c r="QFF133" s="59"/>
      <c r="QFG133" s="37"/>
      <c r="QFH133" s="46"/>
      <c r="QFI133" s="35"/>
      <c r="QFJ133" s="59"/>
      <c r="QFK133" s="37"/>
      <c r="QFL133" s="46"/>
      <c r="QFM133" s="35"/>
      <c r="QFN133" s="59"/>
      <c r="QFO133" s="37"/>
      <c r="QFP133" s="46"/>
      <c r="QFQ133" s="35"/>
      <c r="QFR133" s="59"/>
      <c r="QFS133" s="37"/>
      <c r="QFT133" s="46"/>
      <c r="QFU133" s="35"/>
      <c r="QFV133" s="59"/>
      <c r="QFW133" s="37"/>
      <c r="QFX133" s="46"/>
      <c r="QFY133" s="35"/>
      <c r="QFZ133" s="59"/>
      <c r="QGA133" s="37"/>
      <c r="QGB133" s="46"/>
      <c r="QGC133" s="35"/>
      <c r="QGD133" s="59"/>
      <c r="QGE133" s="37"/>
      <c r="QGF133" s="46"/>
      <c r="QGG133" s="35"/>
      <c r="QGH133" s="59"/>
      <c r="QGI133" s="37"/>
      <c r="QGJ133" s="46"/>
      <c r="QGK133" s="35"/>
      <c r="QGL133" s="59"/>
      <c r="QGM133" s="37"/>
      <c r="QGN133" s="46"/>
      <c r="QGO133" s="35"/>
      <c r="QGP133" s="59"/>
      <c r="QGQ133" s="37"/>
      <c r="QGR133" s="46"/>
      <c r="QGS133" s="35"/>
      <c r="QGT133" s="59"/>
      <c r="QGU133" s="37"/>
      <c r="QGV133" s="46"/>
      <c r="QGW133" s="35"/>
      <c r="QGX133" s="59"/>
      <c r="QGY133" s="37"/>
      <c r="QGZ133" s="46"/>
      <c r="QHA133" s="35"/>
      <c r="QHB133" s="59"/>
      <c r="QHC133" s="37"/>
      <c r="QHD133" s="46"/>
      <c r="QHE133" s="35"/>
      <c r="QHF133" s="59"/>
      <c r="QHG133" s="37"/>
      <c r="QHH133" s="46"/>
      <c r="QHI133" s="35"/>
      <c r="QHJ133" s="59"/>
      <c r="QHK133" s="37"/>
      <c r="QHL133" s="46"/>
      <c r="QHM133" s="35"/>
      <c r="QHN133" s="59"/>
      <c r="QHO133" s="37"/>
      <c r="QHP133" s="46"/>
      <c r="QHQ133" s="35"/>
      <c r="QHR133" s="59"/>
      <c r="QHS133" s="37"/>
      <c r="QHT133" s="46"/>
      <c r="QHU133" s="35"/>
      <c r="QHV133" s="59"/>
      <c r="QHW133" s="37"/>
      <c r="QHX133" s="46"/>
      <c r="QHY133" s="35"/>
      <c r="QHZ133" s="59"/>
      <c r="QIA133" s="37"/>
      <c r="QIB133" s="46"/>
      <c r="QIC133" s="35"/>
      <c r="QID133" s="59"/>
      <c r="QIE133" s="37"/>
      <c r="QIF133" s="46"/>
      <c r="QIG133" s="35"/>
      <c r="QIH133" s="59"/>
      <c r="QII133" s="37"/>
      <c r="QIJ133" s="46"/>
      <c r="QIK133" s="35"/>
      <c r="QIL133" s="59"/>
      <c r="QIM133" s="37"/>
      <c r="QIN133" s="46"/>
      <c r="QIO133" s="35"/>
      <c r="QIP133" s="59"/>
      <c r="QIQ133" s="37"/>
      <c r="QIR133" s="46"/>
      <c r="QIS133" s="35"/>
      <c r="QIT133" s="59"/>
      <c r="QIU133" s="37"/>
      <c r="QIV133" s="46"/>
      <c r="QIW133" s="35"/>
      <c r="QIX133" s="59"/>
      <c r="QIY133" s="37"/>
      <c r="QIZ133" s="46"/>
      <c r="QJA133" s="35"/>
      <c r="QJB133" s="59"/>
      <c r="QJC133" s="37"/>
      <c r="QJD133" s="46"/>
      <c r="QJE133" s="35"/>
      <c r="QJF133" s="59"/>
      <c r="QJG133" s="37"/>
      <c r="QJH133" s="46"/>
      <c r="QJI133" s="35"/>
      <c r="QJJ133" s="59"/>
      <c r="QJK133" s="37"/>
      <c r="QJL133" s="46"/>
      <c r="QJM133" s="35"/>
      <c r="QJN133" s="59"/>
      <c r="QJO133" s="37"/>
      <c r="QJP133" s="46"/>
      <c r="QJQ133" s="35"/>
      <c r="QJR133" s="59"/>
      <c r="QJS133" s="37"/>
      <c r="QJT133" s="46"/>
      <c r="QJU133" s="35"/>
      <c r="QJV133" s="59"/>
      <c r="QJW133" s="37"/>
      <c r="QJX133" s="46"/>
      <c r="QJY133" s="35"/>
      <c r="QJZ133" s="59"/>
      <c r="QKA133" s="37"/>
      <c r="QKB133" s="46"/>
      <c r="QKC133" s="35"/>
      <c r="QKD133" s="59"/>
      <c r="QKE133" s="37"/>
      <c r="QKF133" s="46"/>
      <c r="QKG133" s="35"/>
      <c r="QKH133" s="59"/>
      <c r="QKI133" s="37"/>
      <c r="QKJ133" s="46"/>
      <c r="QKK133" s="35"/>
      <c r="QKL133" s="59"/>
      <c r="QKM133" s="37"/>
      <c r="QKN133" s="46"/>
      <c r="QKO133" s="35"/>
      <c r="QKP133" s="59"/>
      <c r="QKQ133" s="37"/>
      <c r="QKR133" s="46"/>
      <c r="QKS133" s="35"/>
      <c r="QKT133" s="59"/>
      <c r="QKU133" s="37"/>
      <c r="QKV133" s="46"/>
      <c r="QKW133" s="35"/>
      <c r="QKX133" s="59"/>
      <c r="QKY133" s="37"/>
      <c r="QKZ133" s="46"/>
      <c r="QLA133" s="35"/>
      <c r="QLB133" s="59"/>
      <c r="QLC133" s="37"/>
      <c r="QLD133" s="46"/>
      <c r="QLE133" s="35"/>
      <c r="QLF133" s="59"/>
      <c r="QLG133" s="37"/>
      <c r="QLH133" s="46"/>
      <c r="QLI133" s="35"/>
      <c r="QLJ133" s="59"/>
      <c r="QLK133" s="37"/>
      <c r="QLL133" s="46"/>
      <c r="QLM133" s="35"/>
      <c r="QLN133" s="59"/>
      <c r="QLO133" s="37"/>
      <c r="QLP133" s="46"/>
      <c r="QLQ133" s="35"/>
      <c r="QLR133" s="59"/>
      <c r="QLS133" s="37"/>
      <c r="QLT133" s="46"/>
      <c r="QLU133" s="35"/>
      <c r="QLV133" s="59"/>
      <c r="QLW133" s="37"/>
      <c r="QLX133" s="46"/>
      <c r="QLY133" s="35"/>
      <c r="QLZ133" s="59"/>
      <c r="QMA133" s="37"/>
      <c r="QMB133" s="46"/>
      <c r="QMC133" s="35"/>
      <c r="QMD133" s="59"/>
      <c r="QME133" s="37"/>
      <c r="QMF133" s="46"/>
      <c r="QMG133" s="35"/>
      <c r="QMH133" s="59"/>
      <c r="QMI133" s="37"/>
      <c r="QMJ133" s="46"/>
      <c r="QMK133" s="35"/>
      <c r="QML133" s="59"/>
      <c r="QMM133" s="37"/>
      <c r="QMN133" s="46"/>
      <c r="QMO133" s="35"/>
      <c r="QMP133" s="59"/>
      <c r="QMQ133" s="37"/>
      <c r="QMR133" s="46"/>
      <c r="QMS133" s="35"/>
      <c r="QMT133" s="59"/>
      <c r="QMU133" s="37"/>
      <c r="QMV133" s="46"/>
      <c r="QMW133" s="35"/>
      <c r="QMX133" s="59"/>
      <c r="QMY133" s="37"/>
      <c r="QMZ133" s="46"/>
      <c r="QNA133" s="35"/>
      <c r="QNB133" s="59"/>
      <c r="QNC133" s="37"/>
      <c r="QND133" s="46"/>
      <c r="QNE133" s="35"/>
      <c r="QNF133" s="59"/>
      <c r="QNG133" s="37"/>
      <c r="QNH133" s="46"/>
      <c r="QNI133" s="35"/>
      <c r="QNJ133" s="59"/>
      <c r="QNK133" s="37"/>
      <c r="QNL133" s="46"/>
      <c r="QNM133" s="35"/>
      <c r="QNN133" s="59"/>
      <c r="QNO133" s="37"/>
      <c r="QNP133" s="46"/>
      <c r="QNQ133" s="35"/>
      <c r="QNR133" s="59"/>
      <c r="QNS133" s="37"/>
      <c r="QNT133" s="46"/>
      <c r="QNU133" s="35"/>
      <c r="QNV133" s="59"/>
      <c r="QNW133" s="37"/>
      <c r="QNX133" s="46"/>
      <c r="QNY133" s="35"/>
      <c r="QNZ133" s="59"/>
      <c r="QOA133" s="37"/>
      <c r="QOB133" s="46"/>
      <c r="QOC133" s="35"/>
      <c r="QOD133" s="59"/>
      <c r="QOE133" s="37"/>
      <c r="QOF133" s="46"/>
      <c r="QOG133" s="35"/>
      <c r="QOH133" s="59"/>
      <c r="QOI133" s="37"/>
      <c r="QOJ133" s="46"/>
      <c r="QOK133" s="35"/>
      <c r="QOL133" s="59"/>
      <c r="QOM133" s="37"/>
      <c r="QON133" s="46"/>
      <c r="QOO133" s="35"/>
      <c r="QOP133" s="59"/>
      <c r="QOQ133" s="37"/>
      <c r="QOR133" s="46"/>
      <c r="QOS133" s="35"/>
      <c r="QOT133" s="59"/>
      <c r="QOU133" s="37"/>
      <c r="QOV133" s="46"/>
      <c r="QOW133" s="35"/>
      <c r="QOX133" s="59"/>
      <c r="QOY133" s="37"/>
      <c r="QOZ133" s="46"/>
      <c r="QPA133" s="35"/>
      <c r="QPB133" s="59"/>
      <c r="QPC133" s="37"/>
      <c r="QPD133" s="46"/>
      <c r="QPE133" s="35"/>
      <c r="QPF133" s="59"/>
      <c r="QPG133" s="37"/>
      <c r="QPH133" s="46"/>
      <c r="QPI133" s="35"/>
      <c r="QPJ133" s="59"/>
      <c r="QPK133" s="37"/>
      <c r="QPL133" s="46"/>
      <c r="QPM133" s="35"/>
      <c r="QPN133" s="59"/>
      <c r="QPO133" s="37"/>
      <c r="QPP133" s="46"/>
      <c r="QPQ133" s="35"/>
      <c r="QPR133" s="59"/>
      <c r="QPS133" s="37"/>
      <c r="QPT133" s="46"/>
      <c r="QPU133" s="35"/>
      <c r="QPV133" s="59"/>
      <c r="QPW133" s="37"/>
      <c r="QPX133" s="46"/>
      <c r="QPY133" s="35"/>
      <c r="QPZ133" s="59"/>
      <c r="QQA133" s="37"/>
      <c r="QQB133" s="46"/>
      <c r="QQC133" s="35"/>
      <c r="QQD133" s="59"/>
      <c r="QQE133" s="37"/>
      <c r="QQF133" s="46"/>
      <c r="QQG133" s="35"/>
      <c r="QQH133" s="59"/>
      <c r="QQI133" s="37"/>
      <c r="QQJ133" s="46"/>
      <c r="QQK133" s="35"/>
      <c r="QQL133" s="59"/>
      <c r="QQM133" s="37"/>
      <c r="QQN133" s="46"/>
      <c r="QQO133" s="35"/>
      <c r="QQP133" s="59"/>
      <c r="QQQ133" s="37"/>
      <c r="QQR133" s="46"/>
      <c r="QQS133" s="35"/>
      <c r="QQT133" s="59"/>
      <c r="QQU133" s="37"/>
      <c r="QQV133" s="46"/>
      <c r="QQW133" s="35"/>
      <c r="QQX133" s="59"/>
      <c r="QQY133" s="37"/>
      <c r="QQZ133" s="46"/>
      <c r="QRA133" s="35"/>
      <c r="QRB133" s="59"/>
      <c r="QRC133" s="37"/>
      <c r="QRD133" s="46"/>
      <c r="QRE133" s="35"/>
      <c r="QRF133" s="59"/>
      <c r="QRG133" s="37"/>
      <c r="QRH133" s="46"/>
      <c r="QRI133" s="35"/>
      <c r="QRJ133" s="59"/>
      <c r="QRK133" s="37"/>
      <c r="QRL133" s="46"/>
      <c r="QRM133" s="35"/>
      <c r="QRN133" s="59"/>
      <c r="QRO133" s="37"/>
      <c r="QRP133" s="46"/>
      <c r="QRQ133" s="35"/>
      <c r="QRR133" s="59"/>
      <c r="QRS133" s="37"/>
      <c r="QRT133" s="46"/>
      <c r="QRU133" s="35"/>
      <c r="QRV133" s="59"/>
      <c r="QRW133" s="37"/>
      <c r="QRX133" s="46"/>
      <c r="QRY133" s="35"/>
      <c r="QRZ133" s="59"/>
      <c r="QSA133" s="37"/>
      <c r="QSB133" s="46"/>
      <c r="QSC133" s="35"/>
      <c r="QSD133" s="59"/>
      <c r="QSE133" s="37"/>
      <c r="QSF133" s="46"/>
      <c r="QSG133" s="35"/>
      <c r="QSH133" s="59"/>
      <c r="QSI133" s="37"/>
      <c r="QSJ133" s="46"/>
      <c r="QSK133" s="35"/>
      <c r="QSL133" s="59"/>
      <c r="QSM133" s="37"/>
      <c r="QSN133" s="46"/>
      <c r="QSO133" s="35"/>
      <c r="QSP133" s="59"/>
      <c r="QSQ133" s="37"/>
      <c r="QSR133" s="46"/>
      <c r="QSS133" s="35"/>
      <c r="QST133" s="59"/>
      <c r="QSU133" s="37"/>
      <c r="QSV133" s="46"/>
      <c r="QSW133" s="35"/>
      <c r="QSX133" s="59"/>
      <c r="QSY133" s="37"/>
      <c r="QSZ133" s="46"/>
      <c r="QTA133" s="35"/>
      <c r="QTB133" s="59"/>
      <c r="QTC133" s="37"/>
      <c r="QTD133" s="46"/>
      <c r="QTE133" s="35"/>
      <c r="QTF133" s="59"/>
      <c r="QTG133" s="37"/>
      <c r="QTH133" s="46"/>
      <c r="QTI133" s="35"/>
      <c r="QTJ133" s="59"/>
      <c r="QTK133" s="37"/>
      <c r="QTL133" s="46"/>
      <c r="QTM133" s="35"/>
      <c r="QTN133" s="59"/>
      <c r="QTO133" s="37"/>
      <c r="QTP133" s="46"/>
      <c r="QTQ133" s="35"/>
      <c r="QTR133" s="59"/>
      <c r="QTS133" s="37"/>
      <c r="QTT133" s="46"/>
      <c r="QTU133" s="35"/>
      <c r="QTV133" s="59"/>
      <c r="QTW133" s="37"/>
      <c r="QTX133" s="46"/>
      <c r="QTY133" s="35"/>
      <c r="QTZ133" s="59"/>
      <c r="QUA133" s="37"/>
      <c r="QUB133" s="46"/>
      <c r="QUC133" s="35"/>
      <c r="QUD133" s="59"/>
      <c r="QUE133" s="37"/>
      <c r="QUF133" s="46"/>
      <c r="QUG133" s="35"/>
      <c r="QUH133" s="59"/>
      <c r="QUI133" s="37"/>
      <c r="QUJ133" s="46"/>
      <c r="QUK133" s="35"/>
      <c r="QUL133" s="59"/>
      <c r="QUM133" s="37"/>
      <c r="QUN133" s="46"/>
      <c r="QUO133" s="35"/>
      <c r="QUP133" s="59"/>
      <c r="QUQ133" s="37"/>
      <c r="QUR133" s="46"/>
      <c r="QUS133" s="35"/>
      <c r="QUT133" s="59"/>
      <c r="QUU133" s="37"/>
      <c r="QUV133" s="46"/>
      <c r="QUW133" s="35"/>
      <c r="QUX133" s="59"/>
      <c r="QUY133" s="37"/>
      <c r="QUZ133" s="46"/>
      <c r="QVA133" s="35"/>
      <c r="QVB133" s="59"/>
      <c r="QVC133" s="37"/>
      <c r="QVD133" s="46"/>
      <c r="QVE133" s="35"/>
      <c r="QVF133" s="59"/>
      <c r="QVG133" s="37"/>
      <c r="QVH133" s="46"/>
      <c r="QVI133" s="35"/>
      <c r="QVJ133" s="59"/>
      <c r="QVK133" s="37"/>
      <c r="QVL133" s="46"/>
      <c r="QVM133" s="35"/>
      <c r="QVN133" s="59"/>
      <c r="QVO133" s="37"/>
      <c r="QVP133" s="46"/>
      <c r="QVQ133" s="35"/>
      <c r="QVR133" s="59"/>
      <c r="QVS133" s="37"/>
      <c r="QVT133" s="46"/>
      <c r="QVU133" s="35"/>
      <c r="QVV133" s="59"/>
      <c r="QVW133" s="37"/>
      <c r="QVX133" s="46"/>
      <c r="QVY133" s="35"/>
      <c r="QVZ133" s="59"/>
      <c r="QWA133" s="37"/>
      <c r="QWB133" s="46"/>
      <c r="QWC133" s="35"/>
      <c r="QWD133" s="59"/>
      <c r="QWE133" s="37"/>
      <c r="QWF133" s="46"/>
      <c r="QWG133" s="35"/>
      <c r="QWH133" s="59"/>
      <c r="QWI133" s="37"/>
      <c r="QWJ133" s="46"/>
      <c r="QWK133" s="35"/>
      <c r="QWL133" s="59"/>
      <c r="QWM133" s="37"/>
      <c r="QWN133" s="46"/>
      <c r="QWO133" s="35"/>
      <c r="QWP133" s="59"/>
      <c r="QWQ133" s="37"/>
      <c r="QWR133" s="46"/>
      <c r="QWS133" s="35"/>
      <c r="QWT133" s="59"/>
      <c r="QWU133" s="37"/>
      <c r="QWV133" s="46"/>
      <c r="QWW133" s="35"/>
      <c r="QWX133" s="59"/>
      <c r="QWY133" s="37"/>
      <c r="QWZ133" s="46"/>
      <c r="QXA133" s="35"/>
      <c r="QXB133" s="59"/>
      <c r="QXC133" s="37"/>
      <c r="QXD133" s="46"/>
      <c r="QXE133" s="35"/>
      <c r="QXF133" s="59"/>
      <c r="QXG133" s="37"/>
      <c r="QXH133" s="46"/>
      <c r="QXI133" s="35"/>
      <c r="QXJ133" s="59"/>
      <c r="QXK133" s="37"/>
      <c r="QXL133" s="46"/>
      <c r="QXM133" s="35"/>
      <c r="QXN133" s="59"/>
      <c r="QXO133" s="37"/>
      <c r="QXP133" s="46"/>
      <c r="QXQ133" s="35"/>
      <c r="QXR133" s="59"/>
      <c r="QXS133" s="37"/>
      <c r="QXT133" s="46"/>
      <c r="QXU133" s="35"/>
      <c r="QXV133" s="59"/>
      <c r="QXW133" s="37"/>
      <c r="QXX133" s="46"/>
      <c r="QXY133" s="35"/>
      <c r="QXZ133" s="59"/>
      <c r="QYA133" s="37"/>
      <c r="QYB133" s="46"/>
      <c r="QYC133" s="35"/>
      <c r="QYD133" s="59"/>
      <c r="QYE133" s="37"/>
      <c r="QYF133" s="46"/>
      <c r="QYG133" s="35"/>
      <c r="QYH133" s="59"/>
      <c r="QYI133" s="37"/>
      <c r="QYJ133" s="46"/>
      <c r="QYK133" s="35"/>
      <c r="QYL133" s="59"/>
      <c r="QYM133" s="37"/>
      <c r="QYN133" s="46"/>
      <c r="QYO133" s="35"/>
      <c r="QYP133" s="59"/>
      <c r="QYQ133" s="37"/>
      <c r="QYR133" s="46"/>
      <c r="QYS133" s="35"/>
      <c r="QYT133" s="59"/>
      <c r="QYU133" s="37"/>
      <c r="QYV133" s="46"/>
      <c r="QYW133" s="35"/>
      <c r="QYX133" s="59"/>
      <c r="QYY133" s="37"/>
      <c r="QYZ133" s="46"/>
      <c r="QZA133" s="35"/>
      <c r="QZB133" s="59"/>
      <c r="QZC133" s="37"/>
      <c r="QZD133" s="46"/>
      <c r="QZE133" s="35"/>
      <c r="QZF133" s="59"/>
      <c r="QZG133" s="37"/>
      <c r="QZH133" s="46"/>
      <c r="QZI133" s="35"/>
      <c r="QZJ133" s="59"/>
      <c r="QZK133" s="37"/>
      <c r="QZL133" s="46"/>
      <c r="QZM133" s="35"/>
      <c r="QZN133" s="59"/>
      <c r="QZO133" s="37"/>
      <c r="QZP133" s="46"/>
      <c r="QZQ133" s="35"/>
      <c r="QZR133" s="59"/>
      <c r="QZS133" s="37"/>
      <c r="QZT133" s="46"/>
      <c r="QZU133" s="35"/>
      <c r="QZV133" s="59"/>
      <c r="QZW133" s="37"/>
      <c r="QZX133" s="46"/>
      <c r="QZY133" s="35"/>
      <c r="QZZ133" s="59"/>
      <c r="RAA133" s="37"/>
      <c r="RAB133" s="46"/>
      <c r="RAC133" s="35"/>
      <c r="RAD133" s="59"/>
      <c r="RAE133" s="37"/>
      <c r="RAF133" s="46"/>
      <c r="RAG133" s="35"/>
      <c r="RAH133" s="59"/>
      <c r="RAI133" s="37"/>
      <c r="RAJ133" s="46"/>
      <c r="RAK133" s="35"/>
      <c r="RAL133" s="59"/>
      <c r="RAM133" s="37"/>
      <c r="RAN133" s="46"/>
      <c r="RAO133" s="35"/>
      <c r="RAP133" s="59"/>
      <c r="RAQ133" s="37"/>
      <c r="RAR133" s="46"/>
      <c r="RAS133" s="35"/>
      <c r="RAT133" s="59"/>
      <c r="RAU133" s="37"/>
      <c r="RAV133" s="46"/>
      <c r="RAW133" s="35"/>
      <c r="RAX133" s="59"/>
      <c r="RAY133" s="37"/>
      <c r="RAZ133" s="46"/>
      <c r="RBA133" s="35"/>
      <c r="RBB133" s="59"/>
      <c r="RBC133" s="37"/>
      <c r="RBD133" s="46"/>
      <c r="RBE133" s="35"/>
      <c r="RBF133" s="59"/>
      <c r="RBG133" s="37"/>
      <c r="RBH133" s="46"/>
      <c r="RBI133" s="35"/>
      <c r="RBJ133" s="59"/>
      <c r="RBK133" s="37"/>
      <c r="RBL133" s="46"/>
      <c r="RBM133" s="35"/>
      <c r="RBN133" s="59"/>
      <c r="RBO133" s="37"/>
      <c r="RBP133" s="46"/>
      <c r="RBQ133" s="35"/>
      <c r="RBR133" s="59"/>
      <c r="RBS133" s="37"/>
      <c r="RBT133" s="46"/>
      <c r="RBU133" s="35"/>
      <c r="RBV133" s="59"/>
      <c r="RBW133" s="37"/>
      <c r="RBX133" s="46"/>
      <c r="RBY133" s="35"/>
      <c r="RBZ133" s="59"/>
      <c r="RCA133" s="37"/>
      <c r="RCB133" s="46"/>
      <c r="RCC133" s="35"/>
      <c r="RCD133" s="59"/>
      <c r="RCE133" s="37"/>
      <c r="RCF133" s="46"/>
      <c r="RCG133" s="35"/>
      <c r="RCH133" s="59"/>
      <c r="RCI133" s="37"/>
      <c r="RCJ133" s="46"/>
      <c r="RCK133" s="35"/>
      <c r="RCL133" s="59"/>
      <c r="RCM133" s="37"/>
      <c r="RCN133" s="46"/>
      <c r="RCO133" s="35"/>
      <c r="RCP133" s="59"/>
      <c r="RCQ133" s="37"/>
      <c r="RCR133" s="46"/>
      <c r="RCS133" s="35"/>
      <c r="RCT133" s="59"/>
      <c r="RCU133" s="37"/>
      <c r="RCV133" s="46"/>
      <c r="RCW133" s="35"/>
      <c r="RCX133" s="59"/>
      <c r="RCY133" s="37"/>
      <c r="RCZ133" s="46"/>
      <c r="RDA133" s="35"/>
      <c r="RDB133" s="59"/>
      <c r="RDC133" s="37"/>
      <c r="RDD133" s="46"/>
      <c r="RDE133" s="35"/>
      <c r="RDF133" s="59"/>
      <c r="RDG133" s="37"/>
      <c r="RDH133" s="46"/>
      <c r="RDI133" s="35"/>
      <c r="RDJ133" s="59"/>
      <c r="RDK133" s="37"/>
      <c r="RDL133" s="46"/>
      <c r="RDM133" s="35"/>
      <c r="RDN133" s="59"/>
      <c r="RDO133" s="37"/>
      <c r="RDP133" s="46"/>
      <c r="RDQ133" s="35"/>
      <c r="RDR133" s="59"/>
      <c r="RDS133" s="37"/>
      <c r="RDT133" s="46"/>
      <c r="RDU133" s="35"/>
      <c r="RDV133" s="59"/>
      <c r="RDW133" s="37"/>
      <c r="RDX133" s="46"/>
      <c r="RDY133" s="35"/>
      <c r="RDZ133" s="59"/>
      <c r="REA133" s="37"/>
      <c r="REB133" s="46"/>
      <c r="REC133" s="35"/>
      <c r="RED133" s="59"/>
      <c r="REE133" s="37"/>
      <c r="REF133" s="46"/>
      <c r="REG133" s="35"/>
      <c r="REH133" s="59"/>
      <c r="REI133" s="37"/>
      <c r="REJ133" s="46"/>
      <c r="REK133" s="35"/>
      <c r="REL133" s="59"/>
      <c r="REM133" s="37"/>
      <c r="REN133" s="46"/>
      <c r="REO133" s="35"/>
      <c r="REP133" s="59"/>
      <c r="REQ133" s="37"/>
      <c r="RER133" s="46"/>
      <c r="RES133" s="35"/>
      <c r="RET133" s="59"/>
      <c r="REU133" s="37"/>
      <c r="REV133" s="46"/>
      <c r="REW133" s="35"/>
      <c r="REX133" s="59"/>
      <c r="REY133" s="37"/>
      <c r="REZ133" s="46"/>
      <c r="RFA133" s="35"/>
      <c r="RFB133" s="59"/>
      <c r="RFC133" s="37"/>
      <c r="RFD133" s="46"/>
      <c r="RFE133" s="35"/>
      <c r="RFF133" s="59"/>
      <c r="RFG133" s="37"/>
      <c r="RFH133" s="46"/>
      <c r="RFI133" s="35"/>
      <c r="RFJ133" s="59"/>
      <c r="RFK133" s="37"/>
      <c r="RFL133" s="46"/>
      <c r="RFM133" s="35"/>
      <c r="RFN133" s="59"/>
      <c r="RFO133" s="37"/>
      <c r="RFP133" s="46"/>
      <c r="RFQ133" s="35"/>
      <c r="RFR133" s="59"/>
      <c r="RFS133" s="37"/>
      <c r="RFT133" s="46"/>
      <c r="RFU133" s="35"/>
      <c r="RFV133" s="59"/>
      <c r="RFW133" s="37"/>
      <c r="RFX133" s="46"/>
      <c r="RFY133" s="35"/>
      <c r="RFZ133" s="59"/>
      <c r="RGA133" s="37"/>
      <c r="RGB133" s="46"/>
      <c r="RGC133" s="35"/>
      <c r="RGD133" s="59"/>
      <c r="RGE133" s="37"/>
      <c r="RGF133" s="46"/>
      <c r="RGG133" s="35"/>
      <c r="RGH133" s="59"/>
      <c r="RGI133" s="37"/>
      <c r="RGJ133" s="46"/>
      <c r="RGK133" s="35"/>
      <c r="RGL133" s="59"/>
      <c r="RGM133" s="37"/>
      <c r="RGN133" s="46"/>
      <c r="RGO133" s="35"/>
      <c r="RGP133" s="59"/>
      <c r="RGQ133" s="37"/>
      <c r="RGR133" s="46"/>
      <c r="RGS133" s="35"/>
      <c r="RGT133" s="59"/>
      <c r="RGU133" s="37"/>
      <c r="RGV133" s="46"/>
      <c r="RGW133" s="35"/>
      <c r="RGX133" s="59"/>
      <c r="RGY133" s="37"/>
      <c r="RGZ133" s="46"/>
      <c r="RHA133" s="35"/>
      <c r="RHB133" s="59"/>
      <c r="RHC133" s="37"/>
      <c r="RHD133" s="46"/>
      <c r="RHE133" s="35"/>
      <c r="RHF133" s="59"/>
      <c r="RHG133" s="37"/>
      <c r="RHH133" s="46"/>
      <c r="RHI133" s="35"/>
      <c r="RHJ133" s="59"/>
      <c r="RHK133" s="37"/>
      <c r="RHL133" s="46"/>
      <c r="RHM133" s="35"/>
      <c r="RHN133" s="59"/>
      <c r="RHO133" s="37"/>
      <c r="RHP133" s="46"/>
      <c r="RHQ133" s="35"/>
      <c r="RHR133" s="59"/>
      <c r="RHS133" s="37"/>
      <c r="RHT133" s="46"/>
      <c r="RHU133" s="35"/>
      <c r="RHV133" s="59"/>
      <c r="RHW133" s="37"/>
      <c r="RHX133" s="46"/>
      <c r="RHY133" s="35"/>
      <c r="RHZ133" s="59"/>
      <c r="RIA133" s="37"/>
      <c r="RIB133" s="46"/>
      <c r="RIC133" s="35"/>
      <c r="RID133" s="59"/>
      <c r="RIE133" s="37"/>
      <c r="RIF133" s="46"/>
      <c r="RIG133" s="35"/>
      <c r="RIH133" s="59"/>
      <c r="RII133" s="37"/>
      <c r="RIJ133" s="46"/>
      <c r="RIK133" s="35"/>
      <c r="RIL133" s="59"/>
      <c r="RIM133" s="37"/>
      <c r="RIN133" s="46"/>
      <c r="RIO133" s="35"/>
      <c r="RIP133" s="59"/>
      <c r="RIQ133" s="37"/>
      <c r="RIR133" s="46"/>
      <c r="RIS133" s="35"/>
      <c r="RIT133" s="59"/>
      <c r="RIU133" s="37"/>
      <c r="RIV133" s="46"/>
      <c r="RIW133" s="35"/>
      <c r="RIX133" s="59"/>
      <c r="RIY133" s="37"/>
      <c r="RIZ133" s="46"/>
      <c r="RJA133" s="35"/>
      <c r="RJB133" s="59"/>
      <c r="RJC133" s="37"/>
      <c r="RJD133" s="46"/>
      <c r="RJE133" s="35"/>
      <c r="RJF133" s="59"/>
      <c r="RJG133" s="37"/>
      <c r="RJH133" s="46"/>
      <c r="RJI133" s="35"/>
      <c r="RJJ133" s="59"/>
      <c r="RJK133" s="37"/>
      <c r="RJL133" s="46"/>
      <c r="RJM133" s="35"/>
      <c r="RJN133" s="59"/>
      <c r="RJO133" s="37"/>
      <c r="RJP133" s="46"/>
      <c r="RJQ133" s="35"/>
      <c r="RJR133" s="59"/>
      <c r="RJS133" s="37"/>
      <c r="RJT133" s="46"/>
      <c r="RJU133" s="35"/>
      <c r="RJV133" s="59"/>
      <c r="RJW133" s="37"/>
      <c r="RJX133" s="46"/>
      <c r="RJY133" s="35"/>
      <c r="RJZ133" s="59"/>
      <c r="RKA133" s="37"/>
      <c r="RKB133" s="46"/>
      <c r="RKC133" s="35"/>
      <c r="RKD133" s="59"/>
      <c r="RKE133" s="37"/>
      <c r="RKF133" s="46"/>
      <c r="RKG133" s="35"/>
      <c r="RKH133" s="59"/>
      <c r="RKI133" s="37"/>
      <c r="RKJ133" s="46"/>
      <c r="RKK133" s="35"/>
      <c r="RKL133" s="59"/>
      <c r="RKM133" s="37"/>
      <c r="RKN133" s="46"/>
      <c r="RKO133" s="35"/>
      <c r="RKP133" s="59"/>
      <c r="RKQ133" s="37"/>
      <c r="RKR133" s="46"/>
      <c r="RKS133" s="35"/>
      <c r="RKT133" s="59"/>
      <c r="RKU133" s="37"/>
      <c r="RKV133" s="46"/>
      <c r="RKW133" s="35"/>
      <c r="RKX133" s="59"/>
      <c r="RKY133" s="37"/>
      <c r="RKZ133" s="46"/>
      <c r="RLA133" s="35"/>
      <c r="RLB133" s="59"/>
      <c r="RLC133" s="37"/>
      <c r="RLD133" s="46"/>
      <c r="RLE133" s="35"/>
      <c r="RLF133" s="59"/>
      <c r="RLG133" s="37"/>
      <c r="RLH133" s="46"/>
      <c r="RLI133" s="35"/>
      <c r="RLJ133" s="59"/>
      <c r="RLK133" s="37"/>
      <c r="RLL133" s="46"/>
      <c r="RLM133" s="35"/>
      <c r="RLN133" s="59"/>
      <c r="RLO133" s="37"/>
      <c r="RLP133" s="46"/>
      <c r="RLQ133" s="35"/>
      <c r="RLR133" s="59"/>
      <c r="RLS133" s="37"/>
      <c r="RLT133" s="46"/>
      <c r="RLU133" s="35"/>
      <c r="RLV133" s="59"/>
      <c r="RLW133" s="37"/>
      <c r="RLX133" s="46"/>
      <c r="RLY133" s="35"/>
      <c r="RLZ133" s="59"/>
      <c r="RMA133" s="37"/>
      <c r="RMB133" s="46"/>
      <c r="RMC133" s="35"/>
      <c r="RMD133" s="59"/>
      <c r="RME133" s="37"/>
      <c r="RMF133" s="46"/>
      <c r="RMG133" s="35"/>
      <c r="RMH133" s="59"/>
      <c r="RMI133" s="37"/>
      <c r="RMJ133" s="46"/>
      <c r="RMK133" s="35"/>
      <c r="RML133" s="59"/>
      <c r="RMM133" s="37"/>
      <c r="RMN133" s="46"/>
      <c r="RMO133" s="35"/>
      <c r="RMP133" s="59"/>
      <c r="RMQ133" s="37"/>
      <c r="RMR133" s="46"/>
      <c r="RMS133" s="35"/>
      <c r="RMT133" s="59"/>
      <c r="RMU133" s="37"/>
      <c r="RMV133" s="46"/>
      <c r="RMW133" s="35"/>
      <c r="RMX133" s="59"/>
      <c r="RMY133" s="37"/>
      <c r="RMZ133" s="46"/>
      <c r="RNA133" s="35"/>
      <c r="RNB133" s="59"/>
      <c r="RNC133" s="37"/>
      <c r="RND133" s="46"/>
      <c r="RNE133" s="35"/>
      <c r="RNF133" s="59"/>
      <c r="RNG133" s="37"/>
      <c r="RNH133" s="46"/>
      <c r="RNI133" s="35"/>
      <c r="RNJ133" s="59"/>
      <c r="RNK133" s="37"/>
      <c r="RNL133" s="46"/>
      <c r="RNM133" s="35"/>
      <c r="RNN133" s="59"/>
      <c r="RNO133" s="37"/>
      <c r="RNP133" s="46"/>
      <c r="RNQ133" s="35"/>
      <c r="RNR133" s="59"/>
      <c r="RNS133" s="37"/>
      <c r="RNT133" s="46"/>
      <c r="RNU133" s="35"/>
      <c r="RNV133" s="59"/>
      <c r="RNW133" s="37"/>
      <c r="RNX133" s="46"/>
      <c r="RNY133" s="35"/>
      <c r="RNZ133" s="59"/>
      <c r="ROA133" s="37"/>
      <c r="ROB133" s="46"/>
      <c r="ROC133" s="35"/>
      <c r="ROD133" s="59"/>
      <c r="ROE133" s="37"/>
      <c r="ROF133" s="46"/>
      <c r="ROG133" s="35"/>
      <c r="ROH133" s="59"/>
      <c r="ROI133" s="37"/>
      <c r="ROJ133" s="46"/>
      <c r="ROK133" s="35"/>
      <c r="ROL133" s="59"/>
      <c r="ROM133" s="37"/>
      <c r="RON133" s="46"/>
      <c r="ROO133" s="35"/>
      <c r="ROP133" s="59"/>
      <c r="ROQ133" s="37"/>
      <c r="ROR133" s="46"/>
      <c r="ROS133" s="35"/>
      <c r="ROT133" s="59"/>
      <c r="ROU133" s="37"/>
      <c r="ROV133" s="46"/>
      <c r="ROW133" s="35"/>
      <c r="ROX133" s="59"/>
      <c r="ROY133" s="37"/>
      <c r="ROZ133" s="46"/>
      <c r="RPA133" s="35"/>
      <c r="RPB133" s="59"/>
      <c r="RPC133" s="37"/>
      <c r="RPD133" s="46"/>
      <c r="RPE133" s="35"/>
      <c r="RPF133" s="59"/>
      <c r="RPG133" s="37"/>
      <c r="RPH133" s="46"/>
      <c r="RPI133" s="35"/>
      <c r="RPJ133" s="59"/>
      <c r="RPK133" s="37"/>
      <c r="RPL133" s="46"/>
      <c r="RPM133" s="35"/>
      <c r="RPN133" s="59"/>
      <c r="RPO133" s="37"/>
      <c r="RPP133" s="46"/>
      <c r="RPQ133" s="35"/>
      <c r="RPR133" s="59"/>
      <c r="RPS133" s="37"/>
      <c r="RPT133" s="46"/>
      <c r="RPU133" s="35"/>
      <c r="RPV133" s="59"/>
      <c r="RPW133" s="37"/>
      <c r="RPX133" s="46"/>
      <c r="RPY133" s="35"/>
      <c r="RPZ133" s="59"/>
      <c r="RQA133" s="37"/>
      <c r="RQB133" s="46"/>
      <c r="RQC133" s="35"/>
      <c r="RQD133" s="59"/>
      <c r="RQE133" s="37"/>
      <c r="RQF133" s="46"/>
      <c r="RQG133" s="35"/>
      <c r="RQH133" s="59"/>
      <c r="RQI133" s="37"/>
      <c r="RQJ133" s="46"/>
      <c r="RQK133" s="35"/>
      <c r="RQL133" s="59"/>
      <c r="RQM133" s="37"/>
      <c r="RQN133" s="46"/>
      <c r="RQO133" s="35"/>
      <c r="RQP133" s="59"/>
      <c r="RQQ133" s="37"/>
      <c r="RQR133" s="46"/>
      <c r="RQS133" s="35"/>
      <c r="RQT133" s="59"/>
      <c r="RQU133" s="37"/>
      <c r="RQV133" s="46"/>
      <c r="RQW133" s="35"/>
      <c r="RQX133" s="59"/>
      <c r="RQY133" s="37"/>
      <c r="RQZ133" s="46"/>
      <c r="RRA133" s="35"/>
      <c r="RRB133" s="59"/>
      <c r="RRC133" s="37"/>
      <c r="RRD133" s="46"/>
      <c r="RRE133" s="35"/>
      <c r="RRF133" s="59"/>
      <c r="RRG133" s="37"/>
      <c r="RRH133" s="46"/>
      <c r="RRI133" s="35"/>
      <c r="RRJ133" s="59"/>
      <c r="RRK133" s="37"/>
      <c r="RRL133" s="46"/>
      <c r="RRM133" s="35"/>
      <c r="RRN133" s="59"/>
      <c r="RRO133" s="37"/>
      <c r="RRP133" s="46"/>
      <c r="RRQ133" s="35"/>
      <c r="RRR133" s="59"/>
      <c r="RRS133" s="37"/>
      <c r="RRT133" s="46"/>
      <c r="RRU133" s="35"/>
      <c r="RRV133" s="59"/>
      <c r="RRW133" s="37"/>
      <c r="RRX133" s="46"/>
      <c r="RRY133" s="35"/>
      <c r="RRZ133" s="59"/>
      <c r="RSA133" s="37"/>
      <c r="RSB133" s="46"/>
      <c r="RSC133" s="35"/>
      <c r="RSD133" s="59"/>
      <c r="RSE133" s="37"/>
      <c r="RSF133" s="46"/>
      <c r="RSG133" s="35"/>
      <c r="RSH133" s="59"/>
      <c r="RSI133" s="37"/>
      <c r="RSJ133" s="46"/>
      <c r="RSK133" s="35"/>
      <c r="RSL133" s="59"/>
      <c r="RSM133" s="37"/>
      <c r="RSN133" s="46"/>
      <c r="RSO133" s="35"/>
      <c r="RSP133" s="59"/>
      <c r="RSQ133" s="37"/>
      <c r="RSR133" s="46"/>
      <c r="RSS133" s="35"/>
      <c r="RST133" s="59"/>
      <c r="RSU133" s="37"/>
      <c r="RSV133" s="46"/>
      <c r="RSW133" s="35"/>
      <c r="RSX133" s="59"/>
      <c r="RSY133" s="37"/>
      <c r="RSZ133" s="46"/>
      <c r="RTA133" s="35"/>
      <c r="RTB133" s="59"/>
      <c r="RTC133" s="37"/>
      <c r="RTD133" s="46"/>
      <c r="RTE133" s="35"/>
      <c r="RTF133" s="59"/>
      <c r="RTG133" s="37"/>
      <c r="RTH133" s="46"/>
      <c r="RTI133" s="35"/>
      <c r="RTJ133" s="59"/>
      <c r="RTK133" s="37"/>
      <c r="RTL133" s="46"/>
      <c r="RTM133" s="35"/>
      <c r="RTN133" s="59"/>
      <c r="RTO133" s="37"/>
      <c r="RTP133" s="46"/>
      <c r="RTQ133" s="35"/>
      <c r="RTR133" s="59"/>
      <c r="RTS133" s="37"/>
      <c r="RTT133" s="46"/>
      <c r="RTU133" s="35"/>
      <c r="RTV133" s="59"/>
      <c r="RTW133" s="37"/>
      <c r="RTX133" s="46"/>
      <c r="RTY133" s="35"/>
      <c r="RTZ133" s="59"/>
      <c r="RUA133" s="37"/>
      <c r="RUB133" s="46"/>
      <c r="RUC133" s="35"/>
      <c r="RUD133" s="59"/>
      <c r="RUE133" s="37"/>
      <c r="RUF133" s="46"/>
      <c r="RUG133" s="35"/>
      <c r="RUH133" s="59"/>
      <c r="RUI133" s="37"/>
      <c r="RUJ133" s="46"/>
      <c r="RUK133" s="35"/>
      <c r="RUL133" s="59"/>
      <c r="RUM133" s="37"/>
      <c r="RUN133" s="46"/>
      <c r="RUO133" s="35"/>
      <c r="RUP133" s="59"/>
      <c r="RUQ133" s="37"/>
      <c r="RUR133" s="46"/>
      <c r="RUS133" s="35"/>
      <c r="RUT133" s="59"/>
      <c r="RUU133" s="37"/>
      <c r="RUV133" s="46"/>
      <c r="RUW133" s="35"/>
      <c r="RUX133" s="59"/>
      <c r="RUY133" s="37"/>
      <c r="RUZ133" s="46"/>
      <c r="RVA133" s="35"/>
      <c r="RVB133" s="59"/>
      <c r="RVC133" s="37"/>
      <c r="RVD133" s="46"/>
      <c r="RVE133" s="35"/>
      <c r="RVF133" s="59"/>
      <c r="RVG133" s="37"/>
      <c r="RVH133" s="46"/>
      <c r="RVI133" s="35"/>
      <c r="RVJ133" s="59"/>
      <c r="RVK133" s="37"/>
      <c r="RVL133" s="46"/>
      <c r="RVM133" s="35"/>
      <c r="RVN133" s="59"/>
      <c r="RVO133" s="37"/>
      <c r="RVP133" s="46"/>
      <c r="RVQ133" s="35"/>
      <c r="RVR133" s="59"/>
      <c r="RVS133" s="37"/>
      <c r="RVT133" s="46"/>
      <c r="RVU133" s="35"/>
      <c r="RVV133" s="59"/>
      <c r="RVW133" s="37"/>
      <c r="RVX133" s="46"/>
      <c r="RVY133" s="35"/>
      <c r="RVZ133" s="59"/>
      <c r="RWA133" s="37"/>
      <c r="RWB133" s="46"/>
      <c r="RWC133" s="35"/>
      <c r="RWD133" s="59"/>
      <c r="RWE133" s="37"/>
      <c r="RWF133" s="46"/>
      <c r="RWG133" s="35"/>
      <c r="RWH133" s="59"/>
      <c r="RWI133" s="37"/>
      <c r="RWJ133" s="46"/>
      <c r="RWK133" s="35"/>
      <c r="RWL133" s="59"/>
      <c r="RWM133" s="37"/>
      <c r="RWN133" s="46"/>
      <c r="RWO133" s="35"/>
      <c r="RWP133" s="59"/>
      <c r="RWQ133" s="37"/>
      <c r="RWR133" s="46"/>
      <c r="RWS133" s="35"/>
      <c r="RWT133" s="59"/>
      <c r="RWU133" s="37"/>
      <c r="RWV133" s="46"/>
      <c r="RWW133" s="35"/>
      <c r="RWX133" s="59"/>
      <c r="RWY133" s="37"/>
      <c r="RWZ133" s="46"/>
      <c r="RXA133" s="35"/>
      <c r="RXB133" s="59"/>
      <c r="RXC133" s="37"/>
      <c r="RXD133" s="46"/>
      <c r="RXE133" s="35"/>
      <c r="RXF133" s="59"/>
      <c r="RXG133" s="37"/>
      <c r="RXH133" s="46"/>
      <c r="RXI133" s="35"/>
      <c r="RXJ133" s="59"/>
      <c r="RXK133" s="37"/>
      <c r="RXL133" s="46"/>
      <c r="RXM133" s="35"/>
      <c r="RXN133" s="59"/>
      <c r="RXO133" s="37"/>
      <c r="RXP133" s="46"/>
      <c r="RXQ133" s="35"/>
      <c r="RXR133" s="59"/>
      <c r="RXS133" s="37"/>
      <c r="RXT133" s="46"/>
      <c r="RXU133" s="35"/>
      <c r="RXV133" s="59"/>
      <c r="RXW133" s="37"/>
      <c r="RXX133" s="46"/>
      <c r="RXY133" s="35"/>
      <c r="RXZ133" s="59"/>
      <c r="RYA133" s="37"/>
      <c r="RYB133" s="46"/>
      <c r="RYC133" s="35"/>
      <c r="RYD133" s="59"/>
      <c r="RYE133" s="37"/>
      <c r="RYF133" s="46"/>
      <c r="RYG133" s="35"/>
      <c r="RYH133" s="59"/>
      <c r="RYI133" s="37"/>
      <c r="RYJ133" s="46"/>
      <c r="RYK133" s="35"/>
      <c r="RYL133" s="59"/>
      <c r="RYM133" s="37"/>
      <c r="RYN133" s="46"/>
      <c r="RYO133" s="35"/>
      <c r="RYP133" s="59"/>
      <c r="RYQ133" s="37"/>
      <c r="RYR133" s="46"/>
      <c r="RYS133" s="35"/>
      <c r="RYT133" s="59"/>
      <c r="RYU133" s="37"/>
      <c r="RYV133" s="46"/>
      <c r="RYW133" s="35"/>
      <c r="RYX133" s="59"/>
      <c r="RYY133" s="37"/>
      <c r="RYZ133" s="46"/>
      <c r="RZA133" s="35"/>
      <c r="RZB133" s="59"/>
      <c r="RZC133" s="37"/>
      <c r="RZD133" s="46"/>
      <c r="RZE133" s="35"/>
      <c r="RZF133" s="59"/>
      <c r="RZG133" s="37"/>
      <c r="RZH133" s="46"/>
      <c r="RZI133" s="35"/>
      <c r="RZJ133" s="59"/>
      <c r="RZK133" s="37"/>
      <c r="RZL133" s="46"/>
      <c r="RZM133" s="35"/>
      <c r="RZN133" s="59"/>
      <c r="RZO133" s="37"/>
      <c r="RZP133" s="46"/>
      <c r="RZQ133" s="35"/>
      <c r="RZR133" s="59"/>
      <c r="RZS133" s="37"/>
      <c r="RZT133" s="46"/>
      <c r="RZU133" s="35"/>
      <c r="RZV133" s="59"/>
      <c r="RZW133" s="37"/>
      <c r="RZX133" s="46"/>
      <c r="RZY133" s="35"/>
      <c r="RZZ133" s="59"/>
      <c r="SAA133" s="37"/>
      <c r="SAB133" s="46"/>
      <c r="SAC133" s="35"/>
      <c r="SAD133" s="59"/>
      <c r="SAE133" s="37"/>
      <c r="SAF133" s="46"/>
      <c r="SAG133" s="35"/>
      <c r="SAH133" s="59"/>
      <c r="SAI133" s="37"/>
      <c r="SAJ133" s="46"/>
      <c r="SAK133" s="35"/>
      <c r="SAL133" s="59"/>
      <c r="SAM133" s="37"/>
      <c r="SAN133" s="46"/>
      <c r="SAO133" s="35"/>
      <c r="SAP133" s="59"/>
      <c r="SAQ133" s="37"/>
      <c r="SAR133" s="46"/>
      <c r="SAS133" s="35"/>
      <c r="SAT133" s="59"/>
      <c r="SAU133" s="37"/>
      <c r="SAV133" s="46"/>
      <c r="SAW133" s="35"/>
      <c r="SAX133" s="59"/>
      <c r="SAY133" s="37"/>
      <c r="SAZ133" s="46"/>
      <c r="SBA133" s="35"/>
      <c r="SBB133" s="59"/>
      <c r="SBC133" s="37"/>
      <c r="SBD133" s="46"/>
      <c r="SBE133" s="35"/>
      <c r="SBF133" s="59"/>
      <c r="SBG133" s="37"/>
      <c r="SBH133" s="46"/>
      <c r="SBI133" s="35"/>
      <c r="SBJ133" s="59"/>
      <c r="SBK133" s="37"/>
      <c r="SBL133" s="46"/>
      <c r="SBM133" s="35"/>
      <c r="SBN133" s="59"/>
      <c r="SBO133" s="37"/>
      <c r="SBP133" s="46"/>
      <c r="SBQ133" s="35"/>
      <c r="SBR133" s="59"/>
      <c r="SBS133" s="37"/>
      <c r="SBT133" s="46"/>
      <c r="SBU133" s="35"/>
      <c r="SBV133" s="59"/>
      <c r="SBW133" s="37"/>
      <c r="SBX133" s="46"/>
      <c r="SBY133" s="35"/>
      <c r="SBZ133" s="59"/>
      <c r="SCA133" s="37"/>
      <c r="SCB133" s="46"/>
      <c r="SCC133" s="35"/>
      <c r="SCD133" s="59"/>
      <c r="SCE133" s="37"/>
      <c r="SCF133" s="46"/>
      <c r="SCG133" s="35"/>
      <c r="SCH133" s="59"/>
      <c r="SCI133" s="37"/>
      <c r="SCJ133" s="46"/>
      <c r="SCK133" s="35"/>
      <c r="SCL133" s="59"/>
      <c r="SCM133" s="37"/>
      <c r="SCN133" s="46"/>
      <c r="SCO133" s="35"/>
      <c r="SCP133" s="59"/>
      <c r="SCQ133" s="37"/>
      <c r="SCR133" s="46"/>
      <c r="SCS133" s="35"/>
      <c r="SCT133" s="59"/>
      <c r="SCU133" s="37"/>
      <c r="SCV133" s="46"/>
      <c r="SCW133" s="35"/>
      <c r="SCX133" s="59"/>
      <c r="SCY133" s="37"/>
      <c r="SCZ133" s="46"/>
      <c r="SDA133" s="35"/>
      <c r="SDB133" s="59"/>
      <c r="SDC133" s="37"/>
      <c r="SDD133" s="46"/>
      <c r="SDE133" s="35"/>
      <c r="SDF133" s="59"/>
      <c r="SDG133" s="37"/>
      <c r="SDH133" s="46"/>
      <c r="SDI133" s="35"/>
      <c r="SDJ133" s="59"/>
      <c r="SDK133" s="37"/>
      <c r="SDL133" s="46"/>
      <c r="SDM133" s="35"/>
      <c r="SDN133" s="59"/>
      <c r="SDO133" s="37"/>
      <c r="SDP133" s="46"/>
      <c r="SDQ133" s="35"/>
      <c r="SDR133" s="59"/>
      <c r="SDS133" s="37"/>
      <c r="SDT133" s="46"/>
      <c r="SDU133" s="35"/>
      <c r="SDV133" s="59"/>
      <c r="SDW133" s="37"/>
      <c r="SDX133" s="46"/>
      <c r="SDY133" s="35"/>
      <c r="SDZ133" s="59"/>
      <c r="SEA133" s="37"/>
      <c r="SEB133" s="46"/>
      <c r="SEC133" s="35"/>
      <c r="SED133" s="59"/>
      <c r="SEE133" s="37"/>
      <c r="SEF133" s="46"/>
      <c r="SEG133" s="35"/>
      <c r="SEH133" s="59"/>
      <c r="SEI133" s="37"/>
      <c r="SEJ133" s="46"/>
      <c r="SEK133" s="35"/>
      <c r="SEL133" s="59"/>
      <c r="SEM133" s="37"/>
      <c r="SEN133" s="46"/>
      <c r="SEO133" s="35"/>
      <c r="SEP133" s="59"/>
      <c r="SEQ133" s="37"/>
      <c r="SER133" s="46"/>
      <c r="SES133" s="35"/>
      <c r="SET133" s="59"/>
      <c r="SEU133" s="37"/>
      <c r="SEV133" s="46"/>
      <c r="SEW133" s="35"/>
      <c r="SEX133" s="59"/>
      <c r="SEY133" s="37"/>
      <c r="SEZ133" s="46"/>
      <c r="SFA133" s="35"/>
      <c r="SFB133" s="59"/>
      <c r="SFC133" s="37"/>
      <c r="SFD133" s="46"/>
      <c r="SFE133" s="35"/>
      <c r="SFF133" s="59"/>
      <c r="SFG133" s="37"/>
      <c r="SFH133" s="46"/>
      <c r="SFI133" s="35"/>
      <c r="SFJ133" s="59"/>
      <c r="SFK133" s="37"/>
      <c r="SFL133" s="46"/>
      <c r="SFM133" s="35"/>
      <c r="SFN133" s="59"/>
      <c r="SFO133" s="37"/>
      <c r="SFP133" s="46"/>
      <c r="SFQ133" s="35"/>
      <c r="SFR133" s="59"/>
      <c r="SFS133" s="37"/>
      <c r="SFT133" s="46"/>
      <c r="SFU133" s="35"/>
      <c r="SFV133" s="59"/>
      <c r="SFW133" s="37"/>
      <c r="SFX133" s="46"/>
      <c r="SFY133" s="35"/>
      <c r="SFZ133" s="59"/>
      <c r="SGA133" s="37"/>
      <c r="SGB133" s="46"/>
      <c r="SGC133" s="35"/>
      <c r="SGD133" s="59"/>
      <c r="SGE133" s="37"/>
      <c r="SGF133" s="46"/>
      <c r="SGG133" s="35"/>
      <c r="SGH133" s="59"/>
      <c r="SGI133" s="37"/>
      <c r="SGJ133" s="46"/>
      <c r="SGK133" s="35"/>
      <c r="SGL133" s="59"/>
      <c r="SGM133" s="37"/>
      <c r="SGN133" s="46"/>
      <c r="SGO133" s="35"/>
      <c r="SGP133" s="59"/>
      <c r="SGQ133" s="37"/>
      <c r="SGR133" s="46"/>
      <c r="SGS133" s="35"/>
      <c r="SGT133" s="59"/>
      <c r="SGU133" s="37"/>
      <c r="SGV133" s="46"/>
      <c r="SGW133" s="35"/>
      <c r="SGX133" s="59"/>
      <c r="SGY133" s="37"/>
      <c r="SGZ133" s="46"/>
      <c r="SHA133" s="35"/>
      <c r="SHB133" s="59"/>
      <c r="SHC133" s="37"/>
      <c r="SHD133" s="46"/>
      <c r="SHE133" s="35"/>
      <c r="SHF133" s="59"/>
      <c r="SHG133" s="37"/>
      <c r="SHH133" s="46"/>
      <c r="SHI133" s="35"/>
      <c r="SHJ133" s="59"/>
      <c r="SHK133" s="37"/>
      <c r="SHL133" s="46"/>
      <c r="SHM133" s="35"/>
      <c r="SHN133" s="59"/>
      <c r="SHO133" s="37"/>
      <c r="SHP133" s="46"/>
      <c r="SHQ133" s="35"/>
      <c r="SHR133" s="59"/>
      <c r="SHS133" s="37"/>
      <c r="SHT133" s="46"/>
      <c r="SHU133" s="35"/>
      <c r="SHV133" s="59"/>
      <c r="SHW133" s="37"/>
      <c r="SHX133" s="46"/>
      <c r="SHY133" s="35"/>
      <c r="SHZ133" s="59"/>
      <c r="SIA133" s="37"/>
      <c r="SIB133" s="46"/>
      <c r="SIC133" s="35"/>
      <c r="SID133" s="59"/>
      <c r="SIE133" s="37"/>
      <c r="SIF133" s="46"/>
      <c r="SIG133" s="35"/>
      <c r="SIH133" s="59"/>
      <c r="SII133" s="37"/>
      <c r="SIJ133" s="46"/>
      <c r="SIK133" s="35"/>
      <c r="SIL133" s="59"/>
      <c r="SIM133" s="37"/>
      <c r="SIN133" s="46"/>
      <c r="SIO133" s="35"/>
      <c r="SIP133" s="59"/>
      <c r="SIQ133" s="37"/>
      <c r="SIR133" s="46"/>
      <c r="SIS133" s="35"/>
      <c r="SIT133" s="59"/>
      <c r="SIU133" s="37"/>
      <c r="SIV133" s="46"/>
      <c r="SIW133" s="35"/>
      <c r="SIX133" s="59"/>
      <c r="SIY133" s="37"/>
      <c r="SIZ133" s="46"/>
      <c r="SJA133" s="35"/>
      <c r="SJB133" s="59"/>
      <c r="SJC133" s="37"/>
      <c r="SJD133" s="46"/>
      <c r="SJE133" s="35"/>
      <c r="SJF133" s="59"/>
      <c r="SJG133" s="37"/>
      <c r="SJH133" s="46"/>
      <c r="SJI133" s="35"/>
      <c r="SJJ133" s="59"/>
      <c r="SJK133" s="37"/>
      <c r="SJL133" s="46"/>
      <c r="SJM133" s="35"/>
      <c r="SJN133" s="59"/>
      <c r="SJO133" s="37"/>
      <c r="SJP133" s="46"/>
      <c r="SJQ133" s="35"/>
      <c r="SJR133" s="59"/>
      <c r="SJS133" s="37"/>
      <c r="SJT133" s="46"/>
      <c r="SJU133" s="35"/>
      <c r="SJV133" s="59"/>
      <c r="SJW133" s="37"/>
      <c r="SJX133" s="46"/>
      <c r="SJY133" s="35"/>
      <c r="SJZ133" s="59"/>
      <c r="SKA133" s="37"/>
      <c r="SKB133" s="46"/>
      <c r="SKC133" s="35"/>
      <c r="SKD133" s="59"/>
      <c r="SKE133" s="37"/>
      <c r="SKF133" s="46"/>
      <c r="SKG133" s="35"/>
      <c r="SKH133" s="59"/>
      <c r="SKI133" s="37"/>
      <c r="SKJ133" s="46"/>
      <c r="SKK133" s="35"/>
      <c r="SKL133" s="59"/>
      <c r="SKM133" s="37"/>
      <c r="SKN133" s="46"/>
      <c r="SKO133" s="35"/>
      <c r="SKP133" s="59"/>
      <c r="SKQ133" s="37"/>
      <c r="SKR133" s="46"/>
      <c r="SKS133" s="35"/>
      <c r="SKT133" s="59"/>
      <c r="SKU133" s="37"/>
      <c r="SKV133" s="46"/>
      <c r="SKW133" s="35"/>
      <c r="SKX133" s="59"/>
      <c r="SKY133" s="37"/>
      <c r="SKZ133" s="46"/>
      <c r="SLA133" s="35"/>
      <c r="SLB133" s="59"/>
      <c r="SLC133" s="37"/>
      <c r="SLD133" s="46"/>
      <c r="SLE133" s="35"/>
      <c r="SLF133" s="59"/>
      <c r="SLG133" s="37"/>
      <c r="SLH133" s="46"/>
      <c r="SLI133" s="35"/>
      <c r="SLJ133" s="59"/>
      <c r="SLK133" s="37"/>
      <c r="SLL133" s="46"/>
      <c r="SLM133" s="35"/>
      <c r="SLN133" s="59"/>
      <c r="SLO133" s="37"/>
      <c r="SLP133" s="46"/>
      <c r="SLQ133" s="35"/>
      <c r="SLR133" s="59"/>
      <c r="SLS133" s="37"/>
      <c r="SLT133" s="46"/>
      <c r="SLU133" s="35"/>
      <c r="SLV133" s="59"/>
      <c r="SLW133" s="37"/>
      <c r="SLX133" s="46"/>
      <c r="SLY133" s="35"/>
      <c r="SLZ133" s="59"/>
      <c r="SMA133" s="37"/>
      <c r="SMB133" s="46"/>
      <c r="SMC133" s="35"/>
      <c r="SMD133" s="59"/>
      <c r="SME133" s="37"/>
      <c r="SMF133" s="46"/>
      <c r="SMG133" s="35"/>
      <c r="SMH133" s="59"/>
      <c r="SMI133" s="37"/>
      <c r="SMJ133" s="46"/>
      <c r="SMK133" s="35"/>
      <c r="SML133" s="59"/>
      <c r="SMM133" s="37"/>
      <c r="SMN133" s="46"/>
      <c r="SMO133" s="35"/>
      <c r="SMP133" s="59"/>
      <c r="SMQ133" s="37"/>
      <c r="SMR133" s="46"/>
      <c r="SMS133" s="35"/>
      <c r="SMT133" s="59"/>
      <c r="SMU133" s="37"/>
      <c r="SMV133" s="46"/>
      <c r="SMW133" s="35"/>
      <c r="SMX133" s="59"/>
      <c r="SMY133" s="37"/>
      <c r="SMZ133" s="46"/>
      <c r="SNA133" s="35"/>
      <c r="SNB133" s="59"/>
      <c r="SNC133" s="37"/>
      <c r="SND133" s="46"/>
      <c r="SNE133" s="35"/>
      <c r="SNF133" s="59"/>
      <c r="SNG133" s="37"/>
      <c r="SNH133" s="46"/>
      <c r="SNI133" s="35"/>
      <c r="SNJ133" s="59"/>
      <c r="SNK133" s="37"/>
      <c r="SNL133" s="46"/>
      <c r="SNM133" s="35"/>
      <c r="SNN133" s="59"/>
      <c r="SNO133" s="37"/>
      <c r="SNP133" s="46"/>
      <c r="SNQ133" s="35"/>
      <c r="SNR133" s="59"/>
      <c r="SNS133" s="37"/>
      <c r="SNT133" s="46"/>
      <c r="SNU133" s="35"/>
      <c r="SNV133" s="59"/>
      <c r="SNW133" s="37"/>
      <c r="SNX133" s="46"/>
      <c r="SNY133" s="35"/>
      <c r="SNZ133" s="59"/>
      <c r="SOA133" s="37"/>
      <c r="SOB133" s="46"/>
      <c r="SOC133" s="35"/>
      <c r="SOD133" s="59"/>
      <c r="SOE133" s="37"/>
      <c r="SOF133" s="46"/>
      <c r="SOG133" s="35"/>
      <c r="SOH133" s="59"/>
      <c r="SOI133" s="37"/>
      <c r="SOJ133" s="46"/>
      <c r="SOK133" s="35"/>
      <c r="SOL133" s="59"/>
      <c r="SOM133" s="37"/>
      <c r="SON133" s="46"/>
      <c r="SOO133" s="35"/>
      <c r="SOP133" s="59"/>
      <c r="SOQ133" s="37"/>
      <c r="SOR133" s="46"/>
      <c r="SOS133" s="35"/>
      <c r="SOT133" s="59"/>
      <c r="SOU133" s="37"/>
      <c r="SOV133" s="46"/>
      <c r="SOW133" s="35"/>
      <c r="SOX133" s="59"/>
      <c r="SOY133" s="37"/>
      <c r="SOZ133" s="46"/>
      <c r="SPA133" s="35"/>
      <c r="SPB133" s="59"/>
      <c r="SPC133" s="37"/>
      <c r="SPD133" s="46"/>
      <c r="SPE133" s="35"/>
      <c r="SPF133" s="59"/>
      <c r="SPG133" s="37"/>
      <c r="SPH133" s="46"/>
      <c r="SPI133" s="35"/>
      <c r="SPJ133" s="59"/>
      <c r="SPK133" s="37"/>
      <c r="SPL133" s="46"/>
      <c r="SPM133" s="35"/>
      <c r="SPN133" s="59"/>
      <c r="SPO133" s="37"/>
      <c r="SPP133" s="46"/>
      <c r="SPQ133" s="35"/>
      <c r="SPR133" s="59"/>
      <c r="SPS133" s="37"/>
      <c r="SPT133" s="46"/>
      <c r="SPU133" s="35"/>
      <c r="SPV133" s="59"/>
      <c r="SPW133" s="37"/>
      <c r="SPX133" s="46"/>
      <c r="SPY133" s="35"/>
      <c r="SPZ133" s="59"/>
      <c r="SQA133" s="37"/>
      <c r="SQB133" s="46"/>
      <c r="SQC133" s="35"/>
      <c r="SQD133" s="59"/>
      <c r="SQE133" s="37"/>
      <c r="SQF133" s="46"/>
      <c r="SQG133" s="35"/>
      <c r="SQH133" s="59"/>
      <c r="SQI133" s="37"/>
      <c r="SQJ133" s="46"/>
      <c r="SQK133" s="35"/>
      <c r="SQL133" s="59"/>
      <c r="SQM133" s="37"/>
      <c r="SQN133" s="46"/>
      <c r="SQO133" s="35"/>
      <c r="SQP133" s="59"/>
      <c r="SQQ133" s="37"/>
      <c r="SQR133" s="46"/>
      <c r="SQS133" s="35"/>
      <c r="SQT133" s="59"/>
      <c r="SQU133" s="37"/>
      <c r="SQV133" s="46"/>
      <c r="SQW133" s="35"/>
      <c r="SQX133" s="59"/>
      <c r="SQY133" s="37"/>
      <c r="SQZ133" s="46"/>
      <c r="SRA133" s="35"/>
      <c r="SRB133" s="59"/>
      <c r="SRC133" s="37"/>
      <c r="SRD133" s="46"/>
      <c r="SRE133" s="35"/>
      <c r="SRF133" s="59"/>
      <c r="SRG133" s="37"/>
      <c r="SRH133" s="46"/>
      <c r="SRI133" s="35"/>
      <c r="SRJ133" s="59"/>
      <c r="SRK133" s="37"/>
      <c r="SRL133" s="46"/>
      <c r="SRM133" s="35"/>
      <c r="SRN133" s="59"/>
      <c r="SRO133" s="37"/>
      <c r="SRP133" s="46"/>
      <c r="SRQ133" s="35"/>
      <c r="SRR133" s="59"/>
      <c r="SRS133" s="37"/>
      <c r="SRT133" s="46"/>
      <c r="SRU133" s="35"/>
      <c r="SRV133" s="59"/>
      <c r="SRW133" s="37"/>
      <c r="SRX133" s="46"/>
      <c r="SRY133" s="35"/>
      <c r="SRZ133" s="59"/>
      <c r="SSA133" s="37"/>
      <c r="SSB133" s="46"/>
      <c r="SSC133" s="35"/>
      <c r="SSD133" s="59"/>
      <c r="SSE133" s="37"/>
      <c r="SSF133" s="46"/>
      <c r="SSG133" s="35"/>
      <c r="SSH133" s="59"/>
      <c r="SSI133" s="37"/>
      <c r="SSJ133" s="46"/>
      <c r="SSK133" s="35"/>
      <c r="SSL133" s="59"/>
      <c r="SSM133" s="37"/>
      <c r="SSN133" s="46"/>
      <c r="SSO133" s="35"/>
      <c r="SSP133" s="59"/>
      <c r="SSQ133" s="37"/>
      <c r="SSR133" s="46"/>
      <c r="SSS133" s="35"/>
      <c r="SST133" s="59"/>
      <c r="SSU133" s="37"/>
      <c r="SSV133" s="46"/>
      <c r="SSW133" s="35"/>
      <c r="SSX133" s="59"/>
      <c r="SSY133" s="37"/>
      <c r="SSZ133" s="46"/>
      <c r="STA133" s="35"/>
      <c r="STB133" s="59"/>
      <c r="STC133" s="37"/>
      <c r="STD133" s="46"/>
      <c r="STE133" s="35"/>
      <c r="STF133" s="59"/>
      <c r="STG133" s="37"/>
      <c r="STH133" s="46"/>
      <c r="STI133" s="35"/>
      <c r="STJ133" s="59"/>
      <c r="STK133" s="37"/>
      <c r="STL133" s="46"/>
      <c r="STM133" s="35"/>
      <c r="STN133" s="59"/>
      <c r="STO133" s="37"/>
      <c r="STP133" s="46"/>
      <c r="STQ133" s="35"/>
      <c r="STR133" s="59"/>
      <c r="STS133" s="37"/>
      <c r="STT133" s="46"/>
      <c r="STU133" s="35"/>
      <c r="STV133" s="59"/>
      <c r="STW133" s="37"/>
      <c r="STX133" s="46"/>
      <c r="STY133" s="35"/>
      <c r="STZ133" s="59"/>
      <c r="SUA133" s="37"/>
      <c r="SUB133" s="46"/>
      <c r="SUC133" s="35"/>
      <c r="SUD133" s="59"/>
      <c r="SUE133" s="37"/>
      <c r="SUF133" s="46"/>
      <c r="SUG133" s="35"/>
      <c r="SUH133" s="59"/>
      <c r="SUI133" s="37"/>
      <c r="SUJ133" s="46"/>
      <c r="SUK133" s="35"/>
      <c r="SUL133" s="59"/>
      <c r="SUM133" s="37"/>
      <c r="SUN133" s="46"/>
      <c r="SUO133" s="35"/>
      <c r="SUP133" s="59"/>
      <c r="SUQ133" s="37"/>
      <c r="SUR133" s="46"/>
      <c r="SUS133" s="35"/>
      <c r="SUT133" s="59"/>
      <c r="SUU133" s="37"/>
      <c r="SUV133" s="46"/>
      <c r="SUW133" s="35"/>
      <c r="SUX133" s="59"/>
      <c r="SUY133" s="37"/>
      <c r="SUZ133" s="46"/>
      <c r="SVA133" s="35"/>
      <c r="SVB133" s="59"/>
      <c r="SVC133" s="37"/>
      <c r="SVD133" s="46"/>
      <c r="SVE133" s="35"/>
      <c r="SVF133" s="59"/>
      <c r="SVG133" s="37"/>
      <c r="SVH133" s="46"/>
      <c r="SVI133" s="35"/>
      <c r="SVJ133" s="59"/>
      <c r="SVK133" s="37"/>
      <c r="SVL133" s="46"/>
      <c r="SVM133" s="35"/>
      <c r="SVN133" s="59"/>
      <c r="SVO133" s="37"/>
      <c r="SVP133" s="46"/>
      <c r="SVQ133" s="35"/>
      <c r="SVR133" s="59"/>
      <c r="SVS133" s="37"/>
      <c r="SVT133" s="46"/>
      <c r="SVU133" s="35"/>
      <c r="SVV133" s="59"/>
      <c r="SVW133" s="37"/>
      <c r="SVX133" s="46"/>
      <c r="SVY133" s="35"/>
      <c r="SVZ133" s="59"/>
      <c r="SWA133" s="37"/>
      <c r="SWB133" s="46"/>
      <c r="SWC133" s="35"/>
      <c r="SWD133" s="59"/>
      <c r="SWE133" s="37"/>
      <c r="SWF133" s="46"/>
      <c r="SWG133" s="35"/>
      <c r="SWH133" s="59"/>
      <c r="SWI133" s="37"/>
      <c r="SWJ133" s="46"/>
      <c r="SWK133" s="35"/>
      <c r="SWL133" s="59"/>
      <c r="SWM133" s="37"/>
      <c r="SWN133" s="46"/>
      <c r="SWO133" s="35"/>
      <c r="SWP133" s="59"/>
      <c r="SWQ133" s="37"/>
      <c r="SWR133" s="46"/>
      <c r="SWS133" s="35"/>
      <c r="SWT133" s="59"/>
      <c r="SWU133" s="37"/>
      <c r="SWV133" s="46"/>
      <c r="SWW133" s="35"/>
      <c r="SWX133" s="59"/>
      <c r="SWY133" s="37"/>
      <c r="SWZ133" s="46"/>
      <c r="SXA133" s="35"/>
      <c r="SXB133" s="59"/>
      <c r="SXC133" s="37"/>
      <c r="SXD133" s="46"/>
      <c r="SXE133" s="35"/>
      <c r="SXF133" s="59"/>
      <c r="SXG133" s="37"/>
      <c r="SXH133" s="46"/>
      <c r="SXI133" s="35"/>
      <c r="SXJ133" s="59"/>
      <c r="SXK133" s="37"/>
      <c r="SXL133" s="46"/>
      <c r="SXM133" s="35"/>
      <c r="SXN133" s="59"/>
      <c r="SXO133" s="37"/>
      <c r="SXP133" s="46"/>
      <c r="SXQ133" s="35"/>
      <c r="SXR133" s="59"/>
      <c r="SXS133" s="37"/>
      <c r="SXT133" s="46"/>
      <c r="SXU133" s="35"/>
      <c r="SXV133" s="59"/>
      <c r="SXW133" s="37"/>
      <c r="SXX133" s="46"/>
      <c r="SXY133" s="35"/>
      <c r="SXZ133" s="59"/>
      <c r="SYA133" s="37"/>
      <c r="SYB133" s="46"/>
      <c r="SYC133" s="35"/>
      <c r="SYD133" s="59"/>
      <c r="SYE133" s="37"/>
      <c r="SYF133" s="46"/>
      <c r="SYG133" s="35"/>
      <c r="SYH133" s="59"/>
      <c r="SYI133" s="37"/>
      <c r="SYJ133" s="46"/>
      <c r="SYK133" s="35"/>
      <c r="SYL133" s="59"/>
      <c r="SYM133" s="37"/>
      <c r="SYN133" s="46"/>
      <c r="SYO133" s="35"/>
      <c r="SYP133" s="59"/>
      <c r="SYQ133" s="37"/>
      <c r="SYR133" s="46"/>
      <c r="SYS133" s="35"/>
      <c r="SYT133" s="59"/>
      <c r="SYU133" s="37"/>
      <c r="SYV133" s="46"/>
      <c r="SYW133" s="35"/>
      <c r="SYX133" s="59"/>
      <c r="SYY133" s="37"/>
      <c r="SYZ133" s="46"/>
      <c r="SZA133" s="35"/>
      <c r="SZB133" s="59"/>
      <c r="SZC133" s="37"/>
      <c r="SZD133" s="46"/>
      <c r="SZE133" s="35"/>
      <c r="SZF133" s="59"/>
      <c r="SZG133" s="37"/>
      <c r="SZH133" s="46"/>
      <c r="SZI133" s="35"/>
      <c r="SZJ133" s="59"/>
      <c r="SZK133" s="37"/>
      <c r="SZL133" s="46"/>
      <c r="SZM133" s="35"/>
      <c r="SZN133" s="59"/>
      <c r="SZO133" s="37"/>
      <c r="SZP133" s="46"/>
      <c r="SZQ133" s="35"/>
      <c r="SZR133" s="59"/>
      <c r="SZS133" s="37"/>
      <c r="SZT133" s="46"/>
      <c r="SZU133" s="35"/>
      <c r="SZV133" s="59"/>
      <c r="SZW133" s="37"/>
      <c r="SZX133" s="46"/>
      <c r="SZY133" s="35"/>
      <c r="SZZ133" s="59"/>
      <c r="TAA133" s="37"/>
      <c r="TAB133" s="46"/>
      <c r="TAC133" s="35"/>
      <c r="TAD133" s="59"/>
      <c r="TAE133" s="37"/>
      <c r="TAF133" s="46"/>
      <c r="TAG133" s="35"/>
      <c r="TAH133" s="59"/>
      <c r="TAI133" s="37"/>
      <c r="TAJ133" s="46"/>
      <c r="TAK133" s="35"/>
      <c r="TAL133" s="59"/>
      <c r="TAM133" s="37"/>
      <c r="TAN133" s="46"/>
      <c r="TAO133" s="35"/>
      <c r="TAP133" s="59"/>
      <c r="TAQ133" s="37"/>
      <c r="TAR133" s="46"/>
      <c r="TAS133" s="35"/>
      <c r="TAT133" s="59"/>
      <c r="TAU133" s="37"/>
      <c r="TAV133" s="46"/>
      <c r="TAW133" s="35"/>
      <c r="TAX133" s="59"/>
      <c r="TAY133" s="37"/>
      <c r="TAZ133" s="46"/>
      <c r="TBA133" s="35"/>
      <c r="TBB133" s="59"/>
      <c r="TBC133" s="37"/>
      <c r="TBD133" s="46"/>
      <c r="TBE133" s="35"/>
      <c r="TBF133" s="59"/>
      <c r="TBG133" s="37"/>
      <c r="TBH133" s="46"/>
      <c r="TBI133" s="35"/>
      <c r="TBJ133" s="59"/>
      <c r="TBK133" s="37"/>
      <c r="TBL133" s="46"/>
      <c r="TBM133" s="35"/>
      <c r="TBN133" s="59"/>
      <c r="TBO133" s="37"/>
      <c r="TBP133" s="46"/>
      <c r="TBQ133" s="35"/>
      <c r="TBR133" s="59"/>
      <c r="TBS133" s="37"/>
      <c r="TBT133" s="46"/>
      <c r="TBU133" s="35"/>
      <c r="TBV133" s="59"/>
      <c r="TBW133" s="37"/>
      <c r="TBX133" s="46"/>
      <c r="TBY133" s="35"/>
      <c r="TBZ133" s="59"/>
      <c r="TCA133" s="37"/>
      <c r="TCB133" s="46"/>
      <c r="TCC133" s="35"/>
      <c r="TCD133" s="59"/>
      <c r="TCE133" s="37"/>
      <c r="TCF133" s="46"/>
      <c r="TCG133" s="35"/>
      <c r="TCH133" s="59"/>
      <c r="TCI133" s="37"/>
      <c r="TCJ133" s="46"/>
      <c r="TCK133" s="35"/>
      <c r="TCL133" s="59"/>
      <c r="TCM133" s="37"/>
      <c r="TCN133" s="46"/>
      <c r="TCO133" s="35"/>
      <c r="TCP133" s="59"/>
      <c r="TCQ133" s="37"/>
      <c r="TCR133" s="46"/>
      <c r="TCS133" s="35"/>
      <c r="TCT133" s="59"/>
      <c r="TCU133" s="37"/>
      <c r="TCV133" s="46"/>
      <c r="TCW133" s="35"/>
      <c r="TCX133" s="59"/>
      <c r="TCY133" s="37"/>
      <c r="TCZ133" s="46"/>
      <c r="TDA133" s="35"/>
      <c r="TDB133" s="59"/>
      <c r="TDC133" s="37"/>
      <c r="TDD133" s="46"/>
      <c r="TDE133" s="35"/>
      <c r="TDF133" s="59"/>
      <c r="TDG133" s="37"/>
      <c r="TDH133" s="46"/>
      <c r="TDI133" s="35"/>
      <c r="TDJ133" s="59"/>
      <c r="TDK133" s="37"/>
      <c r="TDL133" s="46"/>
      <c r="TDM133" s="35"/>
      <c r="TDN133" s="59"/>
      <c r="TDO133" s="37"/>
      <c r="TDP133" s="46"/>
      <c r="TDQ133" s="35"/>
      <c r="TDR133" s="59"/>
      <c r="TDS133" s="37"/>
      <c r="TDT133" s="46"/>
      <c r="TDU133" s="35"/>
      <c r="TDV133" s="59"/>
      <c r="TDW133" s="37"/>
      <c r="TDX133" s="46"/>
      <c r="TDY133" s="35"/>
      <c r="TDZ133" s="59"/>
      <c r="TEA133" s="37"/>
      <c r="TEB133" s="46"/>
      <c r="TEC133" s="35"/>
      <c r="TED133" s="59"/>
      <c r="TEE133" s="37"/>
      <c r="TEF133" s="46"/>
      <c r="TEG133" s="35"/>
      <c r="TEH133" s="59"/>
      <c r="TEI133" s="37"/>
      <c r="TEJ133" s="46"/>
      <c r="TEK133" s="35"/>
      <c r="TEL133" s="59"/>
      <c r="TEM133" s="37"/>
      <c r="TEN133" s="46"/>
      <c r="TEO133" s="35"/>
      <c r="TEP133" s="59"/>
      <c r="TEQ133" s="37"/>
      <c r="TER133" s="46"/>
      <c r="TES133" s="35"/>
      <c r="TET133" s="59"/>
      <c r="TEU133" s="37"/>
      <c r="TEV133" s="46"/>
      <c r="TEW133" s="35"/>
      <c r="TEX133" s="59"/>
      <c r="TEY133" s="37"/>
      <c r="TEZ133" s="46"/>
      <c r="TFA133" s="35"/>
      <c r="TFB133" s="59"/>
      <c r="TFC133" s="37"/>
      <c r="TFD133" s="46"/>
      <c r="TFE133" s="35"/>
      <c r="TFF133" s="59"/>
      <c r="TFG133" s="37"/>
      <c r="TFH133" s="46"/>
      <c r="TFI133" s="35"/>
      <c r="TFJ133" s="59"/>
      <c r="TFK133" s="37"/>
      <c r="TFL133" s="46"/>
      <c r="TFM133" s="35"/>
      <c r="TFN133" s="59"/>
      <c r="TFO133" s="37"/>
      <c r="TFP133" s="46"/>
      <c r="TFQ133" s="35"/>
      <c r="TFR133" s="59"/>
      <c r="TFS133" s="37"/>
      <c r="TFT133" s="46"/>
      <c r="TFU133" s="35"/>
      <c r="TFV133" s="59"/>
      <c r="TFW133" s="37"/>
      <c r="TFX133" s="46"/>
      <c r="TFY133" s="35"/>
      <c r="TFZ133" s="59"/>
      <c r="TGA133" s="37"/>
      <c r="TGB133" s="46"/>
      <c r="TGC133" s="35"/>
      <c r="TGD133" s="59"/>
      <c r="TGE133" s="37"/>
      <c r="TGF133" s="46"/>
      <c r="TGG133" s="35"/>
      <c r="TGH133" s="59"/>
      <c r="TGI133" s="37"/>
      <c r="TGJ133" s="46"/>
      <c r="TGK133" s="35"/>
      <c r="TGL133" s="59"/>
      <c r="TGM133" s="37"/>
      <c r="TGN133" s="46"/>
      <c r="TGO133" s="35"/>
      <c r="TGP133" s="59"/>
      <c r="TGQ133" s="37"/>
      <c r="TGR133" s="46"/>
      <c r="TGS133" s="35"/>
      <c r="TGT133" s="59"/>
      <c r="TGU133" s="37"/>
      <c r="TGV133" s="46"/>
      <c r="TGW133" s="35"/>
      <c r="TGX133" s="59"/>
      <c r="TGY133" s="37"/>
      <c r="TGZ133" s="46"/>
      <c r="THA133" s="35"/>
      <c r="THB133" s="59"/>
      <c r="THC133" s="37"/>
      <c r="THD133" s="46"/>
      <c r="THE133" s="35"/>
      <c r="THF133" s="59"/>
      <c r="THG133" s="37"/>
      <c r="THH133" s="46"/>
      <c r="THI133" s="35"/>
      <c r="THJ133" s="59"/>
      <c r="THK133" s="37"/>
      <c r="THL133" s="46"/>
      <c r="THM133" s="35"/>
      <c r="THN133" s="59"/>
      <c r="THO133" s="37"/>
      <c r="THP133" s="46"/>
      <c r="THQ133" s="35"/>
      <c r="THR133" s="59"/>
      <c r="THS133" s="37"/>
      <c r="THT133" s="46"/>
      <c r="THU133" s="35"/>
      <c r="THV133" s="59"/>
      <c r="THW133" s="37"/>
      <c r="THX133" s="46"/>
      <c r="THY133" s="35"/>
      <c r="THZ133" s="59"/>
      <c r="TIA133" s="37"/>
      <c r="TIB133" s="46"/>
      <c r="TIC133" s="35"/>
      <c r="TID133" s="59"/>
      <c r="TIE133" s="37"/>
      <c r="TIF133" s="46"/>
      <c r="TIG133" s="35"/>
      <c r="TIH133" s="59"/>
      <c r="TII133" s="37"/>
      <c r="TIJ133" s="46"/>
      <c r="TIK133" s="35"/>
      <c r="TIL133" s="59"/>
      <c r="TIM133" s="37"/>
      <c r="TIN133" s="46"/>
      <c r="TIO133" s="35"/>
      <c r="TIP133" s="59"/>
      <c r="TIQ133" s="37"/>
      <c r="TIR133" s="46"/>
      <c r="TIS133" s="35"/>
      <c r="TIT133" s="59"/>
      <c r="TIU133" s="37"/>
      <c r="TIV133" s="46"/>
      <c r="TIW133" s="35"/>
      <c r="TIX133" s="59"/>
      <c r="TIY133" s="37"/>
      <c r="TIZ133" s="46"/>
      <c r="TJA133" s="35"/>
      <c r="TJB133" s="59"/>
      <c r="TJC133" s="37"/>
      <c r="TJD133" s="46"/>
      <c r="TJE133" s="35"/>
      <c r="TJF133" s="59"/>
      <c r="TJG133" s="37"/>
      <c r="TJH133" s="46"/>
      <c r="TJI133" s="35"/>
      <c r="TJJ133" s="59"/>
      <c r="TJK133" s="37"/>
      <c r="TJL133" s="46"/>
      <c r="TJM133" s="35"/>
      <c r="TJN133" s="59"/>
      <c r="TJO133" s="37"/>
      <c r="TJP133" s="46"/>
      <c r="TJQ133" s="35"/>
      <c r="TJR133" s="59"/>
      <c r="TJS133" s="37"/>
      <c r="TJT133" s="46"/>
      <c r="TJU133" s="35"/>
      <c r="TJV133" s="59"/>
      <c r="TJW133" s="37"/>
      <c r="TJX133" s="46"/>
      <c r="TJY133" s="35"/>
      <c r="TJZ133" s="59"/>
      <c r="TKA133" s="37"/>
      <c r="TKB133" s="46"/>
      <c r="TKC133" s="35"/>
      <c r="TKD133" s="59"/>
      <c r="TKE133" s="37"/>
      <c r="TKF133" s="46"/>
      <c r="TKG133" s="35"/>
      <c r="TKH133" s="59"/>
      <c r="TKI133" s="37"/>
      <c r="TKJ133" s="46"/>
      <c r="TKK133" s="35"/>
      <c r="TKL133" s="59"/>
      <c r="TKM133" s="37"/>
      <c r="TKN133" s="46"/>
      <c r="TKO133" s="35"/>
      <c r="TKP133" s="59"/>
      <c r="TKQ133" s="37"/>
      <c r="TKR133" s="46"/>
      <c r="TKS133" s="35"/>
      <c r="TKT133" s="59"/>
      <c r="TKU133" s="37"/>
      <c r="TKV133" s="46"/>
      <c r="TKW133" s="35"/>
      <c r="TKX133" s="59"/>
      <c r="TKY133" s="37"/>
      <c r="TKZ133" s="46"/>
      <c r="TLA133" s="35"/>
      <c r="TLB133" s="59"/>
      <c r="TLC133" s="37"/>
      <c r="TLD133" s="46"/>
      <c r="TLE133" s="35"/>
      <c r="TLF133" s="59"/>
      <c r="TLG133" s="37"/>
      <c r="TLH133" s="46"/>
      <c r="TLI133" s="35"/>
      <c r="TLJ133" s="59"/>
      <c r="TLK133" s="37"/>
      <c r="TLL133" s="46"/>
      <c r="TLM133" s="35"/>
      <c r="TLN133" s="59"/>
      <c r="TLO133" s="37"/>
      <c r="TLP133" s="46"/>
      <c r="TLQ133" s="35"/>
      <c r="TLR133" s="59"/>
      <c r="TLS133" s="37"/>
      <c r="TLT133" s="46"/>
      <c r="TLU133" s="35"/>
      <c r="TLV133" s="59"/>
      <c r="TLW133" s="37"/>
      <c r="TLX133" s="46"/>
      <c r="TLY133" s="35"/>
      <c r="TLZ133" s="59"/>
      <c r="TMA133" s="37"/>
      <c r="TMB133" s="46"/>
      <c r="TMC133" s="35"/>
      <c r="TMD133" s="59"/>
      <c r="TME133" s="37"/>
      <c r="TMF133" s="46"/>
      <c r="TMG133" s="35"/>
      <c r="TMH133" s="59"/>
      <c r="TMI133" s="37"/>
      <c r="TMJ133" s="46"/>
      <c r="TMK133" s="35"/>
      <c r="TML133" s="59"/>
      <c r="TMM133" s="37"/>
      <c r="TMN133" s="46"/>
      <c r="TMO133" s="35"/>
      <c r="TMP133" s="59"/>
      <c r="TMQ133" s="37"/>
      <c r="TMR133" s="46"/>
      <c r="TMS133" s="35"/>
      <c r="TMT133" s="59"/>
      <c r="TMU133" s="37"/>
      <c r="TMV133" s="46"/>
      <c r="TMW133" s="35"/>
      <c r="TMX133" s="59"/>
      <c r="TMY133" s="37"/>
      <c r="TMZ133" s="46"/>
      <c r="TNA133" s="35"/>
      <c r="TNB133" s="59"/>
      <c r="TNC133" s="37"/>
      <c r="TND133" s="46"/>
      <c r="TNE133" s="35"/>
      <c r="TNF133" s="59"/>
      <c r="TNG133" s="37"/>
      <c r="TNH133" s="46"/>
      <c r="TNI133" s="35"/>
      <c r="TNJ133" s="59"/>
      <c r="TNK133" s="37"/>
      <c r="TNL133" s="46"/>
      <c r="TNM133" s="35"/>
      <c r="TNN133" s="59"/>
      <c r="TNO133" s="37"/>
      <c r="TNP133" s="46"/>
      <c r="TNQ133" s="35"/>
      <c r="TNR133" s="59"/>
      <c r="TNS133" s="37"/>
      <c r="TNT133" s="46"/>
      <c r="TNU133" s="35"/>
      <c r="TNV133" s="59"/>
      <c r="TNW133" s="37"/>
      <c r="TNX133" s="46"/>
      <c r="TNY133" s="35"/>
      <c r="TNZ133" s="59"/>
      <c r="TOA133" s="37"/>
      <c r="TOB133" s="46"/>
      <c r="TOC133" s="35"/>
      <c r="TOD133" s="59"/>
      <c r="TOE133" s="37"/>
      <c r="TOF133" s="46"/>
      <c r="TOG133" s="35"/>
      <c r="TOH133" s="59"/>
      <c r="TOI133" s="37"/>
      <c r="TOJ133" s="46"/>
      <c r="TOK133" s="35"/>
      <c r="TOL133" s="59"/>
      <c r="TOM133" s="37"/>
      <c r="TON133" s="46"/>
      <c r="TOO133" s="35"/>
      <c r="TOP133" s="59"/>
      <c r="TOQ133" s="37"/>
      <c r="TOR133" s="46"/>
      <c r="TOS133" s="35"/>
      <c r="TOT133" s="59"/>
      <c r="TOU133" s="37"/>
      <c r="TOV133" s="46"/>
      <c r="TOW133" s="35"/>
      <c r="TOX133" s="59"/>
      <c r="TOY133" s="37"/>
      <c r="TOZ133" s="46"/>
      <c r="TPA133" s="35"/>
      <c r="TPB133" s="59"/>
      <c r="TPC133" s="37"/>
      <c r="TPD133" s="46"/>
      <c r="TPE133" s="35"/>
      <c r="TPF133" s="59"/>
      <c r="TPG133" s="37"/>
      <c r="TPH133" s="46"/>
      <c r="TPI133" s="35"/>
      <c r="TPJ133" s="59"/>
      <c r="TPK133" s="37"/>
      <c r="TPL133" s="46"/>
      <c r="TPM133" s="35"/>
      <c r="TPN133" s="59"/>
      <c r="TPO133" s="37"/>
      <c r="TPP133" s="46"/>
      <c r="TPQ133" s="35"/>
      <c r="TPR133" s="59"/>
      <c r="TPS133" s="37"/>
      <c r="TPT133" s="46"/>
      <c r="TPU133" s="35"/>
      <c r="TPV133" s="59"/>
      <c r="TPW133" s="37"/>
      <c r="TPX133" s="46"/>
      <c r="TPY133" s="35"/>
      <c r="TPZ133" s="59"/>
      <c r="TQA133" s="37"/>
      <c r="TQB133" s="46"/>
      <c r="TQC133" s="35"/>
      <c r="TQD133" s="59"/>
      <c r="TQE133" s="37"/>
      <c r="TQF133" s="46"/>
      <c r="TQG133" s="35"/>
      <c r="TQH133" s="59"/>
      <c r="TQI133" s="37"/>
      <c r="TQJ133" s="46"/>
      <c r="TQK133" s="35"/>
      <c r="TQL133" s="59"/>
      <c r="TQM133" s="37"/>
      <c r="TQN133" s="46"/>
      <c r="TQO133" s="35"/>
      <c r="TQP133" s="59"/>
      <c r="TQQ133" s="37"/>
      <c r="TQR133" s="46"/>
      <c r="TQS133" s="35"/>
      <c r="TQT133" s="59"/>
      <c r="TQU133" s="37"/>
      <c r="TQV133" s="46"/>
      <c r="TQW133" s="35"/>
      <c r="TQX133" s="59"/>
      <c r="TQY133" s="37"/>
      <c r="TQZ133" s="46"/>
      <c r="TRA133" s="35"/>
      <c r="TRB133" s="59"/>
      <c r="TRC133" s="37"/>
      <c r="TRD133" s="46"/>
      <c r="TRE133" s="35"/>
      <c r="TRF133" s="59"/>
      <c r="TRG133" s="37"/>
      <c r="TRH133" s="46"/>
      <c r="TRI133" s="35"/>
      <c r="TRJ133" s="59"/>
      <c r="TRK133" s="37"/>
      <c r="TRL133" s="46"/>
      <c r="TRM133" s="35"/>
      <c r="TRN133" s="59"/>
      <c r="TRO133" s="37"/>
      <c r="TRP133" s="46"/>
      <c r="TRQ133" s="35"/>
      <c r="TRR133" s="59"/>
      <c r="TRS133" s="37"/>
      <c r="TRT133" s="46"/>
      <c r="TRU133" s="35"/>
      <c r="TRV133" s="59"/>
      <c r="TRW133" s="37"/>
      <c r="TRX133" s="46"/>
      <c r="TRY133" s="35"/>
      <c r="TRZ133" s="59"/>
      <c r="TSA133" s="37"/>
      <c r="TSB133" s="46"/>
      <c r="TSC133" s="35"/>
      <c r="TSD133" s="59"/>
      <c r="TSE133" s="37"/>
      <c r="TSF133" s="46"/>
      <c r="TSG133" s="35"/>
      <c r="TSH133" s="59"/>
      <c r="TSI133" s="37"/>
      <c r="TSJ133" s="46"/>
      <c r="TSK133" s="35"/>
      <c r="TSL133" s="59"/>
      <c r="TSM133" s="37"/>
      <c r="TSN133" s="46"/>
      <c r="TSO133" s="35"/>
      <c r="TSP133" s="59"/>
      <c r="TSQ133" s="37"/>
      <c r="TSR133" s="46"/>
      <c r="TSS133" s="35"/>
      <c r="TST133" s="59"/>
      <c r="TSU133" s="37"/>
      <c r="TSV133" s="46"/>
      <c r="TSW133" s="35"/>
      <c r="TSX133" s="59"/>
      <c r="TSY133" s="37"/>
      <c r="TSZ133" s="46"/>
      <c r="TTA133" s="35"/>
      <c r="TTB133" s="59"/>
      <c r="TTC133" s="37"/>
      <c r="TTD133" s="46"/>
      <c r="TTE133" s="35"/>
      <c r="TTF133" s="59"/>
      <c r="TTG133" s="37"/>
      <c r="TTH133" s="46"/>
      <c r="TTI133" s="35"/>
      <c r="TTJ133" s="59"/>
      <c r="TTK133" s="37"/>
      <c r="TTL133" s="46"/>
      <c r="TTM133" s="35"/>
      <c r="TTN133" s="59"/>
      <c r="TTO133" s="37"/>
      <c r="TTP133" s="46"/>
      <c r="TTQ133" s="35"/>
      <c r="TTR133" s="59"/>
      <c r="TTS133" s="37"/>
      <c r="TTT133" s="46"/>
      <c r="TTU133" s="35"/>
      <c r="TTV133" s="59"/>
      <c r="TTW133" s="37"/>
      <c r="TTX133" s="46"/>
      <c r="TTY133" s="35"/>
      <c r="TTZ133" s="59"/>
      <c r="TUA133" s="37"/>
      <c r="TUB133" s="46"/>
      <c r="TUC133" s="35"/>
      <c r="TUD133" s="59"/>
      <c r="TUE133" s="37"/>
      <c r="TUF133" s="46"/>
      <c r="TUG133" s="35"/>
      <c r="TUH133" s="59"/>
      <c r="TUI133" s="37"/>
      <c r="TUJ133" s="46"/>
      <c r="TUK133" s="35"/>
      <c r="TUL133" s="59"/>
      <c r="TUM133" s="37"/>
      <c r="TUN133" s="46"/>
      <c r="TUO133" s="35"/>
      <c r="TUP133" s="59"/>
      <c r="TUQ133" s="37"/>
      <c r="TUR133" s="46"/>
      <c r="TUS133" s="35"/>
      <c r="TUT133" s="59"/>
      <c r="TUU133" s="37"/>
      <c r="TUV133" s="46"/>
      <c r="TUW133" s="35"/>
      <c r="TUX133" s="59"/>
      <c r="TUY133" s="37"/>
      <c r="TUZ133" s="46"/>
      <c r="TVA133" s="35"/>
      <c r="TVB133" s="59"/>
      <c r="TVC133" s="37"/>
      <c r="TVD133" s="46"/>
      <c r="TVE133" s="35"/>
      <c r="TVF133" s="59"/>
      <c r="TVG133" s="37"/>
      <c r="TVH133" s="46"/>
      <c r="TVI133" s="35"/>
      <c r="TVJ133" s="59"/>
      <c r="TVK133" s="37"/>
      <c r="TVL133" s="46"/>
      <c r="TVM133" s="35"/>
      <c r="TVN133" s="59"/>
      <c r="TVO133" s="37"/>
      <c r="TVP133" s="46"/>
      <c r="TVQ133" s="35"/>
      <c r="TVR133" s="59"/>
      <c r="TVS133" s="37"/>
      <c r="TVT133" s="46"/>
      <c r="TVU133" s="35"/>
      <c r="TVV133" s="59"/>
      <c r="TVW133" s="37"/>
      <c r="TVX133" s="46"/>
      <c r="TVY133" s="35"/>
      <c r="TVZ133" s="59"/>
      <c r="TWA133" s="37"/>
      <c r="TWB133" s="46"/>
      <c r="TWC133" s="35"/>
      <c r="TWD133" s="59"/>
      <c r="TWE133" s="37"/>
      <c r="TWF133" s="46"/>
      <c r="TWG133" s="35"/>
      <c r="TWH133" s="59"/>
      <c r="TWI133" s="37"/>
      <c r="TWJ133" s="46"/>
      <c r="TWK133" s="35"/>
      <c r="TWL133" s="59"/>
      <c r="TWM133" s="37"/>
      <c r="TWN133" s="46"/>
      <c r="TWO133" s="35"/>
      <c r="TWP133" s="59"/>
      <c r="TWQ133" s="37"/>
      <c r="TWR133" s="46"/>
      <c r="TWS133" s="35"/>
      <c r="TWT133" s="59"/>
      <c r="TWU133" s="37"/>
      <c r="TWV133" s="46"/>
      <c r="TWW133" s="35"/>
      <c r="TWX133" s="59"/>
      <c r="TWY133" s="37"/>
      <c r="TWZ133" s="46"/>
      <c r="TXA133" s="35"/>
      <c r="TXB133" s="59"/>
      <c r="TXC133" s="37"/>
      <c r="TXD133" s="46"/>
      <c r="TXE133" s="35"/>
      <c r="TXF133" s="59"/>
      <c r="TXG133" s="37"/>
      <c r="TXH133" s="46"/>
      <c r="TXI133" s="35"/>
      <c r="TXJ133" s="59"/>
      <c r="TXK133" s="37"/>
      <c r="TXL133" s="46"/>
      <c r="TXM133" s="35"/>
      <c r="TXN133" s="59"/>
      <c r="TXO133" s="37"/>
      <c r="TXP133" s="46"/>
      <c r="TXQ133" s="35"/>
      <c r="TXR133" s="59"/>
      <c r="TXS133" s="37"/>
      <c r="TXT133" s="46"/>
      <c r="TXU133" s="35"/>
      <c r="TXV133" s="59"/>
      <c r="TXW133" s="37"/>
      <c r="TXX133" s="46"/>
      <c r="TXY133" s="35"/>
      <c r="TXZ133" s="59"/>
      <c r="TYA133" s="37"/>
      <c r="TYB133" s="46"/>
      <c r="TYC133" s="35"/>
      <c r="TYD133" s="59"/>
      <c r="TYE133" s="37"/>
      <c r="TYF133" s="46"/>
      <c r="TYG133" s="35"/>
      <c r="TYH133" s="59"/>
      <c r="TYI133" s="37"/>
      <c r="TYJ133" s="46"/>
      <c r="TYK133" s="35"/>
      <c r="TYL133" s="59"/>
      <c r="TYM133" s="37"/>
      <c r="TYN133" s="46"/>
      <c r="TYO133" s="35"/>
      <c r="TYP133" s="59"/>
      <c r="TYQ133" s="37"/>
      <c r="TYR133" s="46"/>
      <c r="TYS133" s="35"/>
      <c r="TYT133" s="59"/>
      <c r="TYU133" s="37"/>
      <c r="TYV133" s="46"/>
      <c r="TYW133" s="35"/>
      <c r="TYX133" s="59"/>
      <c r="TYY133" s="37"/>
      <c r="TYZ133" s="46"/>
      <c r="TZA133" s="35"/>
      <c r="TZB133" s="59"/>
      <c r="TZC133" s="37"/>
      <c r="TZD133" s="46"/>
      <c r="TZE133" s="35"/>
      <c r="TZF133" s="59"/>
      <c r="TZG133" s="37"/>
      <c r="TZH133" s="46"/>
      <c r="TZI133" s="35"/>
      <c r="TZJ133" s="59"/>
      <c r="TZK133" s="37"/>
      <c r="TZL133" s="46"/>
      <c r="TZM133" s="35"/>
      <c r="TZN133" s="59"/>
      <c r="TZO133" s="37"/>
      <c r="TZP133" s="46"/>
      <c r="TZQ133" s="35"/>
      <c r="TZR133" s="59"/>
      <c r="TZS133" s="37"/>
      <c r="TZT133" s="46"/>
      <c r="TZU133" s="35"/>
      <c r="TZV133" s="59"/>
      <c r="TZW133" s="37"/>
      <c r="TZX133" s="46"/>
      <c r="TZY133" s="35"/>
      <c r="TZZ133" s="59"/>
      <c r="UAA133" s="37"/>
      <c r="UAB133" s="46"/>
      <c r="UAC133" s="35"/>
      <c r="UAD133" s="59"/>
      <c r="UAE133" s="37"/>
      <c r="UAF133" s="46"/>
      <c r="UAG133" s="35"/>
      <c r="UAH133" s="59"/>
      <c r="UAI133" s="37"/>
      <c r="UAJ133" s="46"/>
      <c r="UAK133" s="35"/>
      <c r="UAL133" s="59"/>
      <c r="UAM133" s="37"/>
      <c r="UAN133" s="46"/>
      <c r="UAO133" s="35"/>
      <c r="UAP133" s="59"/>
      <c r="UAQ133" s="37"/>
      <c r="UAR133" s="46"/>
      <c r="UAS133" s="35"/>
      <c r="UAT133" s="59"/>
      <c r="UAU133" s="37"/>
      <c r="UAV133" s="46"/>
      <c r="UAW133" s="35"/>
      <c r="UAX133" s="59"/>
      <c r="UAY133" s="37"/>
      <c r="UAZ133" s="46"/>
      <c r="UBA133" s="35"/>
      <c r="UBB133" s="59"/>
      <c r="UBC133" s="37"/>
      <c r="UBD133" s="46"/>
      <c r="UBE133" s="35"/>
      <c r="UBF133" s="59"/>
      <c r="UBG133" s="37"/>
      <c r="UBH133" s="46"/>
      <c r="UBI133" s="35"/>
      <c r="UBJ133" s="59"/>
      <c r="UBK133" s="37"/>
      <c r="UBL133" s="46"/>
      <c r="UBM133" s="35"/>
      <c r="UBN133" s="59"/>
      <c r="UBO133" s="37"/>
      <c r="UBP133" s="46"/>
      <c r="UBQ133" s="35"/>
      <c r="UBR133" s="59"/>
      <c r="UBS133" s="37"/>
      <c r="UBT133" s="46"/>
      <c r="UBU133" s="35"/>
      <c r="UBV133" s="59"/>
      <c r="UBW133" s="37"/>
      <c r="UBX133" s="46"/>
      <c r="UBY133" s="35"/>
      <c r="UBZ133" s="59"/>
      <c r="UCA133" s="37"/>
      <c r="UCB133" s="46"/>
      <c r="UCC133" s="35"/>
      <c r="UCD133" s="59"/>
      <c r="UCE133" s="37"/>
      <c r="UCF133" s="46"/>
      <c r="UCG133" s="35"/>
      <c r="UCH133" s="59"/>
      <c r="UCI133" s="37"/>
      <c r="UCJ133" s="46"/>
      <c r="UCK133" s="35"/>
      <c r="UCL133" s="59"/>
      <c r="UCM133" s="37"/>
      <c r="UCN133" s="46"/>
      <c r="UCO133" s="35"/>
      <c r="UCP133" s="59"/>
      <c r="UCQ133" s="37"/>
      <c r="UCR133" s="46"/>
      <c r="UCS133" s="35"/>
      <c r="UCT133" s="59"/>
      <c r="UCU133" s="37"/>
      <c r="UCV133" s="46"/>
      <c r="UCW133" s="35"/>
      <c r="UCX133" s="59"/>
      <c r="UCY133" s="37"/>
      <c r="UCZ133" s="46"/>
      <c r="UDA133" s="35"/>
      <c r="UDB133" s="59"/>
      <c r="UDC133" s="37"/>
      <c r="UDD133" s="46"/>
      <c r="UDE133" s="35"/>
      <c r="UDF133" s="59"/>
      <c r="UDG133" s="37"/>
      <c r="UDH133" s="46"/>
      <c r="UDI133" s="35"/>
      <c r="UDJ133" s="59"/>
      <c r="UDK133" s="37"/>
      <c r="UDL133" s="46"/>
      <c r="UDM133" s="35"/>
      <c r="UDN133" s="59"/>
      <c r="UDO133" s="37"/>
      <c r="UDP133" s="46"/>
      <c r="UDQ133" s="35"/>
      <c r="UDR133" s="59"/>
      <c r="UDS133" s="37"/>
      <c r="UDT133" s="46"/>
      <c r="UDU133" s="35"/>
      <c r="UDV133" s="59"/>
      <c r="UDW133" s="37"/>
      <c r="UDX133" s="46"/>
      <c r="UDY133" s="35"/>
      <c r="UDZ133" s="59"/>
      <c r="UEA133" s="37"/>
      <c r="UEB133" s="46"/>
      <c r="UEC133" s="35"/>
      <c r="UED133" s="59"/>
      <c r="UEE133" s="37"/>
      <c r="UEF133" s="46"/>
      <c r="UEG133" s="35"/>
      <c r="UEH133" s="59"/>
      <c r="UEI133" s="37"/>
      <c r="UEJ133" s="46"/>
      <c r="UEK133" s="35"/>
      <c r="UEL133" s="59"/>
      <c r="UEM133" s="37"/>
      <c r="UEN133" s="46"/>
      <c r="UEO133" s="35"/>
      <c r="UEP133" s="59"/>
      <c r="UEQ133" s="37"/>
      <c r="UER133" s="46"/>
      <c r="UES133" s="35"/>
      <c r="UET133" s="59"/>
      <c r="UEU133" s="37"/>
      <c r="UEV133" s="46"/>
      <c r="UEW133" s="35"/>
      <c r="UEX133" s="59"/>
      <c r="UEY133" s="37"/>
      <c r="UEZ133" s="46"/>
      <c r="UFA133" s="35"/>
      <c r="UFB133" s="59"/>
      <c r="UFC133" s="37"/>
      <c r="UFD133" s="46"/>
      <c r="UFE133" s="35"/>
      <c r="UFF133" s="59"/>
      <c r="UFG133" s="37"/>
      <c r="UFH133" s="46"/>
      <c r="UFI133" s="35"/>
      <c r="UFJ133" s="59"/>
      <c r="UFK133" s="37"/>
      <c r="UFL133" s="46"/>
      <c r="UFM133" s="35"/>
      <c r="UFN133" s="59"/>
      <c r="UFO133" s="37"/>
      <c r="UFP133" s="46"/>
      <c r="UFQ133" s="35"/>
      <c r="UFR133" s="59"/>
      <c r="UFS133" s="37"/>
      <c r="UFT133" s="46"/>
      <c r="UFU133" s="35"/>
      <c r="UFV133" s="59"/>
      <c r="UFW133" s="37"/>
      <c r="UFX133" s="46"/>
      <c r="UFY133" s="35"/>
      <c r="UFZ133" s="59"/>
      <c r="UGA133" s="37"/>
      <c r="UGB133" s="46"/>
      <c r="UGC133" s="35"/>
      <c r="UGD133" s="59"/>
      <c r="UGE133" s="37"/>
      <c r="UGF133" s="46"/>
      <c r="UGG133" s="35"/>
      <c r="UGH133" s="59"/>
      <c r="UGI133" s="37"/>
      <c r="UGJ133" s="46"/>
      <c r="UGK133" s="35"/>
      <c r="UGL133" s="59"/>
      <c r="UGM133" s="37"/>
      <c r="UGN133" s="46"/>
      <c r="UGO133" s="35"/>
      <c r="UGP133" s="59"/>
      <c r="UGQ133" s="37"/>
      <c r="UGR133" s="46"/>
      <c r="UGS133" s="35"/>
      <c r="UGT133" s="59"/>
      <c r="UGU133" s="37"/>
      <c r="UGV133" s="46"/>
      <c r="UGW133" s="35"/>
      <c r="UGX133" s="59"/>
      <c r="UGY133" s="37"/>
      <c r="UGZ133" s="46"/>
      <c r="UHA133" s="35"/>
      <c r="UHB133" s="59"/>
      <c r="UHC133" s="37"/>
      <c r="UHD133" s="46"/>
      <c r="UHE133" s="35"/>
      <c r="UHF133" s="59"/>
      <c r="UHG133" s="37"/>
      <c r="UHH133" s="46"/>
      <c r="UHI133" s="35"/>
      <c r="UHJ133" s="59"/>
      <c r="UHK133" s="37"/>
      <c r="UHL133" s="46"/>
      <c r="UHM133" s="35"/>
      <c r="UHN133" s="59"/>
      <c r="UHO133" s="37"/>
      <c r="UHP133" s="46"/>
      <c r="UHQ133" s="35"/>
      <c r="UHR133" s="59"/>
      <c r="UHS133" s="37"/>
      <c r="UHT133" s="46"/>
      <c r="UHU133" s="35"/>
      <c r="UHV133" s="59"/>
      <c r="UHW133" s="37"/>
      <c r="UHX133" s="46"/>
      <c r="UHY133" s="35"/>
      <c r="UHZ133" s="59"/>
      <c r="UIA133" s="37"/>
      <c r="UIB133" s="46"/>
      <c r="UIC133" s="35"/>
      <c r="UID133" s="59"/>
      <c r="UIE133" s="37"/>
      <c r="UIF133" s="46"/>
      <c r="UIG133" s="35"/>
      <c r="UIH133" s="59"/>
      <c r="UII133" s="37"/>
      <c r="UIJ133" s="46"/>
      <c r="UIK133" s="35"/>
      <c r="UIL133" s="59"/>
      <c r="UIM133" s="37"/>
      <c r="UIN133" s="46"/>
      <c r="UIO133" s="35"/>
      <c r="UIP133" s="59"/>
      <c r="UIQ133" s="37"/>
      <c r="UIR133" s="46"/>
      <c r="UIS133" s="35"/>
      <c r="UIT133" s="59"/>
      <c r="UIU133" s="37"/>
      <c r="UIV133" s="46"/>
      <c r="UIW133" s="35"/>
      <c r="UIX133" s="59"/>
      <c r="UIY133" s="37"/>
      <c r="UIZ133" s="46"/>
      <c r="UJA133" s="35"/>
      <c r="UJB133" s="59"/>
      <c r="UJC133" s="37"/>
      <c r="UJD133" s="46"/>
      <c r="UJE133" s="35"/>
      <c r="UJF133" s="59"/>
      <c r="UJG133" s="37"/>
      <c r="UJH133" s="46"/>
      <c r="UJI133" s="35"/>
      <c r="UJJ133" s="59"/>
      <c r="UJK133" s="37"/>
      <c r="UJL133" s="46"/>
      <c r="UJM133" s="35"/>
      <c r="UJN133" s="59"/>
      <c r="UJO133" s="37"/>
      <c r="UJP133" s="46"/>
      <c r="UJQ133" s="35"/>
      <c r="UJR133" s="59"/>
      <c r="UJS133" s="37"/>
      <c r="UJT133" s="46"/>
      <c r="UJU133" s="35"/>
      <c r="UJV133" s="59"/>
      <c r="UJW133" s="37"/>
      <c r="UJX133" s="46"/>
      <c r="UJY133" s="35"/>
      <c r="UJZ133" s="59"/>
      <c r="UKA133" s="37"/>
      <c r="UKB133" s="46"/>
      <c r="UKC133" s="35"/>
      <c r="UKD133" s="59"/>
      <c r="UKE133" s="37"/>
      <c r="UKF133" s="46"/>
      <c r="UKG133" s="35"/>
      <c r="UKH133" s="59"/>
      <c r="UKI133" s="37"/>
      <c r="UKJ133" s="46"/>
      <c r="UKK133" s="35"/>
      <c r="UKL133" s="59"/>
      <c r="UKM133" s="37"/>
      <c r="UKN133" s="46"/>
      <c r="UKO133" s="35"/>
      <c r="UKP133" s="59"/>
      <c r="UKQ133" s="37"/>
      <c r="UKR133" s="46"/>
      <c r="UKS133" s="35"/>
      <c r="UKT133" s="59"/>
      <c r="UKU133" s="37"/>
      <c r="UKV133" s="46"/>
      <c r="UKW133" s="35"/>
      <c r="UKX133" s="59"/>
      <c r="UKY133" s="37"/>
      <c r="UKZ133" s="46"/>
      <c r="ULA133" s="35"/>
      <c r="ULB133" s="59"/>
      <c r="ULC133" s="37"/>
      <c r="ULD133" s="46"/>
      <c r="ULE133" s="35"/>
      <c r="ULF133" s="59"/>
      <c r="ULG133" s="37"/>
      <c r="ULH133" s="46"/>
      <c r="ULI133" s="35"/>
      <c r="ULJ133" s="59"/>
      <c r="ULK133" s="37"/>
      <c r="ULL133" s="46"/>
      <c r="ULM133" s="35"/>
      <c r="ULN133" s="59"/>
      <c r="ULO133" s="37"/>
      <c r="ULP133" s="46"/>
      <c r="ULQ133" s="35"/>
      <c r="ULR133" s="59"/>
      <c r="ULS133" s="37"/>
      <c r="ULT133" s="46"/>
      <c r="ULU133" s="35"/>
      <c r="ULV133" s="59"/>
      <c r="ULW133" s="37"/>
      <c r="ULX133" s="46"/>
      <c r="ULY133" s="35"/>
      <c r="ULZ133" s="59"/>
      <c r="UMA133" s="37"/>
      <c r="UMB133" s="46"/>
      <c r="UMC133" s="35"/>
      <c r="UMD133" s="59"/>
      <c r="UME133" s="37"/>
      <c r="UMF133" s="46"/>
      <c r="UMG133" s="35"/>
      <c r="UMH133" s="59"/>
      <c r="UMI133" s="37"/>
      <c r="UMJ133" s="46"/>
      <c r="UMK133" s="35"/>
      <c r="UML133" s="59"/>
      <c r="UMM133" s="37"/>
      <c r="UMN133" s="46"/>
      <c r="UMO133" s="35"/>
      <c r="UMP133" s="59"/>
      <c r="UMQ133" s="37"/>
      <c r="UMR133" s="46"/>
      <c r="UMS133" s="35"/>
      <c r="UMT133" s="59"/>
      <c r="UMU133" s="37"/>
      <c r="UMV133" s="46"/>
      <c r="UMW133" s="35"/>
      <c r="UMX133" s="59"/>
      <c r="UMY133" s="37"/>
      <c r="UMZ133" s="46"/>
      <c r="UNA133" s="35"/>
      <c r="UNB133" s="59"/>
      <c r="UNC133" s="37"/>
      <c r="UND133" s="46"/>
      <c r="UNE133" s="35"/>
      <c r="UNF133" s="59"/>
      <c r="UNG133" s="37"/>
      <c r="UNH133" s="46"/>
      <c r="UNI133" s="35"/>
      <c r="UNJ133" s="59"/>
      <c r="UNK133" s="37"/>
      <c r="UNL133" s="46"/>
      <c r="UNM133" s="35"/>
      <c r="UNN133" s="59"/>
      <c r="UNO133" s="37"/>
      <c r="UNP133" s="46"/>
      <c r="UNQ133" s="35"/>
      <c r="UNR133" s="59"/>
      <c r="UNS133" s="37"/>
      <c r="UNT133" s="46"/>
      <c r="UNU133" s="35"/>
      <c r="UNV133" s="59"/>
      <c r="UNW133" s="37"/>
      <c r="UNX133" s="46"/>
      <c r="UNY133" s="35"/>
      <c r="UNZ133" s="59"/>
      <c r="UOA133" s="37"/>
      <c r="UOB133" s="46"/>
      <c r="UOC133" s="35"/>
      <c r="UOD133" s="59"/>
      <c r="UOE133" s="37"/>
      <c r="UOF133" s="46"/>
      <c r="UOG133" s="35"/>
      <c r="UOH133" s="59"/>
      <c r="UOI133" s="37"/>
      <c r="UOJ133" s="46"/>
      <c r="UOK133" s="35"/>
      <c r="UOL133" s="59"/>
      <c r="UOM133" s="37"/>
      <c r="UON133" s="46"/>
      <c r="UOO133" s="35"/>
      <c r="UOP133" s="59"/>
      <c r="UOQ133" s="37"/>
      <c r="UOR133" s="46"/>
      <c r="UOS133" s="35"/>
      <c r="UOT133" s="59"/>
      <c r="UOU133" s="37"/>
      <c r="UOV133" s="46"/>
      <c r="UOW133" s="35"/>
      <c r="UOX133" s="59"/>
      <c r="UOY133" s="37"/>
      <c r="UOZ133" s="46"/>
      <c r="UPA133" s="35"/>
      <c r="UPB133" s="59"/>
      <c r="UPC133" s="37"/>
      <c r="UPD133" s="46"/>
      <c r="UPE133" s="35"/>
      <c r="UPF133" s="59"/>
      <c r="UPG133" s="37"/>
      <c r="UPH133" s="46"/>
      <c r="UPI133" s="35"/>
      <c r="UPJ133" s="59"/>
      <c r="UPK133" s="37"/>
      <c r="UPL133" s="46"/>
      <c r="UPM133" s="35"/>
      <c r="UPN133" s="59"/>
      <c r="UPO133" s="37"/>
      <c r="UPP133" s="46"/>
      <c r="UPQ133" s="35"/>
      <c r="UPR133" s="59"/>
      <c r="UPS133" s="37"/>
      <c r="UPT133" s="46"/>
      <c r="UPU133" s="35"/>
      <c r="UPV133" s="59"/>
      <c r="UPW133" s="37"/>
      <c r="UPX133" s="46"/>
      <c r="UPY133" s="35"/>
      <c r="UPZ133" s="59"/>
      <c r="UQA133" s="37"/>
      <c r="UQB133" s="46"/>
      <c r="UQC133" s="35"/>
      <c r="UQD133" s="59"/>
      <c r="UQE133" s="37"/>
      <c r="UQF133" s="46"/>
      <c r="UQG133" s="35"/>
      <c r="UQH133" s="59"/>
      <c r="UQI133" s="37"/>
      <c r="UQJ133" s="46"/>
      <c r="UQK133" s="35"/>
      <c r="UQL133" s="59"/>
      <c r="UQM133" s="37"/>
      <c r="UQN133" s="46"/>
      <c r="UQO133" s="35"/>
      <c r="UQP133" s="59"/>
      <c r="UQQ133" s="37"/>
      <c r="UQR133" s="46"/>
      <c r="UQS133" s="35"/>
      <c r="UQT133" s="59"/>
      <c r="UQU133" s="37"/>
      <c r="UQV133" s="46"/>
      <c r="UQW133" s="35"/>
      <c r="UQX133" s="59"/>
      <c r="UQY133" s="37"/>
      <c r="UQZ133" s="46"/>
      <c r="URA133" s="35"/>
      <c r="URB133" s="59"/>
      <c r="URC133" s="37"/>
      <c r="URD133" s="46"/>
      <c r="URE133" s="35"/>
      <c r="URF133" s="59"/>
      <c r="URG133" s="37"/>
      <c r="URH133" s="46"/>
      <c r="URI133" s="35"/>
      <c r="URJ133" s="59"/>
      <c r="URK133" s="37"/>
      <c r="URL133" s="46"/>
      <c r="URM133" s="35"/>
      <c r="URN133" s="59"/>
      <c r="URO133" s="37"/>
      <c r="URP133" s="46"/>
      <c r="URQ133" s="35"/>
      <c r="URR133" s="59"/>
      <c r="URS133" s="37"/>
      <c r="URT133" s="46"/>
      <c r="URU133" s="35"/>
      <c r="URV133" s="59"/>
      <c r="URW133" s="37"/>
      <c r="URX133" s="46"/>
      <c r="URY133" s="35"/>
      <c r="URZ133" s="59"/>
      <c r="USA133" s="37"/>
      <c r="USB133" s="46"/>
      <c r="USC133" s="35"/>
      <c r="USD133" s="59"/>
      <c r="USE133" s="37"/>
      <c r="USF133" s="46"/>
      <c r="USG133" s="35"/>
      <c r="USH133" s="59"/>
      <c r="USI133" s="37"/>
      <c r="USJ133" s="46"/>
      <c r="USK133" s="35"/>
      <c r="USL133" s="59"/>
      <c r="USM133" s="37"/>
      <c r="USN133" s="46"/>
      <c r="USO133" s="35"/>
      <c r="USP133" s="59"/>
      <c r="USQ133" s="37"/>
      <c r="USR133" s="46"/>
      <c r="USS133" s="35"/>
      <c r="UST133" s="59"/>
      <c r="USU133" s="37"/>
      <c r="USV133" s="46"/>
      <c r="USW133" s="35"/>
      <c r="USX133" s="59"/>
      <c r="USY133" s="37"/>
      <c r="USZ133" s="46"/>
      <c r="UTA133" s="35"/>
      <c r="UTB133" s="59"/>
      <c r="UTC133" s="37"/>
      <c r="UTD133" s="46"/>
      <c r="UTE133" s="35"/>
      <c r="UTF133" s="59"/>
      <c r="UTG133" s="37"/>
      <c r="UTH133" s="46"/>
      <c r="UTI133" s="35"/>
      <c r="UTJ133" s="59"/>
      <c r="UTK133" s="37"/>
      <c r="UTL133" s="46"/>
      <c r="UTM133" s="35"/>
      <c r="UTN133" s="59"/>
      <c r="UTO133" s="37"/>
      <c r="UTP133" s="46"/>
      <c r="UTQ133" s="35"/>
      <c r="UTR133" s="59"/>
      <c r="UTS133" s="37"/>
      <c r="UTT133" s="46"/>
      <c r="UTU133" s="35"/>
      <c r="UTV133" s="59"/>
      <c r="UTW133" s="37"/>
      <c r="UTX133" s="46"/>
      <c r="UTY133" s="35"/>
      <c r="UTZ133" s="59"/>
      <c r="UUA133" s="37"/>
      <c r="UUB133" s="46"/>
      <c r="UUC133" s="35"/>
      <c r="UUD133" s="59"/>
      <c r="UUE133" s="37"/>
      <c r="UUF133" s="46"/>
      <c r="UUG133" s="35"/>
      <c r="UUH133" s="59"/>
      <c r="UUI133" s="37"/>
      <c r="UUJ133" s="46"/>
      <c r="UUK133" s="35"/>
      <c r="UUL133" s="59"/>
      <c r="UUM133" s="37"/>
      <c r="UUN133" s="46"/>
      <c r="UUO133" s="35"/>
      <c r="UUP133" s="59"/>
      <c r="UUQ133" s="37"/>
      <c r="UUR133" s="46"/>
      <c r="UUS133" s="35"/>
      <c r="UUT133" s="59"/>
      <c r="UUU133" s="37"/>
      <c r="UUV133" s="46"/>
      <c r="UUW133" s="35"/>
      <c r="UUX133" s="59"/>
      <c r="UUY133" s="37"/>
      <c r="UUZ133" s="46"/>
      <c r="UVA133" s="35"/>
      <c r="UVB133" s="59"/>
      <c r="UVC133" s="37"/>
      <c r="UVD133" s="46"/>
      <c r="UVE133" s="35"/>
      <c r="UVF133" s="59"/>
      <c r="UVG133" s="37"/>
      <c r="UVH133" s="46"/>
      <c r="UVI133" s="35"/>
      <c r="UVJ133" s="59"/>
      <c r="UVK133" s="37"/>
      <c r="UVL133" s="46"/>
      <c r="UVM133" s="35"/>
      <c r="UVN133" s="59"/>
      <c r="UVO133" s="37"/>
      <c r="UVP133" s="46"/>
      <c r="UVQ133" s="35"/>
      <c r="UVR133" s="59"/>
      <c r="UVS133" s="37"/>
      <c r="UVT133" s="46"/>
      <c r="UVU133" s="35"/>
      <c r="UVV133" s="59"/>
      <c r="UVW133" s="37"/>
      <c r="UVX133" s="46"/>
      <c r="UVY133" s="35"/>
      <c r="UVZ133" s="59"/>
      <c r="UWA133" s="37"/>
      <c r="UWB133" s="46"/>
      <c r="UWC133" s="35"/>
      <c r="UWD133" s="59"/>
      <c r="UWE133" s="37"/>
      <c r="UWF133" s="46"/>
      <c r="UWG133" s="35"/>
      <c r="UWH133" s="59"/>
      <c r="UWI133" s="37"/>
      <c r="UWJ133" s="46"/>
      <c r="UWK133" s="35"/>
      <c r="UWL133" s="59"/>
      <c r="UWM133" s="37"/>
      <c r="UWN133" s="46"/>
      <c r="UWO133" s="35"/>
      <c r="UWP133" s="59"/>
      <c r="UWQ133" s="37"/>
      <c r="UWR133" s="46"/>
      <c r="UWS133" s="35"/>
      <c r="UWT133" s="59"/>
      <c r="UWU133" s="37"/>
      <c r="UWV133" s="46"/>
      <c r="UWW133" s="35"/>
      <c r="UWX133" s="59"/>
      <c r="UWY133" s="37"/>
      <c r="UWZ133" s="46"/>
      <c r="UXA133" s="35"/>
      <c r="UXB133" s="59"/>
      <c r="UXC133" s="37"/>
      <c r="UXD133" s="46"/>
      <c r="UXE133" s="35"/>
      <c r="UXF133" s="59"/>
      <c r="UXG133" s="37"/>
      <c r="UXH133" s="46"/>
      <c r="UXI133" s="35"/>
      <c r="UXJ133" s="59"/>
      <c r="UXK133" s="37"/>
      <c r="UXL133" s="46"/>
      <c r="UXM133" s="35"/>
      <c r="UXN133" s="59"/>
      <c r="UXO133" s="37"/>
      <c r="UXP133" s="46"/>
      <c r="UXQ133" s="35"/>
      <c r="UXR133" s="59"/>
      <c r="UXS133" s="37"/>
      <c r="UXT133" s="46"/>
      <c r="UXU133" s="35"/>
      <c r="UXV133" s="59"/>
      <c r="UXW133" s="37"/>
      <c r="UXX133" s="46"/>
      <c r="UXY133" s="35"/>
      <c r="UXZ133" s="59"/>
      <c r="UYA133" s="37"/>
      <c r="UYB133" s="46"/>
      <c r="UYC133" s="35"/>
      <c r="UYD133" s="59"/>
      <c r="UYE133" s="37"/>
      <c r="UYF133" s="46"/>
      <c r="UYG133" s="35"/>
      <c r="UYH133" s="59"/>
      <c r="UYI133" s="37"/>
      <c r="UYJ133" s="46"/>
      <c r="UYK133" s="35"/>
      <c r="UYL133" s="59"/>
      <c r="UYM133" s="37"/>
      <c r="UYN133" s="46"/>
      <c r="UYO133" s="35"/>
      <c r="UYP133" s="59"/>
      <c r="UYQ133" s="37"/>
      <c r="UYR133" s="46"/>
      <c r="UYS133" s="35"/>
      <c r="UYT133" s="59"/>
      <c r="UYU133" s="37"/>
      <c r="UYV133" s="46"/>
      <c r="UYW133" s="35"/>
      <c r="UYX133" s="59"/>
      <c r="UYY133" s="37"/>
      <c r="UYZ133" s="46"/>
      <c r="UZA133" s="35"/>
      <c r="UZB133" s="59"/>
      <c r="UZC133" s="37"/>
      <c r="UZD133" s="46"/>
      <c r="UZE133" s="35"/>
      <c r="UZF133" s="59"/>
      <c r="UZG133" s="37"/>
      <c r="UZH133" s="46"/>
      <c r="UZI133" s="35"/>
      <c r="UZJ133" s="59"/>
      <c r="UZK133" s="37"/>
      <c r="UZL133" s="46"/>
      <c r="UZM133" s="35"/>
      <c r="UZN133" s="59"/>
      <c r="UZO133" s="37"/>
      <c r="UZP133" s="46"/>
      <c r="UZQ133" s="35"/>
      <c r="UZR133" s="59"/>
      <c r="UZS133" s="37"/>
      <c r="UZT133" s="46"/>
      <c r="UZU133" s="35"/>
      <c r="UZV133" s="59"/>
      <c r="UZW133" s="37"/>
      <c r="UZX133" s="46"/>
      <c r="UZY133" s="35"/>
      <c r="UZZ133" s="59"/>
      <c r="VAA133" s="37"/>
      <c r="VAB133" s="46"/>
      <c r="VAC133" s="35"/>
      <c r="VAD133" s="59"/>
      <c r="VAE133" s="37"/>
      <c r="VAF133" s="46"/>
      <c r="VAG133" s="35"/>
      <c r="VAH133" s="59"/>
      <c r="VAI133" s="37"/>
      <c r="VAJ133" s="46"/>
      <c r="VAK133" s="35"/>
      <c r="VAL133" s="59"/>
      <c r="VAM133" s="37"/>
      <c r="VAN133" s="46"/>
      <c r="VAO133" s="35"/>
      <c r="VAP133" s="59"/>
      <c r="VAQ133" s="37"/>
      <c r="VAR133" s="46"/>
      <c r="VAS133" s="35"/>
      <c r="VAT133" s="59"/>
      <c r="VAU133" s="37"/>
      <c r="VAV133" s="46"/>
      <c r="VAW133" s="35"/>
      <c r="VAX133" s="59"/>
      <c r="VAY133" s="37"/>
      <c r="VAZ133" s="46"/>
      <c r="VBA133" s="35"/>
      <c r="VBB133" s="59"/>
      <c r="VBC133" s="37"/>
      <c r="VBD133" s="46"/>
      <c r="VBE133" s="35"/>
      <c r="VBF133" s="59"/>
      <c r="VBG133" s="37"/>
      <c r="VBH133" s="46"/>
      <c r="VBI133" s="35"/>
      <c r="VBJ133" s="59"/>
      <c r="VBK133" s="37"/>
      <c r="VBL133" s="46"/>
      <c r="VBM133" s="35"/>
      <c r="VBN133" s="59"/>
      <c r="VBO133" s="37"/>
      <c r="VBP133" s="46"/>
      <c r="VBQ133" s="35"/>
      <c r="VBR133" s="59"/>
      <c r="VBS133" s="37"/>
      <c r="VBT133" s="46"/>
      <c r="VBU133" s="35"/>
      <c r="VBV133" s="59"/>
      <c r="VBW133" s="37"/>
      <c r="VBX133" s="46"/>
      <c r="VBY133" s="35"/>
      <c r="VBZ133" s="59"/>
      <c r="VCA133" s="37"/>
      <c r="VCB133" s="46"/>
      <c r="VCC133" s="35"/>
      <c r="VCD133" s="59"/>
      <c r="VCE133" s="37"/>
      <c r="VCF133" s="46"/>
      <c r="VCG133" s="35"/>
      <c r="VCH133" s="59"/>
      <c r="VCI133" s="37"/>
      <c r="VCJ133" s="46"/>
      <c r="VCK133" s="35"/>
      <c r="VCL133" s="59"/>
      <c r="VCM133" s="37"/>
      <c r="VCN133" s="46"/>
      <c r="VCO133" s="35"/>
      <c r="VCP133" s="59"/>
      <c r="VCQ133" s="37"/>
      <c r="VCR133" s="46"/>
      <c r="VCS133" s="35"/>
      <c r="VCT133" s="59"/>
      <c r="VCU133" s="37"/>
      <c r="VCV133" s="46"/>
      <c r="VCW133" s="35"/>
      <c r="VCX133" s="59"/>
      <c r="VCY133" s="37"/>
      <c r="VCZ133" s="46"/>
      <c r="VDA133" s="35"/>
      <c r="VDB133" s="59"/>
      <c r="VDC133" s="37"/>
      <c r="VDD133" s="46"/>
      <c r="VDE133" s="35"/>
      <c r="VDF133" s="59"/>
      <c r="VDG133" s="37"/>
      <c r="VDH133" s="46"/>
      <c r="VDI133" s="35"/>
      <c r="VDJ133" s="59"/>
      <c r="VDK133" s="37"/>
      <c r="VDL133" s="46"/>
      <c r="VDM133" s="35"/>
      <c r="VDN133" s="59"/>
      <c r="VDO133" s="37"/>
      <c r="VDP133" s="46"/>
      <c r="VDQ133" s="35"/>
      <c r="VDR133" s="59"/>
      <c r="VDS133" s="37"/>
      <c r="VDT133" s="46"/>
      <c r="VDU133" s="35"/>
      <c r="VDV133" s="59"/>
      <c r="VDW133" s="37"/>
      <c r="VDX133" s="46"/>
      <c r="VDY133" s="35"/>
      <c r="VDZ133" s="59"/>
      <c r="VEA133" s="37"/>
      <c r="VEB133" s="46"/>
      <c r="VEC133" s="35"/>
      <c r="VED133" s="59"/>
      <c r="VEE133" s="37"/>
      <c r="VEF133" s="46"/>
      <c r="VEG133" s="35"/>
      <c r="VEH133" s="59"/>
      <c r="VEI133" s="37"/>
      <c r="VEJ133" s="46"/>
      <c r="VEK133" s="35"/>
      <c r="VEL133" s="59"/>
      <c r="VEM133" s="37"/>
      <c r="VEN133" s="46"/>
      <c r="VEO133" s="35"/>
      <c r="VEP133" s="59"/>
      <c r="VEQ133" s="37"/>
      <c r="VER133" s="46"/>
      <c r="VES133" s="35"/>
      <c r="VET133" s="59"/>
      <c r="VEU133" s="37"/>
      <c r="VEV133" s="46"/>
      <c r="VEW133" s="35"/>
      <c r="VEX133" s="59"/>
      <c r="VEY133" s="37"/>
      <c r="VEZ133" s="46"/>
      <c r="VFA133" s="35"/>
      <c r="VFB133" s="59"/>
      <c r="VFC133" s="37"/>
      <c r="VFD133" s="46"/>
      <c r="VFE133" s="35"/>
      <c r="VFF133" s="59"/>
      <c r="VFG133" s="37"/>
      <c r="VFH133" s="46"/>
      <c r="VFI133" s="35"/>
      <c r="VFJ133" s="59"/>
      <c r="VFK133" s="37"/>
      <c r="VFL133" s="46"/>
      <c r="VFM133" s="35"/>
      <c r="VFN133" s="59"/>
      <c r="VFO133" s="37"/>
      <c r="VFP133" s="46"/>
      <c r="VFQ133" s="35"/>
      <c r="VFR133" s="59"/>
      <c r="VFS133" s="37"/>
      <c r="VFT133" s="46"/>
      <c r="VFU133" s="35"/>
      <c r="VFV133" s="59"/>
      <c r="VFW133" s="37"/>
      <c r="VFX133" s="46"/>
      <c r="VFY133" s="35"/>
      <c r="VFZ133" s="59"/>
      <c r="VGA133" s="37"/>
      <c r="VGB133" s="46"/>
      <c r="VGC133" s="35"/>
      <c r="VGD133" s="59"/>
      <c r="VGE133" s="37"/>
      <c r="VGF133" s="46"/>
      <c r="VGG133" s="35"/>
      <c r="VGH133" s="59"/>
      <c r="VGI133" s="37"/>
      <c r="VGJ133" s="46"/>
      <c r="VGK133" s="35"/>
      <c r="VGL133" s="59"/>
      <c r="VGM133" s="37"/>
      <c r="VGN133" s="46"/>
      <c r="VGO133" s="35"/>
      <c r="VGP133" s="59"/>
      <c r="VGQ133" s="37"/>
      <c r="VGR133" s="46"/>
      <c r="VGS133" s="35"/>
      <c r="VGT133" s="59"/>
      <c r="VGU133" s="37"/>
      <c r="VGV133" s="46"/>
      <c r="VGW133" s="35"/>
      <c r="VGX133" s="59"/>
      <c r="VGY133" s="37"/>
      <c r="VGZ133" s="46"/>
      <c r="VHA133" s="35"/>
      <c r="VHB133" s="59"/>
      <c r="VHC133" s="37"/>
      <c r="VHD133" s="46"/>
      <c r="VHE133" s="35"/>
      <c r="VHF133" s="59"/>
      <c r="VHG133" s="37"/>
      <c r="VHH133" s="46"/>
      <c r="VHI133" s="35"/>
      <c r="VHJ133" s="59"/>
      <c r="VHK133" s="37"/>
      <c r="VHL133" s="46"/>
      <c r="VHM133" s="35"/>
      <c r="VHN133" s="59"/>
      <c r="VHO133" s="37"/>
      <c r="VHP133" s="46"/>
      <c r="VHQ133" s="35"/>
      <c r="VHR133" s="59"/>
      <c r="VHS133" s="37"/>
      <c r="VHT133" s="46"/>
      <c r="VHU133" s="35"/>
      <c r="VHV133" s="59"/>
      <c r="VHW133" s="37"/>
      <c r="VHX133" s="46"/>
      <c r="VHY133" s="35"/>
      <c r="VHZ133" s="59"/>
      <c r="VIA133" s="37"/>
      <c r="VIB133" s="46"/>
      <c r="VIC133" s="35"/>
      <c r="VID133" s="59"/>
      <c r="VIE133" s="37"/>
      <c r="VIF133" s="46"/>
      <c r="VIG133" s="35"/>
      <c r="VIH133" s="59"/>
      <c r="VII133" s="37"/>
      <c r="VIJ133" s="46"/>
      <c r="VIK133" s="35"/>
      <c r="VIL133" s="59"/>
      <c r="VIM133" s="37"/>
      <c r="VIN133" s="46"/>
      <c r="VIO133" s="35"/>
      <c r="VIP133" s="59"/>
      <c r="VIQ133" s="37"/>
      <c r="VIR133" s="46"/>
      <c r="VIS133" s="35"/>
      <c r="VIT133" s="59"/>
      <c r="VIU133" s="37"/>
      <c r="VIV133" s="46"/>
      <c r="VIW133" s="35"/>
      <c r="VIX133" s="59"/>
      <c r="VIY133" s="37"/>
      <c r="VIZ133" s="46"/>
      <c r="VJA133" s="35"/>
      <c r="VJB133" s="59"/>
      <c r="VJC133" s="37"/>
      <c r="VJD133" s="46"/>
      <c r="VJE133" s="35"/>
      <c r="VJF133" s="59"/>
      <c r="VJG133" s="37"/>
      <c r="VJH133" s="46"/>
      <c r="VJI133" s="35"/>
      <c r="VJJ133" s="59"/>
      <c r="VJK133" s="37"/>
      <c r="VJL133" s="46"/>
      <c r="VJM133" s="35"/>
      <c r="VJN133" s="59"/>
      <c r="VJO133" s="37"/>
      <c r="VJP133" s="46"/>
      <c r="VJQ133" s="35"/>
      <c r="VJR133" s="59"/>
      <c r="VJS133" s="37"/>
      <c r="VJT133" s="46"/>
      <c r="VJU133" s="35"/>
      <c r="VJV133" s="59"/>
      <c r="VJW133" s="37"/>
      <c r="VJX133" s="46"/>
      <c r="VJY133" s="35"/>
      <c r="VJZ133" s="59"/>
      <c r="VKA133" s="37"/>
      <c r="VKB133" s="46"/>
      <c r="VKC133" s="35"/>
      <c r="VKD133" s="59"/>
      <c r="VKE133" s="37"/>
      <c r="VKF133" s="46"/>
      <c r="VKG133" s="35"/>
      <c r="VKH133" s="59"/>
      <c r="VKI133" s="37"/>
      <c r="VKJ133" s="46"/>
      <c r="VKK133" s="35"/>
      <c r="VKL133" s="59"/>
      <c r="VKM133" s="37"/>
      <c r="VKN133" s="46"/>
      <c r="VKO133" s="35"/>
      <c r="VKP133" s="59"/>
      <c r="VKQ133" s="37"/>
      <c r="VKR133" s="46"/>
      <c r="VKS133" s="35"/>
      <c r="VKT133" s="59"/>
      <c r="VKU133" s="37"/>
      <c r="VKV133" s="46"/>
      <c r="VKW133" s="35"/>
      <c r="VKX133" s="59"/>
      <c r="VKY133" s="37"/>
      <c r="VKZ133" s="46"/>
      <c r="VLA133" s="35"/>
      <c r="VLB133" s="59"/>
      <c r="VLC133" s="37"/>
      <c r="VLD133" s="46"/>
      <c r="VLE133" s="35"/>
      <c r="VLF133" s="59"/>
      <c r="VLG133" s="37"/>
      <c r="VLH133" s="46"/>
      <c r="VLI133" s="35"/>
      <c r="VLJ133" s="59"/>
      <c r="VLK133" s="37"/>
      <c r="VLL133" s="46"/>
      <c r="VLM133" s="35"/>
      <c r="VLN133" s="59"/>
      <c r="VLO133" s="37"/>
      <c r="VLP133" s="46"/>
      <c r="VLQ133" s="35"/>
      <c r="VLR133" s="59"/>
      <c r="VLS133" s="37"/>
      <c r="VLT133" s="46"/>
      <c r="VLU133" s="35"/>
      <c r="VLV133" s="59"/>
      <c r="VLW133" s="37"/>
      <c r="VLX133" s="46"/>
      <c r="VLY133" s="35"/>
      <c r="VLZ133" s="59"/>
      <c r="VMA133" s="37"/>
      <c r="VMB133" s="46"/>
      <c r="VMC133" s="35"/>
      <c r="VMD133" s="59"/>
      <c r="VME133" s="37"/>
      <c r="VMF133" s="46"/>
      <c r="VMG133" s="35"/>
      <c r="VMH133" s="59"/>
      <c r="VMI133" s="37"/>
      <c r="VMJ133" s="46"/>
      <c r="VMK133" s="35"/>
      <c r="VML133" s="59"/>
      <c r="VMM133" s="37"/>
      <c r="VMN133" s="46"/>
      <c r="VMO133" s="35"/>
      <c r="VMP133" s="59"/>
      <c r="VMQ133" s="37"/>
      <c r="VMR133" s="46"/>
      <c r="VMS133" s="35"/>
      <c r="VMT133" s="59"/>
      <c r="VMU133" s="37"/>
      <c r="VMV133" s="46"/>
      <c r="VMW133" s="35"/>
      <c r="VMX133" s="59"/>
      <c r="VMY133" s="37"/>
      <c r="VMZ133" s="46"/>
      <c r="VNA133" s="35"/>
      <c r="VNB133" s="59"/>
      <c r="VNC133" s="37"/>
      <c r="VND133" s="46"/>
      <c r="VNE133" s="35"/>
      <c r="VNF133" s="59"/>
      <c r="VNG133" s="37"/>
      <c r="VNH133" s="46"/>
      <c r="VNI133" s="35"/>
      <c r="VNJ133" s="59"/>
      <c r="VNK133" s="37"/>
      <c r="VNL133" s="46"/>
      <c r="VNM133" s="35"/>
      <c r="VNN133" s="59"/>
      <c r="VNO133" s="37"/>
      <c r="VNP133" s="46"/>
      <c r="VNQ133" s="35"/>
      <c r="VNR133" s="59"/>
      <c r="VNS133" s="37"/>
      <c r="VNT133" s="46"/>
      <c r="VNU133" s="35"/>
      <c r="VNV133" s="59"/>
      <c r="VNW133" s="37"/>
      <c r="VNX133" s="46"/>
      <c r="VNY133" s="35"/>
      <c r="VNZ133" s="59"/>
      <c r="VOA133" s="37"/>
      <c r="VOB133" s="46"/>
      <c r="VOC133" s="35"/>
      <c r="VOD133" s="59"/>
      <c r="VOE133" s="37"/>
      <c r="VOF133" s="46"/>
      <c r="VOG133" s="35"/>
      <c r="VOH133" s="59"/>
      <c r="VOI133" s="37"/>
      <c r="VOJ133" s="46"/>
      <c r="VOK133" s="35"/>
      <c r="VOL133" s="59"/>
      <c r="VOM133" s="37"/>
      <c r="VON133" s="46"/>
      <c r="VOO133" s="35"/>
      <c r="VOP133" s="59"/>
      <c r="VOQ133" s="37"/>
      <c r="VOR133" s="46"/>
      <c r="VOS133" s="35"/>
      <c r="VOT133" s="59"/>
      <c r="VOU133" s="37"/>
      <c r="VOV133" s="46"/>
      <c r="VOW133" s="35"/>
      <c r="VOX133" s="59"/>
      <c r="VOY133" s="37"/>
      <c r="VOZ133" s="46"/>
      <c r="VPA133" s="35"/>
      <c r="VPB133" s="59"/>
      <c r="VPC133" s="37"/>
      <c r="VPD133" s="46"/>
      <c r="VPE133" s="35"/>
      <c r="VPF133" s="59"/>
      <c r="VPG133" s="37"/>
      <c r="VPH133" s="46"/>
      <c r="VPI133" s="35"/>
      <c r="VPJ133" s="59"/>
      <c r="VPK133" s="37"/>
      <c r="VPL133" s="46"/>
      <c r="VPM133" s="35"/>
      <c r="VPN133" s="59"/>
      <c r="VPO133" s="37"/>
      <c r="VPP133" s="46"/>
      <c r="VPQ133" s="35"/>
      <c r="VPR133" s="59"/>
      <c r="VPS133" s="37"/>
      <c r="VPT133" s="46"/>
      <c r="VPU133" s="35"/>
      <c r="VPV133" s="59"/>
      <c r="VPW133" s="37"/>
      <c r="VPX133" s="46"/>
      <c r="VPY133" s="35"/>
      <c r="VPZ133" s="59"/>
      <c r="VQA133" s="37"/>
      <c r="VQB133" s="46"/>
      <c r="VQC133" s="35"/>
      <c r="VQD133" s="59"/>
      <c r="VQE133" s="37"/>
      <c r="VQF133" s="46"/>
      <c r="VQG133" s="35"/>
      <c r="VQH133" s="59"/>
      <c r="VQI133" s="37"/>
      <c r="VQJ133" s="46"/>
      <c r="VQK133" s="35"/>
      <c r="VQL133" s="59"/>
      <c r="VQM133" s="37"/>
      <c r="VQN133" s="46"/>
      <c r="VQO133" s="35"/>
      <c r="VQP133" s="59"/>
      <c r="VQQ133" s="37"/>
      <c r="VQR133" s="46"/>
      <c r="VQS133" s="35"/>
      <c r="VQT133" s="59"/>
      <c r="VQU133" s="37"/>
      <c r="VQV133" s="46"/>
      <c r="VQW133" s="35"/>
      <c r="VQX133" s="59"/>
      <c r="VQY133" s="37"/>
      <c r="VQZ133" s="46"/>
      <c r="VRA133" s="35"/>
      <c r="VRB133" s="59"/>
      <c r="VRC133" s="37"/>
      <c r="VRD133" s="46"/>
      <c r="VRE133" s="35"/>
      <c r="VRF133" s="59"/>
      <c r="VRG133" s="37"/>
      <c r="VRH133" s="46"/>
      <c r="VRI133" s="35"/>
      <c r="VRJ133" s="59"/>
      <c r="VRK133" s="37"/>
      <c r="VRL133" s="46"/>
      <c r="VRM133" s="35"/>
      <c r="VRN133" s="59"/>
      <c r="VRO133" s="37"/>
      <c r="VRP133" s="46"/>
      <c r="VRQ133" s="35"/>
      <c r="VRR133" s="59"/>
      <c r="VRS133" s="37"/>
      <c r="VRT133" s="46"/>
      <c r="VRU133" s="35"/>
      <c r="VRV133" s="59"/>
      <c r="VRW133" s="37"/>
      <c r="VRX133" s="46"/>
      <c r="VRY133" s="35"/>
      <c r="VRZ133" s="59"/>
      <c r="VSA133" s="37"/>
      <c r="VSB133" s="46"/>
      <c r="VSC133" s="35"/>
      <c r="VSD133" s="59"/>
      <c r="VSE133" s="37"/>
      <c r="VSF133" s="46"/>
      <c r="VSG133" s="35"/>
      <c r="VSH133" s="59"/>
      <c r="VSI133" s="37"/>
      <c r="VSJ133" s="46"/>
      <c r="VSK133" s="35"/>
      <c r="VSL133" s="59"/>
      <c r="VSM133" s="37"/>
      <c r="VSN133" s="46"/>
      <c r="VSO133" s="35"/>
      <c r="VSP133" s="59"/>
      <c r="VSQ133" s="37"/>
      <c r="VSR133" s="46"/>
      <c r="VSS133" s="35"/>
      <c r="VST133" s="59"/>
      <c r="VSU133" s="37"/>
      <c r="VSV133" s="46"/>
      <c r="VSW133" s="35"/>
      <c r="VSX133" s="59"/>
      <c r="VSY133" s="37"/>
      <c r="VSZ133" s="46"/>
      <c r="VTA133" s="35"/>
      <c r="VTB133" s="59"/>
      <c r="VTC133" s="37"/>
      <c r="VTD133" s="46"/>
      <c r="VTE133" s="35"/>
      <c r="VTF133" s="59"/>
      <c r="VTG133" s="37"/>
      <c r="VTH133" s="46"/>
      <c r="VTI133" s="35"/>
      <c r="VTJ133" s="59"/>
      <c r="VTK133" s="37"/>
      <c r="VTL133" s="46"/>
      <c r="VTM133" s="35"/>
      <c r="VTN133" s="59"/>
      <c r="VTO133" s="37"/>
      <c r="VTP133" s="46"/>
      <c r="VTQ133" s="35"/>
      <c r="VTR133" s="59"/>
      <c r="VTS133" s="37"/>
      <c r="VTT133" s="46"/>
      <c r="VTU133" s="35"/>
      <c r="VTV133" s="59"/>
      <c r="VTW133" s="37"/>
      <c r="VTX133" s="46"/>
      <c r="VTY133" s="35"/>
      <c r="VTZ133" s="59"/>
      <c r="VUA133" s="37"/>
      <c r="VUB133" s="46"/>
      <c r="VUC133" s="35"/>
      <c r="VUD133" s="59"/>
      <c r="VUE133" s="37"/>
      <c r="VUF133" s="46"/>
      <c r="VUG133" s="35"/>
      <c r="VUH133" s="59"/>
      <c r="VUI133" s="37"/>
      <c r="VUJ133" s="46"/>
      <c r="VUK133" s="35"/>
      <c r="VUL133" s="59"/>
      <c r="VUM133" s="37"/>
      <c r="VUN133" s="46"/>
      <c r="VUO133" s="35"/>
      <c r="VUP133" s="59"/>
      <c r="VUQ133" s="37"/>
      <c r="VUR133" s="46"/>
      <c r="VUS133" s="35"/>
      <c r="VUT133" s="59"/>
      <c r="VUU133" s="37"/>
      <c r="VUV133" s="46"/>
      <c r="VUW133" s="35"/>
      <c r="VUX133" s="59"/>
      <c r="VUY133" s="37"/>
      <c r="VUZ133" s="46"/>
      <c r="VVA133" s="35"/>
      <c r="VVB133" s="59"/>
      <c r="VVC133" s="37"/>
      <c r="VVD133" s="46"/>
      <c r="VVE133" s="35"/>
      <c r="VVF133" s="59"/>
      <c r="VVG133" s="37"/>
      <c r="VVH133" s="46"/>
      <c r="VVI133" s="35"/>
      <c r="VVJ133" s="59"/>
      <c r="VVK133" s="37"/>
      <c r="VVL133" s="46"/>
      <c r="VVM133" s="35"/>
      <c r="VVN133" s="59"/>
      <c r="VVO133" s="37"/>
      <c r="VVP133" s="46"/>
      <c r="VVQ133" s="35"/>
      <c r="VVR133" s="59"/>
      <c r="VVS133" s="37"/>
      <c r="VVT133" s="46"/>
      <c r="VVU133" s="35"/>
      <c r="VVV133" s="59"/>
      <c r="VVW133" s="37"/>
      <c r="VVX133" s="46"/>
      <c r="VVY133" s="35"/>
      <c r="VVZ133" s="59"/>
      <c r="VWA133" s="37"/>
      <c r="VWB133" s="46"/>
      <c r="VWC133" s="35"/>
      <c r="VWD133" s="59"/>
      <c r="VWE133" s="37"/>
      <c r="VWF133" s="46"/>
      <c r="VWG133" s="35"/>
      <c r="VWH133" s="59"/>
      <c r="VWI133" s="37"/>
      <c r="VWJ133" s="46"/>
      <c r="VWK133" s="35"/>
      <c r="VWL133" s="59"/>
      <c r="VWM133" s="37"/>
      <c r="VWN133" s="46"/>
      <c r="VWO133" s="35"/>
      <c r="VWP133" s="59"/>
      <c r="VWQ133" s="37"/>
      <c r="VWR133" s="46"/>
      <c r="VWS133" s="35"/>
      <c r="VWT133" s="59"/>
      <c r="VWU133" s="37"/>
      <c r="VWV133" s="46"/>
      <c r="VWW133" s="35"/>
      <c r="VWX133" s="59"/>
      <c r="VWY133" s="37"/>
      <c r="VWZ133" s="46"/>
      <c r="VXA133" s="35"/>
      <c r="VXB133" s="59"/>
      <c r="VXC133" s="37"/>
      <c r="VXD133" s="46"/>
      <c r="VXE133" s="35"/>
      <c r="VXF133" s="59"/>
      <c r="VXG133" s="37"/>
      <c r="VXH133" s="46"/>
      <c r="VXI133" s="35"/>
      <c r="VXJ133" s="59"/>
      <c r="VXK133" s="37"/>
      <c r="VXL133" s="46"/>
      <c r="VXM133" s="35"/>
      <c r="VXN133" s="59"/>
      <c r="VXO133" s="37"/>
      <c r="VXP133" s="46"/>
      <c r="VXQ133" s="35"/>
      <c r="VXR133" s="59"/>
      <c r="VXS133" s="37"/>
      <c r="VXT133" s="46"/>
      <c r="VXU133" s="35"/>
      <c r="VXV133" s="59"/>
      <c r="VXW133" s="37"/>
      <c r="VXX133" s="46"/>
      <c r="VXY133" s="35"/>
      <c r="VXZ133" s="59"/>
      <c r="VYA133" s="37"/>
      <c r="VYB133" s="46"/>
      <c r="VYC133" s="35"/>
      <c r="VYD133" s="59"/>
      <c r="VYE133" s="37"/>
      <c r="VYF133" s="46"/>
      <c r="VYG133" s="35"/>
      <c r="VYH133" s="59"/>
      <c r="VYI133" s="37"/>
      <c r="VYJ133" s="46"/>
      <c r="VYK133" s="35"/>
      <c r="VYL133" s="59"/>
      <c r="VYM133" s="37"/>
      <c r="VYN133" s="46"/>
      <c r="VYO133" s="35"/>
      <c r="VYP133" s="59"/>
      <c r="VYQ133" s="37"/>
      <c r="VYR133" s="46"/>
      <c r="VYS133" s="35"/>
      <c r="VYT133" s="59"/>
      <c r="VYU133" s="37"/>
      <c r="VYV133" s="46"/>
      <c r="VYW133" s="35"/>
      <c r="VYX133" s="59"/>
      <c r="VYY133" s="37"/>
      <c r="VYZ133" s="46"/>
      <c r="VZA133" s="35"/>
      <c r="VZB133" s="59"/>
      <c r="VZC133" s="37"/>
      <c r="VZD133" s="46"/>
      <c r="VZE133" s="35"/>
      <c r="VZF133" s="59"/>
      <c r="VZG133" s="37"/>
      <c r="VZH133" s="46"/>
      <c r="VZI133" s="35"/>
      <c r="VZJ133" s="59"/>
      <c r="VZK133" s="37"/>
      <c r="VZL133" s="46"/>
      <c r="VZM133" s="35"/>
      <c r="VZN133" s="59"/>
      <c r="VZO133" s="37"/>
      <c r="VZP133" s="46"/>
      <c r="VZQ133" s="35"/>
      <c r="VZR133" s="59"/>
      <c r="VZS133" s="37"/>
      <c r="VZT133" s="46"/>
      <c r="VZU133" s="35"/>
      <c r="VZV133" s="59"/>
      <c r="VZW133" s="37"/>
      <c r="VZX133" s="46"/>
      <c r="VZY133" s="35"/>
      <c r="VZZ133" s="59"/>
      <c r="WAA133" s="37"/>
      <c r="WAB133" s="46"/>
      <c r="WAC133" s="35"/>
      <c r="WAD133" s="59"/>
      <c r="WAE133" s="37"/>
      <c r="WAF133" s="46"/>
      <c r="WAG133" s="35"/>
      <c r="WAH133" s="59"/>
      <c r="WAI133" s="37"/>
      <c r="WAJ133" s="46"/>
      <c r="WAK133" s="35"/>
      <c r="WAL133" s="59"/>
      <c r="WAM133" s="37"/>
      <c r="WAN133" s="46"/>
      <c r="WAO133" s="35"/>
      <c r="WAP133" s="59"/>
      <c r="WAQ133" s="37"/>
      <c r="WAR133" s="46"/>
      <c r="WAS133" s="35"/>
      <c r="WAT133" s="59"/>
      <c r="WAU133" s="37"/>
      <c r="WAV133" s="46"/>
      <c r="WAW133" s="35"/>
      <c r="WAX133" s="59"/>
      <c r="WAY133" s="37"/>
      <c r="WAZ133" s="46"/>
      <c r="WBA133" s="35"/>
      <c r="WBB133" s="59"/>
      <c r="WBC133" s="37"/>
      <c r="WBD133" s="46"/>
      <c r="WBE133" s="35"/>
      <c r="WBF133" s="59"/>
      <c r="WBG133" s="37"/>
      <c r="WBH133" s="46"/>
      <c r="WBI133" s="35"/>
      <c r="WBJ133" s="59"/>
      <c r="WBK133" s="37"/>
      <c r="WBL133" s="46"/>
      <c r="WBM133" s="35"/>
      <c r="WBN133" s="59"/>
      <c r="WBO133" s="37"/>
      <c r="WBP133" s="46"/>
      <c r="WBQ133" s="35"/>
      <c r="WBR133" s="59"/>
      <c r="WBS133" s="37"/>
      <c r="WBT133" s="46"/>
      <c r="WBU133" s="35"/>
      <c r="WBV133" s="59"/>
      <c r="WBW133" s="37"/>
      <c r="WBX133" s="46"/>
      <c r="WBY133" s="35"/>
      <c r="WBZ133" s="59"/>
      <c r="WCA133" s="37"/>
      <c r="WCB133" s="46"/>
      <c r="WCC133" s="35"/>
      <c r="WCD133" s="59"/>
      <c r="WCE133" s="37"/>
      <c r="WCF133" s="46"/>
      <c r="WCG133" s="35"/>
      <c r="WCH133" s="59"/>
      <c r="WCI133" s="37"/>
      <c r="WCJ133" s="46"/>
      <c r="WCK133" s="35"/>
      <c r="WCL133" s="59"/>
      <c r="WCM133" s="37"/>
      <c r="WCN133" s="46"/>
      <c r="WCO133" s="35"/>
      <c r="WCP133" s="59"/>
      <c r="WCQ133" s="37"/>
      <c r="WCR133" s="46"/>
      <c r="WCS133" s="35"/>
      <c r="WCT133" s="59"/>
      <c r="WCU133" s="37"/>
      <c r="WCV133" s="46"/>
      <c r="WCW133" s="35"/>
      <c r="WCX133" s="59"/>
      <c r="WCY133" s="37"/>
      <c r="WCZ133" s="46"/>
      <c r="WDA133" s="35"/>
      <c r="WDB133" s="59"/>
      <c r="WDC133" s="37"/>
      <c r="WDD133" s="46"/>
      <c r="WDE133" s="35"/>
      <c r="WDF133" s="59"/>
      <c r="WDG133" s="37"/>
      <c r="WDH133" s="46"/>
      <c r="WDI133" s="35"/>
      <c r="WDJ133" s="59"/>
      <c r="WDK133" s="37"/>
      <c r="WDL133" s="46"/>
      <c r="WDM133" s="35"/>
      <c r="WDN133" s="59"/>
      <c r="WDO133" s="37"/>
      <c r="WDP133" s="46"/>
      <c r="WDQ133" s="35"/>
      <c r="WDR133" s="59"/>
      <c r="WDS133" s="37"/>
      <c r="WDT133" s="46"/>
      <c r="WDU133" s="35"/>
      <c r="WDV133" s="59"/>
      <c r="WDW133" s="37"/>
      <c r="WDX133" s="46"/>
      <c r="WDY133" s="35"/>
      <c r="WDZ133" s="59"/>
      <c r="WEA133" s="37"/>
      <c r="WEB133" s="46"/>
      <c r="WEC133" s="35"/>
      <c r="WED133" s="59"/>
      <c r="WEE133" s="37"/>
      <c r="WEF133" s="46"/>
      <c r="WEG133" s="35"/>
      <c r="WEH133" s="59"/>
      <c r="WEI133" s="37"/>
      <c r="WEJ133" s="46"/>
      <c r="WEK133" s="35"/>
      <c r="WEL133" s="59"/>
      <c r="WEM133" s="37"/>
      <c r="WEN133" s="46"/>
      <c r="WEO133" s="35"/>
      <c r="WEP133" s="59"/>
      <c r="WEQ133" s="37"/>
      <c r="WER133" s="46"/>
      <c r="WES133" s="35"/>
      <c r="WET133" s="59"/>
      <c r="WEU133" s="37"/>
      <c r="WEV133" s="46"/>
      <c r="WEW133" s="35"/>
      <c r="WEX133" s="59"/>
      <c r="WEY133" s="37"/>
      <c r="WEZ133" s="46"/>
      <c r="WFA133" s="35"/>
      <c r="WFB133" s="59"/>
      <c r="WFC133" s="37"/>
      <c r="WFD133" s="46"/>
      <c r="WFE133" s="35"/>
      <c r="WFF133" s="59"/>
      <c r="WFG133" s="37"/>
      <c r="WFH133" s="46"/>
      <c r="WFI133" s="35"/>
      <c r="WFJ133" s="59"/>
      <c r="WFK133" s="37"/>
      <c r="WFL133" s="46"/>
      <c r="WFM133" s="35"/>
      <c r="WFN133" s="59"/>
      <c r="WFO133" s="37"/>
      <c r="WFP133" s="46"/>
      <c r="WFQ133" s="35"/>
      <c r="WFR133" s="59"/>
      <c r="WFS133" s="37"/>
      <c r="WFT133" s="46"/>
      <c r="WFU133" s="35"/>
      <c r="WFV133" s="59"/>
      <c r="WFW133" s="37"/>
      <c r="WFX133" s="46"/>
      <c r="WFY133" s="35"/>
      <c r="WFZ133" s="59"/>
      <c r="WGA133" s="37"/>
      <c r="WGB133" s="46"/>
      <c r="WGC133" s="35"/>
      <c r="WGD133" s="59"/>
      <c r="WGE133" s="37"/>
      <c r="WGF133" s="46"/>
      <c r="WGG133" s="35"/>
      <c r="WGH133" s="59"/>
      <c r="WGI133" s="37"/>
      <c r="WGJ133" s="46"/>
      <c r="WGK133" s="35"/>
      <c r="WGL133" s="59"/>
      <c r="WGM133" s="37"/>
      <c r="WGN133" s="46"/>
      <c r="WGO133" s="35"/>
      <c r="WGP133" s="59"/>
      <c r="WGQ133" s="37"/>
      <c r="WGR133" s="46"/>
      <c r="WGS133" s="35"/>
      <c r="WGT133" s="59"/>
      <c r="WGU133" s="37"/>
      <c r="WGV133" s="46"/>
      <c r="WGW133" s="35"/>
      <c r="WGX133" s="59"/>
      <c r="WGY133" s="37"/>
      <c r="WGZ133" s="46"/>
      <c r="WHA133" s="35"/>
      <c r="WHB133" s="59"/>
      <c r="WHC133" s="37"/>
      <c r="WHD133" s="46"/>
      <c r="WHE133" s="35"/>
      <c r="WHF133" s="59"/>
      <c r="WHG133" s="37"/>
      <c r="WHH133" s="46"/>
      <c r="WHI133" s="35"/>
      <c r="WHJ133" s="59"/>
      <c r="WHK133" s="37"/>
      <c r="WHL133" s="46"/>
      <c r="WHM133" s="35"/>
      <c r="WHN133" s="59"/>
      <c r="WHO133" s="37"/>
      <c r="WHP133" s="46"/>
      <c r="WHQ133" s="35"/>
      <c r="WHR133" s="59"/>
      <c r="WHS133" s="37"/>
      <c r="WHT133" s="46"/>
      <c r="WHU133" s="35"/>
      <c r="WHV133" s="59"/>
      <c r="WHW133" s="37"/>
      <c r="WHX133" s="46"/>
      <c r="WHY133" s="35"/>
      <c r="WHZ133" s="59"/>
      <c r="WIA133" s="37"/>
      <c r="WIB133" s="46"/>
      <c r="WIC133" s="35"/>
      <c r="WID133" s="59"/>
      <c r="WIE133" s="37"/>
      <c r="WIF133" s="46"/>
      <c r="WIG133" s="35"/>
      <c r="WIH133" s="59"/>
      <c r="WII133" s="37"/>
      <c r="WIJ133" s="46"/>
      <c r="WIK133" s="35"/>
      <c r="WIL133" s="59"/>
      <c r="WIM133" s="37"/>
      <c r="WIN133" s="46"/>
      <c r="WIO133" s="35"/>
      <c r="WIP133" s="59"/>
      <c r="WIQ133" s="37"/>
      <c r="WIR133" s="46"/>
      <c r="WIS133" s="35"/>
      <c r="WIT133" s="59"/>
      <c r="WIU133" s="37"/>
      <c r="WIV133" s="46"/>
      <c r="WIW133" s="35"/>
      <c r="WIX133" s="59"/>
      <c r="WIY133" s="37"/>
      <c r="WIZ133" s="46"/>
      <c r="WJA133" s="35"/>
      <c r="WJB133" s="59"/>
      <c r="WJC133" s="37"/>
      <c r="WJD133" s="46"/>
      <c r="WJE133" s="35"/>
      <c r="WJF133" s="59"/>
      <c r="WJG133" s="37"/>
      <c r="WJH133" s="46"/>
      <c r="WJI133" s="35"/>
      <c r="WJJ133" s="59"/>
      <c r="WJK133" s="37"/>
      <c r="WJL133" s="46"/>
      <c r="WJM133" s="35"/>
      <c r="WJN133" s="59"/>
      <c r="WJO133" s="37"/>
      <c r="WJP133" s="46"/>
      <c r="WJQ133" s="35"/>
      <c r="WJR133" s="59"/>
      <c r="WJS133" s="37"/>
      <c r="WJT133" s="46"/>
      <c r="WJU133" s="35"/>
      <c r="WJV133" s="59"/>
      <c r="WJW133" s="37"/>
      <c r="WJX133" s="46"/>
      <c r="WJY133" s="35"/>
      <c r="WJZ133" s="59"/>
      <c r="WKA133" s="37"/>
      <c r="WKB133" s="46"/>
      <c r="WKC133" s="35"/>
      <c r="WKD133" s="59"/>
      <c r="WKE133" s="37"/>
      <c r="WKF133" s="46"/>
      <c r="WKG133" s="35"/>
      <c r="WKH133" s="59"/>
      <c r="WKI133" s="37"/>
      <c r="WKJ133" s="46"/>
      <c r="WKK133" s="35"/>
      <c r="WKL133" s="59"/>
      <c r="WKM133" s="37"/>
      <c r="WKN133" s="46"/>
      <c r="WKO133" s="35"/>
      <c r="WKP133" s="59"/>
      <c r="WKQ133" s="37"/>
      <c r="WKR133" s="46"/>
      <c r="WKS133" s="35"/>
      <c r="WKT133" s="59"/>
      <c r="WKU133" s="37"/>
      <c r="WKV133" s="46"/>
      <c r="WKW133" s="35"/>
      <c r="WKX133" s="59"/>
      <c r="WKY133" s="37"/>
      <c r="WKZ133" s="46"/>
      <c r="WLA133" s="35"/>
      <c r="WLB133" s="59"/>
      <c r="WLC133" s="37"/>
      <c r="WLD133" s="46"/>
      <c r="WLE133" s="35"/>
      <c r="WLF133" s="59"/>
      <c r="WLG133" s="37"/>
      <c r="WLH133" s="46"/>
      <c r="WLI133" s="35"/>
      <c r="WLJ133" s="59"/>
      <c r="WLK133" s="37"/>
      <c r="WLL133" s="46"/>
      <c r="WLM133" s="35"/>
      <c r="WLN133" s="59"/>
      <c r="WLO133" s="37"/>
      <c r="WLP133" s="46"/>
      <c r="WLQ133" s="35"/>
      <c r="WLR133" s="59"/>
      <c r="WLS133" s="37"/>
      <c r="WLT133" s="46"/>
      <c r="WLU133" s="35"/>
      <c r="WLV133" s="59"/>
      <c r="WLW133" s="37"/>
      <c r="WLX133" s="46"/>
      <c r="WLY133" s="35"/>
      <c r="WLZ133" s="59"/>
      <c r="WMA133" s="37"/>
      <c r="WMB133" s="46"/>
      <c r="WMC133" s="35"/>
      <c r="WMD133" s="59"/>
      <c r="WME133" s="37"/>
      <c r="WMF133" s="46"/>
      <c r="WMG133" s="35"/>
      <c r="WMH133" s="59"/>
      <c r="WMI133" s="37"/>
      <c r="WMJ133" s="46"/>
      <c r="WMK133" s="35"/>
      <c r="WML133" s="59"/>
      <c r="WMM133" s="37"/>
      <c r="WMN133" s="46"/>
      <c r="WMO133" s="35"/>
      <c r="WMP133" s="59"/>
      <c r="WMQ133" s="37"/>
      <c r="WMR133" s="46"/>
      <c r="WMS133" s="35"/>
      <c r="WMT133" s="59"/>
      <c r="WMU133" s="37"/>
      <c r="WMV133" s="46"/>
      <c r="WMW133" s="35"/>
      <c r="WMX133" s="59"/>
      <c r="WMY133" s="37"/>
      <c r="WMZ133" s="46"/>
      <c r="WNA133" s="35"/>
      <c r="WNB133" s="59"/>
      <c r="WNC133" s="37"/>
      <c r="WND133" s="46"/>
      <c r="WNE133" s="35"/>
      <c r="WNF133" s="59"/>
      <c r="WNG133" s="37"/>
      <c r="WNH133" s="46"/>
      <c r="WNI133" s="35"/>
      <c r="WNJ133" s="59"/>
      <c r="WNK133" s="37"/>
      <c r="WNL133" s="46"/>
      <c r="WNM133" s="35"/>
      <c r="WNN133" s="59"/>
      <c r="WNO133" s="37"/>
      <c r="WNP133" s="46"/>
      <c r="WNQ133" s="35"/>
      <c r="WNR133" s="59"/>
      <c r="WNS133" s="37"/>
      <c r="WNT133" s="46"/>
      <c r="WNU133" s="35"/>
      <c r="WNV133" s="59"/>
      <c r="WNW133" s="37"/>
      <c r="WNX133" s="46"/>
      <c r="WNY133" s="35"/>
      <c r="WNZ133" s="59"/>
      <c r="WOA133" s="37"/>
      <c r="WOB133" s="46"/>
      <c r="WOC133" s="35"/>
      <c r="WOD133" s="59"/>
      <c r="WOE133" s="37"/>
      <c r="WOF133" s="46"/>
      <c r="WOG133" s="35"/>
      <c r="WOH133" s="59"/>
      <c r="WOI133" s="37"/>
      <c r="WOJ133" s="46"/>
      <c r="WOK133" s="35"/>
      <c r="WOL133" s="59"/>
      <c r="WOM133" s="37"/>
      <c r="WON133" s="46"/>
      <c r="WOO133" s="35"/>
      <c r="WOP133" s="59"/>
      <c r="WOQ133" s="37"/>
      <c r="WOR133" s="46"/>
      <c r="WOS133" s="35"/>
      <c r="WOT133" s="59"/>
      <c r="WOU133" s="37"/>
      <c r="WOV133" s="46"/>
      <c r="WOW133" s="35"/>
      <c r="WOX133" s="59"/>
      <c r="WOY133" s="37"/>
      <c r="WOZ133" s="46"/>
      <c r="WPA133" s="35"/>
      <c r="WPB133" s="59"/>
      <c r="WPC133" s="37"/>
      <c r="WPD133" s="46"/>
      <c r="WPE133" s="35"/>
      <c r="WPF133" s="59"/>
      <c r="WPG133" s="37"/>
      <c r="WPH133" s="46"/>
      <c r="WPI133" s="35"/>
      <c r="WPJ133" s="59"/>
      <c r="WPK133" s="37"/>
      <c r="WPL133" s="46"/>
      <c r="WPM133" s="35"/>
      <c r="WPN133" s="59"/>
      <c r="WPO133" s="37"/>
      <c r="WPP133" s="46"/>
      <c r="WPQ133" s="35"/>
      <c r="WPR133" s="59"/>
      <c r="WPS133" s="37"/>
      <c r="WPT133" s="46"/>
      <c r="WPU133" s="35"/>
      <c r="WPV133" s="59"/>
      <c r="WPW133" s="37"/>
      <c r="WPX133" s="46"/>
      <c r="WPY133" s="35"/>
      <c r="WPZ133" s="59"/>
      <c r="WQA133" s="37"/>
      <c r="WQB133" s="46"/>
      <c r="WQC133" s="35"/>
      <c r="WQD133" s="59"/>
      <c r="WQE133" s="37"/>
      <c r="WQF133" s="46"/>
      <c r="WQG133" s="35"/>
      <c r="WQH133" s="59"/>
      <c r="WQI133" s="37"/>
      <c r="WQJ133" s="46"/>
      <c r="WQK133" s="35"/>
      <c r="WQL133" s="59"/>
      <c r="WQM133" s="37"/>
      <c r="WQN133" s="46"/>
      <c r="WQO133" s="35"/>
      <c r="WQP133" s="59"/>
      <c r="WQQ133" s="37"/>
      <c r="WQR133" s="46"/>
      <c r="WQS133" s="35"/>
      <c r="WQT133" s="59"/>
      <c r="WQU133" s="37"/>
      <c r="WQV133" s="46"/>
      <c r="WQW133" s="35"/>
      <c r="WQX133" s="59"/>
      <c r="WQY133" s="37"/>
      <c r="WQZ133" s="46"/>
      <c r="WRA133" s="35"/>
      <c r="WRB133" s="59"/>
      <c r="WRC133" s="37"/>
      <c r="WRD133" s="46"/>
      <c r="WRE133" s="35"/>
      <c r="WRF133" s="59"/>
      <c r="WRG133" s="37"/>
      <c r="WRH133" s="46"/>
      <c r="WRI133" s="35"/>
      <c r="WRJ133" s="59"/>
      <c r="WRK133" s="37"/>
      <c r="WRL133" s="46"/>
      <c r="WRM133" s="35"/>
      <c r="WRN133" s="59"/>
      <c r="WRO133" s="37"/>
      <c r="WRP133" s="46"/>
      <c r="WRQ133" s="35"/>
      <c r="WRR133" s="59"/>
      <c r="WRS133" s="37"/>
      <c r="WRT133" s="46"/>
      <c r="WRU133" s="35"/>
      <c r="WRV133" s="59"/>
      <c r="WRW133" s="37"/>
      <c r="WRX133" s="46"/>
      <c r="WRY133" s="35"/>
      <c r="WRZ133" s="59"/>
      <c r="WSA133" s="37"/>
      <c r="WSB133" s="46"/>
      <c r="WSC133" s="35"/>
      <c r="WSD133" s="59"/>
      <c r="WSE133" s="37"/>
      <c r="WSF133" s="46"/>
      <c r="WSG133" s="35"/>
      <c r="WSH133" s="59"/>
      <c r="WSI133" s="37"/>
      <c r="WSJ133" s="46"/>
      <c r="WSK133" s="35"/>
      <c r="WSL133" s="59"/>
      <c r="WSM133" s="37"/>
      <c r="WSN133" s="46"/>
      <c r="WSO133" s="35"/>
      <c r="WSP133" s="59"/>
      <c r="WSQ133" s="37"/>
      <c r="WSR133" s="46"/>
      <c r="WSS133" s="35"/>
      <c r="WST133" s="59"/>
      <c r="WSU133" s="37"/>
      <c r="WSV133" s="46"/>
      <c r="WSW133" s="35"/>
      <c r="WSX133" s="59"/>
      <c r="WSY133" s="37"/>
      <c r="WSZ133" s="46"/>
      <c r="WTA133" s="35"/>
      <c r="WTB133" s="59"/>
      <c r="WTC133" s="37"/>
      <c r="WTD133" s="46"/>
      <c r="WTE133" s="35"/>
      <c r="WTF133" s="59"/>
      <c r="WTG133" s="37"/>
      <c r="WTH133" s="46"/>
      <c r="WTI133" s="35"/>
      <c r="WTJ133" s="59"/>
      <c r="WTK133" s="37"/>
      <c r="WTL133" s="46"/>
      <c r="WTM133" s="35"/>
      <c r="WTN133" s="59"/>
      <c r="WTO133" s="37"/>
      <c r="WTP133" s="46"/>
      <c r="WTQ133" s="35"/>
      <c r="WTR133" s="59"/>
      <c r="WTS133" s="37"/>
      <c r="WTT133" s="46"/>
      <c r="WTU133" s="35"/>
      <c r="WTV133" s="59"/>
      <c r="WTW133" s="37"/>
      <c r="WTX133" s="46"/>
      <c r="WTY133" s="35"/>
      <c r="WTZ133" s="59"/>
      <c r="WUA133" s="37"/>
      <c r="WUB133" s="46"/>
      <c r="WUC133" s="35"/>
      <c r="WUD133" s="59"/>
      <c r="WUE133" s="37"/>
      <c r="WUF133" s="46"/>
      <c r="WUG133" s="35"/>
      <c r="WUH133" s="59"/>
      <c r="WUI133" s="37"/>
      <c r="WUJ133" s="46"/>
      <c r="WUK133" s="35"/>
      <c r="WUL133" s="59"/>
      <c r="WUM133" s="37"/>
      <c r="WUN133" s="46"/>
      <c r="WUO133" s="35"/>
      <c r="WUP133" s="59"/>
      <c r="WUQ133" s="37"/>
      <c r="WUR133" s="46"/>
      <c r="WUS133" s="35"/>
      <c r="WUT133" s="59"/>
      <c r="WUU133" s="37"/>
      <c r="WUV133" s="46"/>
      <c r="WUW133" s="35"/>
      <c r="WUX133" s="59"/>
      <c r="WUY133" s="37"/>
      <c r="WUZ133" s="46"/>
      <c r="WVA133" s="35"/>
      <c r="WVB133" s="59"/>
      <c r="WVC133" s="37"/>
      <c r="WVD133" s="46"/>
      <c r="WVE133" s="35"/>
      <c r="WVF133" s="59"/>
      <c r="WVG133" s="37"/>
      <c r="WVH133" s="46"/>
      <c r="WVI133" s="35"/>
      <c r="WVJ133" s="59"/>
      <c r="WVK133" s="37"/>
      <c r="WVL133" s="46"/>
      <c r="WVM133" s="35"/>
      <c r="WVN133" s="59"/>
      <c r="WVO133" s="37"/>
      <c r="WVP133" s="46"/>
      <c r="WVQ133" s="35"/>
      <c r="WVR133" s="59"/>
      <c r="WVS133" s="37"/>
      <c r="WVT133" s="46"/>
      <c r="WVU133" s="35"/>
      <c r="WVV133" s="59"/>
      <c r="WVW133" s="37"/>
      <c r="WVX133" s="46"/>
      <c r="WVY133" s="35"/>
      <c r="WVZ133" s="59"/>
      <c r="WWA133" s="37"/>
      <c r="WWB133" s="46"/>
      <c r="WWC133" s="35"/>
      <c r="WWD133" s="59"/>
      <c r="WWE133" s="37"/>
      <c r="WWF133" s="46"/>
      <c r="WWG133" s="35"/>
      <c r="WWH133" s="59"/>
      <c r="WWI133" s="37"/>
      <c r="WWJ133" s="46"/>
      <c r="WWK133" s="35"/>
      <c r="WWL133" s="59"/>
      <c r="WWM133" s="37"/>
      <c r="WWN133" s="46"/>
      <c r="WWO133" s="35"/>
      <c r="WWP133" s="59"/>
      <c r="WWQ133" s="37"/>
      <c r="WWR133" s="46"/>
      <c r="WWS133" s="35"/>
      <c r="WWT133" s="59"/>
      <c r="WWU133" s="37"/>
      <c r="WWV133" s="46"/>
      <c r="WWW133" s="35"/>
      <c r="WWX133" s="59"/>
      <c r="WWY133" s="37"/>
      <c r="WWZ133" s="46"/>
      <c r="WXA133" s="35"/>
      <c r="WXB133" s="59"/>
      <c r="WXC133" s="37"/>
      <c r="WXD133" s="46"/>
      <c r="WXE133" s="35"/>
      <c r="WXF133" s="59"/>
      <c r="WXG133" s="37"/>
      <c r="WXH133" s="46"/>
      <c r="WXI133" s="35"/>
      <c r="WXJ133" s="59"/>
      <c r="WXK133" s="37"/>
      <c r="WXL133" s="46"/>
      <c r="WXM133" s="35"/>
      <c r="WXN133" s="59"/>
      <c r="WXO133" s="37"/>
      <c r="WXP133" s="46"/>
      <c r="WXQ133" s="35"/>
      <c r="WXR133" s="59"/>
      <c r="WXS133" s="37"/>
      <c r="WXT133" s="46"/>
      <c r="WXU133" s="35"/>
      <c r="WXV133" s="59"/>
      <c r="WXW133" s="37"/>
      <c r="WXX133" s="46"/>
      <c r="WXY133" s="35"/>
      <c r="WXZ133" s="59"/>
      <c r="WYA133" s="37"/>
      <c r="WYB133" s="46"/>
      <c r="WYC133" s="35"/>
      <c r="WYD133" s="59"/>
      <c r="WYE133" s="37"/>
      <c r="WYF133" s="46"/>
      <c r="WYG133" s="35"/>
      <c r="WYH133" s="59"/>
      <c r="WYI133" s="37"/>
      <c r="WYJ133" s="46"/>
      <c r="WYK133" s="35"/>
      <c r="WYL133" s="59"/>
      <c r="WYM133" s="37"/>
      <c r="WYN133" s="46"/>
      <c r="WYO133" s="35"/>
      <c r="WYP133" s="59"/>
      <c r="WYQ133" s="37"/>
      <c r="WYR133" s="46"/>
      <c r="WYS133" s="35"/>
      <c r="WYT133" s="59"/>
      <c r="WYU133" s="37"/>
      <c r="WYV133" s="46"/>
      <c r="WYW133" s="35"/>
      <c r="WYX133" s="59"/>
      <c r="WYY133" s="37"/>
      <c r="WYZ133" s="46"/>
      <c r="WZA133" s="35"/>
      <c r="WZB133" s="59"/>
      <c r="WZC133" s="37"/>
      <c r="WZD133" s="46"/>
      <c r="WZE133" s="35"/>
      <c r="WZF133" s="59"/>
      <c r="WZG133" s="37"/>
      <c r="WZH133" s="46"/>
      <c r="WZI133" s="35"/>
      <c r="WZJ133" s="59"/>
      <c r="WZK133" s="37"/>
      <c r="WZL133" s="46"/>
      <c r="WZM133" s="35"/>
      <c r="WZN133" s="59"/>
      <c r="WZO133" s="37"/>
      <c r="WZP133" s="46"/>
      <c r="WZQ133" s="35"/>
      <c r="WZR133" s="59"/>
      <c r="WZS133" s="37"/>
      <c r="WZT133" s="46"/>
      <c r="WZU133" s="35"/>
      <c r="WZV133" s="59"/>
      <c r="WZW133" s="37"/>
      <c r="WZX133" s="46"/>
      <c r="WZY133" s="35"/>
      <c r="WZZ133" s="59"/>
      <c r="XAA133" s="37"/>
      <c r="XAB133" s="46"/>
      <c r="XAC133" s="35"/>
      <c r="XAD133" s="59"/>
      <c r="XAE133" s="37"/>
      <c r="XAF133" s="46"/>
      <c r="XAG133" s="35"/>
      <c r="XAH133" s="59"/>
      <c r="XAI133" s="37"/>
      <c r="XAJ133" s="46"/>
      <c r="XAK133" s="35"/>
      <c r="XAL133" s="59"/>
      <c r="XAM133" s="37"/>
      <c r="XAN133" s="46"/>
      <c r="XAO133" s="35"/>
      <c r="XAP133" s="59"/>
      <c r="XAQ133" s="37"/>
      <c r="XAR133" s="46"/>
      <c r="XAS133" s="35"/>
      <c r="XAT133" s="59"/>
      <c r="XAU133" s="37"/>
      <c r="XAV133" s="46"/>
      <c r="XAW133" s="35"/>
      <c r="XAX133" s="59"/>
      <c r="XAY133" s="37"/>
      <c r="XAZ133" s="46"/>
      <c r="XBA133" s="35"/>
      <c r="XBB133" s="59"/>
      <c r="XBC133" s="37"/>
      <c r="XBD133" s="46"/>
      <c r="XBE133" s="35"/>
      <c r="XBF133" s="59"/>
      <c r="XBG133" s="37"/>
      <c r="XBH133" s="46"/>
      <c r="XBI133" s="35"/>
      <c r="XBJ133" s="59"/>
      <c r="XBK133" s="37"/>
      <c r="XBL133" s="46"/>
      <c r="XBM133" s="35"/>
      <c r="XBN133" s="59"/>
      <c r="XBO133" s="37"/>
      <c r="XBP133" s="46"/>
      <c r="XBQ133" s="35"/>
      <c r="XBR133" s="59"/>
      <c r="XBS133" s="37"/>
      <c r="XBT133" s="46"/>
      <c r="XBU133" s="35"/>
      <c r="XBV133" s="59"/>
      <c r="XBW133" s="37"/>
      <c r="XBX133" s="46"/>
      <c r="XBY133" s="35"/>
      <c r="XBZ133" s="59"/>
      <c r="XCA133" s="37"/>
      <c r="XCB133" s="46"/>
      <c r="XCC133" s="35"/>
      <c r="XCD133" s="59"/>
      <c r="XCE133" s="37"/>
      <c r="XCF133" s="46"/>
      <c r="XCG133" s="35"/>
      <c r="XCH133" s="59"/>
      <c r="XCI133" s="37"/>
      <c r="XCJ133" s="46"/>
      <c r="XCK133" s="35"/>
      <c r="XCL133" s="59"/>
      <c r="XCM133" s="37"/>
      <c r="XCN133" s="46"/>
      <c r="XCO133" s="35"/>
      <c r="XCP133" s="59"/>
      <c r="XCQ133" s="37"/>
      <c r="XCR133" s="46"/>
      <c r="XCS133" s="35"/>
      <c r="XCT133" s="59"/>
      <c r="XCU133" s="37"/>
      <c r="XCV133" s="46"/>
      <c r="XCW133" s="35"/>
      <c r="XCX133" s="59"/>
      <c r="XCY133" s="37"/>
      <c r="XCZ133" s="46"/>
      <c r="XDA133" s="35"/>
      <c r="XDB133" s="59"/>
      <c r="XDC133" s="37"/>
      <c r="XDD133" s="46"/>
      <c r="XDE133" s="35"/>
      <c r="XDF133" s="59"/>
      <c r="XDG133" s="37"/>
      <c r="XDH133" s="46"/>
      <c r="XDI133" s="35"/>
      <c r="XDJ133" s="59"/>
      <c r="XDK133" s="37"/>
      <c r="XDL133" s="46"/>
      <c r="XDM133" s="35"/>
      <c r="XDN133" s="59"/>
      <c r="XDO133" s="37"/>
      <c r="XDP133" s="46"/>
      <c r="XDQ133" s="35"/>
      <c r="XDR133" s="59"/>
      <c r="XDS133" s="37"/>
      <c r="XDT133" s="46"/>
      <c r="XDU133" s="35"/>
      <c r="XDV133" s="59"/>
      <c r="XDW133" s="37"/>
      <c r="XDX133" s="46"/>
      <c r="XDY133" s="35"/>
      <c r="XDZ133" s="59"/>
      <c r="XEA133" s="37"/>
      <c r="XEB133" s="46"/>
      <c r="XEC133" s="35"/>
      <c r="XED133" s="59"/>
      <c r="XEE133" s="37"/>
      <c r="XEF133" s="46"/>
      <c r="XEG133" s="35"/>
      <c r="XEH133" s="59"/>
      <c r="XEI133" s="37"/>
      <c r="XEJ133" s="46"/>
      <c r="XEK133" s="35"/>
      <c r="XEL133" s="59"/>
      <c r="XEM133" s="37"/>
      <c r="XEN133" s="46"/>
      <c r="XEO133" s="35"/>
      <c r="XEP133" s="59"/>
      <c r="XEQ133" s="37"/>
      <c r="XER133" s="46"/>
      <c r="XES133" s="35"/>
      <c r="XET133" s="59"/>
      <c r="XEU133" s="37"/>
      <c r="XEV133" s="46"/>
      <c r="XEW133" s="35"/>
      <c r="XEX133" s="59"/>
      <c r="XEY133" s="37"/>
      <c r="XEZ133" s="46"/>
      <c r="XFA133" s="35"/>
      <c r="XFB133" s="59"/>
      <c r="XFC133" s="37"/>
      <c r="XFD133" s="46"/>
    </row>
    <row r="134" spans="1:16384" s="105" customFormat="1" ht="15">
      <c r="A134" s="35"/>
      <c r="B134" s="74"/>
      <c r="C134" s="37"/>
      <c r="D134" s="46"/>
      <c r="E134" s="150" t="s">
        <v>1258</v>
      </c>
    </row>
    <row r="135" spans="1:16384" s="105" customFormat="1" ht="15">
      <c r="A135" s="35"/>
      <c r="B135" s="74"/>
      <c r="C135" s="37"/>
      <c r="D135" s="46"/>
      <c r="E135" s="150" t="s">
        <v>1259</v>
      </c>
    </row>
    <row r="136" spans="1:16384" s="105" customFormat="1" ht="15">
      <c r="A136" s="35"/>
      <c r="B136" s="74"/>
      <c r="C136" s="37"/>
      <c r="D136" s="46"/>
      <c r="E136" s="150" t="s">
        <v>1260</v>
      </c>
    </row>
    <row r="137" spans="1:16384" s="105" customFormat="1" ht="15">
      <c r="A137" s="35"/>
      <c r="B137" s="74"/>
      <c r="C137" s="37"/>
      <c r="D137" s="46"/>
      <c r="E137" s="150" t="s">
        <v>1261</v>
      </c>
    </row>
    <row r="138" spans="1:16384" s="105" customFormat="1" ht="14.4">
      <c r="A138" s="35"/>
      <c r="B138" s="11"/>
      <c r="C138" s="37"/>
      <c r="D138" s="46"/>
      <c r="E138" s="111" t="s">
        <v>1294</v>
      </c>
    </row>
    <row r="139" spans="1:16384" s="105" customFormat="1" ht="15">
      <c r="A139" s="35"/>
      <c r="B139" s="11"/>
      <c r="C139" s="37"/>
      <c r="D139" s="46"/>
      <c r="E139" s="150"/>
    </row>
    <row r="140" spans="1:16384">
      <c r="B140" s="82" t="s">
        <v>985</v>
      </c>
      <c r="E140" s="161" t="s">
        <v>983</v>
      </c>
    </row>
    <row r="141" spans="1:16384">
      <c r="E141" s="161" t="s">
        <v>984</v>
      </c>
    </row>
    <row r="142" spans="1:16384" ht="16.8" customHeight="1">
      <c r="B142" s="82" t="s">
        <v>1004</v>
      </c>
      <c r="E142" s="87" t="s">
        <v>991</v>
      </c>
    </row>
    <row r="144" spans="1:16384">
      <c r="B144" s="82" t="s">
        <v>1130</v>
      </c>
      <c r="E144" s="87" t="s">
        <v>1303</v>
      </c>
    </row>
    <row r="145" spans="5:6" ht="26.4">
      <c r="E145" s="115" t="s">
        <v>1249</v>
      </c>
    </row>
    <row r="146" spans="5:6" ht="13.8">
      <c r="E146" s="148" t="s">
        <v>1066</v>
      </c>
      <c r="F146" s="148"/>
    </row>
    <row r="147" spans="5:6" ht="13.8">
      <c r="E147" s="148" t="s">
        <v>1067</v>
      </c>
      <c r="F147" s="148"/>
    </row>
  </sheetData>
  <sortState ref="A2:E77">
    <sortCondition ref="A1"/>
  </sortState>
  <mergeCells count="2">
    <mergeCell ref="E146:F146"/>
    <mergeCell ref="E147:F147"/>
  </mergeCells>
  <hyperlinks>
    <hyperlink ref="B68" r:id="rId1"/>
    <hyperlink ref="B50" r:id="rId2"/>
    <hyperlink ref="B25" r:id="rId3"/>
    <hyperlink ref="B27" r:id="rId4"/>
    <hyperlink ref="B24" r:id="rId5"/>
    <hyperlink ref="B30" r:id="rId6"/>
    <hyperlink ref="B31" r:id="rId7"/>
    <hyperlink ref="B6" r:id="rId8"/>
    <hyperlink ref="B2" r:id="rId9"/>
    <hyperlink ref="B14" r:id="rId10"/>
    <hyperlink ref="B26" r:id="rId11"/>
    <hyperlink ref="B4" r:id="rId12"/>
    <hyperlink ref="B32" r:id="rId13"/>
    <hyperlink ref="B35" r:id="rId14"/>
    <hyperlink ref="B34" r:id="rId15"/>
    <hyperlink ref="B12" r:id="rId16"/>
    <hyperlink ref="B43" r:id="rId17"/>
    <hyperlink ref="B44" r:id="rId18"/>
    <hyperlink ref="B45" r:id="rId19"/>
    <hyperlink ref="B46" r:id="rId20"/>
    <hyperlink ref="B17" r:id="rId21"/>
    <hyperlink ref="B18" r:id="rId22"/>
    <hyperlink ref="B19" r:id="rId23"/>
    <hyperlink ref="B20" r:id="rId24"/>
    <hyperlink ref="B42" r:id="rId25"/>
    <hyperlink ref="B36" r:id="rId26"/>
    <hyperlink ref="B37" r:id="rId27"/>
    <hyperlink ref="B38" r:id="rId28"/>
    <hyperlink ref="B39" r:id="rId29"/>
    <hyperlink ref="B40" r:id="rId30"/>
    <hyperlink ref="B41" r:id="rId31"/>
    <hyperlink ref="B7" r:id="rId32"/>
    <hyperlink ref="B62" r:id="rId33"/>
    <hyperlink ref="B22" r:id="rId34"/>
    <hyperlink ref="B15" r:id="rId35"/>
    <hyperlink ref="B8" r:id="rId36"/>
    <hyperlink ref="B10" r:id="rId37"/>
    <hyperlink ref="B9" r:id="rId38"/>
    <hyperlink ref="B11" r:id="rId39"/>
    <hyperlink ref="B60" r:id="rId40"/>
    <hyperlink ref="B13" r:id="rId41"/>
    <hyperlink ref="B76" r:id="rId42"/>
    <hyperlink ref="B57" r:id="rId43"/>
    <hyperlink ref="B28" r:id="rId44"/>
    <hyperlink ref="B54" r:id="rId45"/>
    <hyperlink ref="B55" r:id="rId46"/>
    <hyperlink ref="B56" r:id="rId47"/>
    <hyperlink ref="B58" r:id="rId48"/>
    <hyperlink ref="B59" r:id="rId49"/>
    <hyperlink ref="B51" r:id="rId50"/>
    <hyperlink ref="B69" r:id="rId51"/>
    <hyperlink ref="B70" r:id="rId52"/>
    <hyperlink ref="B5" r:id="rId53"/>
    <hyperlink ref="B21" r:id="rId54"/>
    <hyperlink ref="B16" r:id="rId55"/>
    <hyperlink ref="B66" r:id="rId56"/>
    <hyperlink ref="B67" r:id="rId57"/>
    <hyperlink ref="B61" r:id="rId58"/>
    <hyperlink ref="B64" r:id="rId59"/>
    <hyperlink ref="B65" r:id="rId60"/>
    <hyperlink ref="B48" r:id="rId61"/>
    <hyperlink ref="B49" r:id="rId62"/>
    <hyperlink ref="B72" r:id="rId63"/>
    <hyperlink ref="B77" r:id="rId64" display="https://leetcode.com/problems/falling-squares"/>
    <hyperlink ref="B74" r:id="rId65" display="https://leetcode.com/problems/exclusive-time-of-functions"/>
    <hyperlink ref="B71" r:id="rId66"/>
    <hyperlink ref="B63" r:id="rId67"/>
    <hyperlink ref="B52" r:id="rId68"/>
    <hyperlink ref="B53" r:id="rId69"/>
    <hyperlink ref="B86" r:id="rId70"/>
    <hyperlink ref="B87" r:id="rId71"/>
    <hyperlink ref="B89" r:id="rId72"/>
    <hyperlink ref="B91" r:id="rId73"/>
    <hyperlink ref="B95" r:id="rId74"/>
    <hyperlink ref="B104" r:id="rId75"/>
    <hyperlink ref="B105" r:id="rId76"/>
    <hyperlink ref="B106" r:id="rId77"/>
    <hyperlink ref="B107" r:id="rId78"/>
    <hyperlink ref="B100" r:id="rId79"/>
    <hyperlink ref="B109" r:id="rId80"/>
    <hyperlink ref="B111" r:id="rId81"/>
    <hyperlink ref="B115" r:id="rId82"/>
    <hyperlink ref="B116" r:id="rId83"/>
    <hyperlink ref="B117" r:id="rId84"/>
    <hyperlink ref="B118" r:id="rId85"/>
    <hyperlink ref="B119" r:id="rId86"/>
    <hyperlink ref="B121" r:id="rId87"/>
  </hyperlinks>
  <pageMargins left="0.25" right="0.25" top="0.75" bottom="0.75" header="0.3" footer="0.3"/>
  <pageSetup scale="65" fitToHeight="0" orientation="landscape" r:id="rId8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zoomScaleNormal="100" workbookViewId="0">
      <selection activeCell="B14" sqref="B14"/>
    </sheetView>
  </sheetViews>
  <sheetFormatPr defaultRowHeight="13.2"/>
  <cols>
    <col min="1" max="1" width="11.77734375" customWidth="1"/>
    <col min="2" max="2" width="176.6640625" customWidth="1"/>
    <col min="3" max="3" width="33" customWidth="1"/>
    <col min="4" max="4" width="73.6640625" customWidth="1"/>
  </cols>
  <sheetData>
    <row r="1" spans="1:2" s="97" customFormat="1">
      <c r="A1" s="82" t="s">
        <v>1148</v>
      </c>
      <c r="B1" s="99" t="s">
        <v>1147</v>
      </c>
    </row>
    <row r="2" spans="1:2" s="97" customFormat="1">
      <c r="A2" s="82"/>
      <c r="B2" s="99" t="s">
        <v>1160</v>
      </c>
    </row>
    <row r="3" spans="1:2">
      <c r="B3" t="s">
        <v>1135</v>
      </c>
    </row>
    <row r="4" spans="1:2">
      <c r="A4" s="81" t="s">
        <v>1133</v>
      </c>
      <c r="B4" s="82" t="s">
        <v>1134</v>
      </c>
    </row>
    <row r="5" spans="1:2" ht="14.4">
      <c r="A5" s="116">
        <v>43301</v>
      </c>
      <c r="B5" s="92" t="s">
        <v>1131</v>
      </c>
    </row>
    <row r="6" spans="1:2" ht="14.4">
      <c r="A6" s="80"/>
      <c r="B6" s="92" t="s">
        <v>1132</v>
      </c>
    </row>
    <row r="7" spans="1:2" ht="13.8">
      <c r="A7" s="106">
        <v>43294</v>
      </c>
      <c r="B7" t="s">
        <v>1136</v>
      </c>
    </row>
    <row r="8" spans="1:2" ht="14.4">
      <c r="B8" s="92" t="s">
        <v>1137</v>
      </c>
    </row>
    <row r="9" spans="1:2" ht="14.4">
      <c r="B9" s="92" t="s">
        <v>1138</v>
      </c>
    </row>
    <row r="10" spans="1:2" ht="14.4">
      <c r="B10" s="92" t="s">
        <v>1139</v>
      </c>
    </row>
    <row r="11" spans="1:2">
      <c r="B11" s="82" t="s">
        <v>1134</v>
      </c>
    </row>
    <row r="12" spans="1:2" ht="13.8">
      <c r="A12" s="106">
        <v>43195</v>
      </c>
      <c r="B12" t="s">
        <v>1140</v>
      </c>
    </row>
    <row r="13" spans="1:2" ht="14.4">
      <c r="B13" s="92" t="s">
        <v>1141</v>
      </c>
    </row>
    <row r="14" spans="1:2" ht="14.4">
      <c r="B14" s="92" t="s">
        <v>1142</v>
      </c>
    </row>
    <row r="15" spans="1:2" ht="14.4">
      <c r="B15" s="92" t="s">
        <v>1143</v>
      </c>
    </row>
    <row r="16" spans="1:2">
      <c r="B16" s="82" t="s">
        <v>1144</v>
      </c>
    </row>
    <row r="17" spans="1:3" ht="13.8">
      <c r="A17" s="106">
        <v>43144</v>
      </c>
      <c r="B17" t="s">
        <v>1145</v>
      </c>
    </row>
    <row r="18" spans="1:3">
      <c r="A18" s="35"/>
      <c r="B18" s="11" t="s">
        <v>251</v>
      </c>
      <c r="C18" s="47" t="s">
        <v>988</v>
      </c>
    </row>
    <row r="19" spans="1:3" ht="14.4">
      <c r="B19" s="92" t="s">
        <v>1146</v>
      </c>
    </row>
    <row r="20" spans="1:3" ht="14.4">
      <c r="B20" s="92" t="s">
        <v>1149</v>
      </c>
    </row>
    <row r="21" spans="1:3" ht="13.8">
      <c r="A21" s="106">
        <v>43230</v>
      </c>
      <c r="B21" t="s">
        <v>1150</v>
      </c>
    </row>
    <row r="22" spans="1:3" ht="13.8">
      <c r="B22" s="117" t="s">
        <v>1151</v>
      </c>
    </row>
    <row r="23" spans="1:3" ht="13.8">
      <c r="B23" s="117" t="s">
        <v>1152</v>
      </c>
    </row>
    <row r="24" spans="1:3" ht="13.8">
      <c r="B24" s="117" t="s">
        <v>1153</v>
      </c>
    </row>
    <row r="25" spans="1:3" ht="13.8">
      <c r="A25" s="106">
        <v>43235</v>
      </c>
      <c r="B25" t="s">
        <v>1154</v>
      </c>
    </row>
    <row r="26" spans="1:3">
      <c r="A26" s="35">
        <v>166</v>
      </c>
      <c r="B26" s="11" t="s">
        <v>430</v>
      </c>
    </row>
    <row r="27" spans="1:3" ht="14.4">
      <c r="B27" s="92" t="s">
        <v>1155</v>
      </c>
    </row>
    <row r="28" spans="1:3" ht="14.4">
      <c r="B28" s="92" t="s">
        <v>1156</v>
      </c>
    </row>
    <row r="29" spans="1:3" ht="13.8">
      <c r="A29" s="106">
        <v>43272</v>
      </c>
      <c r="B29" t="s">
        <v>1166</v>
      </c>
    </row>
    <row r="30" spans="1:3" s="97" customFormat="1">
      <c r="A30" s="35">
        <v>300</v>
      </c>
      <c r="B30" s="11" t="s">
        <v>195</v>
      </c>
    </row>
    <row r="31" spans="1:3" s="97" customFormat="1" ht="13.8">
      <c r="A31" s="106"/>
    </row>
    <row r="32" spans="1:3" s="97" customFormat="1" ht="13.8">
      <c r="A32" s="106"/>
    </row>
    <row r="33" spans="1:2" s="97" customFormat="1" ht="13.8">
      <c r="A33" s="106"/>
    </row>
    <row r="34" spans="1:2" ht="14.4">
      <c r="B34" s="92" t="s">
        <v>1157</v>
      </c>
    </row>
    <row r="35" spans="1:2" ht="14.4">
      <c r="B35" s="92" t="s">
        <v>1158</v>
      </c>
    </row>
    <row r="36" spans="1:2" ht="14.4">
      <c r="B36" s="92" t="s">
        <v>1159</v>
      </c>
    </row>
    <row r="37" spans="1:2">
      <c r="B37" s="118" t="s">
        <v>1161</v>
      </c>
    </row>
    <row r="39" spans="1:2">
      <c r="B39" s="118" t="s">
        <v>1162</v>
      </c>
    </row>
    <row r="40" spans="1:2">
      <c r="B40" s="118" t="s">
        <v>1163</v>
      </c>
    </row>
    <row r="41" spans="1:2">
      <c r="B41" s="118" t="s">
        <v>1164</v>
      </c>
    </row>
    <row r="42" spans="1:2">
      <c r="B42" s="118" t="s">
        <v>1165</v>
      </c>
    </row>
    <row r="44" spans="1:2" ht="14.4">
      <c r="B44" s="92" t="s">
        <v>1167</v>
      </c>
    </row>
    <row r="45" spans="1:2" ht="14.4">
      <c r="B45" s="92" t="s">
        <v>1168</v>
      </c>
    </row>
    <row r="46" spans="1:2" ht="14.4">
      <c r="B46" s="92" t="s">
        <v>1169</v>
      </c>
    </row>
    <row r="47" spans="1:2" ht="14.4">
      <c r="B47" s="92" t="s">
        <v>1170</v>
      </c>
    </row>
    <row r="48" spans="1:2" ht="14.4">
      <c r="B48" s="92" t="s">
        <v>1171</v>
      </c>
    </row>
    <row r="49" spans="2:2" ht="14.4">
      <c r="B49" s="92" t="s">
        <v>1172</v>
      </c>
    </row>
    <row r="50" spans="2:2" ht="14.4">
      <c r="B50" s="92" t="s">
        <v>1173</v>
      </c>
    </row>
    <row r="52" spans="2:2" ht="14.4">
      <c r="B52" s="92" t="s">
        <v>1174</v>
      </c>
    </row>
    <row r="53" spans="2:2" ht="14.4">
      <c r="B53" s="92" t="s">
        <v>1175</v>
      </c>
    </row>
    <row r="54" spans="2:2" ht="14.4">
      <c r="B54" s="92" t="s">
        <v>1189</v>
      </c>
    </row>
    <row r="55" spans="2:2" ht="14.4">
      <c r="B55" s="92" t="s">
        <v>1192</v>
      </c>
    </row>
    <row r="56" spans="2:2" ht="14.4">
      <c r="B56" s="92" t="s">
        <v>1176</v>
      </c>
    </row>
    <row r="57" spans="2:2">
      <c r="B57" s="62" t="s">
        <v>1177</v>
      </c>
    </row>
    <row r="58" spans="2:2" ht="14.4">
      <c r="B58" s="119" t="s">
        <v>1179</v>
      </c>
    </row>
    <row r="59" spans="2:2" ht="14.4">
      <c r="B59" s="92" t="s">
        <v>1180</v>
      </c>
    </row>
    <row r="60" spans="2:2" ht="14.4">
      <c r="B60" s="92" t="s">
        <v>1181</v>
      </c>
    </row>
    <row r="61" spans="2:2" ht="14.4">
      <c r="B61" s="92" t="s">
        <v>1182</v>
      </c>
    </row>
    <row r="62" spans="2:2" ht="14.4">
      <c r="B62" s="92" t="s">
        <v>1183</v>
      </c>
    </row>
    <row r="63" spans="2:2" ht="52.8">
      <c r="B63" s="88" t="s">
        <v>1185</v>
      </c>
    </row>
    <row r="64" spans="2:2" ht="14.4">
      <c r="B64" s="92" t="s">
        <v>1184</v>
      </c>
    </row>
    <row r="65" spans="2:2" ht="14.4">
      <c r="B65" s="92" t="s">
        <v>1186</v>
      </c>
    </row>
    <row r="66" spans="2:2" ht="14.4">
      <c r="B66" s="92" t="s">
        <v>1187</v>
      </c>
    </row>
    <row r="67" spans="2:2" ht="14.4">
      <c r="B67" s="92" t="s">
        <v>1188</v>
      </c>
    </row>
    <row r="68" spans="2:2" ht="14.4">
      <c r="B68" s="92" t="s">
        <v>1191</v>
      </c>
    </row>
    <row r="69" spans="2:2" ht="14.4">
      <c r="B69" s="92" t="s">
        <v>1193</v>
      </c>
    </row>
    <row r="70" spans="2:2" ht="14.4">
      <c r="B70" s="92" t="s">
        <v>1194</v>
      </c>
    </row>
    <row r="71" spans="2:2" ht="14.4">
      <c r="B71" s="92" t="s">
        <v>1195</v>
      </c>
    </row>
    <row r="72" spans="2:2" ht="14.4">
      <c r="B72" s="92" t="s">
        <v>1196</v>
      </c>
    </row>
    <row r="73" spans="2:2" ht="26.4">
      <c r="B73" s="85" t="s">
        <v>1197</v>
      </c>
    </row>
    <row r="74" spans="2:2" ht="14.4">
      <c r="B74" s="92" t="s">
        <v>1198</v>
      </c>
    </row>
    <row r="76" spans="2:2" ht="26.4">
      <c r="B76" s="88" t="s">
        <v>1199</v>
      </c>
    </row>
    <row r="77" spans="2:2" ht="14.4">
      <c r="B77" s="92" t="s">
        <v>1200</v>
      </c>
    </row>
    <row r="78" spans="2:2" ht="14.4">
      <c r="B78" s="92" t="s">
        <v>1201</v>
      </c>
    </row>
    <row r="79" spans="2:2" ht="14.4">
      <c r="B79" s="92" t="s">
        <v>1250</v>
      </c>
    </row>
  </sheetData>
  <hyperlinks>
    <hyperlink ref="B18" r:id="rId1"/>
    <hyperlink ref="B26" r:id="rId2"/>
    <hyperlink ref="B30" r:id="rId3"/>
    <hyperlink ref="B57" r:id="rId4" display="http://www.awin1.com/awclick.php?mid=6776&amp;id=42318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1" sqref="B1"/>
    </sheetView>
  </sheetViews>
  <sheetFormatPr defaultRowHeight="13.2"/>
  <cols>
    <col min="2" max="2" width="34" customWidth="1"/>
    <col min="3" max="3" width="124.21875" customWidth="1"/>
  </cols>
  <sheetData>
    <row r="1" spans="1:3">
      <c r="A1">
        <v>1</v>
      </c>
      <c r="B1" s="120" t="s">
        <v>7</v>
      </c>
    </row>
    <row r="2" spans="1:3">
      <c r="A2">
        <v>8</v>
      </c>
      <c r="B2" s="120" t="s">
        <v>441</v>
      </c>
      <c r="C2" s="82" t="s">
        <v>1202</v>
      </c>
    </row>
    <row r="3" spans="1:3">
      <c r="A3">
        <v>10</v>
      </c>
      <c r="B3" s="120" t="s">
        <v>218</v>
      </c>
      <c r="C3" s="82" t="s">
        <v>1203</v>
      </c>
    </row>
    <row r="4" spans="1:3">
      <c r="A4">
        <v>13</v>
      </c>
      <c r="B4" s="121" t="s">
        <v>444</v>
      </c>
    </row>
    <row r="5" spans="1:3">
      <c r="A5">
        <v>17</v>
      </c>
      <c r="B5" s="120" t="s">
        <v>94</v>
      </c>
      <c r="C5" s="82" t="s">
        <v>1204</v>
      </c>
    </row>
    <row r="6" spans="1:3">
      <c r="A6">
        <v>22</v>
      </c>
      <c r="B6" s="121" t="s">
        <v>96</v>
      </c>
    </row>
    <row r="7" spans="1:3">
      <c r="A7">
        <v>23</v>
      </c>
      <c r="B7" s="120" t="s">
        <v>75</v>
      </c>
      <c r="C7" s="55" t="s">
        <v>1205</v>
      </c>
    </row>
    <row r="8" spans="1:3">
      <c r="A8">
        <v>24</v>
      </c>
      <c r="B8" s="120" t="s">
        <v>79</v>
      </c>
      <c r="C8" s="55" t="s">
        <v>1206</v>
      </c>
    </row>
    <row r="9" spans="1:3">
      <c r="A9">
        <v>33</v>
      </c>
      <c r="B9" s="120" t="s">
        <v>129</v>
      </c>
      <c r="C9" s="82" t="s">
        <v>1207</v>
      </c>
    </row>
    <row r="10" spans="1:3">
      <c r="A10">
        <v>36</v>
      </c>
      <c r="B10" s="120" t="s">
        <v>143</v>
      </c>
    </row>
    <row r="11" spans="1:3">
      <c r="A11">
        <v>37</v>
      </c>
      <c r="B11" s="122" t="s">
        <v>144</v>
      </c>
    </row>
    <row r="12" spans="1:3">
      <c r="A12">
        <v>39</v>
      </c>
      <c r="B12" s="120" t="s">
        <v>103</v>
      </c>
    </row>
    <row r="13" spans="1:3">
      <c r="A13">
        <v>49</v>
      </c>
      <c r="B13" s="120" t="s">
        <v>596</v>
      </c>
    </row>
    <row r="14" spans="1:3">
      <c r="A14">
        <v>54</v>
      </c>
      <c r="B14" s="120" t="s">
        <v>455</v>
      </c>
    </row>
    <row r="15" spans="1:3">
      <c r="A15">
        <v>76</v>
      </c>
      <c r="B15" t="s">
        <v>37</v>
      </c>
    </row>
    <row r="16" spans="1:3">
      <c r="A16">
        <v>78</v>
      </c>
      <c r="B16" s="120" t="s">
        <v>97</v>
      </c>
      <c r="C16" s="82" t="s">
        <v>1208</v>
      </c>
    </row>
    <row r="17" spans="1:3">
      <c r="A17">
        <v>91</v>
      </c>
      <c r="B17" s="120" t="s">
        <v>187</v>
      </c>
      <c r="C17" s="82" t="s">
        <v>987</v>
      </c>
    </row>
    <row r="18" spans="1:3">
      <c r="A18">
        <v>104</v>
      </c>
      <c r="B18" s="121" t="s">
        <v>309</v>
      </c>
      <c r="C18" s="47" t="s">
        <v>1209</v>
      </c>
    </row>
    <row r="19" spans="1:3">
      <c r="A19">
        <v>121</v>
      </c>
      <c r="B19" s="121" t="s">
        <v>180</v>
      </c>
      <c r="C19" s="47" t="s">
        <v>754</v>
      </c>
    </row>
    <row r="20" spans="1:3">
      <c r="A20">
        <v>125</v>
      </c>
      <c r="B20" s="120" t="s">
        <v>115</v>
      </c>
      <c r="C20" s="44" t="s">
        <v>700</v>
      </c>
    </row>
    <row r="21" spans="1:3">
      <c r="A21">
        <v>133</v>
      </c>
      <c r="B21" s="120" t="s">
        <v>343</v>
      </c>
      <c r="C21" s="47" t="s">
        <v>1210</v>
      </c>
    </row>
    <row r="22" spans="1:3">
      <c r="A22">
        <v>138</v>
      </c>
      <c r="B22" s="120" t="s">
        <v>344</v>
      </c>
    </row>
    <row r="23" spans="1:3">
      <c r="A23">
        <v>139</v>
      </c>
      <c r="B23" s="120" t="s">
        <v>202</v>
      </c>
    </row>
    <row r="24" spans="1:3">
      <c r="A24">
        <v>140</v>
      </c>
      <c r="B24" s="122" t="s">
        <v>203</v>
      </c>
      <c r="C24" s="47" t="s">
        <v>1242</v>
      </c>
    </row>
    <row r="25" spans="1:3">
      <c r="A25">
        <v>146</v>
      </c>
      <c r="B25" s="120" t="s">
        <v>254</v>
      </c>
      <c r="C25" s="47" t="s">
        <v>1247</v>
      </c>
    </row>
    <row r="26" spans="1:3" s="97" customFormat="1">
      <c r="B26" s="120" t="s">
        <v>1007</v>
      </c>
      <c r="C26" s="47" t="s">
        <v>1248</v>
      </c>
    </row>
    <row r="27" spans="1:3">
      <c r="A27">
        <v>155</v>
      </c>
      <c r="B27" s="120" t="s">
        <v>257</v>
      </c>
      <c r="C27" s="55" t="s">
        <v>963</v>
      </c>
    </row>
    <row r="28" spans="1:3">
      <c r="A28">
        <v>161</v>
      </c>
      <c r="B28" s="120" t="s">
        <v>585</v>
      </c>
      <c r="C28" s="55" t="s">
        <v>977</v>
      </c>
    </row>
    <row r="29" spans="1:3">
      <c r="A29">
        <v>171</v>
      </c>
      <c r="B29" s="120" t="s">
        <v>448</v>
      </c>
      <c r="C29" s="82" t="s">
        <v>1211</v>
      </c>
    </row>
    <row r="30" spans="1:3">
      <c r="A30">
        <v>186</v>
      </c>
      <c r="B30" s="121" t="s">
        <v>86</v>
      </c>
      <c r="C30" s="55" t="s">
        <v>982</v>
      </c>
    </row>
    <row r="31" spans="1:3">
      <c r="A31">
        <v>202</v>
      </c>
      <c r="B31" s="120" t="s">
        <v>507</v>
      </c>
      <c r="C31" s="55" t="s">
        <v>1212</v>
      </c>
    </row>
    <row r="32" spans="1:3">
      <c r="A32">
        <v>206</v>
      </c>
      <c r="B32" s="120" t="s">
        <v>72</v>
      </c>
      <c r="C32" s="55" t="s">
        <v>1213</v>
      </c>
    </row>
    <row r="33" spans="1:3">
      <c r="A33">
        <v>208</v>
      </c>
      <c r="B33" s="121" t="s">
        <v>270</v>
      </c>
    </row>
    <row r="34" spans="1:3">
      <c r="A34">
        <v>230</v>
      </c>
      <c r="B34" s="120" t="s">
        <v>349</v>
      </c>
      <c r="C34" s="47" t="s">
        <v>1002</v>
      </c>
    </row>
    <row r="35" spans="1:3">
      <c r="A35">
        <v>242</v>
      </c>
      <c r="B35" s="120" t="s">
        <v>597</v>
      </c>
      <c r="C35" s="47" t="s">
        <v>989</v>
      </c>
    </row>
    <row r="36" spans="1:3">
      <c r="A36">
        <v>249</v>
      </c>
      <c r="B36" s="122" t="s">
        <v>1214</v>
      </c>
      <c r="C36" s="82" t="s">
        <v>1245</v>
      </c>
    </row>
    <row r="37" spans="1:3">
      <c r="A37">
        <v>254</v>
      </c>
      <c r="B37" s="122" t="s">
        <v>108</v>
      </c>
      <c r="C37" s="82" t="s">
        <v>1244</v>
      </c>
    </row>
    <row r="38" spans="1:3">
      <c r="A38">
        <v>266</v>
      </c>
      <c r="B38" s="120" t="s">
        <v>120</v>
      </c>
      <c r="C38" s="82" t="s">
        <v>1227</v>
      </c>
    </row>
    <row r="39" spans="1:3" s="97" customFormat="1">
      <c r="A39" s="97">
        <v>267</v>
      </c>
      <c r="B39" s="122" t="s">
        <v>121</v>
      </c>
      <c r="C39" s="47" t="s">
        <v>708</v>
      </c>
    </row>
    <row r="40" spans="1:3">
      <c r="A40">
        <v>290</v>
      </c>
      <c r="B40" s="120" t="s">
        <v>152</v>
      </c>
      <c r="C40" s="82" t="s">
        <v>1220</v>
      </c>
    </row>
    <row r="41" spans="1:3">
      <c r="A41">
        <v>291</v>
      </c>
      <c r="B41" t="s">
        <v>153</v>
      </c>
    </row>
    <row r="42" spans="1:3">
      <c r="A42">
        <v>297</v>
      </c>
      <c r="B42" t="s">
        <v>340</v>
      </c>
    </row>
    <row r="43" spans="1:3">
      <c r="A43">
        <v>337</v>
      </c>
      <c r="B43" s="120" t="s">
        <v>190</v>
      </c>
      <c r="C43" s="82" t="s">
        <v>1221</v>
      </c>
    </row>
    <row r="44" spans="1:3">
      <c r="A44">
        <v>373</v>
      </c>
      <c r="B44" s="120" t="s">
        <v>541</v>
      </c>
      <c r="C44" s="82" t="s">
        <v>1246</v>
      </c>
    </row>
    <row r="45" spans="1:3">
      <c r="A45">
        <v>380</v>
      </c>
      <c r="B45" s="120" t="s">
        <v>251</v>
      </c>
      <c r="C45" s="82" t="s">
        <v>1222</v>
      </c>
    </row>
    <row r="46" spans="1:3">
      <c r="A46">
        <v>432</v>
      </c>
      <c r="B46" t="s">
        <v>256</v>
      </c>
    </row>
    <row r="47" spans="1:3">
      <c r="A47">
        <v>450</v>
      </c>
      <c r="B47" s="120" t="s">
        <v>355</v>
      </c>
      <c r="C47" s="82" t="s">
        <v>1219</v>
      </c>
    </row>
    <row r="48" spans="1:3">
      <c r="A48">
        <v>516</v>
      </c>
      <c r="B48" s="120" t="s">
        <v>245</v>
      </c>
      <c r="C48" s="82" t="s">
        <v>1225</v>
      </c>
    </row>
    <row r="49" spans="1:3">
      <c r="A49">
        <v>535</v>
      </c>
      <c r="B49" s="122" t="s">
        <v>273</v>
      </c>
    </row>
    <row r="50" spans="1:3">
      <c r="A50">
        <v>648</v>
      </c>
      <c r="B50" s="120" t="s">
        <v>959</v>
      </c>
    </row>
    <row r="51" spans="1:3">
      <c r="A51">
        <v>690</v>
      </c>
      <c r="B51" s="120" t="s">
        <v>1215</v>
      </c>
      <c r="C51" s="82" t="s">
        <v>1223</v>
      </c>
    </row>
    <row r="52" spans="1:3">
      <c r="A52">
        <v>692</v>
      </c>
      <c r="B52" s="120" t="s">
        <v>886</v>
      </c>
      <c r="C52" s="82" t="s">
        <v>1224</v>
      </c>
    </row>
    <row r="53" spans="1:3">
      <c r="A53">
        <v>699</v>
      </c>
      <c r="B53" t="s">
        <v>1216</v>
      </c>
    </row>
    <row r="54" spans="1:3">
      <c r="A54">
        <v>733</v>
      </c>
      <c r="B54" s="120" t="s">
        <v>958</v>
      </c>
      <c r="C54" s="82" t="s">
        <v>1218</v>
      </c>
    </row>
    <row r="55" spans="1:3">
      <c r="A55">
        <v>735</v>
      </c>
      <c r="B55" s="120" t="s">
        <v>957</v>
      </c>
      <c r="C55" s="82" t="s">
        <v>1217</v>
      </c>
    </row>
    <row r="56" spans="1:3">
      <c r="A56">
        <v>103</v>
      </c>
      <c r="B56" s="120" t="s">
        <v>298</v>
      </c>
      <c r="C56" s="82" t="s">
        <v>1226</v>
      </c>
    </row>
  </sheetData>
  <hyperlinks>
    <hyperlink ref="B2" r:id="rId1" display="https://leetcode.com/problems/string-to-integer-atoi/"/>
    <hyperlink ref="B4" r:id="rId2"/>
    <hyperlink ref="B6" r:id="rId3"/>
    <hyperlink ref="B18" r:id="rId4"/>
    <hyperlink ref="B19" r:id="rId5"/>
    <hyperlink ref="B25" r:id="rId6"/>
    <hyperlink ref="B27" r:id="rId7"/>
    <hyperlink ref="B28" r:id="rId8"/>
    <hyperlink ref="B30" r:id="rId9"/>
    <hyperlink ref="B33" r:id="rId10"/>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2" sqref="B2"/>
    </sheetView>
  </sheetViews>
  <sheetFormatPr defaultRowHeight="13.2"/>
  <cols>
    <col min="2" max="2" width="149.21875" customWidth="1"/>
  </cols>
  <sheetData>
    <row r="1" spans="1:2" ht="15.6">
      <c r="B1" s="112" t="s">
        <v>1097</v>
      </c>
    </row>
    <row r="2" spans="1:2" ht="145.19999999999999">
      <c r="A2" s="82" t="s">
        <v>1096</v>
      </c>
      <c r="B2" s="111" t="s">
        <v>1125</v>
      </c>
    </row>
    <row r="3" spans="1:2" ht="39.6">
      <c r="A3" s="82" t="s">
        <v>1094</v>
      </c>
      <c r="B3" s="111" t="s">
        <v>1124</v>
      </c>
    </row>
    <row r="4" spans="1:2" ht="26.4">
      <c r="A4" s="82" t="s">
        <v>1095</v>
      </c>
      <c r="B4" s="111" t="s">
        <v>1117</v>
      </c>
    </row>
    <row r="5" spans="1:2" ht="26.4">
      <c r="A5" s="82" t="s">
        <v>1096</v>
      </c>
      <c r="B5" s="111" t="s">
        <v>1126</v>
      </c>
    </row>
    <row r="6" spans="1:2" s="97" customFormat="1" ht="26.4">
      <c r="A6" s="82"/>
      <c r="B6" s="111" t="s">
        <v>1127</v>
      </c>
    </row>
    <row r="7" spans="1:2" ht="14.4">
      <c r="A7" s="82" t="s">
        <v>1094</v>
      </c>
      <c r="B7" s="113" t="s">
        <v>1118</v>
      </c>
    </row>
    <row r="8" spans="1:2" s="97" customFormat="1" ht="14.4">
      <c r="A8" s="82"/>
      <c r="B8" s="111" t="s">
        <v>1128</v>
      </c>
    </row>
    <row r="9" spans="1:2" s="97" customFormat="1" ht="26.4">
      <c r="A9" s="82"/>
      <c r="B9" s="115" t="s">
        <v>1129</v>
      </c>
    </row>
    <row r="10" spans="1:2" ht="14.4">
      <c r="A10" s="82" t="s">
        <v>1095</v>
      </c>
      <c r="B10" s="114" t="s">
        <v>1098</v>
      </c>
    </row>
    <row r="11" spans="1:2" ht="14.4">
      <c r="A11" s="82" t="s">
        <v>1094</v>
      </c>
      <c r="B11" s="113" t="s">
        <v>1230</v>
      </c>
    </row>
    <row r="12" spans="1:2" ht="14.4">
      <c r="B12" s="113" t="s">
        <v>1231</v>
      </c>
    </row>
    <row r="13" spans="1:2" s="122" customFormat="1" ht="14.4">
      <c r="B13" s="113" t="s">
        <v>1232</v>
      </c>
    </row>
    <row r="14" spans="1:2" ht="14.4">
      <c r="B14" s="113" t="s">
        <v>1233</v>
      </c>
    </row>
    <row r="15" spans="1:2">
      <c r="B15" s="123" t="s">
        <v>1234</v>
      </c>
    </row>
    <row r="16" spans="1:2" ht="24">
      <c r="B16" s="126" t="s">
        <v>1236</v>
      </c>
    </row>
    <row r="17" spans="1:2" ht="39.6">
      <c r="A17" s="82" t="s">
        <v>1095</v>
      </c>
      <c r="B17" s="111" t="s">
        <v>1237</v>
      </c>
    </row>
    <row r="18" spans="1:2" ht="14.4">
      <c r="B18" s="113" t="s">
        <v>1241</v>
      </c>
    </row>
    <row r="19" spans="1:2" ht="14.4">
      <c r="A19" s="82" t="s">
        <v>1099</v>
      </c>
      <c r="B19" s="92" t="s">
        <v>1100</v>
      </c>
    </row>
    <row r="21" spans="1:2" ht="26.4">
      <c r="A21" s="82" t="s">
        <v>1109</v>
      </c>
      <c r="B21" s="107" t="s">
        <v>1108</v>
      </c>
    </row>
    <row r="22" spans="1:2" ht="23.4">
      <c r="B22" s="110" t="s">
        <v>1116</v>
      </c>
    </row>
    <row r="23" spans="1:2" ht="34.200000000000003">
      <c r="B23" s="127" t="s">
        <v>1240</v>
      </c>
    </row>
    <row r="24" spans="1:2" s="122" customFormat="1" ht="23.4">
      <c r="B24" s="125" t="s">
        <v>1235</v>
      </c>
    </row>
    <row r="25" spans="1:2" s="122" customFormat="1">
      <c r="B25" s="124" t="s">
        <v>1243</v>
      </c>
    </row>
    <row r="26" spans="1:2" ht="14.4">
      <c r="A26" s="82" t="s">
        <v>1096</v>
      </c>
      <c r="B26" s="114" t="s">
        <v>1112</v>
      </c>
    </row>
    <row r="27" spans="1:2" ht="26.4">
      <c r="A27" s="82" t="s">
        <v>1111</v>
      </c>
      <c r="B27" s="111" t="s">
        <v>1228</v>
      </c>
    </row>
    <row r="28" spans="1:2" ht="14.4">
      <c r="B28" s="113" t="s">
        <v>1110</v>
      </c>
    </row>
    <row r="29" spans="1:2" ht="14.4">
      <c r="B29" s="113" t="s">
        <v>1229</v>
      </c>
    </row>
    <row r="30" spans="1:2" ht="14.4">
      <c r="A30" s="122"/>
      <c r="B30" s="113" t="s">
        <v>1239</v>
      </c>
    </row>
    <row r="31" spans="1:2" ht="14.4">
      <c r="A31" s="122"/>
      <c r="B31" s="113" t="s">
        <v>1101</v>
      </c>
    </row>
    <row r="32" spans="1:2" ht="14.4">
      <c r="A32" s="122"/>
      <c r="B32" s="113" t="s">
        <v>1102</v>
      </c>
    </row>
    <row r="33" spans="1:2" ht="14.4">
      <c r="A33" s="122"/>
      <c r="B33" s="113" t="s">
        <v>1103</v>
      </c>
    </row>
    <row r="34" spans="1:2" ht="14.4">
      <c r="A34" s="122"/>
      <c r="B34" s="113" t="s">
        <v>1104</v>
      </c>
    </row>
    <row r="35" spans="1:2" ht="14.4">
      <c r="A35" s="122"/>
      <c r="B35" s="113" t="s">
        <v>1105</v>
      </c>
    </row>
    <row r="36" spans="1:2" ht="14.4">
      <c r="A36" s="122"/>
      <c r="B36" s="113" t="s">
        <v>1106</v>
      </c>
    </row>
    <row r="37" spans="1:2" ht="14.4">
      <c r="A37" s="122"/>
      <c r="B37" s="113" t="s">
        <v>1238</v>
      </c>
    </row>
    <row r="38" spans="1:2" ht="14.4">
      <c r="B38" s="108" t="s">
        <v>1113</v>
      </c>
    </row>
    <row r="40" spans="1:2" ht="39.6">
      <c r="A40" s="82" t="s">
        <v>1096</v>
      </c>
      <c r="B40" s="88" t="s">
        <v>1107</v>
      </c>
    </row>
    <row r="41" spans="1:2">
      <c r="B41" s="109" t="s">
        <v>1115</v>
      </c>
    </row>
    <row r="42" spans="1:2" ht="14.4">
      <c r="B42" s="92" t="s">
        <v>1123</v>
      </c>
    </row>
    <row r="43" spans="1:2" ht="12.6" customHeight="1">
      <c r="B43" s="92" t="s">
        <v>1114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1" sqref="B1:C2"/>
    </sheetView>
  </sheetViews>
  <sheetFormatPr defaultRowHeight="13.2"/>
  <cols>
    <col min="1" max="1" width="9.21875" style="91" bestFit="1" customWidth="1"/>
    <col min="2" max="2" width="77.44140625" customWidth="1"/>
    <col min="3" max="3" width="118.33203125" customWidth="1"/>
  </cols>
  <sheetData>
    <row r="1" spans="1:3" s="93" customFormat="1" ht="13.8">
      <c r="B1" s="148" t="s">
        <v>1066</v>
      </c>
      <c r="C1" s="148"/>
    </row>
    <row r="2" spans="1:3" s="93" customFormat="1" ht="13.8">
      <c r="B2" s="148" t="s">
        <v>1067</v>
      </c>
      <c r="C2" s="148"/>
    </row>
    <row r="3" spans="1:3" s="93" customFormat="1" ht="13.8">
      <c r="B3" s="100"/>
      <c r="C3" s="100"/>
    </row>
    <row r="4" spans="1:3">
      <c r="A4" s="146">
        <v>43223</v>
      </c>
      <c r="B4" s="96" t="s">
        <v>1042</v>
      </c>
      <c r="C4" s="82" t="s">
        <v>1069</v>
      </c>
    </row>
    <row r="5" spans="1:3">
      <c r="A5" s="147"/>
      <c r="B5" s="96" t="s">
        <v>1043</v>
      </c>
      <c r="C5" s="98" t="s">
        <v>1068</v>
      </c>
    </row>
    <row r="6" spans="1:3" ht="26.4">
      <c r="A6" s="147"/>
      <c r="B6" s="102" t="s">
        <v>1044</v>
      </c>
      <c r="C6" s="88" t="s">
        <v>1070</v>
      </c>
    </row>
    <row r="7" spans="1:3" ht="13.2" customHeight="1">
      <c r="A7" s="149">
        <v>43156</v>
      </c>
      <c r="B7" s="96" t="s">
        <v>1045</v>
      </c>
    </row>
    <row r="8" spans="1:3" ht="13.2" customHeight="1">
      <c r="A8" s="149"/>
      <c r="B8" s="102" t="s">
        <v>1046</v>
      </c>
      <c r="C8" s="92" t="s">
        <v>1047</v>
      </c>
    </row>
    <row r="9" spans="1:3" ht="13.8" customHeight="1">
      <c r="A9" s="145">
        <v>43163</v>
      </c>
      <c r="B9" s="96" t="s">
        <v>1048</v>
      </c>
      <c r="C9" s="94" t="s">
        <v>1058</v>
      </c>
    </row>
    <row r="10" spans="1:3">
      <c r="A10" s="145"/>
      <c r="B10" s="96" t="s">
        <v>1049</v>
      </c>
      <c r="C10" s="94" t="s">
        <v>1059</v>
      </c>
    </row>
    <row r="11" spans="1:3">
      <c r="A11" s="145"/>
      <c r="B11" s="96" t="s">
        <v>1056</v>
      </c>
      <c r="C11" s="94" t="s">
        <v>1060</v>
      </c>
    </row>
    <row r="12" spans="1:3">
      <c r="A12" s="145">
        <v>43204</v>
      </c>
      <c r="B12" s="96" t="s">
        <v>1050</v>
      </c>
      <c r="C12" s="94"/>
    </row>
    <row r="13" spans="1:3">
      <c r="A13" s="145"/>
      <c r="B13" s="96" t="s">
        <v>1051</v>
      </c>
      <c r="C13" s="94"/>
    </row>
    <row r="14" spans="1:3">
      <c r="A14" s="145">
        <v>43193</v>
      </c>
      <c r="B14" s="96" t="s">
        <v>1052</v>
      </c>
      <c r="C14" s="94" t="s">
        <v>1071</v>
      </c>
    </row>
    <row r="15" spans="1:3">
      <c r="A15" s="145"/>
      <c r="B15" s="96" t="s">
        <v>1061</v>
      </c>
      <c r="C15" s="94" t="s">
        <v>1062</v>
      </c>
    </row>
    <row r="16" spans="1:3">
      <c r="A16" s="145">
        <v>43189</v>
      </c>
      <c r="B16" s="96" t="s">
        <v>1053</v>
      </c>
      <c r="C16" s="94" t="s">
        <v>1063</v>
      </c>
    </row>
    <row r="17" spans="1:3">
      <c r="A17" s="145"/>
      <c r="B17" s="96" t="s">
        <v>1054</v>
      </c>
      <c r="C17" s="94" t="s">
        <v>1072</v>
      </c>
    </row>
    <row r="18" spans="1:3">
      <c r="A18" s="145"/>
      <c r="B18" s="96" t="s">
        <v>1055</v>
      </c>
      <c r="C18" s="94" t="s">
        <v>1073</v>
      </c>
    </row>
    <row r="19" spans="1:3" ht="15">
      <c r="A19" s="95"/>
      <c r="B19" s="92" t="s">
        <v>1064</v>
      </c>
      <c r="C19" s="101" t="s">
        <v>1065</v>
      </c>
    </row>
    <row r="34" spans="2:2">
      <c r="B34" s="82" t="s">
        <v>1057</v>
      </c>
    </row>
  </sheetData>
  <mergeCells count="8">
    <mergeCell ref="A12:A13"/>
    <mergeCell ref="A14:A15"/>
    <mergeCell ref="A16:A18"/>
    <mergeCell ref="A4:A6"/>
    <mergeCell ref="B1:C1"/>
    <mergeCell ref="B2:C2"/>
    <mergeCell ref="A7:A8"/>
    <mergeCell ref="A9:A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7" sqref="B17"/>
    </sheetView>
  </sheetViews>
  <sheetFormatPr defaultRowHeight="13.2"/>
  <cols>
    <col min="1" max="1" width="48.77734375" customWidth="1"/>
    <col min="2" max="2" width="133.109375" customWidth="1"/>
  </cols>
  <sheetData>
    <row r="1" spans="1:2">
      <c r="A1" s="103" t="s">
        <v>1074</v>
      </c>
      <c r="B1" s="82" t="s">
        <v>1076</v>
      </c>
    </row>
    <row r="2" spans="1:2">
      <c r="A2" s="82" t="s">
        <v>1075</v>
      </c>
      <c r="B2" s="82" t="s">
        <v>1077</v>
      </c>
    </row>
    <row r="5" spans="1:2">
      <c r="A5" s="99" t="s">
        <v>1092</v>
      </c>
      <c r="B5" s="104" t="s">
        <v>1082</v>
      </c>
    </row>
    <row r="6" spans="1:2">
      <c r="B6" s="104" t="s">
        <v>1083</v>
      </c>
    </row>
    <row r="7" spans="1:2" ht="22.8">
      <c r="B7" s="104" t="s">
        <v>1093</v>
      </c>
    </row>
    <row r="8" spans="1:2">
      <c r="B8" s="104" t="s">
        <v>1084</v>
      </c>
    </row>
    <row r="9" spans="1:2">
      <c r="B9" s="104" t="s">
        <v>1085</v>
      </c>
    </row>
    <row r="10" spans="1:2">
      <c r="B10" s="104" t="s">
        <v>1086</v>
      </c>
    </row>
    <row r="11" spans="1:2" ht="22.8">
      <c r="B11" s="104" t="s">
        <v>1087</v>
      </c>
    </row>
    <row r="12" spans="1:2">
      <c r="B12" s="104" t="s">
        <v>1088</v>
      </c>
    </row>
    <row r="13" spans="1:2">
      <c r="B13" s="104" t="s">
        <v>1089</v>
      </c>
    </row>
    <row r="14" spans="1:2">
      <c r="B14" s="104" t="s">
        <v>1090</v>
      </c>
    </row>
    <row r="15" spans="1:2">
      <c r="B15" s="104" t="s">
        <v>1091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I21" sqref="I21"/>
    </sheetView>
  </sheetViews>
  <sheetFormatPr defaultRowHeight="13.2"/>
  <cols>
    <col min="1" max="1" width="40.6640625" customWidth="1"/>
  </cols>
  <sheetData>
    <row r="1" spans="1:1">
      <c r="A1" s="82" t="s">
        <v>1078</v>
      </c>
    </row>
    <row r="2" spans="1:1">
      <c r="A2" s="82" t="s">
        <v>1079</v>
      </c>
    </row>
    <row r="3" spans="1:1">
      <c r="A3" s="82" t="s">
        <v>1080</v>
      </c>
    </row>
    <row r="4" spans="1:1">
      <c r="A4" s="82" t="s">
        <v>1081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5" sqref="B5"/>
    </sheetView>
  </sheetViews>
  <sheetFormatPr defaultRowHeight="13.2"/>
  <cols>
    <col min="1" max="1" width="15" customWidth="1"/>
    <col min="2" max="2" width="108.88671875" customWidth="1"/>
  </cols>
  <sheetData>
    <row r="1" spans="1:2">
      <c r="A1" s="82" t="s">
        <v>1013</v>
      </c>
    </row>
    <row r="2" spans="1:2" ht="330">
      <c r="B2" s="85" t="s">
        <v>1014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UB</vt:lpstr>
      <vt:lpstr>Sheet4</vt:lpstr>
      <vt:lpstr>UbHF</vt:lpstr>
      <vt:lpstr>Indeed</vt:lpstr>
      <vt:lpstr>Karat</vt:lpstr>
      <vt:lpstr>FrontEnd</vt:lpstr>
      <vt:lpstr>OOD</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Yeqing Lu</dc:creator>
  <cp:lastModifiedBy>synopsys</cp:lastModifiedBy>
  <cp:lastPrinted>2018-08-10T00:41:09Z</cp:lastPrinted>
  <dcterms:created xsi:type="dcterms:W3CDTF">2018-06-28T05:21:23Z</dcterms:created>
  <dcterms:modified xsi:type="dcterms:W3CDTF">2018-08-20T02:08:53Z</dcterms:modified>
</cp:coreProperties>
</file>