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lxzfa\Documents\School\ELM\"/>
    </mc:Choice>
  </mc:AlternateContent>
  <xr:revisionPtr revIDLastSave="0" documentId="13_ncr:1_{5A1E5598-2923-4D4D-86B3-CAAC5D017551}" xr6:coauthVersionLast="47" xr6:coauthVersionMax="47" xr10:uidLastSave="{00000000-0000-0000-0000-000000000000}"/>
  <bookViews>
    <workbookView xWindow="-108" yWindow="-108" windowWidth="23256" windowHeight="12576" activeTab="4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5" l="1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<sst xmlns="http://schemas.openxmlformats.org/spreadsheetml/2006/main" count="215" uniqueCount="118">
  <si>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</si>
  <si>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</si>
  <si>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</si>
  <si>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</si>
  <si>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</si>
  <si>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</si>
  <si>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</si>
  <si>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</si>
  <si>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</si>
  <si>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</si>
  <si>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</si>
  <si>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</si>
  <si>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</si>
  <si>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</si>
  <si>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</si>
  <si>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</si>
  <si>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</si>
  <si>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</si>
  <si>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</si>
  <si>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</si>
  <si>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</si>
  <si>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</si>
  <si>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</si>
  <si>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</si>
  <si>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</si>
  <si>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</si>
  <si>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</si>
  <si>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</si>
  <si>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</si>
  <si>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</si>
  <si>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</si>
  <si>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</si>
  <si>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</si>
  <si>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</si>
  <si>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</si>
  <si>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</si>
  <si>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</si>
  <si>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</si>
  <si>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</si>
  <si>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</si>
  <si>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</si>
  <si>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</si>
  <si>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</si>
  <si>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</si>
  <si>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</si>
  <si>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</si>
  <si>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</si>
  <si>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</si>
  <si>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</si>
  <si>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</si>
  <si>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</si>
  <si>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</si>
  <si>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</si>
  <si>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</si>
  <si>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</si>
  <si>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</si>
  <si>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</si>
  <si>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</si>
  <si>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</si>
  <si>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</si>
  <si>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</si>
  <si>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</si>
  <si>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</si>
  <si>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</si>
  <si>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</si>
  <si>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</si>
  <si>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</si>
  <si>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</si>
  <si>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</si>
  <si>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</si>
  <si>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</si>
  <si>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</si>
  <si>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</si>
  <si>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</si>
  <si>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</si>
  <si>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</si>
  <si>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</si>
  <si>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</si>
  <si>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</si>
  <si>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</si>
  <si>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</si>
  <si>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</si>
  <si>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</si>
  <si>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</si>
  <si>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</si>
  <si>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</si>
  <si>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</si>
  <si>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</si>
  <si>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</si>
  <si>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</si>
  <si>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</si>
  <si>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</si>
  <si>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</si>
  <si>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</si>
  <si>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</si>
  <si>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</si>
  <si>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</si>
  <si>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</si>
  <si>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</si>
  <si>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</si>
  <si>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</si>
  <si>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</si>
  <si>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</si>
  <si>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</si>
  <si>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</si>
  <si>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</si>
  <si>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</si>
  <si>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</si>
  <si>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Z [Ω]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</si>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</sst>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6" fillId="0" borderId="10" xfId="0" applyFont="1" applyBorder="1" applyAlignment="1">
      <alignment horizontal="center" vertical="center"/>
    </xf>
    <xf numFmtId="0" fontId="0" fillId="0" borderId="9" xfId="0" applyFill="1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0" fillId="0" borderId="0" xfId="0" applyNumberFormat="1" applyBorder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2" xfId="0" applyNumberFormat="1" applyFill="1" applyBorder="1"/>
    <xf numFmtId="2" fontId="0" fillId="0" borderId="3" xfId="0" applyNumberFormat="1" applyBorder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18</xdr:row>
      <xdr:rowOff>2721</xdr:rowOff>
    </xdr:from>
    <xdr:to>
      <xdr:col>20</xdr:col>
      <xdr:colOff>156481</xdr:colOff>
      <xdr:row>33</xdr:row>
      <xdr:rowOff>92528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277678</xdr:colOff>
      <xdr:row>36</xdr:row>
      <xdr:rowOff>171773</xdr:rowOff>
    </xdr:from>
    <xdr:to>
      <xdr:col>20</xdr:col>
      <xdr:colOff>148526</xdr:colOff>
      <xdr:row>52</xdr:row>
      <xdr:rowOff>21956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29705</xdr:rowOff>
    </xdr:from>
    <xdr:to>
      <xdr:col>20</xdr:col>
      <xdr:colOff>187272</xdr:colOff>
      <xdr:row>70</xdr:row>
      <xdr:rowOff>60702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107197</xdr:rowOff>
    </xdr:from>
    <xdr:to>
      <xdr:col>20</xdr:col>
      <xdr:colOff>161441</xdr:colOff>
      <xdr:row>89</xdr:row>
      <xdr:rowOff>138193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398317</xdr:colOff>
      <xdr:row>1</xdr:row>
      <xdr:rowOff>17319</xdr:rowOff>
    </xdr:from>
    <xdr:to>
      <xdr:col>24</xdr:col>
      <xdr:colOff>226546</xdr:colOff>
      <xdr:row>17</xdr:row>
      <xdr:rowOff>32435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EDD0749-F769-2F9B-EF8C-A358DB25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5681" y="207819"/>
          <a:ext cx="3880683" cy="2872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dimension ref="A1:O42"/>
  <sheetViews>
    <sheetView zoomScaleNormal="100" workbookViewId="0">
      <selection activeCell="K12" sqref="K12"/>
    </sheetView>
  </sheetViews>
  <sheetFormatPr defaultRowHeight="13.8" x14ac:dyDescent="0.25"/>
  <cols>
    <col min="1" max="1" width="10.69921875" bestFit="1" customWidth="1"/>
    <col min="3" max="4" width="12.09765625" bestFit="1" customWidth="1"/>
    <col min="5" max="5" width="12.69921875" bestFit="1" customWidth="1"/>
    <col min="6" max="9" width="12.09765625" bestFit="1" customWidth="1"/>
  </cols>
  <sheetData>
    <row r="1" spans="1:15" x14ac:dyDescent="0.25">
      <c r="A1" s="47" t="s">
        <v>96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14.4" thickBo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25">
      <c r="A4" s="48" t="s">
        <v>0</v>
      </c>
      <c r="B4" s="49"/>
      <c r="C4" s="49"/>
      <c r="D4" s="49"/>
      <c r="E4" s="50"/>
    </row>
    <row r="5" spans="1:15" ht="14.4" thickBot="1" x14ac:dyDescent="0.3">
      <c r="A5" s="51"/>
      <c r="B5" s="52"/>
      <c r="C5" s="52"/>
      <c r="D5" s="52"/>
      <c r="E5" s="53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4.4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52" t="s">
        <v>91</v>
      </c>
      <c r="B10" s="52"/>
      <c r="C10" s="52"/>
      <c r="D10" s="52"/>
      <c r="E10" s="52"/>
      <c r="F10" s="52"/>
      <c r="G10" s="52"/>
      <c r="H10" s="52"/>
      <c r="I10" s="52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52" t="s">
        <v>90</v>
      </c>
      <c r="B18" s="52"/>
      <c r="C18" s="52"/>
      <c r="D18" s="52"/>
      <c r="E18" s="52"/>
      <c r="F18" s="52"/>
      <c r="G18" s="52"/>
      <c r="H18" s="52"/>
      <c r="I18" s="52"/>
    </row>
    <row r="19" spans="1:9" x14ac:dyDescent="0.25">
      <c r="A19" s="52"/>
      <c r="B19" s="52"/>
      <c r="C19" s="52"/>
      <c r="D19" s="52"/>
      <c r="E19" s="52"/>
      <c r="F19" s="52"/>
      <c r="G19" s="52"/>
      <c r="H19" s="52"/>
      <c r="I19" s="52"/>
    </row>
    <row r="20" spans="1: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54" t="s">
        <v>83</v>
      </c>
      <c r="B27" s="54"/>
      <c r="C27" s="54"/>
      <c r="D27" s="54"/>
      <c r="E27" s="54"/>
      <c r="F27" s="54"/>
    </row>
    <row r="28" spans="1:9" x14ac:dyDescent="0.25">
      <c r="A28" s="54"/>
      <c r="B28" s="54"/>
      <c r="C28" s="54"/>
      <c r="D28" s="54"/>
      <c r="E28" s="54"/>
      <c r="F28" s="54"/>
    </row>
    <row r="29" spans="1:9" x14ac:dyDescent="0.25">
      <c r="A29" t="s">
        <v>82</v>
      </c>
    </row>
    <row r="33" spans="1:9" x14ac:dyDescent="0.25">
      <c r="A33" t="s">
        <v>81</v>
      </c>
    </row>
    <row r="34" spans="1: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dimension ref="B1:H47"/>
  <sheetViews>
    <sheetView zoomScale="85" zoomScaleNormal="85" workbookViewId="0">
      <selection activeCell="M8" sqref="M8"/>
    </sheetView>
  </sheetViews>
  <sheetFormatPr defaultRowHeight="13.8" x14ac:dyDescent="0.25"/>
  <cols>
    <col min="2" max="2" width="10.59765625" bestFit="1" customWidth="1"/>
    <col min="6" max="6" width="9.09765625" customWidth="1"/>
  </cols>
  <sheetData>
    <row r="1" spans="2:7" ht="14.4" thickBot="1" x14ac:dyDescent="0.3"/>
    <row r="2" spans="2:7" x14ac:dyDescent="0.25">
      <c r="B2" s="48" t="s">
        <v>0</v>
      </c>
      <c r="C2" s="49"/>
      <c r="D2" s="49"/>
      <c r="E2" s="49"/>
      <c r="F2" s="50"/>
    </row>
    <row r="3" spans="2:7" ht="14.4" thickBot="1" x14ac:dyDescent="0.3">
      <c r="B3" s="51"/>
      <c r="C3" s="52"/>
      <c r="D3" s="52"/>
      <c r="E3" s="52"/>
      <c r="F3" s="53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48" t="s">
        <v>25</v>
      </c>
      <c r="C12" s="49"/>
      <c r="D12" s="49"/>
      <c r="E12" s="49"/>
      <c r="F12" s="49"/>
      <c r="G12" s="50"/>
    </row>
    <row r="13" spans="2:7" ht="14.4" thickBot="1" x14ac:dyDescent="0.3">
      <c r="B13" s="59"/>
      <c r="C13" s="60"/>
      <c r="D13" s="60"/>
      <c r="E13" s="60"/>
      <c r="F13" s="60"/>
      <c r="G13" s="61"/>
    </row>
    <row r="14" spans="2:7" ht="14.4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" thickBot="1" x14ac:dyDescent="0.3"/>
    <row r="20" spans="2:8" ht="14.4" thickBot="1" x14ac:dyDescent="0.3">
      <c r="B20" s="57" t="s">
        <v>31</v>
      </c>
      <c r="C20" s="58"/>
    </row>
    <row r="21" spans="2:8" ht="14.4" thickBot="1" x14ac:dyDescent="0.3">
      <c r="B21" s="12" t="s">
        <v>17</v>
      </c>
      <c r="C21" s="8">
        <v>0.2</v>
      </c>
      <c r="D21" t="s">
        <v>30</v>
      </c>
    </row>
    <row r="25" spans="2:8" ht="14.4" thickBot="1" x14ac:dyDescent="0.3"/>
    <row r="26" spans="2:8" x14ac:dyDescent="0.25">
      <c r="B26" s="48" t="s">
        <v>27</v>
      </c>
      <c r="C26" s="49"/>
      <c r="D26" s="49"/>
      <c r="E26" s="49"/>
      <c r="F26" s="49"/>
      <c r="G26" s="50"/>
    </row>
    <row r="27" spans="2:8" ht="14.4" thickBot="1" x14ac:dyDescent="0.3">
      <c r="B27" s="59"/>
      <c r="C27" s="60"/>
      <c r="D27" s="60"/>
      <c r="E27" s="60"/>
      <c r="F27" s="60"/>
      <c r="G27" s="61"/>
    </row>
    <row r="28" spans="2:8" ht="16.8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" thickBot="1" x14ac:dyDescent="0.3"/>
    <row r="32" spans="2:8" ht="14.4" thickBot="1" x14ac:dyDescent="0.3">
      <c r="B32" s="57" t="s">
        <v>28</v>
      </c>
      <c r="C32" s="58"/>
      <c r="F32" s="57" t="s">
        <v>32</v>
      </c>
      <c r="G32" s="58"/>
      <c r="H32" t="s">
        <v>35</v>
      </c>
    </row>
    <row r="33" spans="2:7" ht="16.8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" thickBot="1" x14ac:dyDescent="0.3"/>
    <row r="38" spans="2:7" ht="15" customHeight="1" x14ac:dyDescent="0.25">
      <c r="B38" s="48" t="s">
        <v>26</v>
      </c>
      <c r="C38" s="49"/>
      <c r="D38" s="49"/>
      <c r="E38" s="49"/>
      <c r="F38" s="49"/>
      <c r="G38" s="50"/>
    </row>
    <row r="39" spans="2:7" ht="15" customHeight="1" thickBot="1" x14ac:dyDescent="0.3">
      <c r="B39" s="59"/>
      <c r="C39" s="60"/>
      <c r="D39" s="60"/>
      <c r="E39" s="60"/>
      <c r="F39" s="60"/>
      <c r="G39" s="61"/>
    </row>
    <row r="40" spans="2:7" ht="16.2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x14ac:dyDescent="0.25">
      <c r="B41" s="10" t="s">
        <v>14</v>
      </c>
      <c r="G41" s="5"/>
    </row>
    <row r="42" spans="2:7" x14ac:dyDescent="0.25">
      <c r="B42" s="10" t="s">
        <v>13</v>
      </c>
      <c r="G42" s="5"/>
    </row>
    <row r="43" spans="2:7" x14ac:dyDescent="0.25">
      <c r="B43" s="10" t="s">
        <v>15</v>
      </c>
      <c r="G43" s="5"/>
    </row>
    <row r="44" spans="2:7" ht="14.4" thickBot="1" x14ac:dyDescent="0.3">
      <c r="B44" s="11" t="s">
        <v>16</v>
      </c>
      <c r="C44" s="6"/>
      <c r="D44" s="6"/>
      <c r="E44" s="6"/>
      <c r="F44" s="6"/>
      <c r="G44" s="7"/>
    </row>
    <row r="45" spans="2:7" ht="14.4" thickBot="1" x14ac:dyDescent="0.3"/>
    <row r="46" spans="2:7" ht="16.2" thickBot="1" x14ac:dyDescent="0.4">
      <c r="B46" s="57" t="s">
        <v>19</v>
      </c>
      <c r="C46" s="58"/>
      <c r="F46" s="62" t="s">
        <v>23</v>
      </c>
      <c r="G46" s="63"/>
    </row>
    <row r="47" spans="2:7" ht="16.2" thickBot="1" x14ac:dyDescent="0.4">
      <c r="B47" s="12" t="s">
        <v>18</v>
      </c>
      <c r="C47" s="8">
        <v>100000</v>
      </c>
      <c r="D47" t="s">
        <v>29</v>
      </c>
      <c r="F47" s="55" t="s">
        <v>24</v>
      </c>
      <c r="G47" s="56"/>
    </row>
  </sheetData>
  <mergeCells count="10">
    <mergeCell ref="B20:C20"/>
    <mergeCell ref="B46:C46"/>
    <mergeCell ref="B2:F3"/>
    <mergeCell ref="B12:G13"/>
    <mergeCell ref="F46:G46"/>
    <mergeCell ref="F47:G47"/>
    <mergeCell ref="B32:C32"/>
    <mergeCell ref="F32:G32"/>
    <mergeCell ref="B38:G39"/>
    <mergeCell ref="B26:G27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dimension ref="B1:V14"/>
  <sheetViews>
    <sheetView workbookViewId="0">
      <selection activeCell="S17" sqref="S17"/>
    </sheetView>
  </sheetViews>
  <sheetFormatPr defaultRowHeight="13.8" x14ac:dyDescent="0.25"/>
  <sheetData>
    <row r="1" spans="2:22" ht="14.4" thickBot="1" x14ac:dyDescent="0.3"/>
    <row r="2" spans="2:22" x14ac:dyDescent="0.25">
      <c r="B2" s="64" t="s">
        <v>62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  <c r="R2" s="48" t="s">
        <v>0</v>
      </c>
      <c r="S2" s="49"/>
      <c r="T2" s="49"/>
      <c r="U2" s="49"/>
      <c r="V2" s="50"/>
    </row>
    <row r="3" spans="2:22" ht="14.4" thickBot="1" x14ac:dyDescent="0.3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  <c r="R3" s="51"/>
      <c r="S3" s="52"/>
      <c r="T3" s="52"/>
      <c r="U3" s="52"/>
      <c r="V3" s="53"/>
    </row>
    <row r="4" spans="2:22" ht="14.4" thickBot="1" x14ac:dyDescent="0.3"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2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48" t="s">
        <v>51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50"/>
    </row>
    <row r="9" spans="2:22" ht="15.75" customHeight="1" thickBot="1" x14ac:dyDescent="0.3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</row>
    <row r="10" spans="2:22" ht="14.4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2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2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dimension ref="B1:P30"/>
  <sheetViews>
    <sheetView zoomScaleNormal="100" workbookViewId="0">
      <selection activeCell="B2" sqref="B2:P4"/>
    </sheetView>
  </sheetViews>
  <sheetFormatPr defaultRowHeight="13.8" x14ac:dyDescent="0.25"/>
  <sheetData>
    <row r="1" spans="2:16" ht="14.4" thickBot="1" x14ac:dyDescent="0.3"/>
    <row r="2" spans="2:16" x14ac:dyDescent="0.25">
      <c r="B2" s="64" t="s">
        <v>76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spans="2:16" ht="14.4" thickBot="1" x14ac:dyDescent="0.3"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2"/>
    </row>
    <row r="7" spans="2:16" ht="14.4" thickBot="1" x14ac:dyDescent="0.3"/>
    <row r="8" spans="2:16" ht="15" customHeight="1" x14ac:dyDescent="0.25">
      <c r="C8" s="48" t="s">
        <v>75</v>
      </c>
      <c r="D8" s="49"/>
      <c r="E8" s="49"/>
      <c r="F8" s="49"/>
      <c r="G8" s="49"/>
      <c r="H8" s="50"/>
      <c r="I8" s="30"/>
      <c r="J8" s="30"/>
      <c r="K8" s="48" t="s">
        <v>0</v>
      </c>
      <c r="L8" s="49"/>
      <c r="M8" s="49"/>
      <c r="N8" s="49"/>
      <c r="O8" s="50"/>
    </row>
    <row r="9" spans="2:16" ht="15.75" customHeight="1" thickBot="1" x14ac:dyDescent="0.3">
      <c r="C9" s="59"/>
      <c r="D9" s="60"/>
      <c r="E9" s="60"/>
      <c r="F9" s="60"/>
      <c r="G9" s="60"/>
      <c r="H9" s="61"/>
      <c r="I9" s="30"/>
      <c r="J9" s="30"/>
      <c r="K9" s="51"/>
      <c r="L9" s="52"/>
      <c r="M9" s="52"/>
      <c r="N9" s="52"/>
      <c r="O9" s="53"/>
    </row>
    <row r="10" spans="2:16" ht="14.4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4.4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2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" thickBot="1" x14ac:dyDescent="0.3"/>
    <row r="16" spans="2:16" x14ac:dyDescent="0.25">
      <c r="C16" s="48" t="s">
        <v>68</v>
      </c>
      <c r="D16" s="49"/>
      <c r="E16" s="49"/>
      <c r="F16" s="49"/>
      <c r="G16" s="49"/>
      <c r="H16" s="50"/>
    </row>
    <row r="17" spans="3:11" ht="15" customHeight="1" thickBot="1" x14ac:dyDescent="0.3">
      <c r="C17" s="59"/>
      <c r="D17" s="60"/>
      <c r="E17" s="60"/>
      <c r="F17" s="60"/>
      <c r="G17" s="60"/>
      <c r="H17" s="61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4.4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" thickBot="1" x14ac:dyDescent="0.4">
      <c r="C23" s="32"/>
      <c r="D23" s="31"/>
      <c r="E23" s="31"/>
      <c r="F23" s="31"/>
      <c r="G23" s="31"/>
      <c r="H23" s="31"/>
    </row>
    <row r="24" spans="3:11" x14ac:dyDescent="0.25">
      <c r="C24" s="48" t="s">
        <v>67</v>
      </c>
      <c r="D24" s="49"/>
      <c r="E24" s="49"/>
      <c r="F24" s="49"/>
      <c r="G24" s="49"/>
      <c r="H24" s="50"/>
    </row>
    <row r="25" spans="3:11" ht="14.4" thickBot="1" x14ac:dyDescent="0.3">
      <c r="C25" s="59"/>
      <c r="D25" s="60"/>
      <c r="E25" s="60"/>
      <c r="F25" s="60"/>
      <c r="G25" s="60"/>
      <c r="H25" s="61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4.4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dimension ref="C1:R90"/>
  <sheetViews>
    <sheetView tabSelected="1" zoomScale="44" workbookViewId="0">
      <selection activeCell="AD19" sqref="AD19"/>
    </sheetView>
  </sheetViews>
  <sheetFormatPr defaultRowHeight="13.8" x14ac:dyDescent="0.25"/>
  <sheetData>
    <row r="1" spans="3:18" ht="14.4" thickBot="1" x14ac:dyDescent="0.3"/>
    <row r="2" spans="3:18" ht="13.8" customHeight="1" x14ac:dyDescent="0.25">
      <c r="D2" s="64" t="s">
        <v>104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97"/>
    </row>
    <row r="3" spans="3:18" ht="13.8" customHeight="1" x14ac:dyDescent="0.25">
      <c r="D3" s="8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98"/>
    </row>
    <row r="4" spans="3:18" ht="13.8" customHeight="1" thickBot="1" x14ac:dyDescent="0.3">
      <c r="D4" s="82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99"/>
    </row>
    <row r="5" spans="3:18" ht="14.4" customHeight="1" x14ac:dyDescent="0.25"/>
    <row r="7" spans="3:18" ht="14.4" thickBot="1" x14ac:dyDescent="0.3"/>
    <row r="8" spans="3:18" x14ac:dyDescent="0.25">
      <c r="D8" s="48" t="s">
        <v>105</v>
      </c>
      <c r="E8" s="49"/>
      <c r="F8" s="49"/>
      <c r="G8" s="49"/>
      <c r="H8" s="49"/>
      <c r="I8" s="50"/>
    </row>
    <row r="9" spans="3:18" ht="14.4" thickBot="1" x14ac:dyDescent="0.3">
      <c r="D9" s="51"/>
      <c r="E9" s="74"/>
      <c r="F9" s="74"/>
      <c r="G9" s="74"/>
      <c r="H9" s="74"/>
      <c r="I9" s="53"/>
    </row>
    <row r="10" spans="3:18" ht="14.4" thickBot="1" x14ac:dyDescent="0.3">
      <c r="D10" s="77" t="s">
        <v>98</v>
      </c>
      <c r="E10" s="13" t="s">
        <v>109</v>
      </c>
      <c r="F10" s="13" t="s">
        <v>110</v>
      </c>
      <c r="G10" s="13" t="s">
        <v>111</v>
      </c>
      <c r="H10" s="13" t="s">
        <v>112</v>
      </c>
      <c r="I10" s="14" t="s">
        <v>99</v>
      </c>
    </row>
    <row r="11" spans="3:18" x14ac:dyDescent="0.25">
      <c r="D11" s="4">
        <v>1</v>
      </c>
      <c r="E11" s="73">
        <v>9</v>
      </c>
      <c r="F11" s="73">
        <v>22</v>
      </c>
      <c r="G11" s="73">
        <v>100</v>
      </c>
      <c r="H11" s="84">
        <f>1/(2*PI()*SQRT(F11*POWER(10, -3)*G11*POWER(10, -9)))</f>
        <v>3393.1947878728502</v>
      </c>
      <c r="I11" s="5" t="s">
        <v>100</v>
      </c>
    </row>
    <row r="12" spans="3:18" x14ac:dyDescent="0.25">
      <c r="D12" s="4">
        <v>1</v>
      </c>
      <c r="E12" s="73">
        <v>12</v>
      </c>
      <c r="F12" s="73">
        <v>32</v>
      </c>
      <c r="G12" s="73">
        <v>150</v>
      </c>
      <c r="H12" s="84">
        <f>1/(2*PI()*SQRT(F12*POWER(10, -3)*G12*POWER(10, -9)))</f>
        <v>2297.2037309241337</v>
      </c>
      <c r="I12" s="5" t="s">
        <v>101</v>
      </c>
    </row>
    <row r="13" spans="3:18" x14ac:dyDescent="0.25">
      <c r="D13" s="4">
        <v>1</v>
      </c>
      <c r="E13" s="73">
        <v>15</v>
      </c>
      <c r="F13" s="73">
        <v>42</v>
      </c>
      <c r="G13" s="73">
        <v>200</v>
      </c>
      <c r="H13" s="84">
        <f>1/(2*PI()*SQRT(F13*POWER(10, -3)*G13*POWER(10, -9)))</f>
        <v>1736.5227951071415</v>
      </c>
      <c r="I13" s="5" t="s">
        <v>102</v>
      </c>
    </row>
    <row r="14" spans="3:18" ht="14.4" thickBot="1" x14ac:dyDescent="0.3">
      <c r="D14" s="75">
        <v>1</v>
      </c>
      <c r="E14" s="76">
        <v>18</v>
      </c>
      <c r="F14" s="6">
        <v>52</v>
      </c>
      <c r="G14" s="76">
        <v>250</v>
      </c>
      <c r="H14" s="85">
        <f>1/(2*PI()*SQRT(F14*POWER(10, -3)*G14*POWER(10, -9)))</f>
        <v>1395.8811915110066</v>
      </c>
      <c r="I14" s="78" t="s">
        <v>103</v>
      </c>
    </row>
    <row r="16" spans="3:18" x14ac:dyDescent="0.25">
      <c r="C16" s="73"/>
    </row>
    <row r="17" spans="3:13" ht="13.8" customHeight="1" thickBot="1" x14ac:dyDescent="0.3">
      <c r="C17" s="73"/>
      <c r="D17" s="73"/>
      <c r="E17" s="73"/>
      <c r="F17" s="73"/>
      <c r="G17" s="73"/>
      <c r="H17" s="73"/>
    </row>
    <row r="18" spans="3:13" ht="13.8" customHeight="1" x14ac:dyDescent="0.25">
      <c r="D18" s="48" t="str">
        <f>I11</f>
        <v>David</v>
      </c>
      <c r="E18" s="49"/>
      <c r="F18" s="49"/>
      <c r="G18" s="49"/>
      <c r="H18" s="49"/>
      <c r="I18" s="49"/>
      <c r="J18" s="49"/>
      <c r="K18" s="49"/>
      <c r="L18" s="49"/>
      <c r="M18" s="50"/>
    </row>
    <row r="19" spans="3:13" ht="14.4" customHeight="1" thickBot="1" x14ac:dyDescent="0.3">
      <c r="D19" s="59"/>
      <c r="E19" s="60"/>
      <c r="F19" s="60"/>
      <c r="G19" s="60"/>
      <c r="H19" s="60"/>
      <c r="I19" s="60"/>
      <c r="J19" s="60"/>
      <c r="K19" s="60"/>
      <c r="L19" s="60"/>
      <c r="M19" s="61"/>
    </row>
    <row r="20" spans="3:13" ht="16.2" thickBot="1" x14ac:dyDescent="0.4">
      <c r="D20" s="87" t="s">
        <v>106</v>
      </c>
      <c r="E20" s="86" t="s">
        <v>50</v>
      </c>
      <c r="F20" s="86" t="s">
        <v>88</v>
      </c>
      <c r="G20" s="86" t="s">
        <v>107</v>
      </c>
      <c r="H20" s="86" t="s">
        <v>114</v>
      </c>
      <c r="I20" s="86" t="s">
        <v>113</v>
      </c>
      <c r="J20" s="86" t="s">
        <v>115</v>
      </c>
      <c r="K20" s="86" t="s">
        <v>108</v>
      </c>
      <c r="L20" s="86" t="s">
        <v>116</v>
      </c>
      <c r="M20" s="46" t="s">
        <v>117</v>
      </c>
    </row>
    <row r="21" spans="3:13" x14ac:dyDescent="0.25">
      <c r="D21" s="17">
        <v>0.3</v>
      </c>
      <c r="E21" s="91">
        <f>$H$11 * $D21</f>
        <v>1017.958436361855</v>
      </c>
      <c r="F21" s="94">
        <v>1.08</v>
      </c>
      <c r="G21" s="94">
        <v>0.73</v>
      </c>
      <c r="H21" s="95">
        <v>0.1</v>
      </c>
      <c r="I21" s="95">
        <v>0.16</v>
      </c>
      <c r="J21" s="95">
        <v>1.19</v>
      </c>
      <c r="K21" s="94">
        <f>$F21/$G21</f>
        <v>1.4794520547945207</v>
      </c>
      <c r="L21" s="94">
        <f>$H21/$G21</f>
        <v>0.13698630136986303</v>
      </c>
      <c r="M21" s="96">
        <f>J21/G21</f>
        <v>1.6301369863013699</v>
      </c>
    </row>
    <row r="22" spans="3:13" x14ac:dyDescent="0.25">
      <c r="D22" s="10">
        <v>0.5</v>
      </c>
      <c r="E22" s="92">
        <f>$H$11 * $D22</f>
        <v>1696.5973939364251</v>
      </c>
      <c r="F22" s="84">
        <v>1.0900000000000001</v>
      </c>
      <c r="G22" s="84">
        <v>1.48</v>
      </c>
      <c r="H22" s="88">
        <v>0.38</v>
      </c>
      <c r="I22" s="88">
        <v>0.21</v>
      </c>
      <c r="J22" s="88">
        <v>1.48</v>
      </c>
      <c r="K22" s="84">
        <f t="shared" ref="K22:K33" si="0">$F22/$G22</f>
        <v>0.73648648648648651</v>
      </c>
      <c r="L22" s="84">
        <f t="shared" ref="L22:L32" si="1">$H22/$G22</f>
        <v>0.25675675675675674</v>
      </c>
      <c r="M22" s="89">
        <f t="shared" ref="M22:M32" si="2">J22/G22</f>
        <v>1</v>
      </c>
    </row>
    <row r="23" spans="3:13" x14ac:dyDescent="0.25">
      <c r="D23" s="10">
        <v>0.7</v>
      </c>
      <c r="E23" s="92">
        <f>$H$11 * $D23</f>
        <v>2375.2363515109951</v>
      </c>
      <c r="F23" s="84">
        <v>1.0900000000000001</v>
      </c>
      <c r="G23" s="84">
        <v>3.14</v>
      </c>
      <c r="H23" s="88">
        <v>1.22</v>
      </c>
      <c r="I23" s="88">
        <v>0.44</v>
      </c>
      <c r="J23" s="88">
        <v>2.2999999999999998</v>
      </c>
      <c r="K23" s="84">
        <f t="shared" si="0"/>
        <v>0.34713375796178347</v>
      </c>
      <c r="L23" s="84">
        <f t="shared" si="1"/>
        <v>0.38853503184713373</v>
      </c>
      <c r="M23" s="89">
        <f t="shared" si="2"/>
        <v>0.73248407643312097</v>
      </c>
    </row>
    <row r="24" spans="3:13" x14ac:dyDescent="0.25">
      <c r="D24" s="10">
        <v>0.8</v>
      </c>
      <c r="E24" s="92">
        <f>$H$11 * $D24</f>
        <v>2714.5558302982804</v>
      </c>
      <c r="F24" s="88">
        <v>1.02</v>
      </c>
      <c r="G24" s="88">
        <v>5.08</v>
      </c>
      <c r="H24" s="88">
        <v>2.36</v>
      </c>
      <c r="I24" s="88">
        <v>7.0000000000000007E-2</v>
      </c>
      <c r="J24" s="88">
        <v>3.32</v>
      </c>
      <c r="K24" s="84">
        <f t="shared" si="0"/>
        <v>0.20078740157480315</v>
      </c>
      <c r="L24" s="84">
        <f t="shared" si="1"/>
        <v>0.46456692913385822</v>
      </c>
      <c r="M24" s="89">
        <f t="shared" si="2"/>
        <v>0.65354330708661412</v>
      </c>
    </row>
    <row r="25" spans="3:13" x14ac:dyDescent="0.25">
      <c r="D25" s="10">
        <v>0.9</v>
      </c>
      <c r="E25" s="92">
        <f>$H$11 * $D25</f>
        <v>3053.8753090855653</v>
      </c>
      <c r="F25" s="88">
        <v>0.76</v>
      </c>
      <c r="G25" s="88">
        <v>8.06</v>
      </c>
      <c r="H25" s="88">
        <v>4.29</v>
      </c>
      <c r="I25" s="88">
        <v>0.109</v>
      </c>
      <c r="J25" s="88">
        <v>4.8099999999999996</v>
      </c>
      <c r="K25" s="84">
        <f t="shared" si="0"/>
        <v>9.4292803970223327E-2</v>
      </c>
      <c r="L25" s="84">
        <f t="shared" si="1"/>
        <v>0.532258064516129</v>
      </c>
      <c r="M25" s="89">
        <f t="shared" si="2"/>
        <v>0.59677419354838701</v>
      </c>
    </row>
    <row r="26" spans="3:13" x14ac:dyDescent="0.25">
      <c r="D26" s="10">
        <v>0.95</v>
      </c>
      <c r="E26" s="92">
        <f>$H$11 * $D26</f>
        <v>3223.5350484792075</v>
      </c>
      <c r="F26" s="88">
        <v>0.57999999999999996</v>
      </c>
      <c r="G26" s="88">
        <v>9.1300000000000008</v>
      </c>
      <c r="H26" s="88">
        <v>5.23</v>
      </c>
      <c r="I26" s="88">
        <v>0.125</v>
      </c>
      <c r="J26" s="88">
        <v>5.23</v>
      </c>
      <c r="K26" s="84">
        <f t="shared" si="0"/>
        <v>6.3526834611171951E-2</v>
      </c>
      <c r="L26" s="84">
        <f t="shared" si="1"/>
        <v>0.57283680175246443</v>
      </c>
      <c r="M26" s="89">
        <f t="shared" si="2"/>
        <v>0.57283680175246443</v>
      </c>
    </row>
    <row r="27" spans="3:13" x14ac:dyDescent="0.25">
      <c r="D27" s="10">
        <v>1</v>
      </c>
      <c r="E27" s="92">
        <f>$H$11 * $D27</f>
        <v>3393.1947878728502</v>
      </c>
      <c r="F27" s="88">
        <v>0.68</v>
      </c>
      <c r="G27" s="88">
        <v>8.58</v>
      </c>
      <c r="H27" s="88">
        <v>5.23</v>
      </c>
      <c r="I27" s="88">
        <v>0.11899999999999999</v>
      </c>
      <c r="J27" s="88">
        <v>4.72</v>
      </c>
      <c r="K27" s="84">
        <f t="shared" si="0"/>
        <v>7.9254079254079263E-2</v>
      </c>
      <c r="L27" s="84">
        <f t="shared" si="1"/>
        <v>0.60955710955710962</v>
      </c>
      <c r="M27" s="89">
        <f t="shared" si="2"/>
        <v>0.55011655011655003</v>
      </c>
    </row>
    <row r="28" spans="3:13" x14ac:dyDescent="0.25">
      <c r="D28" s="10">
        <v>1.05</v>
      </c>
      <c r="E28" s="92">
        <f>$H$11 * $D28</f>
        <v>3562.8545272664928</v>
      </c>
      <c r="F28" s="88">
        <v>0.87</v>
      </c>
      <c r="G28" s="88">
        <v>7.17</v>
      </c>
      <c r="H28" s="88">
        <v>4.6500000000000004</v>
      </c>
      <c r="I28" s="88">
        <v>0.10299999999999999</v>
      </c>
      <c r="J28" s="88">
        <v>3.8</v>
      </c>
      <c r="K28" s="84">
        <f t="shared" si="0"/>
        <v>0.12133891213389121</v>
      </c>
      <c r="L28" s="84">
        <f t="shared" si="1"/>
        <v>0.64853556485355657</v>
      </c>
      <c r="M28" s="89">
        <f t="shared" si="2"/>
        <v>0.52998605299860524</v>
      </c>
    </row>
    <row r="29" spans="3:13" x14ac:dyDescent="0.25">
      <c r="D29" s="10">
        <v>1.1000000000000001</v>
      </c>
      <c r="E29" s="92">
        <f>$H$11 * $D29</f>
        <v>3732.5142666601355</v>
      </c>
      <c r="F29" s="88">
        <v>1.01</v>
      </c>
      <c r="G29" s="88">
        <v>5.87</v>
      </c>
      <c r="H29" s="88">
        <v>4.04</v>
      </c>
      <c r="I29" s="88">
        <v>8.7999999999999995E-2</v>
      </c>
      <c r="J29" s="88">
        <v>3</v>
      </c>
      <c r="K29" s="84">
        <f t="shared" si="0"/>
        <v>0.17206132879045996</v>
      </c>
      <c r="L29" s="84">
        <f t="shared" si="1"/>
        <v>0.68824531516183984</v>
      </c>
      <c r="M29" s="89">
        <f t="shared" si="2"/>
        <v>0.51107325383304936</v>
      </c>
    </row>
    <row r="30" spans="3:13" x14ac:dyDescent="0.25">
      <c r="D30" s="10">
        <v>1.2</v>
      </c>
      <c r="E30" s="92">
        <f>$H$11 * $D30</f>
        <v>4071.8337454474199</v>
      </c>
      <c r="F30" s="88">
        <v>1.1499999999999999</v>
      </c>
      <c r="G30" s="88">
        <v>4.25</v>
      </c>
      <c r="H30" s="88">
        <v>3.25</v>
      </c>
      <c r="I30" s="88">
        <v>7.0000000000000007E-2</v>
      </c>
      <c r="J30" s="88">
        <v>2.04</v>
      </c>
      <c r="K30" s="84">
        <f t="shared" si="0"/>
        <v>0.27058823529411763</v>
      </c>
      <c r="L30" s="84">
        <f t="shared" si="1"/>
        <v>0.76470588235294112</v>
      </c>
      <c r="M30" s="89">
        <f t="shared" si="2"/>
        <v>0.48</v>
      </c>
    </row>
    <row r="31" spans="3:13" x14ac:dyDescent="0.25">
      <c r="D31" s="10">
        <v>1.3</v>
      </c>
      <c r="E31" s="92">
        <f>$H$11 * $D31</f>
        <v>4411.1532242347057</v>
      </c>
      <c r="F31" s="88">
        <v>1.23</v>
      </c>
      <c r="G31" s="88">
        <v>3.3</v>
      </c>
      <c r="H31" s="88">
        <v>2.8</v>
      </c>
      <c r="I31" s="88">
        <v>5.8999999999999997E-2</v>
      </c>
      <c r="J31" s="88">
        <v>1.49</v>
      </c>
      <c r="K31" s="84">
        <f t="shared" si="0"/>
        <v>0.37272727272727274</v>
      </c>
      <c r="L31" s="84">
        <f t="shared" si="1"/>
        <v>0.84848484848484851</v>
      </c>
      <c r="M31" s="89">
        <f t="shared" si="2"/>
        <v>0.45151515151515154</v>
      </c>
    </row>
    <row r="32" spans="3:13" x14ac:dyDescent="0.25">
      <c r="D32" s="10">
        <v>1.5</v>
      </c>
      <c r="E32" s="92">
        <f>$H$11 * $D32</f>
        <v>5089.7921818092755</v>
      </c>
      <c r="F32" s="88">
        <v>1.33</v>
      </c>
      <c r="G32" s="88">
        <v>2.2599999999999998</v>
      </c>
      <c r="H32" s="88">
        <v>2.34</v>
      </c>
      <c r="I32" s="88">
        <v>4.9000000000000002E-2</v>
      </c>
      <c r="J32" s="88">
        <v>0.92</v>
      </c>
      <c r="K32" s="84">
        <f t="shared" si="0"/>
        <v>0.58849557522123908</v>
      </c>
      <c r="L32" s="84">
        <f t="shared" si="1"/>
        <v>1.0353982300884956</v>
      </c>
      <c r="M32" s="89">
        <f t="shared" si="2"/>
        <v>0.40707964601769919</v>
      </c>
    </row>
    <row r="33" spans="4:13" ht="14.4" thickBot="1" x14ac:dyDescent="0.3">
      <c r="D33" s="11">
        <v>1.7</v>
      </c>
      <c r="E33" s="93">
        <f>$H$11 * $D33</f>
        <v>5768.4311393838452</v>
      </c>
      <c r="F33" s="85">
        <v>1.43</v>
      </c>
      <c r="G33" s="85">
        <v>1.69</v>
      </c>
      <c r="H33" s="85">
        <v>2.14</v>
      </c>
      <c r="I33" s="85">
        <v>0.45</v>
      </c>
      <c r="J33" s="85">
        <v>0.62</v>
      </c>
      <c r="K33" s="85">
        <f t="shared" si="0"/>
        <v>0.84615384615384615</v>
      </c>
      <c r="L33" s="85">
        <f>$H33/$G33</f>
        <v>1.2662721893491125</v>
      </c>
      <c r="M33" s="90">
        <f>J33/G33</f>
        <v>0.36686390532544377</v>
      </c>
    </row>
    <row r="36" spans="4:13" ht="14.4" thickBot="1" x14ac:dyDescent="0.3"/>
    <row r="37" spans="4:13" x14ac:dyDescent="0.25">
      <c r="D37" s="48" t="str">
        <f>I12</f>
        <v>Adam</v>
      </c>
      <c r="E37" s="49"/>
      <c r="F37" s="49"/>
      <c r="G37" s="49"/>
      <c r="H37" s="49"/>
      <c r="I37" s="49"/>
      <c r="J37" s="49"/>
      <c r="K37" s="49"/>
      <c r="L37" s="49"/>
      <c r="M37" s="50"/>
    </row>
    <row r="38" spans="4:13" ht="14.4" thickBot="1" x14ac:dyDescent="0.3">
      <c r="D38" s="59"/>
      <c r="E38" s="60"/>
      <c r="F38" s="60"/>
      <c r="G38" s="60"/>
      <c r="H38" s="60"/>
      <c r="I38" s="60"/>
      <c r="J38" s="60"/>
      <c r="K38" s="60"/>
      <c r="L38" s="60"/>
      <c r="M38" s="61"/>
    </row>
    <row r="39" spans="4:13" ht="16.2" thickBot="1" x14ac:dyDescent="0.4">
      <c r="D39" s="87" t="s">
        <v>106</v>
      </c>
      <c r="E39" s="86" t="s">
        <v>50</v>
      </c>
      <c r="F39" s="86" t="s">
        <v>88</v>
      </c>
      <c r="G39" s="86" t="s">
        <v>107</v>
      </c>
      <c r="H39" s="86" t="s">
        <v>114</v>
      </c>
      <c r="I39" s="86" t="s">
        <v>113</v>
      </c>
      <c r="J39" s="86" t="s">
        <v>115</v>
      </c>
      <c r="K39" s="86" t="s">
        <v>108</v>
      </c>
      <c r="L39" s="86" t="s">
        <v>116</v>
      </c>
      <c r="M39" s="46" t="s">
        <v>117</v>
      </c>
    </row>
    <row r="40" spans="4:13" x14ac:dyDescent="0.25">
      <c r="D40" s="17">
        <v>0.3</v>
      </c>
      <c r="E40" s="91">
        <f>$H$12*$D40</f>
        <v>689.16111927724012</v>
      </c>
      <c r="F40" s="94">
        <v>1.07</v>
      </c>
      <c r="G40" s="94">
        <v>0.75</v>
      </c>
      <c r="H40" s="95">
        <v>0.11</v>
      </c>
      <c r="I40" s="95">
        <v>0.02</v>
      </c>
      <c r="J40" s="95">
        <v>1.18</v>
      </c>
      <c r="K40" s="94">
        <f>$F40/$G40</f>
        <v>1.4266666666666667</v>
      </c>
      <c r="L40" s="94">
        <f>$H40/$G40</f>
        <v>0.14666666666666667</v>
      </c>
      <c r="M40" s="96">
        <f>$J40/$G40</f>
        <v>1.5733333333333333</v>
      </c>
    </row>
    <row r="41" spans="4:13" x14ac:dyDescent="0.25">
      <c r="D41" s="10">
        <v>0.5</v>
      </c>
      <c r="E41" s="92">
        <f>$H$12*$D41</f>
        <v>1148.6018654620668</v>
      </c>
      <c r="F41" s="84">
        <v>1.07</v>
      </c>
      <c r="G41" s="84">
        <v>1.49</v>
      </c>
      <c r="H41" s="88">
        <v>0.37</v>
      </c>
      <c r="I41" s="88">
        <v>1.9E-2</v>
      </c>
      <c r="J41" s="88">
        <v>1.44</v>
      </c>
      <c r="K41" s="84">
        <f t="shared" ref="K41:K52" si="3">$F41/$G41</f>
        <v>0.71812080536912759</v>
      </c>
      <c r="L41" s="84">
        <f t="shared" ref="L41:L52" si="4">$H41/$G41</f>
        <v>0.24832214765100671</v>
      </c>
      <c r="M41" s="89">
        <f t="shared" ref="M41:M52" si="5">$J41/$G41</f>
        <v>0.96644295302013417</v>
      </c>
    </row>
    <row r="42" spans="4:13" x14ac:dyDescent="0.25">
      <c r="D42" s="10">
        <v>0.7</v>
      </c>
      <c r="E42" s="92">
        <f>$H$12*$D42</f>
        <v>1608.0426116468934</v>
      </c>
      <c r="F42" s="84">
        <v>1.05</v>
      </c>
      <c r="G42" s="84">
        <v>2.93</v>
      </c>
      <c r="H42" s="88">
        <v>1.04</v>
      </c>
      <c r="I42" s="88">
        <v>1.6E-2</v>
      </c>
      <c r="J42" s="88">
        <v>2.06</v>
      </c>
      <c r="K42" s="84">
        <f t="shared" si="3"/>
        <v>0.35836177474402731</v>
      </c>
      <c r="L42" s="84">
        <f t="shared" si="4"/>
        <v>0.35494880546075086</v>
      </c>
      <c r="M42" s="89">
        <f t="shared" si="5"/>
        <v>0.70307167235494883</v>
      </c>
    </row>
    <row r="43" spans="4:13" x14ac:dyDescent="0.25">
      <c r="D43" s="10">
        <v>0.8</v>
      </c>
      <c r="E43" s="92">
        <f>$H$12*$D43</f>
        <v>1837.7629847393071</v>
      </c>
      <c r="F43" s="88">
        <v>1</v>
      </c>
      <c r="G43" s="88">
        <v>4.1500000000000004</v>
      </c>
      <c r="H43" s="88">
        <v>1.68</v>
      </c>
      <c r="I43" s="88">
        <v>2.1000000000000001E-2</v>
      </c>
      <c r="J43" s="88">
        <v>2.62</v>
      </c>
      <c r="K43" s="84">
        <f t="shared" si="3"/>
        <v>0.24096385542168672</v>
      </c>
      <c r="L43" s="84">
        <f t="shared" si="4"/>
        <v>0.40481927710843368</v>
      </c>
      <c r="M43" s="89">
        <f t="shared" si="5"/>
        <v>0.63132530120481922</v>
      </c>
    </row>
    <row r="44" spans="4:13" x14ac:dyDescent="0.25">
      <c r="D44" s="10">
        <v>0.9</v>
      </c>
      <c r="E44" s="92">
        <f>$H$12*$D44</f>
        <v>2067.4833578317202</v>
      </c>
      <c r="F44" s="88">
        <v>0.79</v>
      </c>
      <c r="G44" s="88">
        <v>6.75</v>
      </c>
      <c r="H44" s="88">
        <v>3.22</v>
      </c>
      <c r="I44" s="88">
        <v>3.5999999999999997E-2</v>
      </c>
      <c r="J44" s="88">
        <v>3.76</v>
      </c>
      <c r="K44" s="84">
        <f t="shared" si="3"/>
        <v>0.11703703703703704</v>
      </c>
      <c r="L44" s="84">
        <f t="shared" si="4"/>
        <v>0.47703703703703709</v>
      </c>
      <c r="M44" s="89">
        <f t="shared" si="5"/>
        <v>0.557037037037037</v>
      </c>
    </row>
    <row r="45" spans="4:13" x14ac:dyDescent="0.25">
      <c r="D45" s="10">
        <v>0.95</v>
      </c>
      <c r="E45" s="92">
        <f>$H$12*$D45</f>
        <v>2182.3435443779267</v>
      </c>
      <c r="F45" s="88">
        <v>0.64</v>
      </c>
      <c r="G45" s="88">
        <v>7.8</v>
      </c>
      <c r="H45" s="88">
        <v>4.01</v>
      </c>
      <c r="I45" s="88">
        <v>4.2999999999999997E-2</v>
      </c>
      <c r="J45" s="88">
        <v>4.1100000000000003</v>
      </c>
      <c r="K45" s="84">
        <f t="shared" si="3"/>
        <v>8.2051282051282051E-2</v>
      </c>
      <c r="L45" s="84">
        <f t="shared" si="4"/>
        <v>0.51410256410256405</v>
      </c>
      <c r="M45" s="89">
        <f t="shared" si="5"/>
        <v>0.52692307692307694</v>
      </c>
    </row>
    <row r="46" spans="4:13" x14ac:dyDescent="0.25">
      <c r="D46" s="10">
        <v>1</v>
      </c>
      <c r="E46" s="92">
        <f>$H$12*$D46</f>
        <v>2297.2037309241337</v>
      </c>
      <c r="F46" s="88">
        <v>0.63</v>
      </c>
      <c r="G46" s="88">
        <v>7.82</v>
      </c>
      <c r="H46" s="88">
        <v>4.18</v>
      </c>
      <c r="I46" s="88">
        <v>4.4999999999999998E-2</v>
      </c>
      <c r="J46" s="88">
        <v>4</v>
      </c>
      <c r="K46" s="84">
        <f t="shared" si="3"/>
        <v>8.0562659846547313E-2</v>
      </c>
      <c r="L46" s="84">
        <f t="shared" si="4"/>
        <v>0.53452685421994883</v>
      </c>
      <c r="M46" s="89">
        <f t="shared" si="5"/>
        <v>0.51150895140664965</v>
      </c>
    </row>
    <row r="47" spans="4:13" x14ac:dyDescent="0.25">
      <c r="D47" s="10">
        <v>1.05</v>
      </c>
      <c r="E47" s="92">
        <f>$H$12*$D47</f>
        <v>2412.0639174703406</v>
      </c>
      <c r="F47" s="88">
        <v>0.75</v>
      </c>
      <c r="G47" s="88">
        <v>7.09</v>
      </c>
      <c r="H47" s="88">
        <v>4.0199999999999996</v>
      </c>
      <c r="I47" s="88">
        <v>4.5999999999999999E-2</v>
      </c>
      <c r="J47" s="88">
        <v>3.46</v>
      </c>
      <c r="K47" s="84">
        <f t="shared" si="3"/>
        <v>0.10578279266572638</v>
      </c>
      <c r="L47" s="84">
        <f t="shared" si="4"/>
        <v>0.56699576868829327</v>
      </c>
      <c r="M47" s="89">
        <f t="shared" si="5"/>
        <v>0.48801128349788436</v>
      </c>
    </row>
    <row r="48" spans="4:13" x14ac:dyDescent="0.25">
      <c r="D48" s="10">
        <v>1.1000000000000001</v>
      </c>
      <c r="E48" s="92">
        <f>$H$12*$D48</f>
        <v>2526.9241040165471</v>
      </c>
      <c r="F48" s="88">
        <v>0.84</v>
      </c>
      <c r="G48" s="88">
        <v>6.32</v>
      </c>
      <c r="H48" s="88">
        <v>3.73</v>
      </c>
      <c r="I48" s="88">
        <v>4.2999999999999997E-2</v>
      </c>
      <c r="J48" s="88">
        <v>2.98</v>
      </c>
      <c r="K48" s="84">
        <f t="shared" si="3"/>
        <v>0.13291139240506328</v>
      </c>
      <c r="L48" s="84">
        <f t="shared" si="4"/>
        <v>0.59018987341772144</v>
      </c>
      <c r="M48" s="89">
        <f t="shared" si="5"/>
        <v>0.47151898734177211</v>
      </c>
    </row>
    <row r="49" spans="4:13" x14ac:dyDescent="0.25">
      <c r="D49" s="10">
        <v>1.2</v>
      </c>
      <c r="E49" s="92">
        <f>$H$12*$D49</f>
        <v>2756.6444771089605</v>
      </c>
      <c r="F49" s="88">
        <v>1.01</v>
      </c>
      <c r="G49" s="88">
        <v>4.5199999999999996</v>
      </c>
      <c r="H49" s="88">
        <v>2.98</v>
      </c>
      <c r="I49" s="88">
        <v>3.5000000000000003E-2</v>
      </c>
      <c r="J49" s="88">
        <v>1.95</v>
      </c>
      <c r="K49" s="84">
        <f t="shared" si="3"/>
        <v>0.22345132743362833</v>
      </c>
      <c r="L49" s="84">
        <f t="shared" si="4"/>
        <v>0.65929203539823011</v>
      </c>
      <c r="M49" s="89">
        <f t="shared" si="5"/>
        <v>0.43141592920353983</v>
      </c>
    </row>
    <row r="50" spans="4:13" x14ac:dyDescent="0.25">
      <c r="D50" s="10">
        <v>1.3</v>
      </c>
      <c r="E50" s="92">
        <f>$H$12*$D50</f>
        <v>2986.3648502013739</v>
      </c>
      <c r="F50" s="88">
        <v>1.0900000000000001</v>
      </c>
      <c r="G50" s="88">
        <v>3.45</v>
      </c>
      <c r="H50" s="88">
        <v>2.5099999999999998</v>
      </c>
      <c r="I50" s="88">
        <v>3.1E-2</v>
      </c>
      <c r="J50" s="88">
        <v>1.39</v>
      </c>
      <c r="K50" s="84">
        <f t="shared" si="3"/>
        <v>0.31594202898550727</v>
      </c>
      <c r="L50" s="84">
        <f t="shared" si="4"/>
        <v>0.72753623188405792</v>
      </c>
      <c r="M50" s="89">
        <f t="shared" si="5"/>
        <v>0.40289855072463765</v>
      </c>
    </row>
    <row r="51" spans="4:13" x14ac:dyDescent="0.25">
      <c r="D51" s="10">
        <v>1.5</v>
      </c>
      <c r="E51" s="92">
        <f>$H$12*$D51</f>
        <v>3445.8055963862007</v>
      </c>
      <c r="F51" s="88">
        <v>1.17</v>
      </c>
      <c r="G51" s="88">
        <v>2.42</v>
      </c>
      <c r="H51" s="88">
        <v>2.09</v>
      </c>
      <c r="I51" s="88">
        <v>2.8000000000000001E-2</v>
      </c>
      <c r="J51" s="88">
        <v>0.87</v>
      </c>
      <c r="K51" s="84">
        <f t="shared" si="3"/>
        <v>0.48347107438016529</v>
      </c>
      <c r="L51" s="84">
        <f t="shared" si="4"/>
        <v>0.86363636363636365</v>
      </c>
      <c r="M51" s="89">
        <f t="shared" si="5"/>
        <v>0.35950413223140498</v>
      </c>
    </row>
    <row r="52" spans="4:13" ht="14.4" thickBot="1" x14ac:dyDescent="0.3">
      <c r="D52" s="11">
        <v>1.7</v>
      </c>
      <c r="E52" s="93">
        <f>$H$12*$D52</f>
        <v>3905.2463425710271</v>
      </c>
      <c r="F52" s="85">
        <v>1.23</v>
      </c>
      <c r="G52" s="85">
        <v>1.86</v>
      </c>
      <c r="H52" s="85">
        <v>1.88</v>
      </c>
      <c r="I52" s="85">
        <v>2.5999999999999999E-2</v>
      </c>
      <c r="J52" s="85">
        <v>0.6</v>
      </c>
      <c r="K52" s="85">
        <f t="shared" si="3"/>
        <v>0.66129032258064513</v>
      </c>
      <c r="L52" s="85">
        <f t="shared" si="4"/>
        <v>1.010752688172043</v>
      </c>
      <c r="M52" s="90">
        <f t="shared" si="5"/>
        <v>0.32258064516129031</v>
      </c>
    </row>
    <row r="55" spans="4:13" ht="14.4" thickBot="1" x14ac:dyDescent="0.3"/>
    <row r="56" spans="4:13" x14ac:dyDescent="0.25">
      <c r="D56" s="48" t="str">
        <f>I13</f>
        <v>Jirka</v>
      </c>
      <c r="E56" s="49"/>
      <c r="F56" s="49"/>
      <c r="G56" s="49"/>
      <c r="H56" s="49"/>
      <c r="I56" s="49"/>
      <c r="J56" s="49"/>
      <c r="K56" s="49"/>
      <c r="L56" s="49"/>
      <c r="M56" s="50"/>
    </row>
    <row r="57" spans="4:13" ht="14.4" thickBot="1" x14ac:dyDescent="0.3">
      <c r="D57" s="59"/>
      <c r="E57" s="60"/>
      <c r="F57" s="60"/>
      <c r="G57" s="60"/>
      <c r="H57" s="60"/>
      <c r="I57" s="60"/>
      <c r="J57" s="60"/>
      <c r="K57" s="60"/>
      <c r="L57" s="60"/>
      <c r="M57" s="61"/>
    </row>
    <row r="58" spans="4:13" ht="16.2" thickBot="1" x14ac:dyDescent="0.4">
      <c r="D58" s="87" t="s">
        <v>106</v>
      </c>
      <c r="E58" s="86" t="s">
        <v>50</v>
      </c>
      <c r="F58" s="86" t="s">
        <v>88</v>
      </c>
      <c r="G58" s="86" t="s">
        <v>107</v>
      </c>
      <c r="H58" s="86" t="s">
        <v>114</v>
      </c>
      <c r="I58" s="86" t="s">
        <v>113</v>
      </c>
      <c r="J58" s="86" t="s">
        <v>115</v>
      </c>
      <c r="K58" s="86" t="s">
        <v>108</v>
      </c>
      <c r="L58" s="86" t="s">
        <v>116</v>
      </c>
      <c r="M58" s="46" t="s">
        <v>117</v>
      </c>
    </row>
    <row r="59" spans="4:13" x14ac:dyDescent="0.25">
      <c r="D59" s="17">
        <v>0.3</v>
      </c>
      <c r="E59" s="91">
        <f>$H$13*$D59</f>
        <v>520.95683853214246</v>
      </c>
      <c r="F59" s="94">
        <v>1.07</v>
      </c>
      <c r="G59" s="94">
        <v>0.78</v>
      </c>
      <c r="H59" s="95">
        <v>0.12</v>
      </c>
      <c r="I59" s="95">
        <v>1.7000000000000001E-2</v>
      </c>
      <c r="J59" s="95">
        <v>1.18</v>
      </c>
      <c r="K59" s="94">
        <f>$F59/$G59</f>
        <v>1.3717948717948718</v>
      </c>
      <c r="L59" s="94">
        <f>$H59/$G59</f>
        <v>0.15384615384615383</v>
      </c>
      <c r="M59" s="96">
        <f>$J59/$G59</f>
        <v>1.5128205128205128</v>
      </c>
    </row>
    <row r="60" spans="4:13" x14ac:dyDescent="0.25">
      <c r="D60" s="10">
        <v>0.5</v>
      </c>
      <c r="E60" s="92">
        <f>$H$13*$D60</f>
        <v>868.26139755357076</v>
      </c>
      <c r="F60" s="84">
        <v>1.06</v>
      </c>
      <c r="G60" s="84">
        <v>1.59</v>
      </c>
      <c r="H60" s="88">
        <v>0.4</v>
      </c>
      <c r="I60" s="88">
        <v>1.7999999999999999E-2</v>
      </c>
      <c r="J60" s="88">
        <v>1.44</v>
      </c>
      <c r="K60" s="84">
        <f t="shared" ref="K60:K71" si="6">$F60/$G60</f>
        <v>0.66666666666666663</v>
      </c>
      <c r="L60" s="84">
        <f t="shared" ref="L60:L71" si="7">$H60/$G60</f>
        <v>0.25157232704402516</v>
      </c>
      <c r="M60" s="89">
        <f t="shared" ref="M60:M71" si="8">$J60/$G60</f>
        <v>0.90566037735849048</v>
      </c>
    </row>
    <row r="61" spans="4:13" x14ac:dyDescent="0.25">
      <c r="D61" s="10">
        <v>0.7</v>
      </c>
      <c r="E61" s="92">
        <f>$H$13*$D61</f>
        <v>1215.5659565749991</v>
      </c>
      <c r="F61" s="84">
        <v>1.02</v>
      </c>
      <c r="G61" s="84">
        <v>3.07</v>
      </c>
      <c r="H61" s="88">
        <v>1.08</v>
      </c>
      <c r="I61" s="88">
        <v>2.9000000000000001E-2</v>
      </c>
      <c r="J61" s="88">
        <v>2.04</v>
      </c>
      <c r="K61" s="84">
        <f t="shared" si="6"/>
        <v>0.33224755700325737</v>
      </c>
      <c r="L61" s="84">
        <f t="shared" si="7"/>
        <v>0.35179153094462545</v>
      </c>
      <c r="M61" s="89">
        <f t="shared" si="8"/>
        <v>0.66449511400651473</v>
      </c>
    </row>
    <row r="62" spans="4:13" x14ac:dyDescent="0.25">
      <c r="D62" s="10">
        <v>0.8</v>
      </c>
      <c r="E62" s="92">
        <f>$H$13*$D62</f>
        <v>1389.2182360857132</v>
      </c>
      <c r="F62" s="88">
        <v>0.93</v>
      </c>
      <c r="G62" s="88">
        <v>4.53</v>
      </c>
      <c r="H62" s="88">
        <v>1.84</v>
      </c>
      <c r="I62" s="88">
        <v>4.2000000000000003E-2</v>
      </c>
      <c r="J62" s="88">
        <v>2.64</v>
      </c>
      <c r="K62" s="84">
        <f t="shared" si="6"/>
        <v>0.20529801324503311</v>
      </c>
      <c r="L62" s="84">
        <f t="shared" si="7"/>
        <v>0.40618101545253865</v>
      </c>
      <c r="M62" s="89">
        <f t="shared" si="8"/>
        <v>0.58278145695364236</v>
      </c>
    </row>
    <row r="63" spans="4:13" x14ac:dyDescent="0.25">
      <c r="D63" s="10">
        <v>0.9</v>
      </c>
      <c r="E63" s="92">
        <f>$H$13*$D63</f>
        <v>1562.8705155964274</v>
      </c>
      <c r="F63" s="88">
        <v>0.75</v>
      </c>
      <c r="G63" s="88">
        <v>6.36</v>
      </c>
      <c r="H63" s="88">
        <v>2.94</v>
      </c>
      <c r="I63" s="88">
        <v>0.06</v>
      </c>
      <c r="J63" s="88">
        <v>3.32</v>
      </c>
      <c r="K63" s="84">
        <f t="shared" si="6"/>
        <v>0.11792452830188678</v>
      </c>
      <c r="L63" s="84">
        <f t="shared" si="7"/>
        <v>0.46226415094339618</v>
      </c>
      <c r="M63" s="89">
        <f t="shared" si="8"/>
        <v>0.5220125786163522</v>
      </c>
    </row>
    <row r="64" spans="4:13" x14ac:dyDescent="0.25">
      <c r="D64" s="10">
        <v>0.95</v>
      </c>
      <c r="E64" s="92">
        <f>$H$13*$D64</f>
        <v>1649.6966553517843</v>
      </c>
      <c r="F64" s="88">
        <v>0.67</v>
      </c>
      <c r="G64" s="88">
        <v>6.87</v>
      </c>
      <c r="H64" s="88">
        <v>3.43</v>
      </c>
      <c r="I64" s="88">
        <v>6.5000000000000002E-2</v>
      </c>
      <c r="J64" s="88">
        <v>3.36</v>
      </c>
      <c r="K64" s="84">
        <f t="shared" si="6"/>
        <v>9.75254730713246E-2</v>
      </c>
      <c r="L64" s="84">
        <f t="shared" si="7"/>
        <v>0.49927219796215433</v>
      </c>
      <c r="M64" s="89">
        <f t="shared" si="8"/>
        <v>0.48908296943231439</v>
      </c>
    </row>
    <row r="65" spans="4:13" x14ac:dyDescent="0.25">
      <c r="D65" s="10">
        <v>1</v>
      </c>
      <c r="E65" s="92">
        <f>$H$13*$D65</f>
        <v>1736.5227951071415</v>
      </c>
      <c r="F65" s="88">
        <v>0.69</v>
      </c>
      <c r="G65" s="88">
        <v>6.76</v>
      </c>
      <c r="H65" s="88">
        <v>3.48</v>
      </c>
      <c r="I65" s="88">
        <v>6.5000000000000002E-2</v>
      </c>
      <c r="J65" s="88">
        <v>3.22</v>
      </c>
      <c r="K65" s="84">
        <f t="shared" si="6"/>
        <v>0.10207100591715976</v>
      </c>
      <c r="L65" s="84">
        <f t="shared" si="7"/>
        <v>0.51479289940828399</v>
      </c>
      <c r="M65" s="89">
        <f t="shared" si="8"/>
        <v>0.47633136094674561</v>
      </c>
    </row>
    <row r="66" spans="4:13" x14ac:dyDescent="0.25">
      <c r="D66" s="10">
        <v>1.05</v>
      </c>
      <c r="E66" s="92">
        <f>$H$13*$D66</f>
        <v>1823.3489348624987</v>
      </c>
      <c r="F66" s="88">
        <v>0.82</v>
      </c>
      <c r="G66" s="88">
        <v>5.82</v>
      </c>
      <c r="H66" s="88">
        <v>3.24</v>
      </c>
      <c r="I66" s="88">
        <v>5.7000000000000002E-2</v>
      </c>
      <c r="J66" s="88">
        <v>2.57</v>
      </c>
      <c r="K66" s="84">
        <f t="shared" si="6"/>
        <v>0.14089347079037798</v>
      </c>
      <c r="L66" s="84">
        <f t="shared" si="7"/>
        <v>0.55670103092783507</v>
      </c>
      <c r="M66" s="89">
        <f t="shared" si="8"/>
        <v>0.44158075601374563</v>
      </c>
    </row>
    <row r="67" spans="4:13" x14ac:dyDescent="0.25">
      <c r="D67" s="10">
        <v>1.1000000000000001</v>
      </c>
      <c r="E67" s="92">
        <f>$H$13*$D67</f>
        <v>1910.1750746178559</v>
      </c>
      <c r="F67" s="88">
        <v>0.87</v>
      </c>
      <c r="G67" s="88">
        <v>5.23</v>
      </c>
      <c r="H67" s="88">
        <v>3.03</v>
      </c>
      <c r="I67" s="88">
        <v>5.2999999999999999E-2</v>
      </c>
      <c r="J67" s="88">
        <v>2.2400000000000002</v>
      </c>
      <c r="K67" s="84">
        <f t="shared" si="6"/>
        <v>0.16634799235181644</v>
      </c>
      <c r="L67" s="84">
        <f t="shared" si="7"/>
        <v>0.57934990439770551</v>
      </c>
      <c r="M67" s="89">
        <f t="shared" si="8"/>
        <v>0.42829827915869984</v>
      </c>
    </row>
    <row r="68" spans="4:13" x14ac:dyDescent="0.25">
      <c r="D68" s="10">
        <v>1.2</v>
      </c>
      <c r="E68" s="92">
        <f>$H$13*$D68</f>
        <v>2083.8273541285698</v>
      </c>
      <c r="F68" s="88">
        <v>1</v>
      </c>
      <c r="G68" s="88">
        <v>3.9</v>
      </c>
      <c r="H68" s="88">
        <v>2.5</v>
      </c>
      <c r="I68" s="88">
        <v>4.2000000000000003E-2</v>
      </c>
      <c r="J68" s="88">
        <v>1.59</v>
      </c>
      <c r="K68" s="84">
        <f t="shared" si="6"/>
        <v>0.25641025641025644</v>
      </c>
      <c r="L68" s="84">
        <f t="shared" si="7"/>
        <v>0.64102564102564108</v>
      </c>
      <c r="M68" s="89">
        <f t="shared" si="8"/>
        <v>0.40769230769230774</v>
      </c>
    </row>
    <row r="69" spans="4:13" x14ac:dyDescent="0.25">
      <c r="D69" s="10">
        <v>1.3</v>
      </c>
      <c r="E69" s="92">
        <f>$H$13*$D69</f>
        <v>2257.4796336392842</v>
      </c>
      <c r="F69" s="88">
        <v>1.06</v>
      </c>
      <c r="G69" s="88">
        <v>3.02</v>
      </c>
      <c r="H69" s="88">
        <v>2.15</v>
      </c>
      <c r="I69" s="88">
        <v>3.5000000000000003E-2</v>
      </c>
      <c r="J69" s="88">
        <v>1.08</v>
      </c>
      <c r="K69" s="84">
        <f t="shared" si="6"/>
        <v>0.35099337748344372</v>
      </c>
      <c r="L69" s="84">
        <f t="shared" si="7"/>
        <v>0.71192052980132448</v>
      </c>
      <c r="M69" s="89">
        <f t="shared" si="8"/>
        <v>0.35761589403973509</v>
      </c>
    </row>
    <row r="70" spans="4:13" x14ac:dyDescent="0.25">
      <c r="D70" s="10">
        <v>1.5</v>
      </c>
      <c r="E70" s="92">
        <f>$H$13*$D70</f>
        <v>2604.7841926607125</v>
      </c>
      <c r="F70" s="88">
        <v>1.1100000000000001</v>
      </c>
      <c r="G70" s="88">
        <v>2.2999999999999998</v>
      </c>
      <c r="H70" s="88">
        <v>1.87</v>
      </c>
      <c r="I70" s="88">
        <v>0.03</v>
      </c>
      <c r="J70" s="88">
        <v>0.74</v>
      </c>
      <c r="K70" s="84">
        <f t="shared" si="6"/>
        <v>0.48260869565217401</v>
      </c>
      <c r="L70" s="84">
        <f t="shared" si="7"/>
        <v>0.81304347826086965</v>
      </c>
      <c r="M70" s="89">
        <f t="shared" si="8"/>
        <v>0.32173913043478264</v>
      </c>
    </row>
    <row r="71" spans="4:13" ht="14.4" thickBot="1" x14ac:dyDescent="0.3">
      <c r="D71" s="11">
        <v>1.7</v>
      </c>
      <c r="E71" s="93">
        <f>$H$13*$D71</f>
        <v>2952.0887516821404</v>
      </c>
      <c r="F71" s="85">
        <v>1.1499999999999999</v>
      </c>
      <c r="G71" s="85">
        <v>1.73</v>
      </c>
      <c r="H71" s="85">
        <v>1.68</v>
      </c>
      <c r="I71" s="85">
        <v>2.7E-2</v>
      </c>
      <c r="J71" s="85">
        <v>0.48</v>
      </c>
      <c r="K71" s="85">
        <f t="shared" si="6"/>
        <v>0.66473988439306353</v>
      </c>
      <c r="L71" s="85">
        <f t="shared" si="7"/>
        <v>0.97109826589595372</v>
      </c>
      <c r="M71" s="90">
        <f t="shared" si="8"/>
        <v>0.2774566473988439</v>
      </c>
    </row>
    <row r="74" spans="4:13" ht="14.4" thickBot="1" x14ac:dyDescent="0.3"/>
    <row r="75" spans="4:13" x14ac:dyDescent="0.25">
      <c r="D75" s="48" t="str">
        <f>I14</f>
        <v>Ondra</v>
      </c>
      <c r="E75" s="49"/>
      <c r="F75" s="49"/>
      <c r="G75" s="49"/>
      <c r="H75" s="49"/>
      <c r="I75" s="49"/>
      <c r="J75" s="49"/>
      <c r="K75" s="49"/>
      <c r="L75" s="49"/>
      <c r="M75" s="50"/>
    </row>
    <row r="76" spans="4:13" ht="14.4" thickBot="1" x14ac:dyDescent="0.3">
      <c r="D76" s="59"/>
      <c r="E76" s="60"/>
      <c r="F76" s="60"/>
      <c r="G76" s="60"/>
      <c r="H76" s="60"/>
      <c r="I76" s="60"/>
      <c r="J76" s="60"/>
      <c r="K76" s="60"/>
      <c r="L76" s="60"/>
      <c r="M76" s="61"/>
    </row>
    <row r="77" spans="4:13" ht="16.2" thickBot="1" x14ac:dyDescent="0.4">
      <c r="D77" s="87" t="s">
        <v>106</v>
      </c>
      <c r="E77" s="86" t="s">
        <v>50</v>
      </c>
      <c r="F77" s="86" t="s">
        <v>88</v>
      </c>
      <c r="G77" s="86" t="s">
        <v>107</v>
      </c>
      <c r="H77" s="86" t="s">
        <v>114</v>
      </c>
      <c r="I77" s="86" t="s">
        <v>113</v>
      </c>
      <c r="J77" s="86" t="s">
        <v>115</v>
      </c>
      <c r="K77" s="86" t="s">
        <v>108</v>
      </c>
      <c r="L77" s="86" t="s">
        <v>116</v>
      </c>
      <c r="M77" s="46" t="s">
        <v>117</v>
      </c>
    </row>
    <row r="78" spans="4:13" x14ac:dyDescent="0.25">
      <c r="D78" s="17">
        <v>0.3</v>
      </c>
      <c r="E78" s="84">
        <f>$H$14*$D78</f>
        <v>418.76435745330195</v>
      </c>
      <c r="F78" s="84">
        <v>1.07</v>
      </c>
      <c r="G78" s="84">
        <v>0.76</v>
      </c>
      <c r="H78" s="88">
        <v>0.12</v>
      </c>
      <c r="I78" s="88">
        <v>1.6E-2</v>
      </c>
      <c r="J78" s="88">
        <v>1.17</v>
      </c>
      <c r="K78" s="84">
        <f>$F78/$G78</f>
        <v>1.4078947368421053</v>
      </c>
      <c r="L78" s="84">
        <f>$H78/$G78</f>
        <v>0.15789473684210525</v>
      </c>
      <c r="M78" s="89">
        <f>$J78/$G78</f>
        <v>1.5394736842105261</v>
      </c>
    </row>
    <row r="79" spans="4:13" x14ac:dyDescent="0.25">
      <c r="D79" s="10">
        <v>0.5</v>
      </c>
      <c r="E79" s="84">
        <f>$H$14*$D79</f>
        <v>697.9405957555033</v>
      </c>
      <c r="F79" s="84">
        <v>1.05</v>
      </c>
      <c r="G79" s="84">
        <v>1.56</v>
      </c>
      <c r="H79" s="88">
        <v>0.39</v>
      </c>
      <c r="I79" s="88">
        <v>2.3E-2</v>
      </c>
      <c r="J79" s="88">
        <v>1.42</v>
      </c>
      <c r="K79" s="84">
        <f t="shared" ref="K79:K90" si="9">$F79/$G79</f>
        <v>0.67307692307692313</v>
      </c>
      <c r="L79" s="84">
        <f t="shared" ref="L79:L90" si="10">$H79/$G79</f>
        <v>0.25</v>
      </c>
      <c r="M79" s="89">
        <f t="shared" ref="M79:M90" si="11">$J79/$G79</f>
        <v>0.91025641025641013</v>
      </c>
    </row>
    <row r="80" spans="4:13" x14ac:dyDescent="0.25">
      <c r="D80" s="10">
        <v>0.7</v>
      </c>
      <c r="E80" s="84">
        <f>$H$14*$D80</f>
        <v>977.11683405770452</v>
      </c>
      <c r="F80" s="84">
        <v>1</v>
      </c>
      <c r="G80" s="84">
        <v>3.07</v>
      </c>
      <c r="H80" s="88">
        <v>1.0900000000000001</v>
      </c>
      <c r="I80" s="88">
        <v>4.1000000000000002E-2</v>
      </c>
      <c r="J80" s="88">
        <v>2</v>
      </c>
      <c r="K80" s="84">
        <f t="shared" si="9"/>
        <v>0.32573289902280134</v>
      </c>
      <c r="L80" s="84">
        <f t="shared" si="10"/>
        <v>0.35504885993485347</v>
      </c>
      <c r="M80" s="89">
        <f t="shared" si="11"/>
        <v>0.65146579804560267</v>
      </c>
    </row>
    <row r="81" spans="4:13" x14ac:dyDescent="0.25">
      <c r="D81" s="10">
        <v>0.8</v>
      </c>
      <c r="E81" s="84">
        <f>$H$14*$D81</f>
        <v>1116.7049532088054</v>
      </c>
      <c r="F81" s="88">
        <v>0.87</v>
      </c>
      <c r="G81" s="88">
        <v>4.82</v>
      </c>
      <c r="H81" s="88">
        <v>2.0499999999999998</v>
      </c>
      <c r="I81" s="88">
        <v>6.5000000000000002E-2</v>
      </c>
      <c r="J81" s="88">
        <v>2.67</v>
      </c>
      <c r="K81" s="84">
        <f t="shared" si="9"/>
        <v>0.18049792531120332</v>
      </c>
      <c r="L81" s="84">
        <f t="shared" si="10"/>
        <v>0.42531120331950201</v>
      </c>
      <c r="M81" s="89">
        <f t="shared" si="11"/>
        <v>0.55394190871369287</v>
      </c>
    </row>
    <row r="82" spans="4:13" x14ac:dyDescent="0.25">
      <c r="D82" s="10">
        <v>0.9</v>
      </c>
      <c r="E82" s="84">
        <f>$H$14*$D82</f>
        <v>1256.2930723599059</v>
      </c>
      <c r="F82" s="88">
        <v>0.81</v>
      </c>
      <c r="G82" s="88">
        <v>5.36</v>
      </c>
      <c r="H82" s="88">
        <v>2.38</v>
      </c>
      <c r="I82" s="88">
        <v>7.1999999999999995E-2</v>
      </c>
      <c r="J82" s="88">
        <v>2.85</v>
      </c>
      <c r="K82" s="84">
        <f t="shared" si="9"/>
        <v>0.15111940298507462</v>
      </c>
      <c r="L82" s="84">
        <f t="shared" si="10"/>
        <v>0.44402985074626861</v>
      </c>
      <c r="M82" s="89">
        <f t="shared" si="11"/>
        <v>0.53171641791044777</v>
      </c>
    </row>
    <row r="83" spans="4:13" x14ac:dyDescent="0.25">
      <c r="D83" s="10">
        <v>0.95</v>
      </c>
      <c r="E83" s="84">
        <f>$H$14*$D83</f>
        <v>1326.0871319354562</v>
      </c>
      <c r="F83" s="88">
        <v>0.72</v>
      </c>
      <c r="G83" s="88">
        <v>6.01</v>
      </c>
      <c r="H83" s="88">
        <v>2.88</v>
      </c>
      <c r="I83" s="88">
        <v>8.1000000000000003E-2</v>
      </c>
      <c r="J83" s="88">
        <v>2.99</v>
      </c>
      <c r="K83" s="84">
        <f t="shared" si="9"/>
        <v>0.11980033277870217</v>
      </c>
      <c r="L83" s="84">
        <f t="shared" si="10"/>
        <v>0.47920133111480867</v>
      </c>
      <c r="M83" s="89">
        <f t="shared" si="11"/>
        <v>0.4975041597337771</v>
      </c>
    </row>
    <row r="84" spans="4:13" x14ac:dyDescent="0.25">
      <c r="D84" s="10">
        <v>1</v>
      </c>
      <c r="E84" s="84">
        <f>$H$14*$D84</f>
        <v>1395.8811915110066</v>
      </c>
      <c r="F84" s="88">
        <v>0.72</v>
      </c>
      <c r="G84" s="88">
        <v>6.06</v>
      </c>
      <c r="H84" s="88">
        <v>3.04</v>
      </c>
      <c r="I84" s="88">
        <v>8.2000000000000003E-2</v>
      </c>
      <c r="J84" s="88">
        <v>2.88</v>
      </c>
      <c r="K84" s="84">
        <f t="shared" si="9"/>
        <v>0.11881188118811882</v>
      </c>
      <c r="L84" s="84">
        <f t="shared" si="10"/>
        <v>0.50165016501650173</v>
      </c>
      <c r="M84" s="89">
        <f t="shared" si="11"/>
        <v>0.47524752475247528</v>
      </c>
    </row>
    <row r="85" spans="4:13" x14ac:dyDescent="0.25">
      <c r="D85" s="10">
        <v>1.05</v>
      </c>
      <c r="E85" s="84">
        <f>$H$14*$D85</f>
        <v>1465.675251086557</v>
      </c>
      <c r="F85" s="88">
        <v>0.76</v>
      </c>
      <c r="G85" s="88">
        <v>5.77</v>
      </c>
      <c r="H85" s="88">
        <v>3.04</v>
      </c>
      <c r="I85" s="88">
        <v>7.9000000000000001E-2</v>
      </c>
      <c r="J85" s="88">
        <v>2.62</v>
      </c>
      <c r="K85" s="84">
        <f t="shared" si="9"/>
        <v>0.1317157712305026</v>
      </c>
      <c r="L85" s="84">
        <f t="shared" si="10"/>
        <v>0.52686308492201039</v>
      </c>
      <c r="M85" s="89">
        <f t="shared" si="11"/>
        <v>0.45407279029462744</v>
      </c>
    </row>
    <row r="86" spans="4:13" x14ac:dyDescent="0.25">
      <c r="D86" s="10">
        <v>1.1000000000000001</v>
      </c>
      <c r="E86" s="84">
        <f>$H$14*$D86</f>
        <v>1535.4693106621073</v>
      </c>
      <c r="F86" s="88">
        <v>0.82</v>
      </c>
      <c r="G86" s="88">
        <v>5.3</v>
      </c>
      <c r="H86" s="88">
        <v>2.92</v>
      </c>
      <c r="I86" s="88">
        <v>7.2999999999999995E-2</v>
      </c>
      <c r="J86" s="88">
        <v>2.31</v>
      </c>
      <c r="K86" s="84">
        <f t="shared" si="9"/>
        <v>0.15471698113207547</v>
      </c>
      <c r="L86" s="84">
        <f t="shared" si="10"/>
        <v>0.55094339622641508</v>
      </c>
      <c r="M86" s="89">
        <f t="shared" si="11"/>
        <v>0.4358490566037736</v>
      </c>
    </row>
    <row r="87" spans="4:13" x14ac:dyDescent="0.25">
      <c r="D87" s="10">
        <v>1.2</v>
      </c>
      <c r="E87" s="84">
        <f>$H$14*$D87</f>
        <v>1675.0574298132078</v>
      </c>
      <c r="F87" s="88">
        <v>0.97</v>
      </c>
      <c r="G87" s="88">
        <v>3.83</v>
      </c>
      <c r="H87" s="88">
        <v>2.4</v>
      </c>
      <c r="I87" s="88">
        <v>5.5E-2</v>
      </c>
      <c r="J87" s="88">
        <v>1.48</v>
      </c>
      <c r="K87" s="84">
        <f t="shared" si="9"/>
        <v>0.25326370757180156</v>
      </c>
      <c r="L87" s="84">
        <f t="shared" si="10"/>
        <v>0.62663185378590069</v>
      </c>
      <c r="M87" s="89">
        <f t="shared" si="11"/>
        <v>0.38642297650130547</v>
      </c>
    </row>
    <row r="88" spans="4:13" x14ac:dyDescent="0.25">
      <c r="D88" s="10">
        <v>1.3</v>
      </c>
      <c r="E88" s="84">
        <f>$H$14*$D88</f>
        <v>1814.6455489643085</v>
      </c>
      <c r="F88" s="88">
        <v>1.01</v>
      </c>
      <c r="G88" s="88">
        <v>3.29</v>
      </c>
      <c r="H88" s="88">
        <v>2.19</v>
      </c>
      <c r="I88" s="88">
        <v>4.9000000000000002E-2</v>
      </c>
      <c r="J88" s="88">
        <v>1.2</v>
      </c>
      <c r="K88" s="84">
        <f t="shared" si="9"/>
        <v>0.30699088145896658</v>
      </c>
      <c r="L88" s="84">
        <f t="shared" si="10"/>
        <v>0.66565349544072949</v>
      </c>
      <c r="M88" s="89">
        <f t="shared" si="11"/>
        <v>0.36474164133738601</v>
      </c>
    </row>
    <row r="89" spans="4:13" x14ac:dyDescent="0.25">
      <c r="D89" s="10">
        <v>1.5</v>
      </c>
      <c r="E89" s="84">
        <f>$H$14*$D89</f>
        <v>2093.82178726651</v>
      </c>
      <c r="F89" s="88">
        <v>1.07</v>
      </c>
      <c r="G89" s="88">
        <v>2.33</v>
      </c>
      <c r="H89" s="88">
        <v>1.82</v>
      </c>
      <c r="I89" s="88">
        <v>3.6999999999999998E-2</v>
      </c>
      <c r="J89" s="88">
        <v>0.73</v>
      </c>
      <c r="K89" s="84">
        <f t="shared" si="9"/>
        <v>0.45922746781115881</v>
      </c>
      <c r="L89" s="84">
        <f t="shared" si="10"/>
        <v>0.7811158798283262</v>
      </c>
      <c r="M89" s="89">
        <f t="shared" si="11"/>
        <v>0.31330472103004292</v>
      </c>
    </row>
    <row r="90" spans="4:13" ht="14.4" thickBot="1" x14ac:dyDescent="0.3">
      <c r="D90" s="11">
        <v>1.7</v>
      </c>
      <c r="E90" s="85">
        <f>$H$14*$D90</f>
        <v>2372.998025568711</v>
      </c>
      <c r="F90" s="85">
        <v>1.1100000000000001</v>
      </c>
      <c r="G90" s="85">
        <v>1.79</v>
      </c>
      <c r="H90" s="85">
        <v>1.64</v>
      </c>
      <c r="I90" s="85">
        <v>3.1E-2</v>
      </c>
      <c r="J90" s="85">
        <v>0.49</v>
      </c>
      <c r="K90" s="85">
        <f t="shared" si="9"/>
        <v>0.62011173184357549</v>
      </c>
      <c r="L90" s="85">
        <f t="shared" si="10"/>
        <v>0.91620111731843568</v>
      </c>
      <c r="M90" s="90">
        <f t="shared" si="11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minionwizard99@gmail.com</cp:lastModifiedBy>
  <dcterms:created xsi:type="dcterms:W3CDTF">2024-10-22T09:40:46Z</dcterms:created>
  <dcterms:modified xsi:type="dcterms:W3CDTF">2024-12-03T13:23:04Z</dcterms:modified>
</cp:coreProperties>
</file>