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BL\Research\Oxy Het MS\PFLOTRAN data\"/>
    </mc:Choice>
  </mc:AlternateContent>
  <xr:revisionPtr revIDLastSave="0" documentId="13_ncr:1_{FDC5435A-A210-4384-9B55-777775479D87}" xr6:coauthVersionLast="47" xr6:coauthVersionMax="47" xr10:uidLastSave="{00000000-0000-0000-0000-000000000000}"/>
  <bookViews>
    <workbookView xWindow="-110" yWindow="-110" windowWidth="19420" windowHeight="11500" xr2:uid="{0AB00D3C-24DE-490A-8B32-C3B77164FA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0" i="1" l="1"/>
  <c r="R29" i="1"/>
  <c r="S26" i="1"/>
  <c r="M36" i="1"/>
  <c r="M4" i="1"/>
  <c r="M5" i="1"/>
  <c r="M6" i="1"/>
  <c r="M7" i="1"/>
  <c r="M8" i="1"/>
  <c r="M12" i="1"/>
  <c r="M13" i="1"/>
  <c r="M14" i="1"/>
  <c r="M17" i="1"/>
  <c r="M18" i="1"/>
  <c r="M19" i="1"/>
  <c r="M22" i="1"/>
  <c r="M23" i="1"/>
  <c r="M24" i="1"/>
  <c r="M25" i="1"/>
  <c r="M26" i="1"/>
  <c r="M27" i="1"/>
  <c r="M28" i="1"/>
  <c r="M37" i="1"/>
  <c r="M40" i="1"/>
  <c r="M41" i="1"/>
  <c r="M44" i="1"/>
  <c r="M45" i="1"/>
  <c r="M51" i="1"/>
  <c r="M52" i="1"/>
  <c r="M57" i="1"/>
  <c r="M58" i="1"/>
  <c r="M61" i="1"/>
  <c r="M62" i="1"/>
  <c r="M65" i="1"/>
  <c r="M66" i="1"/>
  <c r="M69" i="1"/>
  <c r="M70" i="1"/>
  <c r="M74" i="1"/>
  <c r="M75" i="1"/>
  <c r="M76" i="1"/>
  <c r="M77" i="1"/>
  <c r="M86" i="1"/>
  <c r="M87" i="1"/>
  <c r="M90" i="1"/>
  <c r="M91" i="1"/>
  <c r="M94" i="1"/>
  <c r="M95" i="1"/>
  <c r="M99" i="1"/>
  <c r="M100" i="1"/>
  <c r="M101" i="1"/>
  <c r="M3" i="1"/>
  <c r="D24" i="1"/>
  <c r="E24" i="1"/>
  <c r="C24" i="1"/>
  <c r="D19" i="1"/>
  <c r="E19" i="1"/>
  <c r="C19" i="1"/>
</calcChain>
</file>

<file path=xl/sharedStrings.xml><?xml version="1.0" encoding="utf-8"?>
<sst xmlns="http://schemas.openxmlformats.org/spreadsheetml/2006/main" count="212" uniqueCount="47">
  <si>
    <t>O2</t>
  </si>
  <si>
    <t>CH4</t>
  </si>
  <si>
    <t>DOC</t>
  </si>
  <si>
    <t>SO4</t>
  </si>
  <si>
    <t>H2S</t>
  </si>
  <si>
    <t>noROL</t>
  </si>
  <si>
    <t>ROL_Homo</t>
  </si>
  <si>
    <t>ROL_Het</t>
  </si>
  <si>
    <t>Het vs Homo</t>
  </si>
  <si>
    <t>Homo vs NO</t>
  </si>
  <si>
    <t>Het vs NO</t>
  </si>
  <si>
    <t>CH4 flux</t>
  </si>
  <si>
    <t>concentration</t>
  </si>
  <si>
    <t>%difference</t>
  </si>
  <si>
    <t>Surface D</t>
  </si>
  <si>
    <t>Plant-m</t>
  </si>
  <si>
    <t>Ebullition</t>
  </si>
  <si>
    <t>Standard run</t>
  </si>
  <si>
    <t>Sensitivity analysis</t>
  </si>
  <si>
    <t>% difference between ROL_Het and ROL_Homo</t>
  </si>
  <si>
    <t>with S</t>
  </si>
  <si>
    <t>no S</t>
  </si>
  <si>
    <t>ROL_Het vs ROL_Homo</t>
  </si>
  <si>
    <t>Varying K_O2</t>
  </si>
  <si>
    <t>K_O2 = 8e-6</t>
  </si>
  <si>
    <t>K_O2 = 1e-4</t>
  </si>
  <si>
    <t>% Difference between ROL_Homo and ROL_Het</t>
  </si>
  <si>
    <t>K_O2 = 4e-5</t>
  </si>
  <si>
    <t>Pearson's correlation coefficient</t>
  </si>
  <si>
    <t>Varying O2 injection rate</t>
  </si>
  <si>
    <t>O2 injection rate = 60 mmol m-2 d-1</t>
  </si>
  <si>
    <t>O2 injection rate = 72 mmol m-2 d-1</t>
  </si>
  <si>
    <t>O2 injection rate = 100 mmol m-2 d-1</t>
  </si>
  <si>
    <t>O2 injection rate = 60</t>
  </si>
  <si>
    <t>O2 injection rate = 72</t>
  </si>
  <si>
    <t>O2 injection rate =100</t>
  </si>
  <si>
    <t>nonlinearity</t>
  </si>
  <si>
    <t>Varying number of roots</t>
  </si>
  <si>
    <t>15 roots</t>
  </si>
  <si>
    <t>30 roots</t>
  </si>
  <si>
    <t>50 roots</t>
  </si>
  <si>
    <t>70 roots</t>
  </si>
  <si>
    <t>with S vs no S</t>
  </si>
  <si>
    <t>with S cycling</t>
  </si>
  <si>
    <t>no S cycling</t>
  </si>
  <si>
    <t>O2_saturation (%)</t>
  </si>
  <si>
    <t>Sulfur cycling vs no sulfur cycling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</si>
</sst>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1" xfId="0" applyBorder="1"/>
    <xf numFmtId="11" fontId="0" fillId="0" borderId="1" xfId="0" applyNumberFormat="1" applyBorder="1"/>
    <xf numFmtId="9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0" borderId="0" xfId="0"/>
    <xf numFmtId="0" fontId="0" fillId="0" borderId="1" xfId="0" applyBorder="1"/>
    <xf numFmtId="0" fontId="0" fillId="3" borderId="0" xfId="0" applyFill="1"/>
    <xf numFmtId="2" fontId="0" fillId="3" borderId="0" xfId="0" applyNumberForma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59443-59F6-4B82-8E87-A50A252682EF}">
  <dimension ref="A1:Y101"/>
  <sheetViews>
    <sheetView tabSelected="1" workbookViewId="0">
      <selection activeCell="D19" sqref="D19"/>
    </sheetView>
  </sheetViews>
  <sheetFormatPr defaultRowHeight="14.5" x14ac:dyDescent="0.35"/>
  <cols>
    <col min="1" max="1" width="12.453125" bestFit="1" customWidth="1"/>
    <col min="2" max="2" width="20.36328125" bestFit="1" customWidth="1"/>
    <col min="8" max="8" width="12" bestFit="1" customWidth="1"/>
    <col min="13" max="13" width="35.1796875" bestFit="1" customWidth="1"/>
  </cols>
  <sheetData>
    <row r="1" spans="1:25" s="11" customFormat="1" x14ac:dyDescent="0.35">
      <c r="A1" s="11" t="s">
        <v>17</v>
      </c>
    </row>
    <row r="2" spans="1:25" x14ac:dyDescent="0.3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11</v>
      </c>
      <c r="I2" t="s">
        <v>14</v>
      </c>
      <c r="J2" t="s">
        <v>15</v>
      </c>
      <c r="K2" t="s">
        <v>16</v>
      </c>
      <c r="M2" t="s">
        <v>45</v>
      </c>
    </row>
    <row r="3" spans="1:25" x14ac:dyDescent="0.35">
      <c r="A3" s="9" t="s">
        <v>12</v>
      </c>
      <c r="B3" t="s">
        <v>5</v>
      </c>
      <c r="C3" s="1">
        <v>4.7891440897924499E-29</v>
      </c>
      <c r="D3">
        <v>7.0100231096148404E-4</v>
      </c>
      <c r="E3">
        <v>7.52037810161709E-3</v>
      </c>
      <c r="F3">
        <v>1.7339279875159201E-3</v>
      </c>
      <c r="G3">
        <v>5.2233594469725999E-3</v>
      </c>
      <c r="H3">
        <v>17.205500000000001</v>
      </c>
      <c r="I3">
        <v>2.20669</v>
      </c>
      <c r="J3">
        <v>5.6468499999999997</v>
      </c>
      <c r="K3">
        <v>9.3519600000000001</v>
      </c>
      <c r="M3" s="2">
        <f>C3/0.00025*100</f>
        <v>1.9156576359169799E-23</v>
      </c>
    </row>
    <row r="4" spans="1:25" x14ac:dyDescent="0.35">
      <c r="A4" s="9"/>
      <c r="B4" t="s">
        <v>6</v>
      </c>
      <c r="C4" s="1">
        <v>2.44674787097665E-8</v>
      </c>
      <c r="D4">
        <v>6.9854484172537901E-4</v>
      </c>
      <c r="E4">
        <v>7.3420070111751496E-3</v>
      </c>
      <c r="F4">
        <v>6.0806437395512997E-3</v>
      </c>
      <c r="G4">
        <v>8.49417003337293E-4</v>
      </c>
      <c r="H4">
        <v>17.206900000000001</v>
      </c>
      <c r="I4">
        <v>2.2285499999999998</v>
      </c>
      <c r="J4">
        <v>5.6293100000000003</v>
      </c>
      <c r="K4">
        <v>9.3490800000000007</v>
      </c>
      <c r="M4" s="2">
        <f t="shared" ref="M4:M67" si="0">C4/0.00025*100</f>
        <v>9.7869914839066006E-3</v>
      </c>
    </row>
    <row r="5" spans="1:25" x14ac:dyDescent="0.35">
      <c r="A5" s="10"/>
      <c r="B5" s="4" t="s">
        <v>7</v>
      </c>
      <c r="C5" s="5">
        <v>5.4821930461912399E-6</v>
      </c>
      <c r="D5" s="4">
        <v>8.2621112233027805E-4</v>
      </c>
      <c r="E5" s="4">
        <v>6.2604178674519001E-3</v>
      </c>
      <c r="F5" s="4">
        <v>5.5474536493420601E-3</v>
      </c>
      <c r="G5" s="4">
        <v>1.38491613324731E-3</v>
      </c>
      <c r="H5" s="4">
        <v>16.363499999999998</v>
      </c>
      <c r="I5" s="4">
        <v>2.1695700000000002</v>
      </c>
      <c r="J5" s="4">
        <v>4.7412400000000003</v>
      </c>
      <c r="K5" s="4">
        <v>9.4527099999999997</v>
      </c>
      <c r="M5" s="2">
        <f t="shared" si="0"/>
        <v>2.1928772184764957</v>
      </c>
    </row>
    <row r="6" spans="1:25" x14ac:dyDescent="0.35">
      <c r="A6" s="9" t="s">
        <v>13</v>
      </c>
      <c r="B6" t="s">
        <v>8</v>
      </c>
      <c r="C6">
        <v>22306.039916172202</v>
      </c>
      <c r="D6" s="7">
        <v>18.2760322572231</v>
      </c>
      <c r="E6" s="7">
        <v>-14.731518807826999</v>
      </c>
      <c r="F6" s="7">
        <v>-8.7686454435922894</v>
      </c>
      <c r="G6" s="7">
        <v>63.043137564480901</v>
      </c>
      <c r="H6" s="7">
        <v>-4.9016599999999997</v>
      </c>
      <c r="I6" s="7">
        <v>-2.6467800000000001</v>
      </c>
      <c r="J6" s="7">
        <v>-15.7758</v>
      </c>
      <c r="K6" s="7">
        <v>1.1084499999999999</v>
      </c>
      <c r="M6" s="2">
        <f t="shared" si="0"/>
        <v>8922415966.4688816</v>
      </c>
    </row>
    <row r="7" spans="1:25" x14ac:dyDescent="0.35">
      <c r="A7" s="9"/>
      <c r="B7" t="s">
        <v>9</v>
      </c>
      <c r="C7" s="1">
        <v>5.1089460352459003E+22</v>
      </c>
      <c r="D7" s="7">
        <v>-0.35056506914150498</v>
      </c>
      <c r="E7" s="7">
        <v>-2.3718367352246199</v>
      </c>
      <c r="F7" s="7">
        <v>250.68605982089201</v>
      </c>
      <c r="G7" s="7">
        <v>-83.738109315268204</v>
      </c>
      <c r="H7" s="7">
        <v>8.3911000000000003E-3</v>
      </c>
      <c r="I7" s="7">
        <v>0.99054299999999995</v>
      </c>
      <c r="J7" s="7">
        <v>-0.310612</v>
      </c>
      <c r="K7" s="7">
        <v>-3.0739300000000001E-2</v>
      </c>
      <c r="M7" s="2">
        <f t="shared" si="0"/>
        <v>2.04357841409836E+28</v>
      </c>
    </row>
    <row r="8" spans="1:25" x14ac:dyDescent="0.35">
      <c r="A8" s="9"/>
      <c r="B8" t="s">
        <v>10</v>
      </c>
      <c r="C8" s="1">
        <v>1.1447124879528899E+25</v>
      </c>
      <c r="D8" s="7">
        <v>17.861397802962799</v>
      </c>
      <c r="E8" s="7">
        <v>-16.753947968311099</v>
      </c>
      <c r="F8" s="7">
        <v>219.935642615094</v>
      </c>
      <c r="G8" s="7">
        <v>-73.486103200307298</v>
      </c>
      <c r="H8" s="7">
        <v>-4.8936799999999998</v>
      </c>
      <c r="I8" s="7">
        <v>-1.6824600000000001</v>
      </c>
      <c r="J8" s="7">
        <v>-16.037400000000002</v>
      </c>
      <c r="K8" s="7">
        <v>1.0773699999999999</v>
      </c>
      <c r="M8" s="2">
        <f t="shared" si="0"/>
        <v>4.5788499518115601E+30</v>
      </c>
    </row>
    <row r="9" spans="1:25" x14ac:dyDescent="0.35">
      <c r="M9" s="2"/>
    </row>
    <row r="10" spans="1:25" x14ac:dyDescent="0.35">
      <c r="M10" s="2"/>
    </row>
    <row r="11" spans="1:25" s="11" customFormat="1" x14ac:dyDescent="0.35">
      <c r="A11" s="11" t="s">
        <v>46</v>
      </c>
      <c r="C11" s="11" t="s">
        <v>0</v>
      </c>
      <c r="D11" s="11" t="s">
        <v>1</v>
      </c>
      <c r="E11" s="11" t="s">
        <v>2</v>
      </c>
      <c r="F11" s="11" t="s">
        <v>3</v>
      </c>
      <c r="G11" s="11" t="s">
        <v>4</v>
      </c>
      <c r="H11" s="11" t="s">
        <v>11</v>
      </c>
      <c r="I11" s="11" t="s">
        <v>14</v>
      </c>
      <c r="J11" s="11" t="s">
        <v>15</v>
      </c>
      <c r="K11" s="11" t="s">
        <v>16</v>
      </c>
      <c r="M11" s="12"/>
    </row>
    <row r="12" spans="1:25" x14ac:dyDescent="0.35">
      <c r="A12" t="s">
        <v>43</v>
      </c>
      <c r="B12" t="s">
        <v>6</v>
      </c>
      <c r="C12">
        <v>2.44674787097665E-8</v>
      </c>
      <c r="D12">
        <v>6.9854484172537901E-4</v>
      </c>
      <c r="E12">
        <v>7.3420070111751496E-3</v>
      </c>
      <c r="F12">
        <v>6.0806437395512997E-3</v>
      </c>
      <c r="G12">
        <v>8.49417003337293E-4</v>
      </c>
      <c r="H12">
        <v>17.206900000000001</v>
      </c>
      <c r="I12">
        <v>2.2285499999999998</v>
      </c>
      <c r="J12">
        <v>5.6293100000000003</v>
      </c>
      <c r="K12">
        <v>9.3490800000000007</v>
      </c>
      <c r="M12" s="2">
        <f t="shared" si="0"/>
        <v>9.7869914839066006E-3</v>
      </c>
      <c r="W12" s="8"/>
      <c r="X12" s="8"/>
      <c r="Y12" s="8"/>
    </row>
    <row r="13" spans="1:25" x14ac:dyDescent="0.35">
      <c r="B13" s="4" t="s">
        <v>7</v>
      </c>
      <c r="C13" s="4">
        <v>5.4821930461912399E-6</v>
      </c>
      <c r="D13" s="4">
        <v>8.2621112233027805E-4</v>
      </c>
      <c r="E13" s="4">
        <v>6.2604178674519001E-3</v>
      </c>
      <c r="F13" s="4">
        <v>5.5474536493420601E-3</v>
      </c>
      <c r="G13" s="4">
        <v>1.38491613324731E-3</v>
      </c>
      <c r="H13" s="4">
        <v>16.363499999999998</v>
      </c>
      <c r="I13" s="4">
        <v>2.1695700000000002</v>
      </c>
      <c r="J13" s="4">
        <v>4.7412400000000003</v>
      </c>
      <c r="K13" s="4">
        <v>9.4527099999999997</v>
      </c>
      <c r="M13" s="2">
        <f t="shared" si="0"/>
        <v>2.1928772184764957</v>
      </c>
      <c r="W13" s="8"/>
      <c r="X13" s="8"/>
      <c r="Y13" s="8"/>
    </row>
    <row r="14" spans="1:25" x14ac:dyDescent="0.35">
      <c r="B14" t="s">
        <v>22</v>
      </c>
      <c r="C14">
        <v>22306.039916172202</v>
      </c>
      <c r="D14">
        <v>18.2760322572231</v>
      </c>
      <c r="E14">
        <v>-14.731518807826999</v>
      </c>
      <c r="F14">
        <v>-8.7686454435922894</v>
      </c>
      <c r="G14">
        <v>63.043137564480901</v>
      </c>
      <c r="H14" s="7">
        <v>-4.9016599999999997</v>
      </c>
      <c r="I14" s="7">
        <v>-2.6467800000000001</v>
      </c>
      <c r="J14" s="7">
        <v>-15.7758</v>
      </c>
      <c r="K14" s="7">
        <v>1.1084499999999999</v>
      </c>
      <c r="M14" s="2">
        <f t="shared" si="0"/>
        <v>8922415966.4688816</v>
      </c>
    </row>
    <row r="15" spans="1:25" x14ac:dyDescent="0.35">
      <c r="M15" s="2"/>
    </row>
    <row r="16" spans="1:25" x14ac:dyDescent="0.35">
      <c r="C16" t="s">
        <v>0</v>
      </c>
      <c r="D16" t="s">
        <v>1</v>
      </c>
      <c r="E16" t="s">
        <v>2</v>
      </c>
      <c r="F16" t="s">
        <v>3</v>
      </c>
      <c r="G16" t="s">
        <v>4</v>
      </c>
      <c r="H16" t="s">
        <v>11</v>
      </c>
      <c r="I16" t="s">
        <v>14</v>
      </c>
      <c r="J16" t="s">
        <v>15</v>
      </c>
      <c r="K16" t="s">
        <v>16</v>
      </c>
      <c r="M16" s="2"/>
    </row>
    <row r="17" spans="1:19" x14ac:dyDescent="0.35">
      <c r="A17" t="s">
        <v>44</v>
      </c>
      <c r="B17" t="s">
        <v>6</v>
      </c>
      <c r="C17" s="1">
        <v>2.5574899999999998E-6</v>
      </c>
      <c r="D17">
        <v>6.6299999999999996E-4</v>
      </c>
      <c r="E17">
        <v>5.2090000000000001E-3</v>
      </c>
      <c r="H17">
        <v>18.4026</v>
      </c>
      <c r="I17">
        <v>2.27014</v>
      </c>
      <c r="J17">
        <v>5.3821000000000003</v>
      </c>
      <c r="K17">
        <v>10.750400000000001</v>
      </c>
      <c r="M17" s="2">
        <f t="shared" si="0"/>
        <v>1.022996</v>
      </c>
    </row>
    <row r="18" spans="1:19" x14ac:dyDescent="0.35">
      <c r="B18" s="4" t="s">
        <v>7</v>
      </c>
      <c r="C18" s="4">
        <v>2.29912E-4</v>
      </c>
      <c r="D18" s="4">
        <v>7.8832100000000003E-4</v>
      </c>
      <c r="E18" s="4">
        <v>5.4320799999999997E-3</v>
      </c>
      <c r="F18" s="4"/>
      <c r="G18" s="4"/>
      <c r="H18" s="4">
        <v>17.5581</v>
      </c>
      <c r="I18" s="4">
        <v>2.2791100000000002</v>
      </c>
      <c r="J18" s="4">
        <v>4.42591</v>
      </c>
      <c r="K18" s="4">
        <v>10.8531</v>
      </c>
      <c r="M18" s="2">
        <f t="shared" si="0"/>
        <v>91.964799999999997</v>
      </c>
    </row>
    <row r="19" spans="1:19" x14ac:dyDescent="0.35">
      <c r="B19" t="s">
        <v>22</v>
      </c>
      <c r="C19" s="2">
        <f>(C18-C17)/C17*100</f>
        <v>8889.7516705832677</v>
      </c>
      <c r="D19" s="2">
        <f t="shared" ref="D19:E19" si="1">(D18-D17)/D17*100</f>
        <v>18.902111613876333</v>
      </c>
      <c r="E19" s="2">
        <f t="shared" si="1"/>
        <v>4.2825878287579116</v>
      </c>
      <c r="F19" s="1"/>
      <c r="G19" s="1"/>
      <c r="M19" s="2">
        <f t="shared" si="0"/>
        <v>3555900668.2333069</v>
      </c>
    </row>
    <row r="20" spans="1:19" x14ac:dyDescent="0.35">
      <c r="M20" s="2"/>
    </row>
    <row r="21" spans="1:19" x14ac:dyDescent="0.35">
      <c r="M21" s="2"/>
    </row>
    <row r="22" spans="1:19" x14ac:dyDescent="0.35">
      <c r="A22" t="s">
        <v>7</v>
      </c>
      <c r="B22" t="s">
        <v>20</v>
      </c>
      <c r="C22" s="4">
        <v>5.4821930461912399E-6</v>
      </c>
      <c r="D22" s="4">
        <v>8.2621112233027805E-4</v>
      </c>
      <c r="E22" s="4">
        <v>6.2604178674519001E-3</v>
      </c>
      <c r="F22" s="4">
        <v>5.5474536493420601E-3</v>
      </c>
      <c r="G22" s="4">
        <v>1.38491613324731E-3</v>
      </c>
      <c r="H22" s="4">
        <v>16.363499999999998</v>
      </c>
      <c r="I22" s="4">
        <v>2.1695700000000002</v>
      </c>
      <c r="J22" s="4">
        <v>4.7412400000000003</v>
      </c>
      <c r="K22" s="4">
        <v>9.4527099999999997</v>
      </c>
      <c r="M22" s="2">
        <f t="shared" si="0"/>
        <v>2.1928772184764957</v>
      </c>
    </row>
    <row r="23" spans="1:19" x14ac:dyDescent="0.35">
      <c r="B23" t="s">
        <v>21</v>
      </c>
      <c r="C23" s="4">
        <v>2.29912E-4</v>
      </c>
      <c r="D23" s="4">
        <v>7.8832100000000003E-4</v>
      </c>
      <c r="E23" s="4">
        <v>5.4320799999999997E-3</v>
      </c>
      <c r="F23" s="4"/>
      <c r="G23" s="4"/>
      <c r="H23" s="4">
        <v>17.5581</v>
      </c>
      <c r="I23" s="4">
        <v>2.2791100000000002</v>
      </c>
      <c r="J23" s="4">
        <v>4.42591</v>
      </c>
      <c r="K23" s="4">
        <v>10.8531</v>
      </c>
      <c r="M23" s="2">
        <f t="shared" si="0"/>
        <v>91.964799999999997</v>
      </c>
    </row>
    <row r="24" spans="1:19" x14ac:dyDescent="0.35">
      <c r="B24" t="s">
        <v>42</v>
      </c>
      <c r="C24">
        <f>(C22-C23)/C23</f>
        <v>-0.97615525485319932</v>
      </c>
      <c r="D24">
        <f t="shared" ref="D24:E24" si="2">(D22-D23)/D23</f>
        <v>4.8064332080812282E-2</v>
      </c>
      <c r="E24">
        <f t="shared" si="2"/>
        <v>0.15248999783727421</v>
      </c>
      <c r="H24" s="7">
        <v>7.30044</v>
      </c>
      <c r="I24" s="7">
        <v>5.0490199999999996</v>
      </c>
      <c r="J24" s="7">
        <v>-6.6508399999999996</v>
      </c>
      <c r="K24" s="7">
        <v>14.8148</v>
      </c>
      <c r="M24" s="2">
        <f t="shared" si="0"/>
        <v>-390462.10194127972</v>
      </c>
    </row>
    <row r="25" spans="1:19" x14ac:dyDescent="0.35">
      <c r="M25" s="2">
        <f t="shared" si="0"/>
        <v>0</v>
      </c>
    </row>
    <row r="26" spans="1:19" x14ac:dyDescent="0.35">
      <c r="A26" t="s">
        <v>6</v>
      </c>
      <c r="B26" t="s">
        <v>20</v>
      </c>
      <c r="C26" s="1">
        <v>2.4467700000000001E-8</v>
      </c>
      <c r="D26">
        <v>6.9854499999999996E-4</v>
      </c>
      <c r="E26">
        <v>7.3420899999999999E-3</v>
      </c>
      <c r="F26">
        <v>6.0806200000000001E-3</v>
      </c>
      <c r="G26">
        <v>8.4940600000000003E-4</v>
      </c>
      <c r="H26">
        <v>17.206900000000001</v>
      </c>
      <c r="I26">
        <v>2.2285499999999998</v>
      </c>
      <c r="J26">
        <v>5.6293100000000003</v>
      </c>
      <c r="K26">
        <v>9.3490800000000007</v>
      </c>
      <c r="M26" s="2">
        <f t="shared" si="0"/>
        <v>9.7870800000000001E-3</v>
      </c>
      <c r="S26">
        <f>5.2 - 0.84</f>
        <v>4.3600000000000003</v>
      </c>
    </row>
    <row r="27" spans="1:19" x14ac:dyDescent="0.35">
      <c r="B27" t="s">
        <v>21</v>
      </c>
      <c r="C27" s="1">
        <v>2.5558799999999998E-6</v>
      </c>
      <c r="D27">
        <v>6.6305699999999999E-4</v>
      </c>
      <c r="E27">
        <v>5.2148100000000003E-3</v>
      </c>
      <c r="H27">
        <v>18.4026</v>
      </c>
      <c r="I27">
        <v>2.27014</v>
      </c>
      <c r="J27">
        <v>5.3821000000000003</v>
      </c>
      <c r="K27">
        <v>10.750400000000001</v>
      </c>
      <c r="M27" s="2">
        <f t="shared" si="0"/>
        <v>1.0223519999999999</v>
      </c>
    </row>
    <row r="28" spans="1:19" x14ac:dyDescent="0.35">
      <c r="B28" t="s">
        <v>42</v>
      </c>
      <c r="C28" s="1">
        <v>10345.9</v>
      </c>
      <c r="D28" s="7">
        <v>-5.0802899999999998</v>
      </c>
      <c r="E28" s="7">
        <v>-28.973800000000001</v>
      </c>
      <c r="F28" s="7"/>
      <c r="G28" s="7"/>
      <c r="H28" s="7">
        <v>6.9488000000000003</v>
      </c>
      <c r="I28" s="7">
        <v>1.8662399999999999</v>
      </c>
      <c r="J28" s="7">
        <v>-4.3916000000000004</v>
      </c>
      <c r="K28" s="7">
        <v>14.9887</v>
      </c>
      <c r="M28" s="2">
        <f t="shared" si="0"/>
        <v>4138360000</v>
      </c>
    </row>
    <row r="29" spans="1:19" x14ac:dyDescent="0.35">
      <c r="M29" s="2"/>
      <c r="R29">
        <f>5.2 - 1.4</f>
        <v>3.8000000000000003</v>
      </c>
    </row>
    <row r="30" spans="1:19" x14ac:dyDescent="0.35">
      <c r="M30" s="2"/>
    </row>
    <row r="31" spans="1:19" s="11" customFormat="1" x14ac:dyDescent="0.35">
      <c r="A31" s="13" t="s">
        <v>18</v>
      </c>
      <c r="B31" s="13"/>
      <c r="C31" s="13" t="s">
        <v>19</v>
      </c>
      <c r="M31" s="12"/>
    </row>
    <row r="32" spans="1:19" x14ac:dyDescent="0.35">
      <c r="M32" s="2"/>
    </row>
    <row r="33" spans="1:17" x14ac:dyDescent="0.35">
      <c r="M33" s="2"/>
    </row>
    <row r="34" spans="1:17" x14ac:dyDescent="0.35">
      <c r="A34" s="3" t="s">
        <v>29</v>
      </c>
      <c r="M34" s="2"/>
    </row>
    <row r="35" spans="1:17" x14ac:dyDescent="0.35">
      <c r="A35" t="s">
        <v>30</v>
      </c>
      <c r="C35" t="s">
        <v>0</v>
      </c>
      <c r="D35" t="s">
        <v>1</v>
      </c>
      <c r="E35" t="s">
        <v>2</v>
      </c>
      <c r="F35" t="s">
        <v>3</v>
      </c>
      <c r="G35" t="s">
        <v>4</v>
      </c>
      <c r="H35" t="s">
        <v>11</v>
      </c>
      <c r="I35" t="s">
        <v>14</v>
      </c>
      <c r="J35" t="s">
        <v>15</v>
      </c>
      <c r="K35" t="s">
        <v>16</v>
      </c>
      <c r="M35" s="2"/>
    </row>
    <row r="36" spans="1:17" x14ac:dyDescent="0.35">
      <c r="B36" t="s">
        <v>6</v>
      </c>
      <c r="C36" s="1">
        <v>1.52107E-8</v>
      </c>
      <c r="D36">
        <v>6.9871400000000002E-4</v>
      </c>
      <c r="E36">
        <v>7.3712400000000003E-3</v>
      </c>
      <c r="F36">
        <v>5.3546499999999999E-3</v>
      </c>
      <c r="G36">
        <v>1.5723099999999999E-3</v>
      </c>
      <c r="H36">
        <v>17.208400000000001</v>
      </c>
      <c r="I36">
        <v>2.2285900000000001</v>
      </c>
      <c r="J36">
        <v>5.6304299999999996</v>
      </c>
      <c r="K36">
        <v>9.3493499999999994</v>
      </c>
      <c r="M36" s="2">
        <f>C36/0.00025*100</f>
        <v>6.0842800000000001E-3</v>
      </c>
    </row>
    <row r="37" spans="1:17" x14ac:dyDescent="0.35">
      <c r="B37" t="s">
        <v>7</v>
      </c>
      <c r="C37" s="1">
        <v>2.8235799999999999E-7</v>
      </c>
      <c r="D37">
        <v>8.3162999999999998E-4</v>
      </c>
      <c r="E37">
        <v>7.0794600000000001E-3</v>
      </c>
      <c r="F37">
        <v>5.22406E-3</v>
      </c>
      <c r="G37">
        <v>1.7055900000000001E-3</v>
      </c>
      <c r="H37">
        <v>16.492807117174301</v>
      </c>
      <c r="I37">
        <v>2.2384832846000702</v>
      </c>
      <c r="J37">
        <v>4.7957724746083796</v>
      </c>
      <c r="K37">
        <v>9.4585513579659093</v>
      </c>
      <c r="M37" s="2">
        <f t="shared" si="0"/>
        <v>0.11294319999999999</v>
      </c>
    </row>
    <row r="38" spans="1:17" x14ac:dyDescent="0.35">
      <c r="M38" s="2"/>
    </row>
    <row r="39" spans="1:17" x14ac:dyDescent="0.35">
      <c r="A39" t="s">
        <v>31</v>
      </c>
      <c r="C39" t="s">
        <v>0</v>
      </c>
      <c r="D39" t="s">
        <v>1</v>
      </c>
      <c r="E39" t="s">
        <v>2</v>
      </c>
      <c r="F39" t="s">
        <v>3</v>
      </c>
      <c r="G39" t="s">
        <v>4</v>
      </c>
      <c r="H39" t="s">
        <v>11</v>
      </c>
      <c r="I39" t="s">
        <v>14</v>
      </c>
      <c r="J39" t="s">
        <v>15</v>
      </c>
      <c r="K39" t="s">
        <v>16</v>
      </c>
      <c r="M39" s="2"/>
    </row>
    <row r="40" spans="1:17" x14ac:dyDescent="0.35">
      <c r="B40" t="s">
        <v>6</v>
      </c>
      <c r="C40" s="1">
        <v>2.4467500000000001E-8</v>
      </c>
      <c r="D40">
        <v>6.9854499999999996E-4</v>
      </c>
      <c r="E40">
        <v>7.3420100000000004E-3</v>
      </c>
      <c r="F40">
        <v>6.08064E-3</v>
      </c>
      <c r="G40">
        <v>8.4941699999999999E-4</v>
      </c>
      <c r="H40">
        <v>17.206900000000001</v>
      </c>
      <c r="I40">
        <v>2.2285499999999998</v>
      </c>
      <c r="J40">
        <v>5.6293100000000003</v>
      </c>
      <c r="K40">
        <v>9.3490800000000007</v>
      </c>
      <c r="M40" s="2">
        <f t="shared" si="0"/>
        <v>9.7869999999999988E-3</v>
      </c>
    </row>
    <row r="41" spans="1:17" x14ac:dyDescent="0.35">
      <c r="B41" t="s">
        <v>7</v>
      </c>
      <c r="C41" s="1">
        <v>5.4821899999999999E-6</v>
      </c>
      <c r="D41">
        <v>8.2621099999999998E-4</v>
      </c>
      <c r="E41">
        <v>6.26042E-3</v>
      </c>
      <c r="F41">
        <v>5.5474499999999998E-3</v>
      </c>
      <c r="G41">
        <v>1.38492E-3</v>
      </c>
      <c r="H41" s="4">
        <v>16.363499999999998</v>
      </c>
      <c r="I41" s="4">
        <v>2.1695700000000002</v>
      </c>
      <c r="J41" s="4">
        <v>4.7412400000000003</v>
      </c>
      <c r="K41" s="4">
        <v>9.4527099999999997</v>
      </c>
      <c r="M41" s="2">
        <f t="shared" si="0"/>
        <v>2.192876</v>
      </c>
    </row>
    <row r="42" spans="1:17" x14ac:dyDescent="0.35">
      <c r="M42" s="2"/>
    </row>
    <row r="43" spans="1:17" x14ac:dyDescent="0.35">
      <c r="A43" t="s">
        <v>32</v>
      </c>
      <c r="C43" t="s">
        <v>0</v>
      </c>
      <c r="D43" t="s">
        <v>1</v>
      </c>
      <c r="E43" t="s">
        <v>2</v>
      </c>
      <c r="F43" t="s">
        <v>3</v>
      </c>
      <c r="G43" t="s">
        <v>4</v>
      </c>
      <c r="H43" t="s">
        <v>11</v>
      </c>
      <c r="I43" t="s">
        <v>14</v>
      </c>
      <c r="J43" t="s">
        <v>15</v>
      </c>
      <c r="K43" t="s">
        <v>16</v>
      </c>
      <c r="M43" s="2"/>
    </row>
    <row r="44" spans="1:17" x14ac:dyDescent="0.35">
      <c r="B44" t="s">
        <v>6</v>
      </c>
      <c r="C44" s="1">
        <v>1.38077E-6</v>
      </c>
      <c r="D44">
        <v>6.8804399999999996E-4</v>
      </c>
      <c r="E44">
        <v>5.6167099999999996E-3</v>
      </c>
      <c r="F44">
        <v>6.9378E-3</v>
      </c>
      <c r="G44" s="1">
        <v>1.6944800000000001E-5</v>
      </c>
      <c r="H44">
        <v>17.146999999999998</v>
      </c>
      <c r="I44">
        <v>2.2284299999999999</v>
      </c>
      <c r="J44">
        <v>5.5769200000000003</v>
      </c>
      <c r="K44">
        <v>9.3416099999999993</v>
      </c>
      <c r="M44" s="2">
        <f t="shared" si="0"/>
        <v>0.55230800000000002</v>
      </c>
    </row>
    <row r="45" spans="1:17" x14ac:dyDescent="0.35">
      <c r="B45" t="s">
        <v>7</v>
      </c>
      <c r="C45" s="1">
        <v>3.1595499999999998E-4</v>
      </c>
      <c r="D45">
        <v>8.0016799999999997E-4</v>
      </c>
      <c r="E45">
        <v>4.0955399999999999E-3</v>
      </c>
      <c r="F45">
        <v>6.02981E-3</v>
      </c>
      <c r="G45">
        <v>9.1058600000000001E-4</v>
      </c>
      <c r="H45">
        <v>16.199300000000001</v>
      </c>
      <c r="I45">
        <v>2.2364199999999999</v>
      </c>
      <c r="J45">
        <v>4.5350900000000003</v>
      </c>
      <c r="K45">
        <v>9.4278300000000002</v>
      </c>
      <c r="M45" s="2">
        <f t="shared" si="0"/>
        <v>126.38199999999999</v>
      </c>
    </row>
    <row r="46" spans="1:17" x14ac:dyDescent="0.35">
      <c r="M46" s="2"/>
    </row>
    <row r="47" spans="1:17" x14ac:dyDescent="0.35">
      <c r="M47" s="2"/>
    </row>
    <row r="48" spans="1:17" x14ac:dyDescent="0.35">
      <c r="A48" t="s">
        <v>26</v>
      </c>
      <c r="M48" s="2"/>
      <c r="P48" t="s">
        <v>28</v>
      </c>
      <c r="Q48" t="s">
        <v>36</v>
      </c>
    </row>
    <row r="49" spans="1:17" x14ac:dyDescent="0.35">
      <c r="C49" t="s">
        <v>0</v>
      </c>
      <c r="D49" t="s">
        <v>1</v>
      </c>
      <c r="E49" t="s">
        <v>2</v>
      </c>
      <c r="F49" t="s">
        <v>3</v>
      </c>
      <c r="G49" t="s">
        <v>4</v>
      </c>
      <c r="H49" t="s">
        <v>11</v>
      </c>
      <c r="M49" s="2"/>
    </row>
    <row r="50" spans="1:17" x14ac:dyDescent="0.35">
      <c r="B50" t="s">
        <v>33</v>
      </c>
      <c r="C50" s="7">
        <v>1756.31</v>
      </c>
      <c r="D50" s="7">
        <v>19.0229</v>
      </c>
      <c r="E50" s="7">
        <v>-3.95844</v>
      </c>
      <c r="F50" s="7">
        <v>-2.4387500000000002</v>
      </c>
      <c r="G50" s="7">
        <v>8.4766899999999996</v>
      </c>
      <c r="H50" s="7">
        <v>-4.1581900000000003</v>
      </c>
      <c r="M50" s="2">
        <f>C50/0.00025*100</f>
        <v>702524000</v>
      </c>
      <c r="P50">
        <v>0.96</v>
      </c>
      <c r="Q50" s="6">
        <v>0.01</v>
      </c>
    </row>
    <row r="51" spans="1:17" x14ac:dyDescent="0.35">
      <c r="B51" t="s">
        <v>34</v>
      </c>
      <c r="C51" s="7">
        <v>22306</v>
      </c>
      <c r="D51" s="7">
        <v>18.276</v>
      </c>
      <c r="E51" s="7">
        <v>-14.7315</v>
      </c>
      <c r="F51" s="7">
        <v>-8.7686499999999992</v>
      </c>
      <c r="G51" s="7">
        <v>63.043100000000003</v>
      </c>
      <c r="H51" s="7">
        <v>-4.9016599999999997</v>
      </c>
      <c r="M51" s="2">
        <f t="shared" si="0"/>
        <v>8922400000</v>
      </c>
      <c r="P51">
        <v>0.64</v>
      </c>
      <c r="Q51" s="6">
        <v>0.06</v>
      </c>
    </row>
    <row r="52" spans="1:17" x14ac:dyDescent="0.35">
      <c r="B52" t="s">
        <v>35</v>
      </c>
      <c r="C52" s="7">
        <v>22782.5</v>
      </c>
      <c r="D52" s="7">
        <v>16.296099999999999</v>
      </c>
      <c r="E52" s="7">
        <v>-27.082899999999999</v>
      </c>
      <c r="F52" s="7">
        <v>-13.0877</v>
      </c>
      <c r="G52" s="7">
        <v>5273.85</v>
      </c>
      <c r="H52" s="7">
        <v>-5.5264600000000002</v>
      </c>
      <c r="M52" s="2">
        <f t="shared" si="0"/>
        <v>9113000000</v>
      </c>
      <c r="P52">
        <v>0.76</v>
      </c>
      <c r="Q52" s="6">
        <v>0.23</v>
      </c>
    </row>
    <row r="53" spans="1:17" x14ac:dyDescent="0.35">
      <c r="M53" s="2"/>
    </row>
    <row r="54" spans="1:17" x14ac:dyDescent="0.35">
      <c r="M54" s="2"/>
    </row>
    <row r="55" spans="1:17" x14ac:dyDescent="0.35">
      <c r="A55" s="3" t="s">
        <v>37</v>
      </c>
      <c r="M55" s="2"/>
    </row>
    <row r="56" spans="1:17" x14ac:dyDescent="0.35">
      <c r="A56" t="s">
        <v>38</v>
      </c>
      <c r="C56" t="s">
        <v>0</v>
      </c>
      <c r="D56" t="s">
        <v>1</v>
      </c>
      <c r="E56" t="s">
        <v>2</v>
      </c>
      <c r="F56" t="s">
        <v>3</v>
      </c>
      <c r="G56" t="s">
        <v>4</v>
      </c>
      <c r="H56" t="s">
        <v>11</v>
      </c>
      <c r="I56" t="s">
        <v>14</v>
      </c>
      <c r="J56" t="s">
        <v>15</v>
      </c>
      <c r="K56" t="s">
        <v>16</v>
      </c>
      <c r="M56" s="2"/>
    </row>
    <row r="57" spans="1:17" x14ac:dyDescent="0.35">
      <c r="B57" t="s">
        <v>6</v>
      </c>
      <c r="C57" s="1">
        <v>1.52107E-8</v>
      </c>
      <c r="D57">
        <v>6.9871400000000002E-4</v>
      </c>
      <c r="E57">
        <v>7.3712400000000003E-3</v>
      </c>
      <c r="F57">
        <v>5.3546499999999999E-3</v>
      </c>
      <c r="G57">
        <v>1.5723099999999999E-3</v>
      </c>
      <c r="H57">
        <v>17.206949814862998</v>
      </c>
      <c r="I57">
        <v>2.2285510567598901</v>
      </c>
      <c r="J57">
        <v>5.6293141824426103</v>
      </c>
      <c r="K57">
        <v>9.3490845756605196</v>
      </c>
      <c r="M57" s="2">
        <f t="shared" si="0"/>
        <v>6.0842800000000001E-3</v>
      </c>
    </row>
    <row r="58" spans="1:17" x14ac:dyDescent="0.35">
      <c r="B58" t="s">
        <v>7</v>
      </c>
      <c r="C58" s="1">
        <v>5.4821899999999999E-6</v>
      </c>
      <c r="D58">
        <v>8.2621099999999998E-4</v>
      </c>
      <c r="E58">
        <v>6.26042E-3</v>
      </c>
      <c r="F58">
        <v>5.5474499999999998E-3</v>
      </c>
      <c r="G58">
        <v>1.38492E-3</v>
      </c>
      <c r="H58">
        <v>16.363524264306701</v>
      </c>
      <c r="I58">
        <v>2.1695661416742902</v>
      </c>
      <c r="J58">
        <v>4.7412435378646398</v>
      </c>
      <c r="K58">
        <v>9.4527145847678096</v>
      </c>
      <c r="M58" s="2">
        <f t="shared" si="0"/>
        <v>2.192876</v>
      </c>
    </row>
    <row r="59" spans="1:17" x14ac:dyDescent="0.35">
      <c r="M59" s="2"/>
    </row>
    <row r="60" spans="1:17" x14ac:dyDescent="0.35">
      <c r="A60" t="s">
        <v>39</v>
      </c>
      <c r="C60" t="s">
        <v>0</v>
      </c>
      <c r="D60" t="s">
        <v>1</v>
      </c>
      <c r="E60" t="s">
        <v>2</v>
      </c>
      <c r="F60" t="s">
        <v>3</v>
      </c>
      <c r="G60" t="s">
        <v>4</v>
      </c>
      <c r="H60" t="s">
        <v>11</v>
      </c>
      <c r="I60" t="s">
        <v>14</v>
      </c>
      <c r="J60" t="s">
        <v>15</v>
      </c>
      <c r="K60" t="s">
        <v>16</v>
      </c>
      <c r="M60" s="2"/>
    </row>
    <row r="61" spans="1:17" x14ac:dyDescent="0.35">
      <c r="B61" t="s">
        <v>6</v>
      </c>
      <c r="C61" s="1">
        <v>1.52107E-8</v>
      </c>
      <c r="D61">
        <v>6.9871400000000002E-4</v>
      </c>
      <c r="E61">
        <v>7.3712400000000003E-3</v>
      </c>
      <c r="F61">
        <v>5.3546499999999999E-3</v>
      </c>
      <c r="G61">
        <v>1.5723099999999999E-3</v>
      </c>
      <c r="H61">
        <v>17.206949814862998</v>
      </c>
      <c r="I61">
        <v>2.2285510567598901</v>
      </c>
      <c r="J61">
        <v>5.6293141824426103</v>
      </c>
      <c r="K61">
        <v>9.3490845756605196</v>
      </c>
      <c r="M61" s="2">
        <f t="shared" si="0"/>
        <v>6.0842800000000001E-3</v>
      </c>
    </row>
    <row r="62" spans="1:17" x14ac:dyDescent="0.35">
      <c r="B62" t="s">
        <v>7</v>
      </c>
      <c r="C62" s="1">
        <v>3.6005E-7</v>
      </c>
      <c r="D62">
        <v>7.2648500000000002E-4</v>
      </c>
      <c r="E62">
        <v>6.9902799999999998E-3</v>
      </c>
      <c r="F62">
        <v>5.8601900000000004E-3</v>
      </c>
      <c r="G62">
        <v>1.0722100000000001E-3</v>
      </c>
      <c r="H62">
        <v>16.469630645588001</v>
      </c>
      <c r="I62">
        <v>2.2144056856632202</v>
      </c>
      <c r="J62">
        <v>4.8795802285894698</v>
      </c>
      <c r="K62">
        <v>9.3756447313353402</v>
      </c>
      <c r="M62" s="2">
        <f t="shared" si="0"/>
        <v>0.14402000000000001</v>
      </c>
    </row>
    <row r="63" spans="1:17" x14ac:dyDescent="0.35">
      <c r="M63" s="2"/>
    </row>
    <row r="64" spans="1:17" x14ac:dyDescent="0.35">
      <c r="A64" t="s">
        <v>40</v>
      </c>
      <c r="C64" t="s">
        <v>0</v>
      </c>
      <c r="D64" t="s">
        <v>1</v>
      </c>
      <c r="E64" t="s">
        <v>2</v>
      </c>
      <c r="F64" t="s">
        <v>3</v>
      </c>
      <c r="G64" t="s">
        <v>4</v>
      </c>
      <c r="H64" t="s">
        <v>11</v>
      </c>
      <c r="I64" t="s">
        <v>14</v>
      </c>
      <c r="J64" t="s">
        <v>15</v>
      </c>
      <c r="K64" t="s">
        <v>16</v>
      </c>
      <c r="M64" s="2"/>
    </row>
    <row r="65" spans="1:13" x14ac:dyDescent="0.35">
      <c r="B65" t="s">
        <v>6</v>
      </c>
      <c r="C65" s="1">
        <v>1.52107E-8</v>
      </c>
      <c r="D65">
        <v>6.9871400000000002E-4</v>
      </c>
      <c r="E65">
        <v>7.3712400000000003E-3</v>
      </c>
      <c r="F65">
        <v>5.3546499999999999E-3</v>
      </c>
      <c r="G65">
        <v>1.5723099999999999E-3</v>
      </c>
      <c r="H65">
        <v>17.206949814862998</v>
      </c>
      <c r="I65">
        <v>2.2285510567598901</v>
      </c>
      <c r="J65">
        <v>5.6293141824426103</v>
      </c>
      <c r="K65">
        <v>9.3490845756605196</v>
      </c>
      <c r="M65" s="2">
        <f t="shared" si="0"/>
        <v>6.0842800000000001E-3</v>
      </c>
    </row>
    <row r="66" spans="1:13" x14ac:dyDescent="0.35">
      <c r="B66" t="s">
        <v>7</v>
      </c>
      <c r="C66" s="1">
        <v>2.31008E-7</v>
      </c>
      <c r="D66">
        <v>7.3601000000000005E-4</v>
      </c>
      <c r="E66">
        <v>7.1273600000000001E-3</v>
      </c>
      <c r="F66">
        <v>5.9714599999999996E-3</v>
      </c>
      <c r="G66">
        <v>9.6083099999999999E-4</v>
      </c>
      <c r="H66">
        <v>16.999172839859899</v>
      </c>
      <c r="I66">
        <v>2.2313875888357799</v>
      </c>
      <c r="J66">
        <v>5.3776322602061501</v>
      </c>
      <c r="K66">
        <v>9.3901529908180201</v>
      </c>
      <c r="M66" s="2">
        <f t="shared" si="0"/>
        <v>9.2403199999999991E-2</v>
      </c>
    </row>
    <row r="67" spans="1:13" x14ac:dyDescent="0.35">
      <c r="M67" s="2"/>
    </row>
    <row r="68" spans="1:13" x14ac:dyDescent="0.35">
      <c r="A68" t="s">
        <v>41</v>
      </c>
      <c r="C68" t="s">
        <v>0</v>
      </c>
      <c r="D68" t="s">
        <v>1</v>
      </c>
      <c r="E68" t="s">
        <v>2</v>
      </c>
      <c r="F68" t="s">
        <v>3</v>
      </c>
      <c r="G68" t="s">
        <v>4</v>
      </c>
      <c r="H68" t="s">
        <v>11</v>
      </c>
      <c r="I68" t="s">
        <v>14</v>
      </c>
      <c r="J68" t="s">
        <v>15</v>
      </c>
      <c r="K68" t="s">
        <v>16</v>
      </c>
      <c r="M68" s="2"/>
    </row>
    <row r="69" spans="1:13" x14ac:dyDescent="0.35">
      <c r="B69" t="s">
        <v>6</v>
      </c>
      <c r="C69" s="1">
        <v>1.52107E-8</v>
      </c>
      <c r="D69">
        <v>6.9871400000000002E-4</v>
      </c>
      <c r="E69">
        <v>7.3712400000000003E-3</v>
      </c>
      <c r="F69">
        <v>5.3546499999999999E-3</v>
      </c>
      <c r="G69">
        <v>1.5723099999999999E-3</v>
      </c>
      <c r="H69">
        <v>17.206949814862998</v>
      </c>
      <c r="I69">
        <v>2.2285510567598901</v>
      </c>
      <c r="J69">
        <v>5.6293141824426103</v>
      </c>
      <c r="K69">
        <v>9.3490845756605196</v>
      </c>
      <c r="M69" s="2">
        <f t="shared" ref="M68:M101" si="3">C69/0.00025*100</f>
        <v>6.0842800000000001E-3</v>
      </c>
    </row>
    <row r="70" spans="1:13" x14ac:dyDescent="0.35">
      <c r="B70" t="s">
        <v>7</v>
      </c>
      <c r="C70" s="1">
        <v>2.9602899999999998E-8</v>
      </c>
      <c r="D70">
        <v>7.11424E-4</v>
      </c>
      <c r="E70">
        <v>7.3354099999999997E-3</v>
      </c>
      <c r="F70">
        <v>6.0755100000000001E-3</v>
      </c>
      <c r="G70">
        <v>8.5500799999999998E-4</v>
      </c>
      <c r="H70">
        <v>17.1585337739088</v>
      </c>
      <c r="I70">
        <v>2.2299345801002302</v>
      </c>
      <c r="J70">
        <v>5.5596483434783197</v>
      </c>
      <c r="K70">
        <v>9.3689508503302896</v>
      </c>
      <c r="M70" s="2">
        <f t="shared" si="3"/>
        <v>1.1841159999999998E-2</v>
      </c>
    </row>
    <row r="71" spans="1:13" x14ac:dyDescent="0.35">
      <c r="M71" s="2"/>
    </row>
    <row r="72" spans="1:13" x14ac:dyDescent="0.35">
      <c r="A72" t="s">
        <v>26</v>
      </c>
      <c r="M72" s="2"/>
    </row>
    <row r="73" spans="1:13" x14ac:dyDescent="0.35">
      <c r="C73" t="s">
        <v>0</v>
      </c>
      <c r="D73" t="s">
        <v>1</v>
      </c>
      <c r="E73" t="s">
        <v>2</v>
      </c>
      <c r="F73" t="s">
        <v>3</v>
      </c>
      <c r="G73" t="s">
        <v>4</v>
      </c>
      <c r="H73" t="s">
        <v>11</v>
      </c>
      <c r="M73" s="2"/>
    </row>
    <row r="74" spans="1:13" x14ac:dyDescent="0.35">
      <c r="B74" t="s">
        <v>38</v>
      </c>
      <c r="C74" s="7">
        <v>22306</v>
      </c>
      <c r="D74" s="7">
        <v>18.276</v>
      </c>
      <c r="E74" s="7">
        <v>-14.7315</v>
      </c>
      <c r="F74" s="7">
        <v>-8.7686499999999992</v>
      </c>
      <c r="G74" s="7">
        <v>63.043100000000003</v>
      </c>
      <c r="H74" s="7">
        <v>-4.9016599999999997</v>
      </c>
      <c r="M74" s="2">
        <f t="shared" si="3"/>
        <v>8922400000</v>
      </c>
    </row>
    <row r="75" spans="1:13" x14ac:dyDescent="0.35">
      <c r="B75" t="s">
        <v>39</v>
      </c>
      <c r="C75" s="7">
        <v>1371.54</v>
      </c>
      <c r="D75" s="7">
        <v>3.9997099999999999</v>
      </c>
      <c r="E75" s="7">
        <v>-4.7906700000000004</v>
      </c>
      <c r="F75" s="7">
        <v>-3.6254599999999999</v>
      </c>
      <c r="G75" s="7">
        <v>26.229500000000002</v>
      </c>
      <c r="H75" s="7">
        <v>-4.2850099999999998</v>
      </c>
      <c r="M75" s="2">
        <f t="shared" si="3"/>
        <v>548616000</v>
      </c>
    </row>
    <row r="76" spans="1:13" x14ac:dyDescent="0.35">
      <c r="B76" t="s">
        <v>40</v>
      </c>
      <c r="C76" s="7">
        <v>844.14400000000001</v>
      </c>
      <c r="D76" s="7">
        <v>5.3633199999999999</v>
      </c>
      <c r="E76" s="7">
        <v>-2.9235000000000002</v>
      </c>
      <c r="F76" s="7">
        <v>-1.7956700000000001</v>
      </c>
      <c r="G76" s="7">
        <v>13.1166</v>
      </c>
      <c r="H76" s="7">
        <v>-1.2075199999999999</v>
      </c>
      <c r="M76" s="2">
        <f t="shared" si="3"/>
        <v>337657600</v>
      </c>
    </row>
    <row r="77" spans="1:13" x14ac:dyDescent="0.35">
      <c r="B77" t="s">
        <v>41</v>
      </c>
      <c r="C77" s="7">
        <v>20.988900000000001</v>
      </c>
      <c r="D77" s="7">
        <v>1.8437300000000001</v>
      </c>
      <c r="E77" s="7">
        <v>-8.9910199999999996E-2</v>
      </c>
      <c r="F77" s="7">
        <v>-8.4499400000000002E-2</v>
      </c>
      <c r="G77" s="7">
        <v>0.658273</v>
      </c>
      <c r="H77" s="7">
        <v>-0.28137499999999999</v>
      </c>
      <c r="M77" s="2">
        <f t="shared" si="3"/>
        <v>8395560</v>
      </c>
    </row>
    <row r="78" spans="1:13" x14ac:dyDescent="0.35">
      <c r="M78" s="2"/>
    </row>
    <row r="79" spans="1:13" x14ac:dyDescent="0.35">
      <c r="M79" s="2"/>
    </row>
    <row r="80" spans="1:13" x14ac:dyDescent="0.35">
      <c r="M80" s="2"/>
    </row>
    <row r="81" spans="1:13" x14ac:dyDescent="0.35">
      <c r="M81" s="2"/>
    </row>
    <row r="82" spans="1:13" x14ac:dyDescent="0.35">
      <c r="A82" s="3" t="s">
        <v>23</v>
      </c>
      <c r="M82" s="2"/>
    </row>
    <row r="83" spans="1:13" x14ac:dyDescent="0.35">
      <c r="M83" s="2"/>
    </row>
    <row r="84" spans="1:13" x14ac:dyDescent="0.35">
      <c r="M84" s="2"/>
    </row>
    <row r="85" spans="1:13" x14ac:dyDescent="0.35">
      <c r="A85" t="s">
        <v>24</v>
      </c>
      <c r="C85" t="s">
        <v>0</v>
      </c>
      <c r="D85" t="s">
        <v>1</v>
      </c>
      <c r="E85" t="s">
        <v>2</v>
      </c>
      <c r="F85" t="s">
        <v>3</v>
      </c>
      <c r="G85" t="s">
        <v>4</v>
      </c>
      <c r="H85" t="s">
        <v>11</v>
      </c>
      <c r="I85" t="s">
        <v>14</v>
      </c>
      <c r="J85" t="s">
        <v>15</v>
      </c>
      <c r="K85" t="s">
        <v>16</v>
      </c>
      <c r="M85" s="2"/>
    </row>
    <row r="86" spans="1:13" x14ac:dyDescent="0.35">
      <c r="B86" t="s">
        <v>6</v>
      </c>
      <c r="C86">
        <v>2.44674787097665E-8</v>
      </c>
      <c r="D86">
        <v>6.9854484172537901E-4</v>
      </c>
      <c r="E86">
        <v>7.3420070111751496E-3</v>
      </c>
      <c r="F86">
        <v>6.0806437395512997E-3</v>
      </c>
      <c r="G86">
        <v>8.49417003337293E-4</v>
      </c>
      <c r="H86">
        <v>17.206900000000001</v>
      </c>
      <c r="I86">
        <v>2.2285499999999998</v>
      </c>
      <c r="J86">
        <v>5.6293100000000003</v>
      </c>
      <c r="K86">
        <v>9.3490800000000007</v>
      </c>
      <c r="M86" s="2">
        <f t="shared" si="3"/>
        <v>9.7869914839066006E-3</v>
      </c>
    </row>
    <row r="87" spans="1:13" x14ac:dyDescent="0.35">
      <c r="B87" t="s">
        <v>7</v>
      </c>
      <c r="C87">
        <v>5.4821930461912399E-6</v>
      </c>
      <c r="D87">
        <v>8.2621112233027805E-4</v>
      </c>
      <c r="E87">
        <v>6.2604178674519001E-3</v>
      </c>
      <c r="F87">
        <v>5.5474536493420601E-3</v>
      </c>
      <c r="G87">
        <v>1.38491613324731E-3</v>
      </c>
      <c r="H87">
        <v>16.363499999999998</v>
      </c>
      <c r="I87">
        <v>2.1695700000000002</v>
      </c>
      <c r="J87">
        <v>4.7412400000000003</v>
      </c>
      <c r="K87">
        <v>9.4527099999999997</v>
      </c>
      <c r="M87" s="2">
        <f t="shared" si="3"/>
        <v>2.1928772184764957</v>
      </c>
    </row>
    <row r="88" spans="1:13" x14ac:dyDescent="0.35">
      <c r="M88" s="2"/>
    </row>
    <row r="89" spans="1:13" x14ac:dyDescent="0.35">
      <c r="A89" t="s">
        <v>27</v>
      </c>
      <c r="C89" t="s">
        <v>0</v>
      </c>
      <c r="D89" t="s">
        <v>1</v>
      </c>
      <c r="E89" t="s">
        <v>2</v>
      </c>
      <c r="F89" t="s">
        <v>3</v>
      </c>
      <c r="G89" t="s">
        <v>4</v>
      </c>
      <c r="H89" t="s">
        <v>11</v>
      </c>
      <c r="I89" t="s">
        <v>14</v>
      </c>
      <c r="J89" t="s">
        <v>15</v>
      </c>
      <c r="K89" t="s">
        <v>16</v>
      </c>
      <c r="M89" s="2"/>
    </row>
    <row r="90" spans="1:13" x14ac:dyDescent="0.35">
      <c r="B90" t="s">
        <v>6</v>
      </c>
      <c r="C90" s="1">
        <v>6.0372700000000004E-8</v>
      </c>
      <c r="D90">
        <v>6.9853799999999996E-4</v>
      </c>
      <c r="E90">
        <v>7.3427600000000003E-3</v>
      </c>
      <c r="F90">
        <v>6.0836199999999997E-3</v>
      </c>
      <c r="G90">
        <v>8.4639600000000002E-4</v>
      </c>
      <c r="H90">
        <v>17.206900000000001</v>
      </c>
      <c r="I90">
        <v>2.2285499999999998</v>
      </c>
      <c r="J90">
        <v>5.6292600000000004</v>
      </c>
      <c r="K90">
        <v>9.3490800000000007</v>
      </c>
      <c r="M90" s="2">
        <f t="shared" si="3"/>
        <v>2.4149080000000003E-2</v>
      </c>
    </row>
    <row r="91" spans="1:13" x14ac:dyDescent="0.35">
      <c r="B91" t="s">
        <v>7</v>
      </c>
      <c r="C91" s="1">
        <v>2.34896E-6</v>
      </c>
      <c r="D91">
        <v>8.2647899999999997E-4</v>
      </c>
      <c r="E91">
        <v>6.28788E-3</v>
      </c>
      <c r="F91">
        <v>5.5659400000000001E-3</v>
      </c>
      <c r="G91">
        <v>1.36673E-3</v>
      </c>
      <c r="H91">
        <v>16.434899999999999</v>
      </c>
      <c r="I91">
        <v>2.2382200000000001</v>
      </c>
      <c r="J91">
        <v>4.7436999999999996</v>
      </c>
      <c r="K91">
        <v>9.4530200000000004</v>
      </c>
      <c r="M91" s="2">
        <f t="shared" si="3"/>
        <v>0.93958400000000009</v>
      </c>
    </row>
    <row r="92" spans="1:13" x14ac:dyDescent="0.35">
      <c r="M92" s="2"/>
    </row>
    <row r="93" spans="1:13" x14ac:dyDescent="0.35">
      <c r="A93" t="s">
        <v>25</v>
      </c>
      <c r="C93" t="s">
        <v>0</v>
      </c>
      <c r="D93" t="s">
        <v>1</v>
      </c>
      <c r="E93" t="s">
        <v>2</v>
      </c>
      <c r="F93" t="s">
        <v>3</v>
      </c>
      <c r="G93" t="s">
        <v>4</v>
      </c>
      <c r="H93" t="s">
        <v>11</v>
      </c>
      <c r="I93" t="s">
        <v>14</v>
      </c>
      <c r="J93" t="s">
        <v>15</v>
      </c>
      <c r="K93" t="s">
        <v>16</v>
      </c>
      <c r="M93" s="2"/>
    </row>
    <row r="94" spans="1:13" x14ac:dyDescent="0.35">
      <c r="B94" t="s">
        <v>6</v>
      </c>
      <c r="C94" s="1">
        <v>9.3857299999999994E-8</v>
      </c>
      <c r="D94">
        <v>6.9853099999999996E-4</v>
      </c>
      <c r="E94">
        <v>7.3432200000000001E-3</v>
      </c>
      <c r="F94">
        <v>6.0844999999999996E-3</v>
      </c>
      <c r="G94">
        <v>8.45548E-4</v>
      </c>
      <c r="H94">
        <v>17.207999999999998</v>
      </c>
      <c r="I94">
        <v>2.2297600000000002</v>
      </c>
      <c r="J94">
        <v>5.6292099999999996</v>
      </c>
      <c r="K94">
        <v>9.3490699999999993</v>
      </c>
      <c r="M94" s="2">
        <f t="shared" si="3"/>
        <v>3.7542919999999994E-2</v>
      </c>
    </row>
    <row r="95" spans="1:13" x14ac:dyDescent="0.35">
      <c r="B95" t="s">
        <v>7</v>
      </c>
      <c r="C95" s="1">
        <v>2.8177000000000001E-6</v>
      </c>
      <c r="D95">
        <v>8.2650900000000001E-4</v>
      </c>
      <c r="E95">
        <v>6.3042999999999997E-3</v>
      </c>
      <c r="F95">
        <v>5.5739600000000002E-3</v>
      </c>
      <c r="G95">
        <v>1.35884E-3</v>
      </c>
      <c r="H95">
        <v>16.436199999999999</v>
      </c>
      <c r="I95">
        <v>2.23942</v>
      </c>
      <c r="J95">
        <v>4.7436999999999996</v>
      </c>
      <c r="K95">
        <v>9.4530899999999995</v>
      </c>
      <c r="M95" s="2">
        <f t="shared" si="3"/>
        <v>1.1270800000000001</v>
      </c>
    </row>
    <row r="96" spans="1:13" x14ac:dyDescent="0.35">
      <c r="M96" s="2"/>
    </row>
    <row r="97" spans="1:14" x14ac:dyDescent="0.35">
      <c r="A97" t="s">
        <v>26</v>
      </c>
      <c r="M97" s="2"/>
    </row>
    <row r="98" spans="1:14" x14ac:dyDescent="0.35">
      <c r="C98" t="s">
        <v>0</v>
      </c>
      <c r="D98" t="s">
        <v>1</v>
      </c>
      <c r="E98" t="s">
        <v>2</v>
      </c>
      <c r="F98" t="s">
        <v>3</v>
      </c>
      <c r="G98" t="s">
        <v>4</v>
      </c>
      <c r="H98" t="s">
        <v>11</v>
      </c>
      <c r="M98" s="2"/>
    </row>
    <row r="99" spans="1:14" x14ac:dyDescent="0.35">
      <c r="B99" t="s">
        <v>24</v>
      </c>
      <c r="C99" s="7">
        <v>22306</v>
      </c>
      <c r="D99" s="7">
        <v>18.276</v>
      </c>
      <c r="E99" s="7">
        <v>-14.7315</v>
      </c>
      <c r="F99" s="7">
        <v>-8.7686499999999992</v>
      </c>
      <c r="G99" s="7">
        <v>63.043100000000003</v>
      </c>
      <c r="H99" s="7">
        <v>-4.9016599999999997</v>
      </c>
      <c r="M99" s="2">
        <f t="shared" si="3"/>
        <v>8922400000</v>
      </c>
      <c r="N99" s="6"/>
    </row>
    <row r="100" spans="1:14" x14ac:dyDescent="0.35">
      <c r="B100" t="s">
        <v>27</v>
      </c>
      <c r="C100" s="7">
        <v>3790.77</v>
      </c>
      <c r="D100" s="7">
        <v>18.3156</v>
      </c>
      <c r="E100" s="7">
        <v>-14.366300000000001</v>
      </c>
      <c r="F100" s="7">
        <v>-8.5093999999999994</v>
      </c>
      <c r="G100" s="7">
        <v>61.476500000000001</v>
      </c>
      <c r="H100" s="7">
        <v>-4.4862500000000001</v>
      </c>
      <c r="M100" s="2">
        <f t="shared" si="3"/>
        <v>1516308000</v>
      </c>
      <c r="N100" s="6"/>
    </row>
    <row r="101" spans="1:14" x14ac:dyDescent="0.35">
      <c r="B101" t="s">
        <v>25</v>
      </c>
      <c r="C101" s="7">
        <v>2902.11</v>
      </c>
      <c r="D101" s="7">
        <v>18.321100000000001</v>
      </c>
      <c r="E101" s="7">
        <v>-14.148</v>
      </c>
      <c r="F101" s="7">
        <v>-8.3908199999999997</v>
      </c>
      <c r="G101" s="7">
        <v>60.704599999999999</v>
      </c>
      <c r="H101" s="7">
        <v>-4.4853199999999998</v>
      </c>
      <c r="M101" s="2">
        <f t="shared" si="3"/>
        <v>1160844000</v>
      </c>
      <c r="N101" s="6"/>
    </row>
  </sheetData>
  <mergeCells count="2">
    <mergeCell ref="A3:A5"/>
    <mergeCell ref="A6:A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Yongli Zhou</dc:creator>
  <cp:lastModifiedBy>Yongli Zhou</cp:lastModifiedBy>
  <dcterms:created xsi:type="dcterms:W3CDTF">2023-07-24T16:58:36Z</dcterms:created>
  <dcterms:modified xsi:type="dcterms:W3CDTF">2024-01-20T09:00:40Z</dcterms:modified>
</cp:coreProperties>
</file>