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prec.inst\kikaku\00_営業\01_営業\30000地方自治体\130001東京都\13東京都\00出先事務所\01第二建設事務所\2024等々力モニタ8\02契約\"/>
    </mc:Choice>
  </mc:AlternateContent>
  <xr:revisionPtr revIDLastSave="0" documentId="13_ncr:1_{5CCBC530-167E-45E9-B53F-FDF0D72B46A2}" xr6:coauthVersionLast="47" xr6:coauthVersionMax="47" xr10:uidLastSave="{00000000-0000-0000-0000-000000000000}"/>
  <bookViews>
    <workbookView xWindow="-110" yWindow="-110" windowWidth="19420" windowHeight="11500" xr2:uid="{11A775C0-9E56-44C5-8552-2809B508D70E}"/>
  </bookViews>
  <sheets>
    <sheet name="総" sheetId="18" r:id="rId1"/>
    <sheet name="総　1-001" sheetId="1" r:id="rId2"/>
    <sheet name="総　2-001" sheetId="2" r:id="rId3"/>
    <sheet name="内　1-001" sheetId="8" r:id="rId4"/>
    <sheet name="内　1-002" sheetId="9" r:id="rId5"/>
    <sheet name="内　1-003" sheetId="11" r:id="rId6"/>
    <sheet name="内　1-004" sheetId="12" r:id="rId7"/>
    <sheet name="内　2-001" sheetId="13" r:id="rId8"/>
    <sheet name="内　2-002" sheetId="14" r:id="rId9"/>
    <sheet name="内　2-003" sheetId="15" r:id="rId10"/>
    <sheet name="内　2-004" sheetId="16" r:id="rId11"/>
    <sheet name="内　2-005" sheetId="17" r:id="rId12"/>
  </sheets>
  <externalReferences>
    <externalReference r:id="rId13"/>
    <externalReference r:id="rId14"/>
    <externalReference r:id="rId15"/>
    <externalReference r:id="rId16"/>
    <externalReference r:id="rId17"/>
  </externalReferences>
  <definedNames>
    <definedName name="_A">#REF!</definedName>
    <definedName name="_B">#REF!</definedName>
    <definedName name="_C">#REF!</definedName>
    <definedName name="_P">#REF!</definedName>
    <definedName name="memori_1">[1]見積もり!#REF!</definedName>
    <definedName name="_xlnm.Print_Area" localSheetId="0">総!$A$1:$F$26</definedName>
    <definedName name="_xlnm.Print_Area" localSheetId="1">'総　1-001'!$A$1:$F$26</definedName>
    <definedName name="_xlnm.Print_Area" localSheetId="2">'総　2-001'!$A$1:$F$26</definedName>
    <definedName name="印刷範囲">#REF!</definedName>
    <definedName name="技師">#REF!</definedName>
    <definedName name="技師A">#REF!</definedName>
    <definedName name="技師B">#REF!</definedName>
    <definedName name="技師C">#REF!</definedName>
    <definedName name="技師長">#REF!</definedName>
    <definedName name="技師補">#REF!</definedName>
    <definedName name="技術員">#REF!</definedName>
    <definedName name="業務項目1">#REF!</definedName>
    <definedName name="業務項目10">#REF!</definedName>
    <definedName name="業務項目2">#REF!</definedName>
    <definedName name="業務項目3">#REF!</definedName>
    <definedName name="業務項目4">#REF!</definedName>
    <definedName name="業務項目5">#REF!</definedName>
    <definedName name="業務項目6">#REF!</definedName>
    <definedName name="業務項目7">#REF!</definedName>
    <definedName name="業務項目8">#REF!</definedName>
    <definedName name="業務項目9">#REF!</definedName>
    <definedName name="金額体裁">#REF!</definedName>
    <definedName name="金額変換">#REF!</definedName>
    <definedName name="係数">[2]見積!$H$3</definedName>
    <definedName name="契">[2]見積!$H$31</definedName>
    <definedName name="景観">[2]見積!$H$33</definedName>
    <definedName name="経費">[2]見積!$H$27</definedName>
    <definedName name="経費環境">[2]見積!$H$11</definedName>
    <definedName name="経費計">#REF!</definedName>
    <definedName name="計">#REF!</definedName>
    <definedName name="件名">#REF!</definedName>
    <definedName name="交通費">#REF!</definedName>
    <definedName name="交通費往復">#REF!</definedName>
    <definedName name="行き先">#REF!</definedName>
    <definedName name="合計">#REF!</definedName>
    <definedName name="合計です">#REF!</definedName>
    <definedName name="材料費">#REF!</definedName>
    <definedName name="写真代">#REF!</definedName>
    <definedName name="写真代単価">#REF!</definedName>
    <definedName name="車借り上げ代">#REF!</definedName>
    <definedName name="車代">#REF!</definedName>
    <definedName name="主任技師">#REF!</definedName>
    <definedName name="宿泊">#REF!</definedName>
    <definedName name="諸経費">#REF!</definedName>
    <definedName name="助手">#REF!</definedName>
    <definedName name="小計">[3]見積!$H$27</definedName>
    <definedName name="消費税">#REF!</definedName>
    <definedName name="消費税です">#REF!</definedName>
    <definedName name="職位">#REF!</definedName>
    <definedName name="税金">[4]見積!$H$33</definedName>
    <definedName name="総額">#REF!</definedName>
    <definedName name="測定技師">#REF!</definedName>
    <definedName name="測定技師補">#REF!</definedName>
    <definedName name="測定助手">#REF!</definedName>
    <definedName name="直人">[4]見積!$H$3</definedName>
    <definedName name="直人合計">#REF!</definedName>
    <definedName name="直接">[4]見積!$H$11</definedName>
    <definedName name="内容">[5]初期入力シート!#REF!</definedName>
    <definedName name="日当">#REF!</definedName>
    <definedName name="表紙金額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18" l="1"/>
  <c r="E9" i="18"/>
  <c r="G10" i="18"/>
  <c r="G9" i="18"/>
  <c r="E8" i="18"/>
  <c r="E7" i="18"/>
  <c r="E6" i="18"/>
  <c r="G6" i="18" s="1"/>
  <c r="E15" i="2"/>
  <c r="E16" i="2"/>
  <c r="E18" i="2"/>
  <c r="H6" i="8"/>
  <c r="H13" i="8"/>
  <c r="H15" i="8"/>
  <c r="H18" i="8"/>
  <c r="H5" i="8"/>
  <c r="E8" i="1"/>
  <c r="E7" i="1"/>
  <c r="E6" i="1"/>
  <c r="E9" i="1"/>
  <c r="H7" i="11"/>
  <c r="H6" i="11"/>
  <c r="H5" i="11"/>
  <c r="E10" i="1"/>
  <c r="E11" i="1"/>
  <c r="G14" i="1"/>
  <c r="H7" i="12"/>
  <c r="H8" i="12"/>
  <c r="H9" i="12"/>
  <c r="H10" i="12"/>
  <c r="H6" i="12"/>
  <c r="H5" i="12"/>
  <c r="E12" i="1"/>
  <c r="E13" i="1"/>
  <c r="E15" i="1"/>
  <c r="H6" i="13"/>
  <c r="H8" i="13"/>
  <c r="H11" i="13"/>
  <c r="H15" i="13"/>
  <c r="H13" i="13"/>
  <c r="H5" i="13"/>
  <c r="E8" i="2"/>
  <c r="E7" i="2"/>
  <c r="E6" i="2"/>
  <c r="E9" i="2"/>
  <c r="H5" i="16"/>
  <c r="E12" i="2"/>
  <c r="H6" i="14"/>
  <c r="H5" i="14"/>
  <c r="E10" i="2"/>
  <c r="H5" i="15"/>
  <c r="E11" i="2"/>
  <c r="E13" i="2"/>
  <c r="E14" i="2"/>
  <c r="A1" i="17"/>
  <c r="A1" i="16"/>
  <c r="A1" i="15"/>
  <c r="A1" i="14"/>
  <c r="A1" i="12"/>
  <c r="A1" i="11"/>
  <c r="A1" i="9"/>
  <c r="H5" i="17"/>
  <c r="E16" i="1"/>
  <c r="E17" i="1"/>
  <c r="G18" i="2"/>
  <c r="E19" i="2"/>
  <c r="E20" i="2"/>
  <c r="G15" i="1"/>
</calcChain>
</file>

<file path=xl/sharedStrings.xml><?xml version="1.0" encoding="utf-8"?>
<sst xmlns="http://schemas.openxmlformats.org/spreadsheetml/2006/main" count="234" uniqueCount="93">
  <si>
    <t>委　託　総　括　書</t>
    <rPh sb="0" eb="1">
      <t>イ</t>
    </rPh>
    <rPh sb="2" eb="3">
      <t>タク</t>
    </rPh>
    <rPh sb="4" eb="5">
      <t>ソウ</t>
    </rPh>
    <rPh sb="6" eb="7">
      <t>カツ</t>
    </rPh>
    <rPh sb="8" eb="9">
      <t>ショ</t>
    </rPh>
    <phoneticPr fontId="2"/>
  </si>
  <si>
    <t>[委託業務名]</t>
    <rPh sb="1" eb="3">
      <t>イタク</t>
    </rPh>
    <rPh sb="3" eb="5">
      <t>ギョウム</t>
    </rPh>
    <rPh sb="5" eb="6">
      <t>メイ</t>
    </rPh>
    <phoneticPr fontId="2"/>
  </si>
  <si>
    <t>内容（数量）</t>
    <rPh sb="0" eb="2">
      <t>ナイヨウ</t>
    </rPh>
    <rPh sb="3" eb="5">
      <t>スウリョウ</t>
    </rPh>
    <phoneticPr fontId="2"/>
  </si>
  <si>
    <t>環境調査＜作業に係る調査＞</t>
    <rPh sb="0" eb="2">
      <t>カンキョウ</t>
    </rPh>
    <rPh sb="2" eb="4">
      <t>チョウサ</t>
    </rPh>
    <rPh sb="5" eb="7">
      <t>サギョウ</t>
    </rPh>
    <rPh sb="8" eb="9">
      <t>カカ</t>
    </rPh>
    <rPh sb="10" eb="12">
      <t>チョウサ</t>
    </rPh>
    <phoneticPr fontId="2"/>
  </si>
  <si>
    <t>現地調査</t>
    <rPh sb="0" eb="2">
      <t>ゲンチ</t>
    </rPh>
    <rPh sb="2" eb="4">
      <t>チョウサ</t>
    </rPh>
    <phoneticPr fontId="2"/>
  </si>
  <si>
    <t>直接調査費</t>
    <rPh sb="0" eb="2">
      <t>チョクセツ</t>
    </rPh>
    <rPh sb="2" eb="4">
      <t>チョウサ</t>
    </rPh>
    <rPh sb="4" eb="5">
      <t>ヒ</t>
    </rPh>
    <phoneticPr fontId="2"/>
  </si>
  <si>
    <t>直接経費</t>
    <rPh sb="0" eb="2">
      <t>チョクセツ</t>
    </rPh>
    <rPh sb="2" eb="4">
      <t>ケイヒ</t>
    </rPh>
    <phoneticPr fontId="2"/>
  </si>
  <si>
    <t>直接経費計</t>
    <rPh sb="0" eb="2">
      <t>チョクセツ</t>
    </rPh>
    <rPh sb="2" eb="4">
      <t>ケイヒ</t>
    </rPh>
    <rPh sb="4" eb="5">
      <t>ケイ</t>
    </rPh>
    <phoneticPr fontId="2"/>
  </si>
  <si>
    <t>成果検定費</t>
    <rPh sb="0" eb="2">
      <t>セイカ</t>
    </rPh>
    <rPh sb="2" eb="4">
      <t>ケンテイ</t>
    </rPh>
    <rPh sb="4" eb="5">
      <t>ヒ</t>
    </rPh>
    <phoneticPr fontId="2"/>
  </si>
  <si>
    <t>直接測量費計</t>
    <rPh sb="0" eb="2">
      <t>チョクセツ</t>
    </rPh>
    <rPh sb="2" eb="4">
      <t>ソクリョウ</t>
    </rPh>
    <rPh sb="4" eb="5">
      <t>ヒ</t>
    </rPh>
    <rPh sb="5" eb="6">
      <t>ケイ</t>
    </rPh>
    <phoneticPr fontId="2"/>
  </si>
  <si>
    <t>諸経費</t>
    <rPh sb="0" eb="3">
      <t>ショケイヒ</t>
    </rPh>
    <phoneticPr fontId="2"/>
  </si>
  <si>
    <t>委託価格計</t>
    <rPh sb="0" eb="2">
      <t>イタク</t>
    </rPh>
    <rPh sb="2" eb="4">
      <t>カカク</t>
    </rPh>
    <rPh sb="4" eb="5">
      <t>ケイ</t>
    </rPh>
    <phoneticPr fontId="2"/>
  </si>
  <si>
    <t>消費税及び地方消費税の額</t>
    <rPh sb="0" eb="3">
      <t>ショウヒゼイ</t>
    </rPh>
    <rPh sb="3" eb="4">
      <t>オヨ</t>
    </rPh>
    <rPh sb="5" eb="7">
      <t>チホウ</t>
    </rPh>
    <rPh sb="7" eb="10">
      <t>ショウヒゼイ</t>
    </rPh>
    <rPh sb="11" eb="12">
      <t>ガク</t>
    </rPh>
    <phoneticPr fontId="2"/>
  </si>
  <si>
    <t>委託料計</t>
    <rPh sb="0" eb="2">
      <t>イタク</t>
    </rPh>
    <rPh sb="2" eb="3">
      <t>リョウ</t>
    </rPh>
    <rPh sb="3" eb="4">
      <t>ケイ</t>
    </rPh>
    <phoneticPr fontId="2"/>
  </si>
  <si>
    <t>一　式</t>
    <rPh sb="0" eb="1">
      <t>イチ</t>
    </rPh>
    <rPh sb="2" eb="3">
      <t>シキ</t>
    </rPh>
    <phoneticPr fontId="2"/>
  </si>
  <si>
    <t>摘　　　　　要</t>
    <rPh sb="0" eb="1">
      <t>テキ</t>
    </rPh>
    <rPh sb="6" eb="7">
      <t>ヨウ</t>
    </rPh>
    <phoneticPr fontId="2"/>
  </si>
  <si>
    <t>金　　額</t>
    <rPh sb="0" eb="1">
      <t>キン</t>
    </rPh>
    <rPh sb="3" eb="4">
      <t>ガク</t>
    </rPh>
    <phoneticPr fontId="2"/>
  </si>
  <si>
    <t>動植物調査</t>
    <rPh sb="0" eb="3">
      <t>ドウショクブツ</t>
    </rPh>
    <rPh sb="3" eb="5">
      <t>チョウサ</t>
    </rPh>
    <phoneticPr fontId="2"/>
  </si>
  <si>
    <t>直接人件費計</t>
    <rPh sb="0" eb="2">
      <t>チョクセツ</t>
    </rPh>
    <rPh sb="2" eb="5">
      <t>ジンケンヒ</t>
    </rPh>
    <rPh sb="5" eb="6">
      <t>ケイ</t>
    </rPh>
    <phoneticPr fontId="2"/>
  </si>
  <si>
    <t>旅費交通費</t>
    <rPh sb="0" eb="2">
      <t>リョヒ</t>
    </rPh>
    <rPh sb="2" eb="5">
      <t>コウツウヒ</t>
    </rPh>
    <phoneticPr fontId="2"/>
  </si>
  <si>
    <t>電子成果品作成費</t>
    <rPh sb="0" eb="2">
      <t>デンシ</t>
    </rPh>
    <rPh sb="2" eb="4">
      <t>セイカ</t>
    </rPh>
    <rPh sb="4" eb="5">
      <t>ヒン</t>
    </rPh>
    <rPh sb="5" eb="7">
      <t>サクセイ</t>
    </rPh>
    <rPh sb="7" eb="8">
      <t>ヒ</t>
    </rPh>
    <phoneticPr fontId="2"/>
  </si>
  <si>
    <t>直接原価</t>
    <rPh sb="0" eb="2">
      <t>チョクセツ</t>
    </rPh>
    <rPh sb="2" eb="4">
      <t>ゲンカ</t>
    </rPh>
    <phoneticPr fontId="2"/>
  </si>
  <si>
    <t>その他原価</t>
    <rPh sb="2" eb="3">
      <t>タ</t>
    </rPh>
    <rPh sb="3" eb="5">
      <t>ゲンカ</t>
    </rPh>
    <phoneticPr fontId="2"/>
  </si>
  <si>
    <t>業務原価</t>
    <rPh sb="0" eb="2">
      <t>ギョウム</t>
    </rPh>
    <rPh sb="2" eb="4">
      <t>ゲンカ</t>
    </rPh>
    <phoneticPr fontId="2"/>
  </si>
  <si>
    <t>一般管理費等</t>
    <rPh sb="0" eb="2">
      <t>イッパン</t>
    </rPh>
    <rPh sb="2" eb="5">
      <t>カンリヒ</t>
    </rPh>
    <rPh sb="5" eb="6">
      <t>トウ</t>
    </rPh>
    <phoneticPr fontId="2"/>
  </si>
  <si>
    <t>第　1号表内訳のとおり</t>
    <rPh sb="0" eb="1">
      <t>ダイ</t>
    </rPh>
    <rPh sb="3" eb="4">
      <t>ゴウ</t>
    </rPh>
    <rPh sb="4" eb="5">
      <t>ヒョウ</t>
    </rPh>
    <rPh sb="5" eb="7">
      <t>ウチワケ</t>
    </rPh>
    <phoneticPr fontId="2"/>
  </si>
  <si>
    <t>第　2号表内訳のとおり</t>
    <rPh sb="0" eb="1">
      <t>ダイ</t>
    </rPh>
    <rPh sb="3" eb="4">
      <t>ゴウ</t>
    </rPh>
    <rPh sb="4" eb="5">
      <t>ヒョウ</t>
    </rPh>
    <rPh sb="5" eb="7">
      <t>ウチワケ</t>
    </rPh>
    <phoneticPr fontId="2"/>
  </si>
  <si>
    <t>第　4号表内訳のとおり</t>
    <rPh sb="0" eb="1">
      <t>ダイ</t>
    </rPh>
    <rPh sb="3" eb="4">
      <t>ゴウ</t>
    </rPh>
    <rPh sb="4" eb="5">
      <t>ヒョウ</t>
    </rPh>
    <rPh sb="5" eb="7">
      <t>ウチワケ</t>
    </rPh>
    <phoneticPr fontId="2"/>
  </si>
  <si>
    <t>第　5号表内訳のとおり</t>
    <rPh sb="0" eb="1">
      <t>ダイ</t>
    </rPh>
    <rPh sb="3" eb="4">
      <t>ゴウ</t>
    </rPh>
    <rPh sb="4" eb="5">
      <t>ヒョウ</t>
    </rPh>
    <rPh sb="5" eb="7">
      <t>ウチワケ</t>
    </rPh>
    <phoneticPr fontId="2"/>
  </si>
  <si>
    <t>第　6号表内訳のとおり</t>
    <rPh sb="0" eb="1">
      <t>ダイ</t>
    </rPh>
    <rPh sb="3" eb="4">
      <t>ゴウ</t>
    </rPh>
    <rPh sb="4" eb="5">
      <t>ヒョウ</t>
    </rPh>
    <rPh sb="5" eb="7">
      <t>ウチワケ</t>
    </rPh>
    <phoneticPr fontId="2"/>
  </si>
  <si>
    <t>第　7号表内訳のとおり</t>
    <rPh sb="0" eb="1">
      <t>ダイ</t>
    </rPh>
    <rPh sb="3" eb="4">
      <t>ゴウ</t>
    </rPh>
    <rPh sb="4" eb="5">
      <t>ヒョウ</t>
    </rPh>
    <rPh sb="5" eb="7">
      <t>ウチワケ</t>
    </rPh>
    <phoneticPr fontId="2"/>
  </si>
  <si>
    <t>第　8号表内訳のとおり</t>
    <rPh sb="0" eb="1">
      <t>ダイ</t>
    </rPh>
    <rPh sb="3" eb="4">
      <t>ゴウ</t>
    </rPh>
    <rPh sb="4" eb="5">
      <t>ヒョウ</t>
    </rPh>
    <rPh sb="5" eb="7">
      <t>ウチワケ</t>
    </rPh>
    <phoneticPr fontId="2"/>
  </si>
  <si>
    <t>第　１号</t>
    <rPh sb="0" eb="1">
      <t>ダイ</t>
    </rPh>
    <rPh sb="3" eb="4">
      <t>ゴウ</t>
    </rPh>
    <phoneticPr fontId="2"/>
  </si>
  <si>
    <t>形状・寸法</t>
    <rPh sb="0" eb="2">
      <t>ケイジョウ</t>
    </rPh>
    <rPh sb="3" eb="5">
      <t>スンポウ</t>
    </rPh>
    <phoneticPr fontId="2"/>
  </si>
  <si>
    <t>単位</t>
    <rPh sb="0" eb="2">
      <t>タンイ</t>
    </rPh>
    <phoneticPr fontId="2"/>
  </si>
  <si>
    <t>植物群落</t>
    <rPh sb="0" eb="2">
      <t>ショクブツ</t>
    </rPh>
    <rPh sb="2" eb="4">
      <t>グンラク</t>
    </rPh>
    <phoneticPr fontId="2"/>
  </si>
  <si>
    <t>植物相（注目される植物）</t>
    <rPh sb="0" eb="2">
      <t>ショクブツ</t>
    </rPh>
    <rPh sb="2" eb="3">
      <t>ソウ</t>
    </rPh>
    <rPh sb="4" eb="6">
      <t>チュウモク</t>
    </rPh>
    <rPh sb="9" eb="11">
      <t>ショクブツ</t>
    </rPh>
    <phoneticPr fontId="2"/>
  </si>
  <si>
    <t>哺乳類</t>
    <rPh sb="0" eb="3">
      <t>ホニュウルイ</t>
    </rPh>
    <phoneticPr fontId="2"/>
  </si>
  <si>
    <t>クモ類、土壌動物</t>
    <rPh sb="2" eb="3">
      <t>ルイ</t>
    </rPh>
    <rPh sb="4" eb="6">
      <t>ドジョウ</t>
    </rPh>
    <rPh sb="6" eb="8">
      <t>ドウブツ</t>
    </rPh>
    <phoneticPr fontId="2"/>
  </si>
  <si>
    <t>猛禽類調査</t>
    <rPh sb="0" eb="2">
      <t>モウキン</t>
    </rPh>
    <rPh sb="2" eb="3">
      <t>ルイ</t>
    </rPh>
    <rPh sb="3" eb="5">
      <t>チョウサ</t>
    </rPh>
    <phoneticPr fontId="2"/>
  </si>
  <si>
    <t>鮎遡上調査</t>
    <rPh sb="0" eb="1">
      <t>アユ</t>
    </rPh>
    <rPh sb="1" eb="3">
      <t>ソジョウ</t>
    </rPh>
    <rPh sb="3" eb="5">
      <t>チョウサ</t>
    </rPh>
    <phoneticPr fontId="2"/>
  </si>
  <si>
    <t>鮎降下調査</t>
    <rPh sb="0" eb="1">
      <t>アユ</t>
    </rPh>
    <rPh sb="1" eb="3">
      <t>コウカ</t>
    </rPh>
    <rPh sb="3" eb="5">
      <t>チョウサ</t>
    </rPh>
    <phoneticPr fontId="2"/>
  </si>
  <si>
    <t>鮎溜り調査及び産卵床調査、卵のサンプリング</t>
    <rPh sb="0" eb="1">
      <t>アユ</t>
    </rPh>
    <rPh sb="1" eb="2">
      <t>タマ</t>
    </rPh>
    <rPh sb="3" eb="5">
      <t>チョウサ</t>
    </rPh>
    <rPh sb="5" eb="6">
      <t>オヨ</t>
    </rPh>
    <rPh sb="7" eb="10">
      <t>サンランショウ</t>
    </rPh>
    <rPh sb="10" eb="12">
      <t>チョウサ</t>
    </rPh>
    <rPh sb="13" eb="14">
      <t>タマゴ</t>
    </rPh>
    <phoneticPr fontId="2"/>
  </si>
  <si>
    <t>環境保全措置</t>
    <rPh sb="0" eb="2">
      <t>カンキョウ</t>
    </rPh>
    <rPh sb="2" eb="4">
      <t>ホゼン</t>
    </rPh>
    <rPh sb="4" eb="6">
      <t>ソチ</t>
    </rPh>
    <phoneticPr fontId="2"/>
  </si>
  <si>
    <t>種　別・細　別・内　訳</t>
    <rPh sb="0" eb="1">
      <t>シュ</t>
    </rPh>
    <rPh sb="2" eb="3">
      <t>ベツ</t>
    </rPh>
    <rPh sb="4" eb="5">
      <t>ホソ</t>
    </rPh>
    <rPh sb="6" eb="7">
      <t>ベツ</t>
    </rPh>
    <rPh sb="8" eb="9">
      <t>ウチ</t>
    </rPh>
    <rPh sb="10" eb="11">
      <t>ヤク</t>
    </rPh>
    <phoneticPr fontId="2"/>
  </si>
  <si>
    <t>摘　　　要</t>
    <rPh sb="0" eb="1">
      <t>テキ</t>
    </rPh>
    <rPh sb="4" eb="5">
      <t>ヨウ</t>
    </rPh>
    <phoneticPr fontId="2"/>
  </si>
  <si>
    <t>単　　価</t>
    <rPh sb="0" eb="1">
      <t>タン</t>
    </rPh>
    <rPh sb="3" eb="4">
      <t>アタイ</t>
    </rPh>
    <phoneticPr fontId="2"/>
  </si>
  <si>
    <t>式</t>
    <rPh sb="0" eb="1">
      <t>シキ</t>
    </rPh>
    <phoneticPr fontId="2"/>
  </si>
  <si>
    <t>第　２号</t>
    <rPh sb="0" eb="1">
      <t>ダイ</t>
    </rPh>
    <rPh sb="3" eb="4">
      <t>ゴウ</t>
    </rPh>
    <phoneticPr fontId="2"/>
  </si>
  <si>
    <t>第　３号</t>
    <rPh sb="0" eb="1">
      <t>ダイ</t>
    </rPh>
    <rPh sb="3" eb="4">
      <t>ゴウ</t>
    </rPh>
    <phoneticPr fontId="2"/>
  </si>
  <si>
    <t>哺乳類、鳥類、クモ類・土壌動物、鮎遡上</t>
    <rPh sb="0" eb="3">
      <t>ホニュウルイ</t>
    </rPh>
    <rPh sb="4" eb="6">
      <t>チョウルイ</t>
    </rPh>
    <rPh sb="9" eb="10">
      <t>ルイ</t>
    </rPh>
    <rPh sb="11" eb="13">
      <t>ドジョウ</t>
    </rPh>
    <rPh sb="13" eb="15">
      <t>ドウブツ</t>
    </rPh>
    <rPh sb="16" eb="17">
      <t>アユ</t>
    </rPh>
    <rPh sb="17" eb="19">
      <t>ソジョウ</t>
    </rPh>
    <phoneticPr fontId="2"/>
  </si>
  <si>
    <t>数　量</t>
    <rPh sb="0" eb="1">
      <t>カズ</t>
    </rPh>
    <rPh sb="2" eb="3">
      <t>リョウ</t>
    </rPh>
    <phoneticPr fontId="2"/>
  </si>
  <si>
    <t>日</t>
    <rPh sb="0" eb="1">
      <t>ニチ</t>
    </rPh>
    <phoneticPr fontId="2"/>
  </si>
  <si>
    <t>第　４号</t>
    <rPh sb="0" eb="1">
      <t>ダイ</t>
    </rPh>
    <rPh sb="3" eb="4">
      <t>ゴウ</t>
    </rPh>
    <phoneticPr fontId="2"/>
  </si>
  <si>
    <t>生物化学的酸素要求量分析費（ＢＯＤ)</t>
    <rPh sb="0" eb="2">
      <t>セイブツ</t>
    </rPh>
    <rPh sb="2" eb="4">
      <t>カガク</t>
    </rPh>
    <rPh sb="4" eb="5">
      <t>テキ</t>
    </rPh>
    <rPh sb="5" eb="7">
      <t>サンソ</t>
    </rPh>
    <rPh sb="7" eb="10">
      <t>ヨウキュウリョウ</t>
    </rPh>
    <rPh sb="10" eb="12">
      <t>ブンセキ</t>
    </rPh>
    <rPh sb="12" eb="13">
      <t>ヒ</t>
    </rPh>
    <phoneticPr fontId="2"/>
  </si>
  <si>
    <t>　　　種　別　内　訳　書</t>
    <rPh sb="3" eb="4">
      <t>シュ</t>
    </rPh>
    <rPh sb="5" eb="6">
      <t>ベツ</t>
    </rPh>
    <rPh sb="7" eb="8">
      <t>ナイ</t>
    </rPh>
    <rPh sb="9" eb="10">
      <t>ワケ</t>
    </rPh>
    <rPh sb="11" eb="12">
      <t>ショ</t>
    </rPh>
    <phoneticPr fontId="2"/>
  </si>
  <si>
    <t>浮遊物質量分析費（ＳＳ）</t>
    <rPh sb="0" eb="2">
      <t>フユウ</t>
    </rPh>
    <rPh sb="2" eb="4">
      <t>ブッシツ</t>
    </rPh>
    <rPh sb="4" eb="5">
      <t>リョウ</t>
    </rPh>
    <rPh sb="5" eb="7">
      <t>ブンセキ</t>
    </rPh>
    <rPh sb="7" eb="8">
      <t>ヒ</t>
    </rPh>
    <phoneticPr fontId="2"/>
  </si>
  <si>
    <t>溶存酸素量分析費（ＤＯ）</t>
    <rPh sb="0" eb="4">
      <t>ヨウゾンサンソ</t>
    </rPh>
    <rPh sb="4" eb="5">
      <t>リョウ</t>
    </rPh>
    <rPh sb="5" eb="7">
      <t>ブンセキ</t>
    </rPh>
    <rPh sb="7" eb="8">
      <t>ヒ</t>
    </rPh>
    <phoneticPr fontId="2"/>
  </si>
  <si>
    <t>.</t>
    <phoneticPr fontId="2"/>
  </si>
  <si>
    <t>水素イオン濃度分析費（ｐＨ）</t>
    <rPh sb="0" eb="2">
      <t>スイソ</t>
    </rPh>
    <rPh sb="5" eb="7">
      <t>ノウド</t>
    </rPh>
    <rPh sb="7" eb="9">
      <t>ブンセキ</t>
    </rPh>
    <rPh sb="9" eb="10">
      <t>ヒ</t>
    </rPh>
    <phoneticPr fontId="2"/>
  </si>
  <si>
    <t>計画準備</t>
    <rPh sb="0" eb="2">
      <t>ケイカク</t>
    </rPh>
    <rPh sb="2" eb="4">
      <t>ジュンビ</t>
    </rPh>
    <phoneticPr fontId="2"/>
  </si>
  <si>
    <t>調査結果の整理及び考察</t>
    <rPh sb="0" eb="2">
      <t>チョウサ</t>
    </rPh>
    <rPh sb="2" eb="4">
      <t>ケッカ</t>
    </rPh>
    <rPh sb="5" eb="7">
      <t>セイリ</t>
    </rPh>
    <rPh sb="7" eb="8">
      <t>オヨ</t>
    </rPh>
    <rPh sb="9" eb="11">
      <t>コウサツ</t>
    </rPh>
    <phoneticPr fontId="2"/>
  </si>
  <si>
    <t>動植物調査・鮎調査</t>
    <rPh sb="0" eb="3">
      <t>ドウショクブツ</t>
    </rPh>
    <rPh sb="3" eb="5">
      <t>チョウサ</t>
    </rPh>
    <rPh sb="6" eb="7">
      <t>アユ</t>
    </rPh>
    <rPh sb="7" eb="9">
      <t>チョウサ</t>
    </rPh>
    <phoneticPr fontId="2"/>
  </si>
  <si>
    <t>報告書作成</t>
    <rPh sb="0" eb="3">
      <t>ホウコクショ</t>
    </rPh>
    <rPh sb="3" eb="5">
      <t>サクセイ</t>
    </rPh>
    <phoneticPr fontId="2"/>
  </si>
  <si>
    <t>打合せ</t>
    <rPh sb="0" eb="2">
      <t>ウチアワ</t>
    </rPh>
    <phoneticPr fontId="2"/>
  </si>
  <si>
    <t>関係機関打合せ協議</t>
    <rPh sb="0" eb="2">
      <t>カンケイ</t>
    </rPh>
    <rPh sb="2" eb="4">
      <t>キカン</t>
    </rPh>
    <rPh sb="4" eb="6">
      <t>ウチアワ</t>
    </rPh>
    <rPh sb="7" eb="9">
      <t>キョウギ</t>
    </rPh>
    <phoneticPr fontId="2"/>
  </si>
  <si>
    <t>回</t>
    <rPh sb="0" eb="1">
      <t>カイ</t>
    </rPh>
    <phoneticPr fontId="2"/>
  </si>
  <si>
    <t>業務</t>
    <rPh sb="0" eb="2">
      <t>ギョウム</t>
    </rPh>
    <phoneticPr fontId="2"/>
  </si>
  <si>
    <t>調査結果の整理と考察</t>
    <rPh sb="0" eb="2">
      <t>チョウサ</t>
    </rPh>
    <rPh sb="2" eb="4">
      <t>ケッカ</t>
    </rPh>
    <rPh sb="5" eb="7">
      <t>セイリ</t>
    </rPh>
    <rPh sb="8" eb="10">
      <t>コウサツ</t>
    </rPh>
    <phoneticPr fontId="2"/>
  </si>
  <si>
    <t>印刷製本費</t>
    <rPh sb="0" eb="2">
      <t>インサツ</t>
    </rPh>
    <rPh sb="2" eb="4">
      <t>セイホン</t>
    </rPh>
    <rPh sb="4" eb="5">
      <t>ヒ</t>
    </rPh>
    <phoneticPr fontId="2"/>
  </si>
  <si>
    <t>第　７号</t>
    <rPh sb="0" eb="1">
      <t>ダイ</t>
    </rPh>
    <rPh sb="3" eb="4">
      <t>ゴウ</t>
    </rPh>
    <phoneticPr fontId="2"/>
  </si>
  <si>
    <t>第　６号</t>
    <rPh sb="0" eb="1">
      <t>ダイ</t>
    </rPh>
    <rPh sb="3" eb="4">
      <t>ゴウ</t>
    </rPh>
    <phoneticPr fontId="2"/>
  </si>
  <si>
    <t>第　５号</t>
    <rPh sb="0" eb="1">
      <t>ダイ</t>
    </rPh>
    <rPh sb="3" eb="4">
      <t>ゴウ</t>
    </rPh>
    <phoneticPr fontId="2"/>
  </si>
  <si>
    <t>第　８号</t>
    <rPh sb="0" eb="1">
      <t>ダイ</t>
    </rPh>
    <rPh sb="3" eb="4">
      <t>ゴウ</t>
    </rPh>
    <phoneticPr fontId="2"/>
  </si>
  <si>
    <t>委　託　項　目　・　工　種　・　種　別</t>
    <rPh sb="0" eb="1">
      <t>イ</t>
    </rPh>
    <rPh sb="2" eb="3">
      <t>タク</t>
    </rPh>
    <rPh sb="4" eb="5">
      <t>コウ</t>
    </rPh>
    <rPh sb="6" eb="7">
      <t>メ</t>
    </rPh>
    <rPh sb="10" eb="11">
      <t>コウ</t>
    </rPh>
    <rPh sb="12" eb="13">
      <t>シュ</t>
    </rPh>
    <rPh sb="16" eb="17">
      <t>タネ</t>
    </rPh>
    <rPh sb="18" eb="19">
      <t>ベツ</t>
    </rPh>
    <phoneticPr fontId="2"/>
  </si>
  <si>
    <t>試料</t>
    <rPh sb="0" eb="2">
      <t>シリョウ</t>
    </rPh>
    <phoneticPr fontId="2"/>
  </si>
  <si>
    <t>特定外来生物の駆除</t>
    <rPh sb="0" eb="2">
      <t>トクテイ</t>
    </rPh>
    <rPh sb="2" eb="6">
      <t>ガイライセイブツ</t>
    </rPh>
    <rPh sb="7" eb="9">
      <t>クジョ</t>
    </rPh>
    <phoneticPr fontId="2"/>
  </si>
  <si>
    <t>鳥類、爬虫類・両生類・魚類・底生生物等</t>
    <rPh sb="0" eb="2">
      <t>チョウルイ</t>
    </rPh>
    <rPh sb="3" eb="6">
      <t>ハチュウルイ</t>
    </rPh>
    <rPh sb="7" eb="10">
      <t>リョウセイルイ</t>
    </rPh>
    <rPh sb="11" eb="13">
      <t>ギョルイ</t>
    </rPh>
    <rPh sb="14" eb="16">
      <t>テイセイ</t>
    </rPh>
    <rPh sb="16" eb="18">
      <t>セイブツ</t>
    </rPh>
    <rPh sb="18" eb="19">
      <t>トウ</t>
    </rPh>
    <phoneticPr fontId="2"/>
  </si>
  <si>
    <t>旅費交通費（連絡車運転費）</t>
    <rPh sb="0" eb="2">
      <t>リョヒ</t>
    </rPh>
    <rPh sb="2" eb="5">
      <t>コウツウヒ</t>
    </rPh>
    <rPh sb="6" eb="8">
      <t>レンラク</t>
    </rPh>
    <rPh sb="8" eb="9">
      <t>シャ</t>
    </rPh>
    <rPh sb="9" eb="11">
      <t>ウンテン</t>
    </rPh>
    <rPh sb="11" eb="12">
      <t>ヒ</t>
    </rPh>
    <phoneticPr fontId="2"/>
  </si>
  <si>
    <t>環境調査＜業務に係る報告書作成＞</t>
    <rPh sb="0" eb="2">
      <t>カンキョウ</t>
    </rPh>
    <rPh sb="2" eb="4">
      <t>チョウサ</t>
    </rPh>
    <rPh sb="5" eb="7">
      <t>ギョウム</t>
    </rPh>
    <rPh sb="8" eb="9">
      <t>カカ</t>
    </rPh>
    <rPh sb="10" eb="13">
      <t>ホウコクショ</t>
    </rPh>
    <rPh sb="13" eb="15">
      <t>サクセイ</t>
    </rPh>
    <phoneticPr fontId="2"/>
  </si>
  <si>
    <t>流速等調査、周辺環境基礎データ収集</t>
    <rPh sb="0" eb="2">
      <t>リュウソク</t>
    </rPh>
    <rPh sb="2" eb="3">
      <t>トウ</t>
    </rPh>
    <rPh sb="3" eb="5">
      <t>チョウサ</t>
    </rPh>
    <rPh sb="6" eb="8">
      <t>シュウヘン</t>
    </rPh>
    <rPh sb="8" eb="10">
      <t>カンキョウ</t>
    </rPh>
    <rPh sb="10" eb="12">
      <t>キソ</t>
    </rPh>
    <rPh sb="15" eb="17">
      <t>シュウシュウ</t>
    </rPh>
    <phoneticPr fontId="2"/>
  </si>
  <si>
    <t>自然環境保全対策調査（８）</t>
    <rPh sb="0" eb="4">
      <t>シゼンカンキョウ</t>
    </rPh>
    <rPh sb="4" eb="8">
      <t>ホゼンタイサク</t>
    </rPh>
    <rPh sb="8" eb="10">
      <t>チョウサ</t>
    </rPh>
    <phoneticPr fontId="2"/>
  </si>
  <si>
    <t>第　3号表内訳のとおり</t>
    <rPh sb="0" eb="1">
      <t>ダイ</t>
    </rPh>
    <rPh sb="3" eb="4">
      <t>ゴウ</t>
    </rPh>
    <rPh sb="4" eb="5">
      <t>ヒョウ</t>
    </rPh>
    <rPh sb="5" eb="7">
      <t>ウチワケ</t>
    </rPh>
    <phoneticPr fontId="2"/>
  </si>
  <si>
    <t>自然環境保全対策調査報告書作成（８）</t>
    <rPh sb="0" eb="2">
      <t>シゼン</t>
    </rPh>
    <rPh sb="2" eb="4">
      <t>カンキョウ</t>
    </rPh>
    <rPh sb="4" eb="6">
      <t>ホゼン</t>
    </rPh>
    <rPh sb="6" eb="8">
      <t>タイサク</t>
    </rPh>
    <rPh sb="8" eb="10">
      <t>チョウサ</t>
    </rPh>
    <rPh sb="10" eb="13">
      <t>ホウコクショ</t>
    </rPh>
    <rPh sb="13" eb="15">
      <t>サクセイ</t>
    </rPh>
    <phoneticPr fontId="2"/>
  </si>
  <si>
    <t>[件　　名]　等々力大橋（仮称）整備に伴う自然環境保全対策及びモニタリング調査委託（その８）</t>
    <rPh sb="1" eb="2">
      <t>ケン</t>
    </rPh>
    <rPh sb="4" eb="5">
      <t>ナ</t>
    </rPh>
    <rPh sb="7" eb="10">
      <t>トドロキ</t>
    </rPh>
    <rPh sb="10" eb="12">
      <t>オオハシ</t>
    </rPh>
    <rPh sb="13" eb="15">
      <t>カショウ</t>
    </rPh>
    <rPh sb="16" eb="18">
      <t>セイビ</t>
    </rPh>
    <rPh sb="19" eb="20">
      <t>トモナ</t>
    </rPh>
    <rPh sb="21" eb="23">
      <t>シゼン</t>
    </rPh>
    <rPh sb="23" eb="25">
      <t>カンキョウ</t>
    </rPh>
    <rPh sb="25" eb="27">
      <t>ホゼン</t>
    </rPh>
    <rPh sb="27" eb="29">
      <t>タイサク</t>
    </rPh>
    <rPh sb="29" eb="30">
      <t>オヨ</t>
    </rPh>
    <rPh sb="37" eb="39">
      <t>チョウサ</t>
    </rPh>
    <rPh sb="39" eb="41">
      <t>イタク</t>
    </rPh>
    <phoneticPr fontId="2"/>
  </si>
  <si>
    <t>[委託名]　自然環境保全対策調査（８）</t>
    <rPh sb="1" eb="3">
      <t>イタク</t>
    </rPh>
    <rPh sb="3" eb="4">
      <t>メイ</t>
    </rPh>
    <rPh sb="6" eb="8">
      <t>シゼン</t>
    </rPh>
    <rPh sb="8" eb="10">
      <t>カンキョウ</t>
    </rPh>
    <rPh sb="10" eb="12">
      <t>ホゼン</t>
    </rPh>
    <rPh sb="12" eb="14">
      <t>タイサク</t>
    </rPh>
    <rPh sb="14" eb="16">
      <t>チョウサ</t>
    </rPh>
    <phoneticPr fontId="2"/>
  </si>
  <si>
    <t>[委託名]　自然環境保全対策調査報告書作成（８）</t>
    <rPh sb="16" eb="21">
      <t>ホウコクショサクセイ</t>
    </rPh>
    <phoneticPr fontId="2"/>
  </si>
  <si>
    <t>旅費交通費</t>
    <rPh sb="0" eb="5">
      <t>リョヒコウツウヒ</t>
    </rPh>
    <phoneticPr fontId="2"/>
  </si>
  <si>
    <t>旅費交通費</t>
    <rPh sb="0" eb="2">
      <t>リョヒ</t>
    </rPh>
    <rPh sb="2" eb="4">
      <t>コウツウ</t>
    </rPh>
    <rPh sb="4" eb="5">
      <t>ヒ</t>
    </rPh>
    <phoneticPr fontId="2"/>
  </si>
  <si>
    <t>旅費交通費（積上）</t>
    <rPh sb="0" eb="5">
      <t>リョヒコウツウヒ</t>
    </rPh>
    <rPh sb="6" eb="8">
      <t>ツミア</t>
    </rPh>
    <phoneticPr fontId="2"/>
  </si>
  <si>
    <t>自然環境保全対策調査（８）</t>
    <phoneticPr fontId="2"/>
  </si>
  <si>
    <t>自然環境保全対策調査報告書作成（８）</t>
    <phoneticPr fontId="2"/>
  </si>
  <si>
    <t>等々力大橋（仮称）整備に伴う自然環境保全対策及びモニタリング調査委託（その８）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</si>
</sst>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\(#,##0\)"/>
    <numFmt numFmtId="177" formatCode="0.0"/>
    <numFmt numFmtId="178" formatCode="#,##0.0%"/>
  </numFmts>
  <fonts count="28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ＭＳ 明朝"/>
      <family val="1"/>
      <charset val="128"/>
    </font>
    <font>
      <sz val="14"/>
      <color theme="1"/>
      <name val="ＭＳ 明朝"/>
      <family val="1"/>
      <charset val="128"/>
    </font>
    <font>
      <sz val="10"/>
      <color theme="1"/>
      <name val="ＭＳ Ｐ明朝"/>
      <family val="1"/>
      <charset val="128"/>
    </font>
    <font>
      <sz val="12"/>
      <name val="Osaka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2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游ゴシック"/>
      <family val="3"/>
      <charset val="128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1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176" fontId="6" fillId="0" borderId="0"/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0" borderId="13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0" borderId="14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6" fillId="22" borderId="15" applyNumberFormat="0" applyFont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23" borderId="1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38" fontId="6" fillId="0" borderId="0" applyFont="0" applyFill="0" applyBorder="0" applyAlignment="0" applyProtection="0"/>
    <xf numFmtId="38" fontId="26" fillId="0" borderId="0" applyFont="0" applyFill="0" applyBorder="0" applyAlignment="0" applyProtection="0">
      <alignment vertical="center"/>
    </xf>
    <xf numFmtId="38" fontId="26" fillId="0" borderId="0" applyFont="0" applyFill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21" fillId="23" borderId="22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7" borderId="17" applyNumberFormat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4" fillId="0" borderId="0"/>
    <xf numFmtId="0" fontId="25" fillId="4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12" xfId="0" applyFont="1" applyBorder="1">
      <alignment vertical="center"/>
    </xf>
    <xf numFmtId="38" fontId="3" fillId="0" borderId="1" xfId="1" applyFont="1" applyBorder="1" applyAlignment="1">
      <alignment vertical="top"/>
    </xf>
    <xf numFmtId="38" fontId="3" fillId="0" borderId="1" xfId="1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8" xfId="0" applyFont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3" fillId="0" borderId="1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3" fillId="0" borderId="6" xfId="0" applyFont="1" applyBorder="1" applyAlignment="1">
      <alignment vertical="center" wrapText="1"/>
    </xf>
    <xf numFmtId="0" fontId="3" fillId="0" borderId="6" xfId="0" applyFont="1" applyBorder="1" applyAlignment="1">
      <alignment horizontal="center" vertical="center"/>
    </xf>
    <xf numFmtId="0" fontId="4" fillId="0" borderId="9" xfId="0" applyFont="1" applyBorder="1">
      <alignment vertical="center"/>
    </xf>
    <xf numFmtId="0" fontId="3" fillId="0" borderId="11" xfId="0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38" fontId="3" fillId="0" borderId="0" xfId="0" applyNumberFormat="1" applyFont="1">
      <alignment vertical="center"/>
    </xf>
    <xf numFmtId="38" fontId="3" fillId="0" borderId="0" xfId="1" applyFont="1" applyAlignment="1">
      <alignment vertical="center"/>
    </xf>
    <xf numFmtId="178" fontId="27" fillId="0" borderId="0" xfId="48" applyNumberFormat="1" applyFont="1" applyAlignment="1">
      <alignment horizontal="left" vertical="center"/>
    </xf>
    <xf numFmtId="0" fontId="4" fillId="0" borderId="8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4" fillId="0" borderId="9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38" fontId="3" fillId="0" borderId="0" xfId="1" applyFont="1">
      <alignment vertical="center"/>
    </xf>
  </cellXfs>
  <cellStyles count="51">
    <cellStyle name="20% - アクセント 1 2" xfId="3" xr:uid="{D6CFD4C8-460B-4789-8672-3EB41FEFFD84}"/>
    <cellStyle name="20% - アクセント 2 2" xfId="4" xr:uid="{869B9654-B7C1-437B-9B4C-AF6A6EDD2736}"/>
    <cellStyle name="20% - アクセント 3 2" xfId="5" xr:uid="{2AF0E67F-E270-4971-8B80-E8BD9F78DBC0}"/>
    <cellStyle name="20% - アクセント 4 2" xfId="6" xr:uid="{77ED7285-C21C-4699-97FF-C3C33BA9B37A}"/>
    <cellStyle name="20% - アクセント 5 2" xfId="7" xr:uid="{A0AB3572-5999-4F65-A716-D561F39D055B}"/>
    <cellStyle name="20% - アクセント 6 2" xfId="8" xr:uid="{2127848A-3C3D-4733-9369-159B14127D60}"/>
    <cellStyle name="40% - アクセント 1 2" xfId="9" xr:uid="{94A3FF9B-7CF0-4035-B5AF-8FD32D598EA2}"/>
    <cellStyle name="40% - アクセント 2 2" xfId="10" xr:uid="{5D3FD51B-59F1-4492-BFE8-EEC9AE933922}"/>
    <cellStyle name="40% - アクセント 3 2" xfId="11" xr:uid="{63A55CEA-F990-4229-9A4E-0708512417CF}"/>
    <cellStyle name="40% - アクセント 4 2" xfId="12" xr:uid="{11B2C186-9D1C-4B66-B15D-BD53C5269E13}"/>
    <cellStyle name="40% - アクセント 5 2" xfId="13" xr:uid="{392F1105-185F-4730-B285-0C69C9E702A5}"/>
    <cellStyle name="40% - アクセント 6 2" xfId="14" xr:uid="{3CDDE629-2020-4303-8930-61AD53D5D7A3}"/>
    <cellStyle name="60% - アクセント 1 2" xfId="15" xr:uid="{43188868-8999-465A-A97B-8F349656FD1E}"/>
    <cellStyle name="60% - アクセント 2 2" xfId="16" xr:uid="{345B0170-1136-4AE9-8F6F-6496D6774A99}"/>
    <cellStyle name="60% - アクセント 3 2" xfId="17" xr:uid="{F43DBA0B-17C2-4A97-8B78-B2A760517330}"/>
    <cellStyle name="60% - アクセント 4 2" xfId="18" xr:uid="{F095D8BA-CC60-4A2E-9F16-06D036C2A1E9}"/>
    <cellStyle name="60% - アクセント 5 2" xfId="19" xr:uid="{BFFD8DE5-7BDF-4491-93F5-F98C8F26D01C}"/>
    <cellStyle name="60% - アクセント 6 2" xfId="20" xr:uid="{26D0EF5C-0A5F-418B-A422-EC6EE11CDD89}"/>
    <cellStyle name="TSUIKA" xfId="21" xr:uid="{09EE75E2-B4BA-458D-A3B2-9B77292B1BC2}"/>
    <cellStyle name="アクセント 1 2" xfId="22" xr:uid="{930F6F95-F1A5-4D41-8CD1-89FB083CC076}"/>
    <cellStyle name="アクセント 2 2" xfId="23" xr:uid="{D924F8D6-3D39-45C9-8BE9-6867CA61CD59}"/>
    <cellStyle name="アクセント 3 2" xfId="24" xr:uid="{FADB8A85-D3D7-4558-B065-0D1A53CD0C64}"/>
    <cellStyle name="アクセント 4 2" xfId="25" xr:uid="{84A32AE4-6A05-451F-A0F2-B2C38E72E67A}"/>
    <cellStyle name="アクセント 5 2" xfId="26" xr:uid="{D5C2128C-2AA6-4828-9FFD-B356E5D664CA}"/>
    <cellStyle name="アクセント 6 2" xfId="27" xr:uid="{3FD3EA4A-878E-42EC-AB61-74F6601A51D3}"/>
    <cellStyle name="タイトル 2" xfId="28" xr:uid="{E78F8B3B-20B3-4068-A5BB-1806FE76A710}"/>
    <cellStyle name="チェック セル 2" xfId="29" xr:uid="{DDC7DF04-B93C-4ED6-BE07-FB44A6797009}"/>
    <cellStyle name="どちらでもない 2" xfId="30" xr:uid="{BE0548E9-E614-4692-BD06-5CB2B41D8151}"/>
    <cellStyle name="メモ 2" xfId="31" xr:uid="{133E6176-604F-4BE1-BE7D-79CB7F2CDB89}"/>
    <cellStyle name="リンク セル 2" xfId="32" xr:uid="{90E36866-E5D9-4EF4-8AB3-D1C31348BC73}"/>
    <cellStyle name="悪い 2" xfId="33" xr:uid="{35A210D4-0A00-48F0-8CF1-AD1E700C1F47}"/>
    <cellStyle name="計算 2" xfId="34" xr:uid="{A573135E-B2AF-40B2-A9BF-177C3817C43C}"/>
    <cellStyle name="警告文 2" xfId="35" xr:uid="{4014DAF9-7DDE-4FF2-9DF9-A8961984D660}"/>
    <cellStyle name="桁区切り" xfId="1" builtinId="6"/>
    <cellStyle name="桁区切り 2" xfId="37" xr:uid="{989CC558-882E-460C-815F-FE63C819CAF5}"/>
    <cellStyle name="桁区切り 2 2" xfId="38" xr:uid="{6DF153DD-7228-44F7-AA10-BAF43BA2E21C}"/>
    <cellStyle name="桁区切り 3" xfId="36" xr:uid="{917B7FBD-4357-47FF-B95E-E19D6100C747}"/>
    <cellStyle name="見出し 1 2" xfId="39" xr:uid="{47867741-8817-4BEB-BD1D-AD190EB3ECC2}"/>
    <cellStyle name="見出し 2 2" xfId="40" xr:uid="{E5955B97-802E-4852-953D-59ABA97A3E27}"/>
    <cellStyle name="見出し 3 2" xfId="41" xr:uid="{61599CA7-77D0-4FEC-8ACC-EEB153DA3791}"/>
    <cellStyle name="見出し 4 2" xfId="42" xr:uid="{CBC636A9-C1E1-4FB1-8863-88DF8648B0E1}"/>
    <cellStyle name="集計 2" xfId="43" xr:uid="{D73A1985-5312-4A4D-8F69-34DB6F7E510F}"/>
    <cellStyle name="出力 2" xfId="44" xr:uid="{C460A47B-F1C2-4FC2-A2CE-4D871B420D01}"/>
    <cellStyle name="説明文 2" xfId="45" xr:uid="{D87FAC13-F1CC-44C6-9B17-6BAF303DDF40}"/>
    <cellStyle name="入力 2" xfId="46" xr:uid="{C4B8067A-86E6-4CA5-B753-98E5044CE1B5}"/>
    <cellStyle name="標準" xfId="0" builtinId="0"/>
    <cellStyle name="標準 2" xfId="47" xr:uid="{DB570485-8CF3-4D85-8E94-46BA83235505}"/>
    <cellStyle name="標準 2 2" xfId="48" xr:uid="{FBFBF45C-64B9-4A9F-AD98-FD580B68629C}"/>
    <cellStyle name="標準 3" xfId="2" xr:uid="{0B13B0CF-B4AE-497E-81F2-94CD44E49A34}"/>
    <cellStyle name="未定義" xfId="49" xr:uid="{653CE340-F2A4-489F-97B8-F8D02490CB04}"/>
    <cellStyle name="良い 2" xfId="50" xr:uid="{895F03C9-09F5-452D-BA74-F68AA31417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752475</xdr:colOff>
      <xdr:row>3</xdr:row>
      <xdr:rowOff>180975</xdr:rowOff>
    </xdr:from>
    <xdr:to>
      <xdr:col>5</xdr:col>
      <xdr:colOff>65087</xdr:colOff>
      <xdr:row>5</xdr:row>
      <xdr:rowOff>230394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23936A5A-1CD9-4531-BFD7-6A72B3E8D4FE}"/>
            </a:ext>
          </a:extLst>
        </xdr:cNvPr>
        <xdr:cNvSpPr txBox="1">
          <a:spLocks noChangeArrowheads="1"/>
        </xdr:cNvSpPr>
      </xdr:nvSpPr>
      <xdr:spPr bwMode="auto">
        <a:xfrm>
          <a:off x="4384675" y="942975"/>
          <a:ext cx="290512" cy="417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円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628650</xdr:colOff>
      <xdr:row>3</xdr:row>
      <xdr:rowOff>219075</xdr:rowOff>
    </xdr:from>
    <xdr:to>
      <xdr:col>8</xdr:col>
      <xdr:colOff>198437</xdr:colOff>
      <xdr:row>4</xdr:row>
      <xdr:rowOff>268494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F4727F07-459B-42D2-B50E-AD68F93076A2}"/>
            </a:ext>
          </a:extLst>
        </xdr:cNvPr>
        <xdr:cNvSpPr txBox="1">
          <a:spLocks noChangeArrowheads="1"/>
        </xdr:cNvSpPr>
      </xdr:nvSpPr>
      <xdr:spPr bwMode="auto">
        <a:xfrm>
          <a:off x="4962525" y="1047750"/>
          <a:ext cx="360362" cy="420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円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628650</xdr:colOff>
      <xdr:row>3</xdr:row>
      <xdr:rowOff>219075</xdr:rowOff>
    </xdr:from>
    <xdr:to>
      <xdr:col>8</xdr:col>
      <xdr:colOff>198437</xdr:colOff>
      <xdr:row>4</xdr:row>
      <xdr:rowOff>268494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36224DA9-1F56-470E-AF48-3DF59B78E66C}"/>
            </a:ext>
          </a:extLst>
        </xdr:cNvPr>
        <xdr:cNvSpPr txBox="1">
          <a:spLocks noChangeArrowheads="1"/>
        </xdr:cNvSpPr>
      </xdr:nvSpPr>
      <xdr:spPr bwMode="auto">
        <a:xfrm>
          <a:off x="4962525" y="1047750"/>
          <a:ext cx="360362" cy="420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円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628650</xdr:colOff>
      <xdr:row>3</xdr:row>
      <xdr:rowOff>219075</xdr:rowOff>
    </xdr:from>
    <xdr:to>
      <xdr:col>8</xdr:col>
      <xdr:colOff>198437</xdr:colOff>
      <xdr:row>4</xdr:row>
      <xdr:rowOff>268494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546BF99A-4F5E-417B-998E-E613F86B8139}"/>
            </a:ext>
          </a:extLst>
        </xdr:cNvPr>
        <xdr:cNvSpPr txBox="1">
          <a:spLocks noChangeArrowheads="1"/>
        </xdr:cNvSpPr>
      </xdr:nvSpPr>
      <xdr:spPr bwMode="auto">
        <a:xfrm>
          <a:off x="4962525" y="1047750"/>
          <a:ext cx="360362" cy="420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円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752475</xdr:colOff>
      <xdr:row>3</xdr:row>
      <xdr:rowOff>180975</xdr:rowOff>
    </xdr:from>
    <xdr:to>
      <xdr:col>5</xdr:col>
      <xdr:colOff>65087</xdr:colOff>
      <xdr:row>4</xdr:row>
      <xdr:rowOff>230394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D7B25B10-4562-4AF7-9EF2-2C6A847E6CA9}"/>
            </a:ext>
          </a:extLst>
        </xdr:cNvPr>
        <xdr:cNvSpPr txBox="1">
          <a:spLocks noChangeArrowheads="1"/>
        </xdr:cNvSpPr>
      </xdr:nvSpPr>
      <xdr:spPr bwMode="auto">
        <a:xfrm>
          <a:off x="4333875" y="942975"/>
          <a:ext cx="255587" cy="420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円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3</xdr:row>
      <xdr:rowOff>190500</xdr:rowOff>
    </xdr:from>
    <xdr:to>
      <xdr:col>5</xdr:col>
      <xdr:colOff>55562</xdr:colOff>
      <xdr:row>4</xdr:row>
      <xdr:rowOff>239919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A9C6C745-F6C1-421E-8F60-440929ACBB9B}"/>
            </a:ext>
          </a:extLst>
        </xdr:cNvPr>
        <xdr:cNvSpPr txBox="1">
          <a:spLocks noChangeArrowheads="1"/>
        </xdr:cNvSpPr>
      </xdr:nvSpPr>
      <xdr:spPr bwMode="auto">
        <a:xfrm>
          <a:off x="4324350" y="952500"/>
          <a:ext cx="255587" cy="420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円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619125</xdr:colOff>
      <xdr:row>3</xdr:row>
      <xdr:rowOff>228600</xdr:rowOff>
    </xdr:from>
    <xdr:to>
      <xdr:col>8</xdr:col>
      <xdr:colOff>188912</xdr:colOff>
      <xdr:row>4</xdr:row>
      <xdr:rowOff>85725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953066B8-FFC6-46B1-8C3B-367B6B09CAB0}"/>
            </a:ext>
          </a:extLst>
        </xdr:cNvPr>
        <xdr:cNvSpPr txBox="1">
          <a:spLocks noChangeArrowheads="1"/>
        </xdr:cNvSpPr>
      </xdr:nvSpPr>
      <xdr:spPr bwMode="auto">
        <a:xfrm>
          <a:off x="4953000" y="1057275"/>
          <a:ext cx="360362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円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628650</xdr:colOff>
      <xdr:row>3</xdr:row>
      <xdr:rowOff>209550</xdr:rowOff>
    </xdr:from>
    <xdr:to>
      <xdr:col>8</xdr:col>
      <xdr:colOff>198437</xdr:colOff>
      <xdr:row>4</xdr:row>
      <xdr:rowOff>76200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8C14446-9CD0-4181-A593-E8D63187C49F}"/>
            </a:ext>
          </a:extLst>
        </xdr:cNvPr>
        <xdr:cNvSpPr txBox="1">
          <a:spLocks noChangeArrowheads="1"/>
        </xdr:cNvSpPr>
      </xdr:nvSpPr>
      <xdr:spPr bwMode="auto">
        <a:xfrm>
          <a:off x="4962525" y="1038225"/>
          <a:ext cx="360362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円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3</xdr:row>
      <xdr:rowOff>228600</xdr:rowOff>
    </xdr:from>
    <xdr:to>
      <xdr:col>8</xdr:col>
      <xdr:colOff>169862</xdr:colOff>
      <xdr:row>4</xdr:row>
      <xdr:rowOff>278019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A3255D19-C674-49B7-9A10-CA6AC996BF81}"/>
            </a:ext>
          </a:extLst>
        </xdr:cNvPr>
        <xdr:cNvSpPr txBox="1">
          <a:spLocks noChangeArrowheads="1"/>
        </xdr:cNvSpPr>
      </xdr:nvSpPr>
      <xdr:spPr bwMode="auto">
        <a:xfrm>
          <a:off x="4933950" y="1057275"/>
          <a:ext cx="360362" cy="420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円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638175</xdr:colOff>
      <xdr:row>3</xdr:row>
      <xdr:rowOff>190500</xdr:rowOff>
    </xdr:from>
    <xdr:to>
      <xdr:col>8</xdr:col>
      <xdr:colOff>207962</xdr:colOff>
      <xdr:row>4</xdr:row>
      <xdr:rowOff>57150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AA74B073-255A-4F9E-8416-CF29C638AA03}"/>
            </a:ext>
          </a:extLst>
        </xdr:cNvPr>
        <xdr:cNvSpPr txBox="1">
          <a:spLocks noChangeArrowheads="1"/>
        </xdr:cNvSpPr>
      </xdr:nvSpPr>
      <xdr:spPr bwMode="auto">
        <a:xfrm>
          <a:off x="4972050" y="1019175"/>
          <a:ext cx="360362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円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628650</xdr:colOff>
      <xdr:row>3</xdr:row>
      <xdr:rowOff>219075</xdr:rowOff>
    </xdr:from>
    <xdr:to>
      <xdr:col>8</xdr:col>
      <xdr:colOff>198437</xdr:colOff>
      <xdr:row>4</xdr:row>
      <xdr:rowOff>268494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3E6DBC57-A78A-4602-A135-C71FC6EB2879}"/>
            </a:ext>
          </a:extLst>
        </xdr:cNvPr>
        <xdr:cNvSpPr txBox="1">
          <a:spLocks noChangeArrowheads="1"/>
        </xdr:cNvSpPr>
      </xdr:nvSpPr>
      <xdr:spPr bwMode="auto">
        <a:xfrm>
          <a:off x="4962525" y="1047750"/>
          <a:ext cx="360362" cy="420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円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628650</xdr:colOff>
      <xdr:row>3</xdr:row>
      <xdr:rowOff>219075</xdr:rowOff>
    </xdr:from>
    <xdr:to>
      <xdr:col>8</xdr:col>
      <xdr:colOff>198437</xdr:colOff>
      <xdr:row>4</xdr:row>
      <xdr:rowOff>268494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9894E572-3FD0-4ED1-B576-0B278ECF1540}"/>
            </a:ext>
          </a:extLst>
        </xdr:cNvPr>
        <xdr:cNvSpPr txBox="1">
          <a:spLocks noChangeArrowheads="1"/>
        </xdr:cNvSpPr>
      </xdr:nvSpPr>
      <xdr:spPr bwMode="auto">
        <a:xfrm>
          <a:off x="4962525" y="1047750"/>
          <a:ext cx="360362" cy="420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円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Kumamoto000\&#29066;&#26412;&#25903;&#25152;&#20849;&#26377;&#12501;&#12457;&#12523;&#12480;\Documents%20and%20Settings\fujish02.ENV\&#12487;&#12473;&#12463;&#12488;&#12483;&#12503;\&#25514;&#32622;&#35531;&#2771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ecmain\kikaku_hd\&#12471;&#12473;&#12486;&#12512;&#12501;&#12457;&#12523;&#12480;\Eudora%20Folder\Attachments%20Folder\KikakuHD01eigyou_DATA\00&#30330;&#27880;&#32773;&#21029;&#21942;&#26989;&#36039;&#26009;\&#65313;&#25919;&#24220;&#27231;&#38306;&#12501;&#12457;&#12523;&#12480;\&#22269;&#22303;&#20132;&#36890;&#30465;&#12501;&#12457;&#12523;&#12480;\13&#21271;&#38520;&#22320;&#26041;&#25972;&#20633;&#23616;\&#26494;&#26412;&#30722;&#38450;&#24037;&#20107;&#20107;&#21209;&#25152;\030604&#20837;&#26413;&#65288;&#38686;&#27810;&#65289;\&#35201;&#12427;&#12418;&#12398;\&#12381;&#12398;2&#22806;&#2788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ecmain\kikaku_hd\PROGRA~1\eudora\attach\&#26494;&#24029;16&#24180;&#24230;&#19979;&#35211;&#31309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ecmain\kikaku_hd\&#12471;&#12473;&#12486;&#12512;&#12501;&#12457;&#12523;&#12480;\Eudora%20Folder\Attachments%20Folder\KikakuHD01eigyou_DATA\00&#30330;&#27880;&#32773;&#21029;&#21942;&#26989;&#36039;&#26009;\&#65313;&#25919;&#24220;&#27231;&#38306;&#12501;&#12457;&#12523;&#12480;\&#22269;&#22303;&#20132;&#36890;&#30465;&#12501;&#12457;&#12523;&#12480;\13&#21271;&#38520;&#22320;&#26041;&#25972;&#20633;&#23616;\&#26494;&#26412;&#30722;&#38450;&#24037;&#20107;&#20107;&#21209;&#25152;\030604&#20837;&#26413;&#65288;&#38686;&#27810;&#65289;\&#35201;&#12427;&#12418;&#12398;\15&#24180;&#24230;&#32974;&#20869;\P&#26368;&#32066;-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murayama-h2b7\&#12487;&#12473;&#12463;&#12488;&#12483;&#12503;\&#27700;&#22269;&#21442;&#32771;&#27497;&#25499;&#36865;&#20184;\060227&#22320;&#25972;&#31561;&#36865;&#20184;\&#26087;&#27497;&#25499;&#12391;&#12398;&#35211;&#31309;&#12426;(1)&#27497;&#25499;&#12393;&#12362;&#1242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起案"/>
      <sheetName val="措置請求書"/>
      <sheetName val="予定価格"/>
      <sheetName val="事前回覧"/>
      <sheetName val="見積もり"/>
      <sheetName val="管理技術"/>
      <sheetName val="着手"/>
      <sheetName val="完了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見積"/>
      <sheetName val="別紙1"/>
      <sheetName val="別紙2"/>
      <sheetName val="別紙3"/>
      <sheetName val="別紙4"/>
      <sheetName val="分担"/>
      <sheetName val="項目別直接経費"/>
    </sheetNames>
    <sheetDataSet>
      <sheetData sheetId="0"/>
      <sheetData sheetId="1" refreshError="1">
        <row r="3">
          <cell r="H3">
            <v>14642850</v>
          </cell>
        </row>
        <row r="11">
          <cell r="H11">
            <v>5861300</v>
          </cell>
        </row>
        <row r="27">
          <cell r="H27">
            <v>17571420</v>
          </cell>
        </row>
        <row r="31">
          <cell r="H31">
            <v>47739851</v>
          </cell>
        </row>
        <row r="33">
          <cell r="H33">
            <v>2386992.5500000003</v>
          </cell>
        </row>
      </sheetData>
      <sheetData sheetId="2"/>
      <sheetData sheetId="3" refreshError="1"/>
      <sheetData sheetId="4"/>
      <sheetData sheetId="5"/>
      <sheetData sheetId="6" refreshError="1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 "/>
      <sheetName val="見積"/>
      <sheetName val="別紙1"/>
      <sheetName val="別紙2"/>
    </sheetNames>
    <sheetDataSet>
      <sheetData sheetId="0"/>
      <sheetData sheetId="1" refreshError="1">
        <row r="27">
          <cell r="H27">
            <v>9975000</v>
          </cell>
        </row>
      </sheetData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見積"/>
      <sheetName val="別紙1"/>
      <sheetName val="別紙2"/>
      <sheetName val="別紙3"/>
      <sheetName val="別紙4"/>
      <sheetName val="担当項目別"/>
      <sheetName val="項目別直接経費"/>
      <sheetName val="担当項目別20％"/>
    </sheetNames>
    <sheetDataSet>
      <sheetData sheetId="0"/>
      <sheetData sheetId="1" refreshError="1">
        <row r="3">
          <cell r="H3">
            <v>40354200</v>
          </cell>
        </row>
        <row r="11">
          <cell r="H11">
            <v>16638400</v>
          </cell>
        </row>
        <row r="33">
          <cell r="H33">
            <v>6592893</v>
          </cell>
        </row>
      </sheetData>
      <sheetData sheetId="2"/>
      <sheetData sheetId="3" refreshError="1"/>
      <sheetData sheetId="4"/>
      <sheetData sheetId="5" refreshError="1"/>
      <sheetData sheetId="6" refreshError="1"/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使用説明"/>
      <sheetName val="フォーム"/>
      <sheetName val="単価"/>
      <sheetName val="初期入力シート"/>
      <sheetName val="技術部様式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9D32B-601D-47C7-B3D1-8F5BA42B4422}">
  <dimension ref="A1:H26"/>
  <sheetViews>
    <sheetView tabSelected="1" view="pageBreakPreview" zoomScaleNormal="100" zoomScaleSheetLayoutView="100" workbookViewId="0">
      <selection activeCell="E7" sqref="E7"/>
    </sheetView>
  </sheetViews>
  <sheetFormatPr defaultColWidth="9" defaultRowHeight="24" customHeight="1"/>
  <cols>
    <col min="1" max="2" width="2.25" style="3" customWidth="1"/>
    <col min="3" max="3" width="32.5" style="3" customWidth="1"/>
    <col min="4" max="4" width="10.6640625" style="3" customWidth="1"/>
    <col min="5" max="5" width="12.83203125" style="3" customWidth="1"/>
    <col min="6" max="6" width="20.83203125" style="3" customWidth="1"/>
    <col min="7" max="7" width="17.5" style="1" bestFit="1" customWidth="1"/>
    <col min="8" max="8" width="10.25" style="1" bestFit="1" customWidth="1"/>
    <col min="9" max="16384" width="9" style="3"/>
  </cols>
  <sheetData>
    <row r="1" spans="1:8" s="1" customFormat="1" ht="18" customHeight="1">
      <c r="A1" s="10" t="s">
        <v>84</v>
      </c>
      <c r="B1" s="11"/>
      <c r="C1" s="11"/>
      <c r="D1" s="11"/>
      <c r="E1" s="11"/>
      <c r="F1" s="12"/>
    </row>
    <row r="2" spans="1:8" s="4" customFormat="1" ht="24" customHeight="1">
      <c r="A2" s="34" t="s">
        <v>0</v>
      </c>
      <c r="B2" s="35"/>
      <c r="C2" s="35"/>
      <c r="D2" s="35"/>
      <c r="E2" s="35"/>
      <c r="F2" s="36"/>
      <c r="G2" s="25"/>
      <c r="H2" s="25"/>
    </row>
    <row r="3" spans="1:8" s="1" customFormat="1" ht="18" customHeight="1">
      <c r="A3" s="13" t="s">
        <v>1</v>
      </c>
      <c r="B3" s="14"/>
      <c r="C3" s="14"/>
      <c r="D3" s="14"/>
      <c r="E3" s="14"/>
      <c r="F3" s="15"/>
    </row>
    <row r="4" spans="1:8" s="19" customFormat="1" ht="29.25" customHeight="1">
      <c r="A4" s="37" t="s">
        <v>74</v>
      </c>
      <c r="B4" s="37"/>
      <c r="C4" s="37"/>
      <c r="D4" s="18" t="s">
        <v>2</v>
      </c>
      <c r="E4" s="18" t="s">
        <v>16</v>
      </c>
      <c r="F4" s="18" t="s">
        <v>15</v>
      </c>
    </row>
    <row r="5" spans="1:8" ht="29.25" customHeight="1">
      <c r="A5" s="7" t="s">
        <v>92</v>
      </c>
      <c r="B5" s="8"/>
      <c r="C5" s="9"/>
      <c r="D5" s="5"/>
      <c r="E5" s="17"/>
      <c r="F5" s="6"/>
      <c r="G5" s="41"/>
    </row>
    <row r="6" spans="1:8" ht="29.25" customHeight="1">
      <c r="A6" s="7"/>
      <c r="B6" s="8" t="s">
        <v>90</v>
      </c>
      <c r="C6" s="9"/>
      <c r="D6" s="5" t="s">
        <v>14</v>
      </c>
      <c r="E6" s="17">
        <f>+'総　1-001'!E15</f>
        <v>32230600</v>
      </c>
      <c r="F6" s="6"/>
      <c r="G6" s="41">
        <f>+E6+E7</f>
        <v>55180000</v>
      </c>
    </row>
    <row r="7" spans="1:8" ht="29" customHeight="1">
      <c r="A7" s="7"/>
      <c r="B7" s="8" t="s">
        <v>91</v>
      </c>
      <c r="C7" s="9"/>
      <c r="D7" s="5" t="s">
        <v>14</v>
      </c>
      <c r="E7" s="17">
        <f>+'総　2-001'!E18</f>
        <v>22949400</v>
      </c>
      <c r="F7" s="6"/>
      <c r="G7" s="41"/>
    </row>
    <row r="8" spans="1:8" ht="29" customHeight="1">
      <c r="A8" s="7" t="s">
        <v>11</v>
      </c>
      <c r="B8" s="8"/>
      <c r="C8" s="9"/>
      <c r="D8" s="5"/>
      <c r="E8" s="17">
        <f>+'総　1-001'!E15+'総　2-001'!E18</f>
        <v>55180000</v>
      </c>
      <c r="F8" s="6"/>
      <c r="G8" s="41"/>
    </row>
    <row r="9" spans="1:8" ht="29.25" customHeight="1">
      <c r="A9" s="7" t="s">
        <v>12</v>
      </c>
      <c r="B9" s="8"/>
      <c r="C9" s="9"/>
      <c r="D9" s="5"/>
      <c r="E9" s="17">
        <f>+'総　1-001'!E16+'総　2-001'!E19</f>
        <v>5518000</v>
      </c>
      <c r="F9" s="6"/>
      <c r="G9" s="41">
        <f>+E8*0.1</f>
        <v>5518000</v>
      </c>
    </row>
    <row r="10" spans="1:8" ht="29.25" customHeight="1">
      <c r="A10" s="7" t="s">
        <v>13</v>
      </c>
      <c r="B10" s="8"/>
      <c r="C10" s="9"/>
      <c r="D10" s="5"/>
      <c r="E10" s="17">
        <f>+'総　1-001'!E17+'総　2-001'!E20</f>
        <v>60698000</v>
      </c>
      <c r="F10" s="6"/>
      <c r="G10" s="41">
        <f>+E8*1.1</f>
        <v>60698000.000000007</v>
      </c>
    </row>
    <row r="11" spans="1:8" ht="29.25" customHeight="1">
      <c r="A11" s="7"/>
      <c r="B11" s="8"/>
      <c r="C11" s="9"/>
      <c r="D11" s="5"/>
      <c r="E11" s="17"/>
      <c r="F11" s="6"/>
    </row>
    <row r="12" spans="1:8" ht="29.25" customHeight="1">
      <c r="A12" s="7"/>
      <c r="B12" s="8"/>
      <c r="C12" s="9"/>
      <c r="D12" s="5"/>
      <c r="E12" s="17"/>
      <c r="F12" s="6"/>
    </row>
    <row r="13" spans="1:8" ht="29.25" customHeight="1">
      <c r="A13" s="7"/>
      <c r="B13" s="8"/>
      <c r="C13" s="9"/>
      <c r="D13" s="6"/>
      <c r="E13" s="17"/>
      <c r="F13" s="6"/>
    </row>
    <row r="14" spans="1:8" ht="29.25" customHeight="1">
      <c r="A14" s="7"/>
      <c r="B14" s="8"/>
      <c r="C14" s="9"/>
      <c r="D14" s="6"/>
      <c r="E14" s="17"/>
      <c r="F14" s="6"/>
      <c r="G14" s="33"/>
    </row>
    <row r="15" spans="1:8" ht="29.25" customHeight="1">
      <c r="A15" s="7"/>
      <c r="B15" s="8"/>
      <c r="D15" s="6"/>
      <c r="E15" s="17"/>
      <c r="F15" s="6"/>
      <c r="G15" s="31"/>
      <c r="H15" s="32"/>
    </row>
    <row r="16" spans="1:8" ht="29.25" customHeight="1">
      <c r="A16" s="7"/>
      <c r="B16" s="8"/>
      <c r="C16" s="9"/>
      <c r="D16" s="6"/>
      <c r="E16" s="17"/>
      <c r="F16" s="6"/>
    </row>
    <row r="17" spans="1:6" s="1" customFormat="1" ht="29.25" customHeight="1">
      <c r="A17" s="7"/>
      <c r="B17" s="8"/>
      <c r="C17" s="9"/>
      <c r="D17" s="6"/>
      <c r="E17" s="17"/>
      <c r="F17" s="6"/>
    </row>
    <row r="18" spans="1:6" s="1" customFormat="1" ht="29.25" customHeight="1">
      <c r="A18" s="7"/>
      <c r="B18" s="8"/>
      <c r="C18" s="9"/>
      <c r="D18" s="6"/>
      <c r="E18" s="17"/>
      <c r="F18" s="6"/>
    </row>
    <row r="19" spans="1:6" s="1" customFormat="1" ht="29.25" customHeight="1">
      <c r="A19" s="7"/>
      <c r="B19" s="8"/>
      <c r="C19" s="9"/>
      <c r="D19" s="6"/>
      <c r="E19" s="17"/>
      <c r="F19" s="6"/>
    </row>
    <row r="20" spans="1:6" s="1" customFormat="1" ht="29.25" customHeight="1">
      <c r="A20" s="7"/>
      <c r="B20" s="8"/>
      <c r="C20" s="9"/>
      <c r="D20" s="6"/>
      <c r="E20" s="17"/>
      <c r="F20" s="6"/>
    </row>
    <row r="21" spans="1:6" s="1" customFormat="1" ht="29.25" customHeight="1">
      <c r="A21" s="7"/>
      <c r="B21" s="8"/>
      <c r="C21" s="9"/>
      <c r="D21" s="6"/>
      <c r="E21" s="17"/>
      <c r="F21" s="6"/>
    </row>
    <row r="22" spans="1:6" s="1" customFormat="1" ht="29.25" customHeight="1">
      <c r="A22" s="7"/>
      <c r="B22" s="8"/>
      <c r="C22" s="9"/>
      <c r="D22" s="6"/>
      <c r="E22" s="17"/>
      <c r="F22" s="6"/>
    </row>
    <row r="23" spans="1:6" s="1" customFormat="1" ht="29.25" customHeight="1">
      <c r="A23" s="7"/>
      <c r="B23" s="8"/>
      <c r="C23" s="9"/>
      <c r="D23" s="6"/>
      <c r="E23" s="17"/>
      <c r="F23" s="6"/>
    </row>
    <row r="24" spans="1:6" s="1" customFormat="1" ht="29.25" customHeight="1">
      <c r="A24" s="7"/>
      <c r="B24" s="8"/>
      <c r="C24" s="9"/>
      <c r="D24" s="6"/>
      <c r="E24" s="17"/>
      <c r="F24" s="6"/>
    </row>
    <row r="25" spans="1:6" s="1" customFormat="1" ht="29.25" customHeight="1">
      <c r="A25" s="7"/>
      <c r="B25" s="8"/>
      <c r="C25" s="9"/>
      <c r="D25" s="6"/>
      <c r="E25" s="17"/>
      <c r="F25" s="6"/>
    </row>
    <row r="26" spans="1:6" s="1" customFormat="1" ht="29.25" customHeight="1">
      <c r="A26" s="7"/>
      <c r="B26" s="8"/>
      <c r="C26" s="9"/>
      <c r="D26" s="6"/>
      <c r="E26" s="17"/>
      <c r="F26" s="6"/>
    </row>
  </sheetData>
  <mergeCells count="2">
    <mergeCell ref="A2:F2"/>
    <mergeCell ref="A4:C4"/>
  </mergeCells>
  <phoneticPr fontId="2"/>
  <pageMargins left="0.70866141732283472" right="0.70866141732283472" top="0.74803149606299213" bottom="0.74803149606299213" header="0.31496062992125984" footer="0.31496062992125984"/>
  <pageSetup paperSize="9" scale="97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9D2C-A070-4BEB-B3F8-B68E7E917853}">
  <dimension ref="A1:I18"/>
  <sheetViews>
    <sheetView view="pageBreakPreview" zoomScaleNormal="100" zoomScaleSheetLayoutView="100" workbookViewId="0">
      <selection activeCell="O8" sqref="O8"/>
    </sheetView>
  </sheetViews>
  <sheetFormatPr defaultColWidth="9" defaultRowHeight="29.25" customHeight="1"/>
  <cols>
    <col min="1" max="2" width="2" style="1" customWidth="1"/>
    <col min="3" max="3" width="19.58203125" style="24" customWidth="1"/>
    <col min="4" max="4" width="14.6640625" style="1" customWidth="1"/>
    <col min="5" max="5" width="6.75" style="2" customWidth="1"/>
    <col min="6" max="6" width="5" style="2" bestFit="1" customWidth="1"/>
    <col min="7" max="7" width="8.25" style="1" customWidth="1"/>
    <col min="8" max="8" width="10.33203125" style="1" customWidth="1"/>
    <col min="9" max="9" width="13.08203125" style="1" customWidth="1"/>
    <col min="10" max="16384" width="9" style="1"/>
  </cols>
  <sheetData>
    <row r="1" spans="1:9" ht="21.75" customHeight="1">
      <c r="A1" s="10" t="str">
        <f>+'内　2-001'!A1</f>
        <v>[委託名]　自然環境保全対策調査報告書作成（８）</v>
      </c>
      <c r="B1" s="11"/>
      <c r="C1" s="26"/>
      <c r="D1" s="11"/>
      <c r="E1" s="27"/>
      <c r="F1" s="27"/>
      <c r="G1" s="11"/>
      <c r="H1" s="11"/>
      <c r="I1" s="12"/>
    </row>
    <row r="2" spans="1:9" ht="25.5" customHeight="1">
      <c r="A2" s="20" t="s">
        <v>71</v>
      </c>
      <c r="C2" s="25"/>
      <c r="D2" s="25" t="s">
        <v>55</v>
      </c>
      <c r="E2" s="25"/>
      <c r="F2" s="25"/>
      <c r="G2" s="25"/>
      <c r="H2" s="25"/>
      <c r="I2" s="28"/>
    </row>
    <row r="3" spans="1:9" ht="18" customHeight="1">
      <c r="A3" s="13"/>
      <c r="B3" s="14"/>
      <c r="C3" s="23"/>
      <c r="D3" s="14"/>
      <c r="E3" s="29"/>
      <c r="F3" s="29"/>
      <c r="G3" s="14"/>
      <c r="H3" s="14"/>
      <c r="I3" s="15"/>
    </row>
    <row r="4" spans="1:9" s="2" customFormat="1" ht="29.25" customHeight="1">
      <c r="A4" s="38" t="s">
        <v>44</v>
      </c>
      <c r="B4" s="39"/>
      <c r="C4" s="40"/>
      <c r="D4" s="5" t="s">
        <v>33</v>
      </c>
      <c r="E4" s="5" t="s">
        <v>51</v>
      </c>
      <c r="F4" s="5" t="s">
        <v>34</v>
      </c>
      <c r="G4" s="5" t="s">
        <v>46</v>
      </c>
      <c r="H4" s="5" t="s">
        <v>16</v>
      </c>
      <c r="I4" s="5" t="s">
        <v>45</v>
      </c>
    </row>
    <row r="5" spans="1:9" s="3" customFormat="1" ht="45" customHeight="1">
      <c r="A5" s="7" t="s">
        <v>19</v>
      </c>
      <c r="B5" s="8"/>
      <c r="C5" s="22"/>
      <c r="D5" s="6"/>
      <c r="E5" s="5"/>
      <c r="F5" s="5"/>
      <c r="G5" s="16"/>
      <c r="H5" s="17">
        <f>+H6+H8+H11+H13</f>
        <v>59200</v>
      </c>
      <c r="I5" s="6"/>
    </row>
    <row r="6" spans="1:9" s="3" customFormat="1" ht="45" customHeight="1">
      <c r="A6" s="7"/>
      <c r="B6" s="8" t="s">
        <v>19</v>
      </c>
      <c r="C6" s="22"/>
      <c r="D6" s="6"/>
      <c r="E6" s="30">
        <v>1</v>
      </c>
      <c r="F6" s="5" t="s">
        <v>47</v>
      </c>
      <c r="G6" s="16"/>
      <c r="H6" s="17">
        <v>59200</v>
      </c>
      <c r="I6" s="6"/>
    </row>
    <row r="7" spans="1:9" s="3" customFormat="1" ht="45" customHeight="1">
      <c r="A7" s="7"/>
      <c r="B7" s="8"/>
      <c r="C7" s="22"/>
      <c r="D7" s="21"/>
      <c r="E7" s="5"/>
      <c r="F7" s="5"/>
      <c r="G7" s="16"/>
      <c r="H7" s="17"/>
      <c r="I7" s="6"/>
    </row>
    <row r="8" spans="1:9" s="3" customFormat="1" ht="45" customHeight="1">
      <c r="A8" s="7"/>
      <c r="B8" s="8"/>
      <c r="C8" s="22"/>
      <c r="D8" s="21"/>
      <c r="E8" s="5"/>
      <c r="F8" s="5"/>
      <c r="G8" s="16"/>
      <c r="H8" s="17"/>
      <c r="I8" s="6"/>
    </row>
    <row r="9" spans="1:9" s="3" customFormat="1" ht="45" customHeight="1">
      <c r="A9" s="7"/>
      <c r="B9" s="8"/>
      <c r="C9" s="22"/>
      <c r="D9" s="21"/>
      <c r="E9" s="5"/>
      <c r="F9" s="5"/>
      <c r="G9" s="16"/>
      <c r="H9" s="17"/>
      <c r="I9" s="6"/>
    </row>
    <row r="10" spans="1:9" s="3" customFormat="1" ht="45" customHeight="1">
      <c r="A10" s="7"/>
      <c r="B10" s="8"/>
      <c r="C10" s="22"/>
      <c r="D10" s="21"/>
      <c r="E10" s="5"/>
      <c r="F10" s="5"/>
      <c r="G10" s="16"/>
      <c r="H10" s="17"/>
      <c r="I10" s="6"/>
    </row>
    <row r="11" spans="1:9" s="3" customFormat="1" ht="45" customHeight="1">
      <c r="A11" s="7"/>
      <c r="B11" s="8"/>
      <c r="C11" s="22"/>
      <c r="D11" s="6"/>
      <c r="E11" s="5"/>
      <c r="F11" s="5"/>
      <c r="G11" s="16"/>
      <c r="H11" s="17"/>
      <c r="I11" s="6"/>
    </row>
    <row r="12" spans="1:9" s="3" customFormat="1" ht="45" customHeight="1">
      <c r="A12" s="7"/>
      <c r="B12" s="8"/>
      <c r="C12" s="22"/>
      <c r="D12" s="6"/>
      <c r="E12" s="5"/>
      <c r="F12" s="5"/>
      <c r="G12" s="16"/>
      <c r="H12" s="17"/>
      <c r="I12" s="6"/>
    </row>
    <row r="13" spans="1:9" s="3" customFormat="1" ht="45" customHeight="1">
      <c r="A13" s="7"/>
      <c r="B13" s="8"/>
      <c r="C13" s="22"/>
      <c r="D13" s="6"/>
      <c r="E13" s="5"/>
      <c r="F13" s="5"/>
      <c r="G13" s="16"/>
      <c r="H13" s="17"/>
      <c r="I13" s="6"/>
    </row>
    <row r="14" spans="1:9" s="3" customFormat="1" ht="45" customHeight="1">
      <c r="A14" s="7"/>
      <c r="B14" s="8"/>
      <c r="C14" s="22"/>
      <c r="D14" s="6"/>
      <c r="E14" s="5"/>
      <c r="F14" s="5"/>
      <c r="G14" s="16"/>
      <c r="H14" s="17"/>
      <c r="I14" s="6"/>
    </row>
    <row r="15" spans="1:9" s="3" customFormat="1" ht="45" customHeight="1">
      <c r="A15" s="7"/>
      <c r="B15" s="8"/>
      <c r="C15" s="22"/>
      <c r="D15" s="6"/>
      <c r="E15" s="5"/>
      <c r="F15" s="5"/>
      <c r="G15" s="16"/>
      <c r="H15" s="17"/>
      <c r="I15" s="6"/>
    </row>
    <row r="16" spans="1:9" s="3" customFormat="1" ht="45" customHeight="1">
      <c r="A16" s="7"/>
      <c r="B16" s="8"/>
      <c r="C16" s="22"/>
      <c r="D16" s="6"/>
      <c r="E16" s="5"/>
      <c r="F16" s="5"/>
      <c r="G16" s="16"/>
      <c r="H16" s="17"/>
      <c r="I16" s="6"/>
    </row>
    <row r="17" spans="1:9" s="3" customFormat="1" ht="45" customHeight="1">
      <c r="A17" s="7"/>
      <c r="B17" s="8"/>
      <c r="C17" s="22"/>
      <c r="D17" s="6"/>
      <c r="E17" s="5"/>
      <c r="F17" s="5"/>
      <c r="G17" s="16"/>
      <c r="H17" s="17"/>
      <c r="I17" s="6"/>
    </row>
    <row r="18" spans="1:9" s="3" customFormat="1" ht="45" customHeight="1">
      <c r="A18" s="7"/>
      <c r="B18" s="8"/>
      <c r="C18" s="22"/>
      <c r="D18" s="6"/>
      <c r="E18" s="5"/>
      <c r="F18" s="5"/>
      <c r="G18" s="16"/>
      <c r="H18" s="17"/>
      <c r="I18" s="6"/>
    </row>
  </sheetData>
  <mergeCells count="1">
    <mergeCell ref="A4:C4"/>
  </mergeCells>
  <phoneticPr fontId="2"/>
  <pageMargins left="0.7" right="0.7" top="0.75" bottom="0.75" header="0.3" footer="0.3"/>
  <pageSetup paperSize="9" scale="98" orientation="portrait" r:id="rId1"/>
  <headerFooter>
    <oddFooter>&amp;R&amp;"ＭＳ 明朝,標準"&amp;9&amp;A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97CB4-64C6-48A1-8D17-C9EF259A1E54}">
  <dimension ref="A1:I18"/>
  <sheetViews>
    <sheetView view="pageBreakPreview" zoomScaleNormal="100" zoomScaleSheetLayoutView="100" workbookViewId="0">
      <selection activeCell="H7" sqref="H7"/>
    </sheetView>
  </sheetViews>
  <sheetFormatPr defaultColWidth="9" defaultRowHeight="29.25" customHeight="1"/>
  <cols>
    <col min="1" max="2" width="2" style="1" customWidth="1"/>
    <col min="3" max="3" width="19.58203125" style="24" customWidth="1"/>
    <col min="4" max="4" width="14.6640625" style="1" customWidth="1"/>
    <col min="5" max="5" width="6.75" style="2" customWidth="1"/>
    <col min="6" max="6" width="5" style="2" bestFit="1" customWidth="1"/>
    <col min="7" max="7" width="8.25" style="1" customWidth="1"/>
    <col min="8" max="8" width="10.33203125" style="1" customWidth="1"/>
    <col min="9" max="9" width="13.08203125" style="1" customWidth="1"/>
    <col min="10" max="16384" width="9" style="1"/>
  </cols>
  <sheetData>
    <row r="1" spans="1:9" ht="21.75" customHeight="1">
      <c r="A1" s="10" t="str">
        <f>+'内　2-001'!A1</f>
        <v>[委託名]　自然環境保全対策調査報告書作成（８）</v>
      </c>
      <c r="B1" s="11"/>
      <c r="C1" s="26"/>
      <c r="D1" s="11"/>
      <c r="E1" s="27"/>
      <c r="F1" s="27"/>
      <c r="G1" s="11"/>
      <c r="H1" s="11"/>
      <c r="I1" s="12"/>
    </row>
    <row r="2" spans="1:9" ht="25.5" customHeight="1">
      <c r="A2" s="20" t="s">
        <v>70</v>
      </c>
      <c r="C2" s="25"/>
      <c r="D2" s="25" t="s">
        <v>55</v>
      </c>
      <c r="E2" s="25"/>
      <c r="F2" s="25"/>
      <c r="G2" s="25"/>
      <c r="H2" s="25"/>
      <c r="I2" s="28"/>
    </row>
    <row r="3" spans="1:9" ht="18" customHeight="1">
      <c r="A3" s="13"/>
      <c r="B3" s="14"/>
      <c r="C3" s="23"/>
      <c r="D3" s="14"/>
      <c r="E3" s="29"/>
      <c r="F3" s="29"/>
      <c r="G3" s="14"/>
      <c r="H3" s="14"/>
      <c r="I3" s="15"/>
    </row>
    <row r="4" spans="1:9" s="2" customFormat="1" ht="29.25" customHeight="1">
      <c r="A4" s="38" t="s">
        <v>44</v>
      </c>
      <c r="B4" s="39"/>
      <c r="C4" s="40"/>
      <c r="D4" s="5" t="s">
        <v>33</v>
      </c>
      <c r="E4" s="5" t="s">
        <v>51</v>
      </c>
      <c r="F4" s="5" t="s">
        <v>34</v>
      </c>
      <c r="G4" s="5" t="s">
        <v>46</v>
      </c>
      <c r="H4" s="5" t="s">
        <v>16</v>
      </c>
      <c r="I4" s="5" t="s">
        <v>45</v>
      </c>
    </row>
    <row r="5" spans="1:9" s="3" customFormat="1" ht="45" customHeight="1">
      <c r="A5" s="7" t="s">
        <v>20</v>
      </c>
      <c r="B5" s="8"/>
      <c r="C5" s="22"/>
      <c r="D5" s="6"/>
      <c r="E5" s="5"/>
      <c r="F5" s="5"/>
      <c r="G5" s="17"/>
      <c r="H5" s="17">
        <f>+H6+H8+H11+H13</f>
        <v>163900</v>
      </c>
      <c r="I5" s="6"/>
    </row>
    <row r="6" spans="1:9" s="3" customFormat="1" ht="45" customHeight="1">
      <c r="A6" s="7"/>
      <c r="B6" s="8" t="s">
        <v>20</v>
      </c>
      <c r="C6" s="22"/>
      <c r="D6" s="6"/>
      <c r="E6" s="30">
        <v>1</v>
      </c>
      <c r="F6" s="5" t="s">
        <v>47</v>
      </c>
      <c r="G6" s="17"/>
      <c r="H6" s="17">
        <v>163900</v>
      </c>
      <c r="I6" s="6"/>
    </row>
    <row r="7" spans="1:9" s="3" customFormat="1" ht="45" customHeight="1">
      <c r="A7" s="7"/>
      <c r="B7" s="8"/>
      <c r="C7" s="22"/>
      <c r="D7" s="21"/>
      <c r="E7" s="5"/>
      <c r="F7" s="5"/>
      <c r="G7" s="17"/>
      <c r="H7" s="17"/>
      <c r="I7" s="6"/>
    </row>
    <row r="8" spans="1:9" s="3" customFormat="1" ht="45" customHeight="1">
      <c r="A8" s="7"/>
      <c r="B8" s="8"/>
      <c r="C8" s="22"/>
      <c r="D8" s="21"/>
      <c r="E8" s="5"/>
      <c r="F8" s="5"/>
      <c r="G8" s="17"/>
      <c r="H8" s="17"/>
      <c r="I8" s="6"/>
    </row>
    <row r="9" spans="1:9" s="3" customFormat="1" ht="45" customHeight="1">
      <c r="A9" s="7"/>
      <c r="B9" s="8"/>
      <c r="C9" s="22"/>
      <c r="D9" s="21"/>
      <c r="E9" s="5"/>
      <c r="F9" s="5"/>
      <c r="G9" s="17"/>
      <c r="H9" s="17"/>
      <c r="I9" s="6"/>
    </row>
    <row r="10" spans="1:9" s="3" customFormat="1" ht="45" customHeight="1">
      <c r="A10" s="7"/>
      <c r="B10" s="8"/>
      <c r="C10" s="22"/>
      <c r="D10" s="21"/>
      <c r="E10" s="5"/>
      <c r="F10" s="5"/>
      <c r="G10" s="17"/>
      <c r="H10" s="17"/>
      <c r="I10" s="6"/>
    </row>
    <row r="11" spans="1:9" s="3" customFormat="1" ht="45" customHeight="1">
      <c r="A11" s="7"/>
      <c r="B11" s="8"/>
      <c r="C11" s="22"/>
      <c r="D11" s="6"/>
      <c r="E11" s="5"/>
      <c r="F11" s="5"/>
      <c r="G11" s="17"/>
      <c r="H11" s="17"/>
      <c r="I11" s="6"/>
    </row>
    <row r="12" spans="1:9" s="3" customFormat="1" ht="45" customHeight="1">
      <c r="A12" s="7"/>
      <c r="B12" s="8"/>
      <c r="C12" s="22"/>
      <c r="D12" s="6"/>
      <c r="E12" s="5"/>
      <c r="F12" s="5"/>
      <c r="G12" s="17"/>
      <c r="H12" s="17"/>
      <c r="I12" s="6"/>
    </row>
    <row r="13" spans="1:9" s="3" customFormat="1" ht="45" customHeight="1">
      <c r="A13" s="7"/>
      <c r="B13" s="8"/>
      <c r="C13" s="22"/>
      <c r="D13" s="6"/>
      <c r="E13" s="5"/>
      <c r="F13" s="5"/>
      <c r="G13" s="17"/>
      <c r="H13" s="17"/>
      <c r="I13" s="6"/>
    </row>
    <row r="14" spans="1:9" s="3" customFormat="1" ht="45" customHeight="1">
      <c r="A14" s="7"/>
      <c r="B14" s="8"/>
      <c r="C14" s="22"/>
      <c r="D14" s="6"/>
      <c r="E14" s="5"/>
      <c r="F14" s="5"/>
      <c r="G14" s="17"/>
      <c r="H14" s="17"/>
      <c r="I14" s="6"/>
    </row>
    <row r="15" spans="1:9" s="3" customFormat="1" ht="45" customHeight="1">
      <c r="A15" s="7"/>
      <c r="B15" s="8"/>
      <c r="C15" s="22"/>
      <c r="D15" s="6"/>
      <c r="E15" s="5"/>
      <c r="F15" s="5"/>
      <c r="G15" s="17"/>
      <c r="H15" s="17"/>
      <c r="I15" s="6"/>
    </row>
    <row r="16" spans="1:9" s="3" customFormat="1" ht="45" customHeight="1">
      <c r="A16" s="7"/>
      <c r="B16" s="8"/>
      <c r="C16" s="22"/>
      <c r="D16" s="6"/>
      <c r="E16" s="5"/>
      <c r="F16" s="5"/>
      <c r="G16" s="17"/>
      <c r="H16" s="17"/>
      <c r="I16" s="6"/>
    </row>
    <row r="17" spans="1:9" s="3" customFormat="1" ht="45" customHeight="1">
      <c r="A17" s="7"/>
      <c r="B17" s="8"/>
      <c r="C17" s="22"/>
      <c r="D17" s="6"/>
      <c r="E17" s="5"/>
      <c r="F17" s="5"/>
      <c r="G17" s="17"/>
      <c r="H17" s="17"/>
      <c r="I17" s="6"/>
    </row>
    <row r="18" spans="1:9" s="3" customFormat="1" ht="45" customHeight="1">
      <c r="A18" s="7"/>
      <c r="B18" s="8"/>
      <c r="C18" s="22"/>
      <c r="D18" s="6"/>
      <c r="E18" s="5"/>
      <c r="F18" s="5"/>
      <c r="G18" s="17"/>
      <c r="H18" s="17"/>
      <c r="I18" s="6"/>
    </row>
  </sheetData>
  <mergeCells count="1">
    <mergeCell ref="A4:C4"/>
  </mergeCells>
  <phoneticPr fontId="2"/>
  <pageMargins left="0.7" right="0.7" top="0.75" bottom="0.75" header="0.3" footer="0.3"/>
  <pageSetup paperSize="9" scale="98" orientation="portrait" r:id="rId1"/>
  <headerFooter>
    <oddFooter>&amp;R&amp;"ＭＳ 明朝,標準"&amp;9&amp;A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F19C2-92BD-47B4-AB11-750815503862}">
  <dimension ref="A1:I18"/>
  <sheetViews>
    <sheetView view="pageBreakPreview" zoomScaleNormal="100" zoomScaleSheetLayoutView="100" workbookViewId="0">
      <selection activeCell="H7" sqref="H7"/>
    </sheetView>
  </sheetViews>
  <sheetFormatPr defaultColWidth="9" defaultRowHeight="29.25" customHeight="1"/>
  <cols>
    <col min="1" max="2" width="2" style="1" customWidth="1"/>
    <col min="3" max="3" width="19.58203125" style="24" customWidth="1"/>
    <col min="4" max="4" width="14.6640625" style="1" customWidth="1"/>
    <col min="5" max="5" width="6.75" style="2" customWidth="1"/>
    <col min="6" max="6" width="5" style="2" bestFit="1" customWidth="1"/>
    <col min="7" max="7" width="8.25" style="1" customWidth="1"/>
    <col min="8" max="8" width="10.33203125" style="1" customWidth="1"/>
    <col min="9" max="9" width="13.08203125" style="1" customWidth="1"/>
    <col min="10" max="16384" width="9" style="1"/>
  </cols>
  <sheetData>
    <row r="1" spans="1:9" ht="21.75" customHeight="1">
      <c r="A1" s="10" t="str">
        <f>+'内　2-001'!A1</f>
        <v>[委託名]　自然環境保全対策調査報告書作成（８）</v>
      </c>
      <c r="B1" s="11"/>
      <c r="C1" s="26"/>
      <c r="D1" s="11"/>
      <c r="E1" s="27"/>
      <c r="F1" s="27"/>
      <c r="G1" s="11"/>
      <c r="H1" s="11"/>
      <c r="I1" s="12"/>
    </row>
    <row r="2" spans="1:9" ht="25.5" customHeight="1">
      <c r="A2" s="20" t="s">
        <v>73</v>
      </c>
      <c r="C2" s="25"/>
      <c r="D2" s="25" t="s">
        <v>55</v>
      </c>
      <c r="E2" s="25"/>
      <c r="F2" s="25"/>
      <c r="G2" s="25"/>
      <c r="H2" s="25"/>
      <c r="I2" s="28"/>
    </row>
    <row r="3" spans="1:9" ht="18" customHeight="1">
      <c r="A3" s="13"/>
      <c r="B3" s="14"/>
      <c r="C3" s="23"/>
      <c r="D3" s="14"/>
      <c r="E3" s="29"/>
      <c r="F3" s="29"/>
      <c r="G3" s="14"/>
      <c r="H3" s="14"/>
      <c r="I3" s="15"/>
    </row>
    <row r="4" spans="1:9" s="2" customFormat="1" ht="29.25" customHeight="1">
      <c r="A4" s="38" t="s">
        <v>44</v>
      </c>
      <c r="B4" s="39"/>
      <c r="C4" s="40"/>
      <c r="D4" s="5" t="s">
        <v>33</v>
      </c>
      <c r="E4" s="5" t="s">
        <v>51</v>
      </c>
      <c r="F4" s="5" t="s">
        <v>34</v>
      </c>
      <c r="G4" s="5" t="s">
        <v>46</v>
      </c>
      <c r="H4" s="5" t="s">
        <v>16</v>
      </c>
      <c r="I4" s="5" t="s">
        <v>45</v>
      </c>
    </row>
    <row r="5" spans="1:9" s="3" customFormat="1" ht="45" customHeight="1">
      <c r="A5" s="7" t="s">
        <v>22</v>
      </c>
      <c r="B5" s="8"/>
      <c r="C5" s="22"/>
      <c r="D5" s="6"/>
      <c r="E5" s="5"/>
      <c r="F5" s="5"/>
      <c r="G5" s="17"/>
      <c r="H5" s="17">
        <f>+H6+H8+H11+H13</f>
        <v>5138700</v>
      </c>
      <c r="I5" s="6"/>
    </row>
    <row r="6" spans="1:9" s="3" customFormat="1" ht="45" customHeight="1">
      <c r="A6" s="7"/>
      <c r="B6" s="8" t="s">
        <v>22</v>
      </c>
      <c r="C6" s="22"/>
      <c r="D6" s="6"/>
      <c r="E6" s="30">
        <v>1</v>
      </c>
      <c r="F6" s="5" t="s">
        <v>47</v>
      </c>
      <c r="G6" s="17"/>
      <c r="H6" s="17">
        <v>5138700</v>
      </c>
      <c r="I6" s="6"/>
    </row>
    <row r="7" spans="1:9" s="3" customFormat="1" ht="45" customHeight="1">
      <c r="A7" s="7"/>
      <c r="B7" s="8"/>
      <c r="C7" s="22"/>
      <c r="D7" s="21"/>
      <c r="E7" s="5"/>
      <c r="F7" s="5"/>
      <c r="G7" s="17"/>
      <c r="H7" s="17"/>
      <c r="I7" s="6"/>
    </row>
    <row r="8" spans="1:9" s="3" customFormat="1" ht="45" customHeight="1">
      <c r="A8" s="7"/>
      <c r="B8" s="8"/>
      <c r="C8" s="22"/>
      <c r="D8" s="21"/>
      <c r="E8" s="5"/>
      <c r="F8" s="5"/>
      <c r="G8" s="17"/>
      <c r="H8" s="17"/>
      <c r="I8" s="6"/>
    </row>
    <row r="9" spans="1:9" s="3" customFormat="1" ht="45" customHeight="1">
      <c r="A9" s="7"/>
      <c r="B9" s="8"/>
      <c r="C9" s="22"/>
      <c r="D9" s="21"/>
      <c r="E9" s="5"/>
      <c r="F9" s="5"/>
      <c r="G9" s="17"/>
      <c r="H9" s="17"/>
      <c r="I9" s="6"/>
    </row>
    <row r="10" spans="1:9" s="3" customFormat="1" ht="45" customHeight="1">
      <c r="A10" s="7"/>
      <c r="B10" s="8"/>
      <c r="C10" s="22"/>
      <c r="D10" s="21"/>
      <c r="E10" s="5"/>
      <c r="F10" s="5"/>
      <c r="G10" s="17"/>
      <c r="H10" s="17"/>
      <c r="I10" s="6"/>
    </row>
    <row r="11" spans="1:9" s="3" customFormat="1" ht="45" customHeight="1">
      <c r="A11" s="7"/>
      <c r="B11" s="8"/>
      <c r="C11" s="22"/>
      <c r="D11" s="6"/>
      <c r="E11" s="5"/>
      <c r="F11" s="5"/>
      <c r="G11" s="17"/>
      <c r="H11" s="17"/>
      <c r="I11" s="6"/>
    </row>
    <row r="12" spans="1:9" s="3" customFormat="1" ht="45" customHeight="1">
      <c r="A12" s="7"/>
      <c r="B12" s="8"/>
      <c r="C12" s="22"/>
      <c r="D12" s="6"/>
      <c r="E12" s="5"/>
      <c r="F12" s="5"/>
      <c r="G12" s="17"/>
      <c r="H12" s="17"/>
      <c r="I12" s="6"/>
    </row>
    <row r="13" spans="1:9" s="3" customFormat="1" ht="45" customHeight="1">
      <c r="A13" s="7"/>
      <c r="B13" s="8"/>
      <c r="C13" s="22"/>
      <c r="D13" s="6"/>
      <c r="E13" s="5"/>
      <c r="F13" s="5"/>
      <c r="G13" s="17"/>
      <c r="H13" s="17"/>
      <c r="I13" s="6"/>
    </row>
    <row r="14" spans="1:9" s="3" customFormat="1" ht="45" customHeight="1">
      <c r="A14" s="7"/>
      <c r="B14" s="8"/>
      <c r="C14" s="22"/>
      <c r="D14" s="6"/>
      <c r="E14" s="5"/>
      <c r="F14" s="5"/>
      <c r="G14" s="17"/>
      <c r="H14" s="17"/>
      <c r="I14" s="6"/>
    </row>
    <row r="15" spans="1:9" s="3" customFormat="1" ht="45" customHeight="1">
      <c r="A15" s="7"/>
      <c r="B15" s="8"/>
      <c r="C15" s="22"/>
      <c r="D15" s="6"/>
      <c r="E15" s="5"/>
      <c r="F15" s="5"/>
      <c r="G15" s="17"/>
      <c r="H15" s="17"/>
      <c r="I15" s="6"/>
    </row>
    <row r="16" spans="1:9" s="3" customFormat="1" ht="45" customHeight="1">
      <c r="A16" s="7"/>
      <c r="B16" s="8"/>
      <c r="C16" s="22"/>
      <c r="D16" s="6"/>
      <c r="E16" s="5"/>
      <c r="F16" s="5"/>
      <c r="G16" s="17"/>
      <c r="H16" s="17"/>
      <c r="I16" s="6"/>
    </row>
    <row r="17" spans="1:9" s="3" customFormat="1" ht="45" customHeight="1">
      <c r="A17" s="7"/>
      <c r="B17" s="8"/>
      <c r="C17" s="22"/>
      <c r="D17" s="6"/>
      <c r="E17" s="5"/>
      <c r="F17" s="5"/>
      <c r="G17" s="17"/>
      <c r="H17" s="17"/>
      <c r="I17" s="6"/>
    </row>
    <row r="18" spans="1:9" s="3" customFormat="1" ht="45" customHeight="1">
      <c r="A18" s="7"/>
      <c r="B18" s="8"/>
      <c r="C18" s="22"/>
      <c r="D18" s="6"/>
      <c r="E18" s="5"/>
      <c r="F18" s="5"/>
      <c r="G18" s="17"/>
      <c r="H18" s="17"/>
      <c r="I18" s="6"/>
    </row>
  </sheetData>
  <mergeCells count="1">
    <mergeCell ref="A4:C4"/>
  </mergeCells>
  <phoneticPr fontId="2"/>
  <pageMargins left="0.7" right="0.7" top="0.75" bottom="0.75" header="0.3" footer="0.3"/>
  <pageSetup paperSize="9" scale="98" orientation="portrait" r:id="rId1"/>
  <headerFooter>
    <oddFooter>&amp;R&amp;"ＭＳ 明朝,標準"&amp;9&amp;A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BB1A2-3B98-456A-9C2E-54BBF86764FD}">
  <dimension ref="A1:H26"/>
  <sheetViews>
    <sheetView view="pageBreakPreview" topLeftCell="A10" zoomScaleNormal="100" zoomScaleSheetLayoutView="100" workbookViewId="0">
      <selection activeCell="A16" sqref="A16:A17"/>
    </sheetView>
  </sheetViews>
  <sheetFormatPr defaultColWidth="9" defaultRowHeight="24" customHeight="1"/>
  <cols>
    <col min="1" max="2" width="2.25" style="3" customWidth="1"/>
    <col min="3" max="3" width="32.5" style="3" customWidth="1"/>
    <col min="4" max="4" width="10.6640625" style="3" customWidth="1"/>
    <col min="5" max="5" width="12.83203125" style="3" customWidth="1"/>
    <col min="6" max="6" width="20.83203125" style="3" customWidth="1"/>
    <col min="7" max="7" width="17.5" style="1" bestFit="1" customWidth="1"/>
    <col min="8" max="8" width="10.25" style="1" bestFit="1" customWidth="1"/>
    <col min="9" max="16384" width="9" style="3"/>
  </cols>
  <sheetData>
    <row r="1" spans="1:8" s="1" customFormat="1" ht="18" customHeight="1">
      <c r="A1" s="10" t="s">
        <v>84</v>
      </c>
      <c r="B1" s="11"/>
      <c r="C1" s="11"/>
      <c r="D1" s="11"/>
      <c r="E1" s="11"/>
      <c r="F1" s="12"/>
    </row>
    <row r="2" spans="1:8" s="4" customFormat="1" ht="24" customHeight="1">
      <c r="A2" s="34" t="s">
        <v>0</v>
      </c>
      <c r="B2" s="35"/>
      <c r="C2" s="35"/>
      <c r="D2" s="35"/>
      <c r="E2" s="35"/>
      <c r="F2" s="36"/>
      <c r="G2" s="25"/>
      <c r="H2" s="25"/>
    </row>
    <row r="3" spans="1:8" s="1" customFormat="1" ht="18" customHeight="1">
      <c r="A3" s="13" t="s">
        <v>1</v>
      </c>
      <c r="B3" s="14"/>
      <c r="C3" s="14"/>
      <c r="D3" s="14"/>
      <c r="E3" s="14"/>
      <c r="F3" s="15"/>
    </row>
    <row r="4" spans="1:8" s="19" customFormat="1" ht="29.25" customHeight="1">
      <c r="A4" s="37" t="s">
        <v>74</v>
      </c>
      <c r="B4" s="37"/>
      <c r="C4" s="37"/>
      <c r="D4" s="18" t="s">
        <v>2</v>
      </c>
      <c r="E4" s="18" t="s">
        <v>16</v>
      </c>
      <c r="F4" s="18" t="s">
        <v>15</v>
      </c>
    </row>
    <row r="5" spans="1:8" ht="29.25" customHeight="1">
      <c r="A5" s="7" t="s">
        <v>81</v>
      </c>
      <c r="B5" s="8"/>
      <c r="C5" s="9"/>
      <c r="D5" s="6"/>
      <c r="E5" s="17"/>
      <c r="F5" s="6"/>
    </row>
    <row r="6" spans="1:8" ht="29.25" customHeight="1">
      <c r="A6" s="7" t="s">
        <v>3</v>
      </c>
      <c r="B6" s="8"/>
      <c r="C6" s="9"/>
      <c r="D6" s="5" t="s">
        <v>14</v>
      </c>
      <c r="E6" s="17">
        <f>+E7</f>
        <v>19744400</v>
      </c>
      <c r="F6" s="6"/>
    </row>
    <row r="7" spans="1:8" ht="29.25" customHeight="1">
      <c r="A7" s="7"/>
      <c r="B7" s="8" t="s">
        <v>3</v>
      </c>
      <c r="C7" s="9"/>
      <c r="D7" s="5" t="s">
        <v>14</v>
      </c>
      <c r="E7" s="17">
        <f>+E8</f>
        <v>19744400</v>
      </c>
      <c r="F7" s="6"/>
    </row>
    <row r="8" spans="1:8" ht="29.25" customHeight="1">
      <c r="A8" s="7"/>
      <c r="B8" s="8"/>
      <c r="C8" s="9" t="s">
        <v>4</v>
      </c>
      <c r="D8" s="5" t="s">
        <v>14</v>
      </c>
      <c r="E8" s="17">
        <f>+'内　1-001'!H5</f>
        <v>19744400</v>
      </c>
      <c r="F8" s="6" t="s">
        <v>25</v>
      </c>
    </row>
    <row r="9" spans="1:8" ht="29.25" customHeight="1">
      <c r="A9" s="7" t="s">
        <v>5</v>
      </c>
      <c r="B9" s="8"/>
      <c r="C9" s="9"/>
      <c r="D9" s="5"/>
      <c r="E9" s="17">
        <f>+E6</f>
        <v>19744400</v>
      </c>
      <c r="F9" s="6"/>
    </row>
    <row r="10" spans="1:8" ht="29.25" customHeight="1">
      <c r="A10" s="7"/>
      <c r="B10" s="8" t="s">
        <v>87</v>
      </c>
      <c r="C10" s="9"/>
      <c r="D10" s="5" t="s">
        <v>14</v>
      </c>
      <c r="E10" s="17">
        <f>+'内　1-003'!H5</f>
        <v>83600</v>
      </c>
      <c r="F10" s="6" t="s">
        <v>26</v>
      </c>
    </row>
    <row r="11" spans="1:8" ht="29.25" customHeight="1">
      <c r="A11" s="7" t="s">
        <v>7</v>
      </c>
      <c r="B11" s="8"/>
      <c r="C11" s="9"/>
      <c r="D11" s="5"/>
      <c r="E11" s="17">
        <f>+E10</f>
        <v>83600</v>
      </c>
      <c r="F11" s="6"/>
    </row>
    <row r="12" spans="1:8" ht="29.25" customHeight="1">
      <c r="A12" s="7"/>
      <c r="B12" s="8" t="s">
        <v>8</v>
      </c>
      <c r="C12" s="9"/>
      <c r="D12" s="5" t="s">
        <v>14</v>
      </c>
      <c r="E12" s="17">
        <f>+'内　1-004'!H5</f>
        <v>487800</v>
      </c>
      <c r="F12" s="6" t="s">
        <v>82</v>
      </c>
    </row>
    <row r="13" spans="1:8" ht="29.25" customHeight="1">
      <c r="A13" s="7" t="s">
        <v>9</v>
      </c>
      <c r="B13" s="8"/>
      <c r="C13" s="9"/>
      <c r="D13" s="6"/>
      <c r="E13" s="17">
        <f>+E11+E9+E12</f>
        <v>20315800</v>
      </c>
      <c r="F13" s="6"/>
    </row>
    <row r="14" spans="1:8" ht="29.25" customHeight="1">
      <c r="A14" s="7" t="s">
        <v>10</v>
      </c>
      <c r="B14" s="8"/>
      <c r="C14" s="9"/>
      <c r="D14" s="6"/>
      <c r="E14" s="17">
        <v>11914800</v>
      </c>
      <c r="F14" s="6"/>
      <c r="G14" s="33">
        <f>ROUNDDOWN((371.23*(E9+E11)^(-0.107))/100,3)</f>
        <v>0.61399999999999999</v>
      </c>
    </row>
    <row r="15" spans="1:8" ht="29.25" customHeight="1">
      <c r="A15" s="7" t="s">
        <v>11</v>
      </c>
      <c r="B15" s="8"/>
      <c r="C15" s="9"/>
      <c r="D15" s="6"/>
      <c r="E15" s="17">
        <f>E13+E14</f>
        <v>32230600</v>
      </c>
      <c r="F15" s="6"/>
      <c r="G15" s="31">
        <f>+E15+'総　2-001'!E18</f>
        <v>55180000</v>
      </c>
      <c r="H15" s="32">
        <v>55180000</v>
      </c>
    </row>
    <row r="16" spans="1:8" ht="29.25" customHeight="1">
      <c r="A16" s="7" t="s">
        <v>12</v>
      </c>
      <c r="B16" s="8"/>
      <c r="C16" s="9"/>
      <c r="D16" s="6"/>
      <c r="E16" s="17">
        <f>+E15*0.1</f>
        <v>3223060</v>
      </c>
      <c r="F16" s="6"/>
    </row>
    <row r="17" spans="1:6" ht="29.25" customHeight="1">
      <c r="A17" s="7" t="s">
        <v>13</v>
      </c>
      <c r="B17" s="8"/>
      <c r="C17" s="9"/>
      <c r="D17" s="6"/>
      <c r="E17" s="17">
        <f>+E15+E16</f>
        <v>35453660</v>
      </c>
      <c r="F17" s="6"/>
    </row>
    <row r="18" spans="1:6" ht="29.25" customHeight="1">
      <c r="A18" s="7"/>
      <c r="B18" s="8"/>
      <c r="C18" s="9"/>
      <c r="D18" s="6"/>
      <c r="E18" s="17"/>
      <c r="F18" s="6"/>
    </row>
    <row r="19" spans="1:6" ht="29.25" customHeight="1">
      <c r="A19" s="7"/>
      <c r="B19" s="8"/>
      <c r="C19" s="9"/>
      <c r="D19" s="6"/>
      <c r="E19" s="17"/>
      <c r="F19" s="6"/>
    </row>
    <row r="20" spans="1:6" ht="29.25" customHeight="1">
      <c r="A20" s="7"/>
      <c r="B20" s="8"/>
      <c r="C20" s="9"/>
      <c r="D20" s="6"/>
      <c r="E20" s="17"/>
      <c r="F20" s="6"/>
    </row>
    <row r="21" spans="1:6" ht="29.25" customHeight="1">
      <c r="A21" s="7"/>
      <c r="B21" s="8"/>
      <c r="C21" s="9"/>
      <c r="D21" s="6"/>
      <c r="E21" s="17"/>
      <c r="F21" s="6"/>
    </row>
    <row r="22" spans="1:6" ht="29.25" customHeight="1">
      <c r="A22" s="7"/>
      <c r="B22" s="8"/>
      <c r="C22" s="9"/>
      <c r="D22" s="6"/>
      <c r="E22" s="17"/>
      <c r="F22" s="6"/>
    </row>
    <row r="23" spans="1:6" ht="29.25" customHeight="1">
      <c r="A23" s="7"/>
      <c r="B23" s="8"/>
      <c r="C23" s="9"/>
      <c r="D23" s="6"/>
      <c r="E23" s="17"/>
      <c r="F23" s="6"/>
    </row>
    <row r="24" spans="1:6" ht="29.25" customHeight="1">
      <c r="A24" s="7"/>
      <c r="B24" s="8"/>
      <c r="C24" s="9"/>
      <c r="D24" s="6"/>
      <c r="E24" s="17"/>
      <c r="F24" s="6"/>
    </row>
    <row r="25" spans="1:6" ht="29.25" customHeight="1">
      <c r="A25" s="7"/>
      <c r="B25" s="8"/>
      <c r="C25" s="9"/>
      <c r="D25" s="6"/>
      <c r="E25" s="17"/>
      <c r="F25" s="6"/>
    </row>
    <row r="26" spans="1:6" ht="29.25" customHeight="1">
      <c r="A26" s="7"/>
      <c r="B26" s="8"/>
      <c r="C26" s="9"/>
      <c r="D26" s="6"/>
      <c r="E26" s="17"/>
      <c r="F26" s="6"/>
    </row>
  </sheetData>
  <mergeCells count="2">
    <mergeCell ref="A2:F2"/>
    <mergeCell ref="A4:C4"/>
  </mergeCells>
  <phoneticPr fontId="2"/>
  <pageMargins left="0.70866141732283472" right="0.70866141732283472" top="0.74803149606299213" bottom="0.74803149606299213" header="0.31496062992125984" footer="0.31496062992125984"/>
  <pageSetup paperSize="9" scale="97" orientation="portrait" r:id="rId1"/>
  <headerFooter>
    <oddFooter>&amp;R&amp;"ＭＳ 明朝,標準"&amp;9&amp;A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8AB36-F126-4F03-A22B-2F3B44EF1A59}">
  <dimension ref="A1:H26"/>
  <sheetViews>
    <sheetView view="pageBreakPreview" topLeftCell="A11" zoomScaleNormal="100" zoomScaleSheetLayoutView="100" workbookViewId="0">
      <selection activeCell="A5" sqref="A5"/>
    </sheetView>
  </sheetViews>
  <sheetFormatPr defaultColWidth="9" defaultRowHeight="24" customHeight="1"/>
  <cols>
    <col min="1" max="2" width="2.25" style="3" customWidth="1"/>
    <col min="3" max="3" width="32.5" style="3" customWidth="1"/>
    <col min="4" max="4" width="10.6640625" style="3" customWidth="1"/>
    <col min="5" max="5" width="12.83203125" style="3" customWidth="1"/>
    <col min="6" max="6" width="20.83203125" style="3" customWidth="1"/>
    <col min="7" max="7" width="10.33203125" style="3" bestFit="1" customWidth="1"/>
    <col min="8" max="8" width="10.25" style="3" bestFit="1" customWidth="1"/>
    <col min="9" max="16384" width="9" style="3"/>
  </cols>
  <sheetData>
    <row r="1" spans="1:6" s="1" customFormat="1" ht="18" customHeight="1">
      <c r="A1" s="10" t="s">
        <v>84</v>
      </c>
      <c r="B1" s="11"/>
      <c r="C1" s="11"/>
      <c r="D1" s="11"/>
      <c r="E1" s="11"/>
      <c r="F1" s="12"/>
    </row>
    <row r="2" spans="1:6" s="4" customFormat="1" ht="24" customHeight="1">
      <c r="A2" s="34" t="s">
        <v>0</v>
      </c>
      <c r="B2" s="35"/>
      <c r="C2" s="35"/>
      <c r="D2" s="35"/>
      <c r="E2" s="35"/>
      <c r="F2" s="36"/>
    </row>
    <row r="3" spans="1:6" s="1" customFormat="1" ht="18" customHeight="1">
      <c r="A3" s="13" t="s">
        <v>1</v>
      </c>
      <c r="B3" s="14"/>
      <c r="C3" s="14"/>
      <c r="D3" s="14"/>
      <c r="E3" s="14"/>
      <c r="F3" s="15"/>
    </row>
    <row r="4" spans="1:6" s="19" customFormat="1" ht="29.25" customHeight="1">
      <c r="A4" s="37" t="s">
        <v>74</v>
      </c>
      <c r="B4" s="37"/>
      <c r="C4" s="37"/>
      <c r="D4" s="18" t="s">
        <v>2</v>
      </c>
      <c r="E4" s="18" t="s">
        <v>16</v>
      </c>
      <c r="F4" s="18" t="s">
        <v>15</v>
      </c>
    </row>
    <row r="5" spans="1:6" ht="29.25" customHeight="1">
      <c r="A5" s="7" t="s">
        <v>83</v>
      </c>
      <c r="B5" s="8"/>
      <c r="C5" s="9"/>
      <c r="D5" s="6"/>
      <c r="E5" s="17"/>
      <c r="F5" s="6"/>
    </row>
    <row r="6" spans="1:6" ht="29.25" customHeight="1">
      <c r="A6" s="7" t="s">
        <v>79</v>
      </c>
      <c r="B6" s="8"/>
      <c r="C6" s="9"/>
      <c r="D6" s="5" t="s">
        <v>14</v>
      </c>
      <c r="E6" s="17">
        <f>+E7</f>
        <v>9542600</v>
      </c>
      <c r="F6" s="6"/>
    </row>
    <row r="7" spans="1:6" ht="29.25" customHeight="1">
      <c r="A7" s="7"/>
      <c r="B7" s="8" t="s">
        <v>79</v>
      </c>
      <c r="C7" s="9"/>
      <c r="D7" s="5" t="s">
        <v>14</v>
      </c>
      <c r="E7" s="17">
        <f>+E8</f>
        <v>9542600</v>
      </c>
      <c r="F7" s="6"/>
    </row>
    <row r="8" spans="1:6" ht="29.25" customHeight="1">
      <c r="A8" s="7"/>
      <c r="B8" s="8"/>
      <c r="C8" s="9" t="s">
        <v>17</v>
      </c>
      <c r="D8" s="5" t="s">
        <v>14</v>
      </c>
      <c r="E8" s="17">
        <f>+'内　2-001'!H5</f>
        <v>9542600</v>
      </c>
      <c r="F8" s="6" t="s">
        <v>27</v>
      </c>
    </row>
    <row r="9" spans="1:6" ht="29.25" customHeight="1">
      <c r="A9" s="7" t="s">
        <v>18</v>
      </c>
      <c r="B9" s="8"/>
      <c r="C9" s="9"/>
      <c r="D9" s="5"/>
      <c r="E9" s="17">
        <f>+E6</f>
        <v>9542600</v>
      </c>
      <c r="F9" s="6"/>
    </row>
    <row r="10" spans="1:6" ht="29.25" customHeight="1">
      <c r="A10" s="7"/>
      <c r="B10" s="8" t="s">
        <v>6</v>
      </c>
      <c r="C10" s="9"/>
      <c r="D10" s="5" t="s">
        <v>14</v>
      </c>
      <c r="E10" s="17">
        <f>+'内　2-002'!H5</f>
        <v>12400</v>
      </c>
      <c r="F10" s="6" t="s">
        <v>28</v>
      </c>
    </row>
    <row r="11" spans="1:6" ht="29.25" customHeight="1">
      <c r="A11" s="7"/>
      <c r="B11" s="8" t="s">
        <v>19</v>
      </c>
      <c r="C11" s="9"/>
      <c r="D11" s="5" t="s">
        <v>14</v>
      </c>
      <c r="E11" s="17">
        <f>+'内　2-003'!H5</f>
        <v>59200</v>
      </c>
      <c r="F11" s="6" t="s">
        <v>29</v>
      </c>
    </row>
    <row r="12" spans="1:6" ht="29.25" customHeight="1">
      <c r="A12" s="7"/>
      <c r="B12" s="8" t="s">
        <v>20</v>
      </c>
      <c r="C12" s="9"/>
      <c r="D12" s="5" t="s">
        <v>14</v>
      </c>
      <c r="E12" s="17">
        <f>+'内　2-004'!H5</f>
        <v>163900</v>
      </c>
      <c r="F12" s="6" t="s">
        <v>30</v>
      </c>
    </row>
    <row r="13" spans="1:6" ht="29.25" customHeight="1">
      <c r="A13" s="7" t="s">
        <v>7</v>
      </c>
      <c r="B13" s="8"/>
      <c r="C13" s="9"/>
      <c r="D13" s="6"/>
      <c r="E13" s="17">
        <f>SUM(E10:E12)</f>
        <v>235500</v>
      </c>
      <c r="F13" s="6"/>
    </row>
    <row r="14" spans="1:6" ht="29.25" customHeight="1">
      <c r="A14" s="7" t="s">
        <v>21</v>
      </c>
      <c r="B14" s="8"/>
      <c r="C14" s="9"/>
      <c r="D14" s="6"/>
      <c r="E14" s="17">
        <f>+E9+E13</f>
        <v>9778100</v>
      </c>
      <c r="F14" s="6"/>
    </row>
    <row r="15" spans="1:6" ht="29.25" customHeight="1">
      <c r="A15" s="7"/>
      <c r="B15" s="8" t="s">
        <v>22</v>
      </c>
      <c r="C15" s="9"/>
      <c r="D15" s="5" t="s">
        <v>14</v>
      </c>
      <c r="E15" s="17">
        <f>+'内　2-005'!H5</f>
        <v>5138700</v>
      </c>
      <c r="F15" s="6" t="s">
        <v>31</v>
      </c>
    </row>
    <row r="16" spans="1:6" ht="29.25" customHeight="1">
      <c r="A16" s="7" t="s">
        <v>23</v>
      </c>
      <c r="B16" s="8"/>
      <c r="C16" s="9"/>
      <c r="D16" s="6"/>
      <c r="E16" s="17">
        <f>+E14+E15</f>
        <v>14916800</v>
      </c>
      <c r="F16" s="6"/>
    </row>
    <row r="17" spans="1:8" ht="29.25" customHeight="1">
      <c r="A17" s="7" t="s">
        <v>24</v>
      </c>
      <c r="B17" s="8"/>
      <c r="C17" s="9"/>
      <c r="D17" s="6"/>
      <c r="E17" s="17">
        <v>8032600</v>
      </c>
      <c r="F17" s="6"/>
    </row>
    <row r="18" spans="1:8" ht="29.25" customHeight="1">
      <c r="A18" s="7" t="s">
        <v>11</v>
      </c>
      <c r="B18" s="8"/>
      <c r="C18" s="9"/>
      <c r="D18" s="6"/>
      <c r="E18" s="17">
        <f>+E16+E17</f>
        <v>22949400</v>
      </c>
      <c r="F18" s="6"/>
      <c r="G18" s="32">
        <f>+E18+'総　1-001'!E15</f>
        <v>55180000</v>
      </c>
      <c r="H18" s="32">
        <v>55180000</v>
      </c>
    </row>
    <row r="19" spans="1:8" ht="29.25" customHeight="1">
      <c r="A19" s="7" t="s">
        <v>12</v>
      </c>
      <c r="B19" s="8"/>
      <c r="C19" s="9"/>
      <c r="D19" s="6"/>
      <c r="E19" s="17">
        <f>+E18*0.1</f>
        <v>2294940</v>
      </c>
      <c r="F19" s="6"/>
    </row>
    <row r="20" spans="1:8" ht="29.25" customHeight="1">
      <c r="A20" s="7" t="s">
        <v>13</v>
      </c>
      <c r="B20" s="8"/>
      <c r="C20" s="9"/>
      <c r="D20" s="6"/>
      <c r="E20" s="17">
        <f>+E18+E19</f>
        <v>25244340</v>
      </c>
      <c r="F20" s="6"/>
    </row>
    <row r="21" spans="1:8" ht="29.25" customHeight="1">
      <c r="A21" s="7"/>
      <c r="B21" s="8"/>
      <c r="C21" s="9"/>
      <c r="D21" s="6"/>
      <c r="E21" s="17"/>
      <c r="F21" s="6"/>
    </row>
    <row r="22" spans="1:8" ht="29.25" customHeight="1">
      <c r="A22" s="7"/>
      <c r="B22" s="8"/>
      <c r="C22" s="9"/>
      <c r="D22" s="6"/>
      <c r="E22" s="17"/>
      <c r="F22" s="6"/>
    </row>
    <row r="23" spans="1:8" ht="29.25" customHeight="1">
      <c r="A23" s="7"/>
      <c r="B23" s="8"/>
      <c r="C23" s="9"/>
      <c r="D23" s="6"/>
      <c r="E23" s="17"/>
      <c r="F23" s="6"/>
    </row>
    <row r="24" spans="1:8" ht="29.25" customHeight="1">
      <c r="A24" s="7"/>
      <c r="B24" s="8"/>
      <c r="C24" s="9"/>
      <c r="D24" s="6"/>
      <c r="E24" s="17"/>
      <c r="F24" s="6"/>
    </row>
    <row r="25" spans="1:8" ht="29.25" customHeight="1">
      <c r="A25" s="7"/>
      <c r="B25" s="8"/>
      <c r="C25" s="9"/>
      <c r="D25" s="6"/>
      <c r="E25" s="17"/>
      <c r="F25" s="6"/>
    </row>
    <row r="26" spans="1:8" ht="29.25" customHeight="1">
      <c r="A26" s="7"/>
      <c r="B26" s="8"/>
      <c r="C26" s="9"/>
      <c r="D26" s="6"/>
      <c r="E26" s="17"/>
      <c r="F26" s="6"/>
    </row>
  </sheetData>
  <mergeCells count="2">
    <mergeCell ref="A2:F2"/>
    <mergeCell ref="A4:C4"/>
  </mergeCells>
  <phoneticPr fontId="2"/>
  <pageMargins left="0.70866141732283472" right="0.70866141732283472" top="0.74803149606299213" bottom="0.74803149606299213" header="0.31496062992125984" footer="0.31496062992125984"/>
  <pageSetup paperSize="9" scale="97" orientation="portrait" r:id="rId1"/>
  <headerFooter>
    <oddFooter>&amp;R&amp;"ＭＳ 明朝,標準"&amp;9&amp;A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A2CA7-54CA-4A55-821D-86AFED773E20}">
  <dimension ref="A1:I18"/>
  <sheetViews>
    <sheetView view="pageBreakPreview" zoomScaleNormal="100" zoomScaleSheetLayoutView="100" workbookViewId="0">
      <selection activeCell="H18" sqref="H18"/>
    </sheetView>
  </sheetViews>
  <sheetFormatPr defaultColWidth="9" defaultRowHeight="29.25" customHeight="1"/>
  <cols>
    <col min="1" max="2" width="2" style="1" customWidth="1"/>
    <col min="3" max="3" width="19.58203125" style="24" customWidth="1"/>
    <col min="4" max="4" width="14.6640625" style="1" customWidth="1"/>
    <col min="5" max="5" width="6.75" style="2" customWidth="1"/>
    <col min="6" max="6" width="5" style="2" bestFit="1" customWidth="1"/>
    <col min="7" max="7" width="8.25" style="1" customWidth="1"/>
    <col min="8" max="8" width="10.33203125" style="1" customWidth="1"/>
    <col min="9" max="9" width="13.08203125" style="1" customWidth="1"/>
    <col min="10" max="16384" width="9" style="1"/>
  </cols>
  <sheetData>
    <row r="1" spans="1:9" ht="21.75" customHeight="1">
      <c r="A1" s="10" t="s">
        <v>85</v>
      </c>
      <c r="B1" s="11"/>
      <c r="C1" s="26"/>
      <c r="D1" s="11"/>
      <c r="E1" s="27"/>
      <c r="F1" s="27"/>
      <c r="G1" s="11"/>
      <c r="H1" s="11"/>
      <c r="I1" s="12"/>
    </row>
    <row r="2" spans="1:9" ht="25.5" customHeight="1">
      <c r="A2" s="20" t="s">
        <v>32</v>
      </c>
      <c r="C2" s="25"/>
      <c r="D2" s="25" t="s">
        <v>55</v>
      </c>
      <c r="E2" s="25"/>
      <c r="F2" s="25"/>
      <c r="G2" s="25"/>
      <c r="H2" s="25"/>
      <c r="I2" s="28"/>
    </row>
    <row r="3" spans="1:9" ht="18" customHeight="1">
      <c r="A3" s="13"/>
      <c r="B3" s="14"/>
      <c r="C3" s="23"/>
      <c r="D3" s="14"/>
      <c r="E3" s="29"/>
      <c r="F3" s="29"/>
      <c r="G3" s="14"/>
      <c r="H3" s="14"/>
      <c r="I3" s="15"/>
    </row>
    <row r="4" spans="1:9" s="2" customFormat="1" ht="29.25" customHeight="1">
      <c r="A4" s="38" t="s">
        <v>44</v>
      </c>
      <c r="B4" s="39"/>
      <c r="C4" s="40"/>
      <c r="D4" s="5" t="s">
        <v>33</v>
      </c>
      <c r="E4" s="5" t="s">
        <v>51</v>
      </c>
      <c r="F4" s="5" t="s">
        <v>34</v>
      </c>
      <c r="G4" s="5" t="s">
        <v>46</v>
      </c>
      <c r="H4" s="5" t="s">
        <v>16</v>
      </c>
      <c r="I4" s="5" t="s">
        <v>45</v>
      </c>
    </row>
    <row r="5" spans="1:9" s="3" customFormat="1" ht="45" customHeight="1">
      <c r="A5" s="7" t="s">
        <v>4</v>
      </c>
      <c r="B5" s="8"/>
      <c r="C5" s="22"/>
      <c r="D5" s="6"/>
      <c r="E5" s="5"/>
      <c r="F5" s="5"/>
      <c r="G5" s="6"/>
      <c r="H5" s="17">
        <f>+H6+H13+H18+H15</f>
        <v>19744400</v>
      </c>
      <c r="I5" s="6"/>
    </row>
    <row r="6" spans="1:9" s="3" customFormat="1" ht="45" customHeight="1">
      <c r="A6" s="7"/>
      <c r="B6" s="8" t="s">
        <v>17</v>
      </c>
      <c r="C6" s="22"/>
      <c r="D6" s="6"/>
      <c r="E6" s="5"/>
      <c r="F6" s="5"/>
      <c r="G6" s="6"/>
      <c r="H6" s="17">
        <f>SUM(H7:H12)</f>
        <v>5808900</v>
      </c>
      <c r="I6" s="6"/>
    </row>
    <row r="7" spans="1:9" s="3" customFormat="1" ht="45" customHeight="1">
      <c r="A7" s="7"/>
      <c r="B7" s="8"/>
      <c r="C7" s="22" t="s">
        <v>35</v>
      </c>
      <c r="D7" s="6"/>
      <c r="E7" s="5">
        <v>1</v>
      </c>
      <c r="F7" s="5" t="s">
        <v>47</v>
      </c>
      <c r="G7" s="6"/>
      <c r="H7" s="17">
        <v>159800</v>
      </c>
      <c r="I7" s="6"/>
    </row>
    <row r="8" spans="1:9" s="3" customFormat="1" ht="45" customHeight="1">
      <c r="A8" s="7"/>
      <c r="B8" s="8"/>
      <c r="C8" s="22" t="s">
        <v>36</v>
      </c>
      <c r="D8" s="6"/>
      <c r="E8" s="5">
        <v>1</v>
      </c>
      <c r="F8" s="5" t="s">
        <v>47</v>
      </c>
      <c r="G8" s="6"/>
      <c r="H8" s="17">
        <v>319500</v>
      </c>
      <c r="I8" s="6"/>
    </row>
    <row r="9" spans="1:9" s="3" customFormat="1" ht="45" customHeight="1">
      <c r="A9" s="7"/>
      <c r="B9" s="8"/>
      <c r="C9" s="22" t="s">
        <v>37</v>
      </c>
      <c r="D9" s="6"/>
      <c r="E9" s="5">
        <v>1</v>
      </c>
      <c r="F9" s="5" t="s">
        <v>47</v>
      </c>
      <c r="G9" s="6"/>
      <c r="H9" s="17">
        <v>568700</v>
      </c>
      <c r="I9" s="6"/>
    </row>
    <row r="10" spans="1:9" s="3" customFormat="1" ht="45" customHeight="1">
      <c r="A10" s="7"/>
      <c r="B10" s="8"/>
      <c r="C10" s="22" t="s">
        <v>77</v>
      </c>
      <c r="D10" s="6"/>
      <c r="E10" s="5">
        <v>1</v>
      </c>
      <c r="F10" s="5" t="s">
        <v>47</v>
      </c>
      <c r="G10" s="6"/>
      <c r="H10" s="17">
        <v>798800</v>
      </c>
      <c r="I10" s="6"/>
    </row>
    <row r="11" spans="1:9" s="3" customFormat="1" ht="45" customHeight="1">
      <c r="A11" s="7"/>
      <c r="B11" s="8"/>
      <c r="C11" s="22" t="s">
        <v>38</v>
      </c>
      <c r="D11" s="6"/>
      <c r="E11" s="5">
        <v>1</v>
      </c>
      <c r="F11" s="5" t="s">
        <v>47</v>
      </c>
      <c r="G11" s="6"/>
      <c r="H11" s="17">
        <v>159800</v>
      </c>
      <c r="I11" s="6"/>
    </row>
    <row r="12" spans="1:9" s="3" customFormat="1" ht="45" customHeight="1">
      <c r="A12" s="7"/>
      <c r="B12" s="8"/>
      <c r="C12" s="22" t="s">
        <v>39</v>
      </c>
      <c r="D12" s="6"/>
      <c r="E12" s="5">
        <v>1</v>
      </c>
      <c r="F12" s="5" t="s">
        <v>47</v>
      </c>
      <c r="G12" s="6"/>
      <c r="H12" s="17">
        <v>3802300</v>
      </c>
      <c r="I12" s="6"/>
    </row>
    <row r="13" spans="1:9" s="3" customFormat="1" ht="45" customHeight="1">
      <c r="A13" s="7"/>
      <c r="B13" s="8" t="s">
        <v>40</v>
      </c>
      <c r="C13" s="22"/>
      <c r="D13" s="6"/>
      <c r="E13" s="5"/>
      <c r="F13" s="5"/>
      <c r="G13" s="6"/>
      <c r="H13" s="17">
        <f>SUM(H14)</f>
        <v>10699200</v>
      </c>
      <c r="I13" s="6"/>
    </row>
    <row r="14" spans="1:9" s="3" customFormat="1" ht="45" customHeight="1">
      <c r="A14" s="7"/>
      <c r="B14" s="8"/>
      <c r="C14" s="22" t="s">
        <v>40</v>
      </c>
      <c r="D14" s="6"/>
      <c r="E14" s="5">
        <v>1</v>
      </c>
      <c r="F14" s="5" t="s">
        <v>47</v>
      </c>
      <c r="G14" s="6"/>
      <c r="H14" s="17">
        <v>10699200</v>
      </c>
      <c r="I14" s="6"/>
    </row>
    <row r="15" spans="1:9" s="3" customFormat="1" ht="45" customHeight="1">
      <c r="A15" s="7"/>
      <c r="B15" s="8" t="s">
        <v>41</v>
      </c>
      <c r="C15" s="22"/>
      <c r="D15" s="6"/>
      <c r="E15" s="5"/>
      <c r="F15" s="5"/>
      <c r="G15" s="6"/>
      <c r="H15" s="17">
        <f>SUM(H16:H17)</f>
        <v>2597300</v>
      </c>
      <c r="I15" s="6"/>
    </row>
    <row r="16" spans="1:9" s="3" customFormat="1" ht="45" customHeight="1">
      <c r="A16" s="7"/>
      <c r="B16" s="8"/>
      <c r="C16" s="22" t="s">
        <v>42</v>
      </c>
      <c r="D16" s="6"/>
      <c r="E16" s="5">
        <v>1</v>
      </c>
      <c r="F16" s="5" t="s">
        <v>47</v>
      </c>
      <c r="G16" s="6"/>
      <c r="H16" s="17">
        <v>2410100</v>
      </c>
      <c r="I16" s="6"/>
    </row>
    <row r="17" spans="1:9" s="3" customFormat="1" ht="45" customHeight="1">
      <c r="A17" s="7"/>
      <c r="B17" s="8"/>
      <c r="C17" s="22" t="s">
        <v>80</v>
      </c>
      <c r="D17" s="6"/>
      <c r="E17" s="5">
        <v>1</v>
      </c>
      <c r="F17" s="5" t="s">
        <v>47</v>
      </c>
      <c r="G17" s="6"/>
      <c r="H17" s="17">
        <v>187200</v>
      </c>
      <c r="I17" s="6"/>
    </row>
    <row r="18" spans="1:9" s="3" customFormat="1" ht="45" customHeight="1">
      <c r="A18" s="7"/>
      <c r="B18" s="8" t="s">
        <v>43</v>
      </c>
      <c r="C18" s="22"/>
      <c r="D18" s="6"/>
      <c r="E18" s="5"/>
      <c r="F18" s="5"/>
      <c r="G18" s="6"/>
      <c r="H18" s="17">
        <f>+'内　1-002'!H5+'内　1-002'!H6</f>
        <v>639000</v>
      </c>
      <c r="I18" s="6"/>
    </row>
  </sheetData>
  <mergeCells count="1">
    <mergeCell ref="A4:C4"/>
  </mergeCells>
  <phoneticPr fontId="2"/>
  <pageMargins left="0.7" right="0.7" top="0.75" bottom="0.75" header="0.3" footer="0.3"/>
  <pageSetup paperSize="9" scale="98" orientation="portrait" r:id="rId1"/>
  <headerFooter>
    <oddFooter>&amp;R&amp;"ＭＳ 明朝,標準"&amp;9&amp;A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42B80-DBAE-4907-ABF8-3E5CF3569D91}">
  <dimension ref="A1:I18"/>
  <sheetViews>
    <sheetView view="pageBreakPreview" zoomScaleNormal="100" zoomScaleSheetLayoutView="100" workbookViewId="0">
      <selection activeCell="H6" sqref="H6"/>
    </sheetView>
  </sheetViews>
  <sheetFormatPr defaultColWidth="9" defaultRowHeight="29.25" customHeight="1"/>
  <cols>
    <col min="1" max="2" width="2" style="1" customWidth="1"/>
    <col min="3" max="3" width="19.58203125" style="24" customWidth="1"/>
    <col min="4" max="4" width="14.6640625" style="1" customWidth="1"/>
    <col min="5" max="5" width="6.75" style="2" customWidth="1"/>
    <col min="6" max="6" width="5" style="2" bestFit="1" customWidth="1"/>
    <col min="7" max="7" width="8.25" style="1" customWidth="1"/>
    <col min="8" max="8" width="10.33203125" style="1" customWidth="1"/>
    <col min="9" max="9" width="13.08203125" style="1" customWidth="1"/>
    <col min="10" max="16384" width="9" style="1"/>
  </cols>
  <sheetData>
    <row r="1" spans="1:9" ht="21.75" customHeight="1">
      <c r="A1" s="10" t="str">
        <f>+'内　1-001'!A1</f>
        <v>[委託名]　自然環境保全対策調査（８）</v>
      </c>
      <c r="B1" s="11"/>
      <c r="C1" s="26"/>
      <c r="D1" s="11"/>
      <c r="E1" s="27"/>
      <c r="F1" s="27"/>
      <c r="G1" s="11"/>
      <c r="H1" s="11"/>
      <c r="I1" s="12"/>
    </row>
    <row r="2" spans="1:9" ht="25.5" customHeight="1">
      <c r="A2" s="20" t="s">
        <v>32</v>
      </c>
      <c r="C2" s="25"/>
      <c r="D2" s="25" t="s">
        <v>55</v>
      </c>
      <c r="E2" s="25"/>
      <c r="F2" s="25"/>
      <c r="G2" s="25"/>
      <c r="H2" s="25"/>
      <c r="I2" s="28"/>
    </row>
    <row r="3" spans="1:9" ht="18" customHeight="1">
      <c r="A3" s="13"/>
      <c r="B3" s="14"/>
      <c r="C3" s="23"/>
      <c r="D3" s="14"/>
      <c r="E3" s="29"/>
      <c r="F3" s="29"/>
      <c r="G3" s="14"/>
      <c r="H3" s="14"/>
      <c r="I3" s="15"/>
    </row>
    <row r="4" spans="1:9" s="2" customFormat="1" ht="29.25" customHeight="1">
      <c r="A4" s="38" t="s">
        <v>44</v>
      </c>
      <c r="B4" s="39"/>
      <c r="C4" s="40"/>
      <c r="D4" s="5" t="s">
        <v>33</v>
      </c>
      <c r="E4" s="5" t="s">
        <v>51</v>
      </c>
      <c r="F4" s="5" t="s">
        <v>34</v>
      </c>
      <c r="G4" s="5" t="s">
        <v>46</v>
      </c>
      <c r="H4" s="5" t="s">
        <v>16</v>
      </c>
      <c r="I4" s="5" t="s">
        <v>45</v>
      </c>
    </row>
    <row r="5" spans="1:9" s="3" customFormat="1" ht="45" customHeight="1">
      <c r="A5" s="7"/>
      <c r="B5" s="8"/>
      <c r="C5" s="22" t="s">
        <v>76</v>
      </c>
      <c r="D5" s="6"/>
      <c r="E5" s="5">
        <v>1</v>
      </c>
      <c r="F5" s="5" t="s">
        <v>47</v>
      </c>
      <c r="G5" s="6"/>
      <c r="H5" s="17">
        <v>639000</v>
      </c>
      <c r="I5" s="6"/>
    </row>
    <row r="6" spans="1:9" s="3" customFormat="1" ht="45" customHeight="1">
      <c r="A6" s="7"/>
      <c r="B6" s="8"/>
      <c r="C6" s="22"/>
      <c r="D6" s="6"/>
      <c r="E6" s="5"/>
      <c r="F6" s="5"/>
      <c r="G6" s="6"/>
      <c r="H6" s="17"/>
      <c r="I6" s="6"/>
    </row>
    <row r="7" spans="1:9" s="3" customFormat="1" ht="45" customHeight="1">
      <c r="A7" s="7"/>
      <c r="B7" s="8"/>
      <c r="C7" s="22"/>
      <c r="D7" s="6"/>
      <c r="E7" s="5"/>
      <c r="F7" s="5"/>
      <c r="G7" s="6"/>
      <c r="H7" s="17"/>
      <c r="I7" s="6"/>
    </row>
    <row r="8" spans="1:9" s="3" customFormat="1" ht="45" customHeight="1">
      <c r="A8" s="7"/>
      <c r="B8" s="8"/>
      <c r="C8" s="22"/>
      <c r="D8" s="6"/>
      <c r="E8" s="5"/>
      <c r="F8" s="5"/>
      <c r="G8" s="6"/>
      <c r="H8" s="17"/>
      <c r="I8" s="6"/>
    </row>
    <row r="9" spans="1:9" s="3" customFormat="1" ht="45" customHeight="1">
      <c r="A9" s="7"/>
      <c r="B9" s="8"/>
      <c r="C9" s="22"/>
      <c r="D9" s="6"/>
      <c r="E9" s="5"/>
      <c r="F9" s="5"/>
      <c r="G9" s="6"/>
      <c r="H9" s="17"/>
      <c r="I9" s="6"/>
    </row>
    <row r="10" spans="1:9" s="3" customFormat="1" ht="45" customHeight="1">
      <c r="A10" s="7"/>
      <c r="B10" s="8"/>
      <c r="C10" s="22"/>
      <c r="D10" s="6"/>
      <c r="E10" s="5"/>
      <c r="F10" s="5"/>
      <c r="G10" s="6"/>
      <c r="H10" s="17"/>
      <c r="I10" s="6"/>
    </row>
    <row r="11" spans="1:9" s="3" customFormat="1" ht="45" customHeight="1">
      <c r="A11" s="7"/>
      <c r="B11" s="8"/>
      <c r="C11" s="22"/>
      <c r="D11" s="6"/>
      <c r="E11" s="5"/>
      <c r="F11" s="5"/>
      <c r="G11" s="6"/>
      <c r="H11" s="17"/>
      <c r="I11" s="6"/>
    </row>
    <row r="12" spans="1:9" s="3" customFormat="1" ht="45" customHeight="1">
      <c r="A12" s="7"/>
      <c r="B12" s="8"/>
      <c r="C12" s="22"/>
      <c r="D12" s="6"/>
      <c r="E12" s="5"/>
      <c r="F12" s="5"/>
      <c r="G12" s="6"/>
      <c r="H12" s="17"/>
      <c r="I12" s="6"/>
    </row>
    <row r="13" spans="1:9" s="3" customFormat="1" ht="45" customHeight="1">
      <c r="A13" s="7"/>
      <c r="B13" s="8"/>
      <c r="C13" s="22"/>
      <c r="D13" s="6"/>
      <c r="E13" s="5"/>
      <c r="F13" s="5"/>
      <c r="G13" s="6"/>
      <c r="H13" s="17"/>
      <c r="I13" s="6"/>
    </row>
    <row r="14" spans="1:9" s="3" customFormat="1" ht="45" customHeight="1">
      <c r="A14" s="7"/>
      <c r="B14" s="8"/>
      <c r="C14" s="22"/>
      <c r="D14" s="6"/>
      <c r="E14" s="5"/>
      <c r="F14" s="5"/>
      <c r="G14" s="6"/>
      <c r="H14" s="17"/>
      <c r="I14" s="6"/>
    </row>
    <row r="15" spans="1:9" s="3" customFormat="1" ht="45" customHeight="1">
      <c r="A15" s="7"/>
      <c r="B15" s="8"/>
      <c r="C15" s="22"/>
      <c r="D15" s="6"/>
      <c r="E15" s="5"/>
      <c r="F15" s="5"/>
      <c r="G15" s="6"/>
      <c r="H15" s="17"/>
      <c r="I15" s="6"/>
    </row>
    <row r="16" spans="1:9" s="3" customFormat="1" ht="45" customHeight="1">
      <c r="A16" s="7"/>
      <c r="B16" s="8"/>
      <c r="C16" s="22"/>
      <c r="D16" s="6"/>
      <c r="E16" s="5"/>
      <c r="F16" s="5"/>
      <c r="G16" s="6"/>
      <c r="H16" s="17"/>
      <c r="I16" s="6"/>
    </row>
    <row r="17" spans="1:9" s="3" customFormat="1" ht="45" customHeight="1">
      <c r="A17" s="7"/>
      <c r="B17" s="8"/>
      <c r="C17" s="22"/>
      <c r="D17" s="6"/>
      <c r="E17" s="5"/>
      <c r="F17" s="5"/>
      <c r="G17" s="6"/>
      <c r="H17" s="17"/>
      <c r="I17" s="6"/>
    </row>
    <row r="18" spans="1:9" s="3" customFormat="1" ht="45" customHeight="1">
      <c r="A18" s="7"/>
      <c r="B18" s="8"/>
      <c r="C18" s="22"/>
      <c r="D18" s="6"/>
      <c r="E18" s="5"/>
      <c r="F18" s="5"/>
      <c r="G18" s="6"/>
      <c r="H18" s="17"/>
      <c r="I18" s="6"/>
    </row>
  </sheetData>
  <mergeCells count="1">
    <mergeCell ref="A4:C4"/>
  </mergeCells>
  <phoneticPr fontId="2"/>
  <pageMargins left="0.7" right="0.7" top="0.75" bottom="0.75" header="0.3" footer="0.3"/>
  <pageSetup paperSize="9" scale="98" orientation="portrait" r:id="rId1"/>
  <headerFooter>
    <oddFooter>&amp;R&amp;"ＭＳ 明朝,標準"&amp;9&amp;A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38ACE-FCC2-461F-B645-52AEBF10E872}">
  <dimension ref="A1:I18"/>
  <sheetViews>
    <sheetView view="pageBreakPreview" zoomScaleNormal="100" zoomScaleSheetLayoutView="100" workbookViewId="0">
      <selection activeCell="G8" sqref="G8"/>
    </sheetView>
  </sheetViews>
  <sheetFormatPr defaultColWidth="9" defaultRowHeight="29.25" customHeight="1"/>
  <cols>
    <col min="1" max="2" width="2" style="1" customWidth="1"/>
    <col min="3" max="3" width="19.58203125" style="24" customWidth="1"/>
    <col min="4" max="4" width="14.6640625" style="1" customWidth="1"/>
    <col min="5" max="5" width="6.75" style="2" customWidth="1"/>
    <col min="6" max="6" width="5" style="2" bestFit="1" customWidth="1"/>
    <col min="7" max="7" width="8.25" style="1" customWidth="1"/>
    <col min="8" max="8" width="10.33203125" style="1" customWidth="1"/>
    <col min="9" max="9" width="13.08203125" style="1" customWidth="1"/>
    <col min="10" max="16384" width="9" style="1"/>
  </cols>
  <sheetData>
    <row r="1" spans="1:9" ht="21.75" customHeight="1">
      <c r="A1" s="10" t="str">
        <f>+'内　1-001'!A1</f>
        <v>[委託名]　自然環境保全対策調査（８）</v>
      </c>
      <c r="B1" s="11"/>
      <c r="C1" s="26"/>
      <c r="D1" s="11"/>
      <c r="E1" s="27"/>
      <c r="F1" s="27"/>
      <c r="G1" s="11"/>
      <c r="H1" s="11"/>
      <c r="I1" s="12"/>
    </row>
    <row r="2" spans="1:9" ht="25.5" customHeight="1">
      <c r="A2" s="20" t="s">
        <v>48</v>
      </c>
      <c r="C2" s="25"/>
      <c r="D2" s="25" t="s">
        <v>55</v>
      </c>
      <c r="E2" s="25"/>
      <c r="F2" s="25"/>
      <c r="G2" s="25"/>
      <c r="H2" s="25"/>
      <c r="I2" s="28"/>
    </row>
    <row r="3" spans="1:9" ht="18" customHeight="1">
      <c r="A3" s="13"/>
      <c r="B3" s="14"/>
      <c r="C3" s="23"/>
      <c r="D3" s="14"/>
      <c r="E3" s="29"/>
      <c r="F3" s="29"/>
      <c r="G3" s="14"/>
      <c r="H3" s="14"/>
      <c r="I3" s="15"/>
    </row>
    <row r="4" spans="1:9" s="2" customFormat="1" ht="29.25" customHeight="1">
      <c r="A4" s="38" t="s">
        <v>44</v>
      </c>
      <c r="B4" s="39"/>
      <c r="C4" s="40"/>
      <c r="D4" s="5" t="s">
        <v>33</v>
      </c>
      <c r="E4" s="5" t="s">
        <v>51</v>
      </c>
      <c r="F4" s="5" t="s">
        <v>34</v>
      </c>
      <c r="G4" s="5" t="s">
        <v>46</v>
      </c>
      <c r="H4" s="5" t="s">
        <v>16</v>
      </c>
      <c r="I4" s="5" t="s">
        <v>45</v>
      </c>
    </row>
    <row r="5" spans="1:9" s="3" customFormat="1" ht="45" customHeight="1">
      <c r="A5" s="7" t="s">
        <v>88</v>
      </c>
      <c r="B5" s="8"/>
      <c r="C5" s="22"/>
      <c r="D5" s="6"/>
      <c r="E5" s="5"/>
      <c r="F5" s="5"/>
      <c r="G5" s="17"/>
      <c r="H5" s="17">
        <f>+H6</f>
        <v>83600</v>
      </c>
      <c r="I5" s="6"/>
    </row>
    <row r="6" spans="1:9" s="3" customFormat="1" ht="45" customHeight="1">
      <c r="A6" s="7"/>
      <c r="B6" s="8" t="s">
        <v>89</v>
      </c>
      <c r="C6" s="22"/>
      <c r="D6" s="6"/>
      <c r="E6" s="5"/>
      <c r="F6" s="5"/>
      <c r="G6" s="17"/>
      <c r="H6" s="17">
        <f>+H7+H8</f>
        <v>83600</v>
      </c>
      <c r="I6" s="6"/>
    </row>
    <row r="7" spans="1:9" s="3" customFormat="1" ht="45" customHeight="1">
      <c r="A7" s="7"/>
      <c r="B7" s="8"/>
      <c r="C7" s="22" t="s">
        <v>78</v>
      </c>
      <c r="D7" s="21" t="s">
        <v>50</v>
      </c>
      <c r="E7" s="5">
        <v>38</v>
      </c>
      <c r="F7" s="5" t="s">
        <v>52</v>
      </c>
      <c r="G7" s="17">
        <v>2200</v>
      </c>
      <c r="H7" s="17">
        <f>+E7*G7</f>
        <v>83600</v>
      </c>
      <c r="I7" s="6"/>
    </row>
    <row r="8" spans="1:9" s="3" customFormat="1" ht="45" customHeight="1">
      <c r="A8" s="7"/>
      <c r="B8" s="8"/>
      <c r="C8" s="22"/>
      <c r="D8" s="6"/>
      <c r="E8" s="5"/>
      <c r="F8" s="5"/>
      <c r="G8" s="17"/>
      <c r="H8" s="17"/>
      <c r="I8" s="6"/>
    </row>
    <row r="9" spans="1:9" s="3" customFormat="1" ht="45" customHeight="1">
      <c r="A9" s="7"/>
      <c r="B9" s="8"/>
      <c r="C9" s="22"/>
      <c r="D9" s="6"/>
      <c r="E9" s="5"/>
      <c r="F9" s="5"/>
      <c r="G9" s="17"/>
      <c r="H9" s="17"/>
      <c r="I9" s="6"/>
    </row>
    <row r="10" spans="1:9" s="3" customFormat="1" ht="45" customHeight="1">
      <c r="A10" s="7"/>
      <c r="B10" s="8"/>
      <c r="C10" s="22"/>
      <c r="D10" s="6"/>
      <c r="E10" s="5"/>
      <c r="F10" s="5"/>
      <c r="G10" s="17"/>
      <c r="H10" s="17"/>
      <c r="I10" s="6"/>
    </row>
    <row r="11" spans="1:9" s="3" customFormat="1" ht="45" customHeight="1">
      <c r="A11" s="7"/>
      <c r="B11" s="8"/>
      <c r="C11" s="22"/>
      <c r="D11" s="6"/>
      <c r="E11" s="5"/>
      <c r="F11" s="5"/>
      <c r="G11" s="17"/>
      <c r="H11" s="17"/>
      <c r="I11" s="6"/>
    </row>
    <row r="12" spans="1:9" s="3" customFormat="1" ht="45" customHeight="1">
      <c r="A12" s="7"/>
      <c r="B12" s="8"/>
      <c r="C12" s="22"/>
      <c r="D12" s="6"/>
      <c r="E12" s="5"/>
      <c r="F12" s="5"/>
      <c r="G12" s="17"/>
      <c r="H12" s="17"/>
      <c r="I12" s="6"/>
    </row>
    <row r="13" spans="1:9" s="3" customFormat="1" ht="45" customHeight="1">
      <c r="A13" s="7"/>
      <c r="B13" s="8"/>
      <c r="C13" s="22"/>
      <c r="D13" s="6"/>
      <c r="E13" s="5"/>
      <c r="F13" s="5"/>
      <c r="G13" s="17"/>
      <c r="H13" s="17"/>
      <c r="I13" s="6"/>
    </row>
    <row r="14" spans="1:9" s="3" customFormat="1" ht="45" customHeight="1">
      <c r="A14" s="7"/>
      <c r="B14" s="8"/>
      <c r="C14" s="22"/>
      <c r="D14" s="6"/>
      <c r="E14" s="5"/>
      <c r="F14" s="5"/>
      <c r="G14" s="17"/>
      <c r="H14" s="17"/>
      <c r="I14" s="6"/>
    </row>
    <row r="15" spans="1:9" s="3" customFormat="1" ht="45" customHeight="1">
      <c r="A15" s="7"/>
      <c r="B15" s="8"/>
      <c r="C15" s="22"/>
      <c r="D15" s="6"/>
      <c r="E15" s="5"/>
      <c r="F15" s="5"/>
      <c r="G15" s="17"/>
      <c r="H15" s="17"/>
      <c r="I15" s="6"/>
    </row>
    <row r="16" spans="1:9" s="3" customFormat="1" ht="45" customHeight="1">
      <c r="A16" s="7"/>
      <c r="B16" s="8"/>
      <c r="C16" s="22"/>
      <c r="D16" s="6"/>
      <c r="E16" s="5"/>
      <c r="F16" s="5"/>
      <c r="G16" s="17"/>
      <c r="H16" s="17"/>
      <c r="I16" s="6"/>
    </row>
    <row r="17" spans="1:9" s="3" customFormat="1" ht="45" customHeight="1">
      <c r="A17" s="7"/>
      <c r="B17" s="8"/>
      <c r="C17" s="22"/>
      <c r="D17" s="6"/>
      <c r="E17" s="5"/>
      <c r="F17" s="5"/>
      <c r="G17" s="17"/>
      <c r="H17" s="17"/>
      <c r="I17" s="6"/>
    </row>
    <row r="18" spans="1:9" s="3" customFormat="1" ht="45" customHeight="1">
      <c r="A18" s="7"/>
      <c r="B18" s="8"/>
      <c r="C18" s="22"/>
      <c r="D18" s="6"/>
      <c r="E18" s="5"/>
      <c r="F18" s="5"/>
      <c r="G18" s="17"/>
      <c r="H18" s="17"/>
      <c r="I18" s="6"/>
    </row>
  </sheetData>
  <mergeCells count="1">
    <mergeCell ref="A4:C4"/>
  </mergeCells>
  <phoneticPr fontId="2"/>
  <pageMargins left="0.7" right="0.7" top="0.75" bottom="0.75" header="0.3" footer="0.3"/>
  <pageSetup paperSize="9" scale="98" orientation="portrait" r:id="rId1"/>
  <headerFooter>
    <oddFooter>&amp;R&amp;"ＭＳ 明朝,標準"&amp;9&amp;A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37274-A93C-4D57-8686-6726555B46BA}">
  <dimension ref="A1:I18"/>
  <sheetViews>
    <sheetView view="pageBreakPreview" zoomScaleNormal="100" zoomScaleSheetLayoutView="100" workbookViewId="0">
      <selection activeCell="G11" sqref="G11"/>
    </sheetView>
  </sheetViews>
  <sheetFormatPr defaultColWidth="9" defaultRowHeight="29.25" customHeight="1"/>
  <cols>
    <col min="1" max="2" width="2" style="1" customWidth="1"/>
    <col min="3" max="3" width="19.58203125" style="24" customWidth="1"/>
    <col min="4" max="4" width="14.6640625" style="1" customWidth="1"/>
    <col min="5" max="5" width="6.75" style="2" customWidth="1"/>
    <col min="6" max="6" width="5" style="2" bestFit="1" customWidth="1"/>
    <col min="7" max="7" width="8.25" style="1" customWidth="1"/>
    <col min="8" max="8" width="10.33203125" style="1" customWidth="1"/>
    <col min="9" max="9" width="13.08203125" style="1" customWidth="1"/>
    <col min="10" max="16384" width="9" style="1"/>
  </cols>
  <sheetData>
    <row r="1" spans="1:9" ht="21.75" customHeight="1">
      <c r="A1" s="10" t="str">
        <f>+'内　1-001'!A1</f>
        <v>[委託名]　自然環境保全対策調査（８）</v>
      </c>
      <c r="B1" s="11"/>
      <c r="C1" s="26"/>
      <c r="D1" s="11"/>
      <c r="E1" s="27"/>
      <c r="F1" s="27"/>
      <c r="G1" s="11"/>
      <c r="H1" s="11"/>
      <c r="I1" s="12"/>
    </row>
    <row r="2" spans="1:9" ht="25.5" customHeight="1">
      <c r="A2" s="20" t="s">
        <v>49</v>
      </c>
      <c r="C2" s="25"/>
      <c r="D2" s="25" t="s">
        <v>55</v>
      </c>
      <c r="E2" s="25"/>
      <c r="F2" s="25"/>
      <c r="G2" s="25"/>
      <c r="H2" s="25"/>
      <c r="I2" s="28"/>
    </row>
    <row r="3" spans="1:9" ht="18" customHeight="1">
      <c r="A3" s="13"/>
      <c r="B3" s="14"/>
      <c r="C3" s="23"/>
      <c r="D3" s="14"/>
      <c r="E3" s="29"/>
      <c r="F3" s="29"/>
      <c r="G3" s="14"/>
      <c r="H3" s="14"/>
      <c r="I3" s="15"/>
    </row>
    <row r="4" spans="1:9" s="2" customFormat="1" ht="29.25" customHeight="1">
      <c r="A4" s="38" t="s">
        <v>44</v>
      </c>
      <c r="B4" s="39"/>
      <c r="C4" s="40"/>
      <c r="D4" s="5" t="s">
        <v>33</v>
      </c>
      <c r="E4" s="5" t="s">
        <v>51</v>
      </c>
      <c r="F4" s="5" t="s">
        <v>34</v>
      </c>
      <c r="G4" s="5" t="s">
        <v>46</v>
      </c>
      <c r="H4" s="5" t="s">
        <v>16</v>
      </c>
      <c r="I4" s="5" t="s">
        <v>45</v>
      </c>
    </row>
    <row r="5" spans="1:9" s="3" customFormat="1" ht="45" customHeight="1">
      <c r="A5" s="7" t="s">
        <v>8</v>
      </c>
      <c r="B5" s="8"/>
      <c r="C5" s="22"/>
      <c r="D5" s="6"/>
      <c r="E5" s="5"/>
      <c r="F5" s="5"/>
      <c r="G5" s="17"/>
      <c r="H5" s="17">
        <f>+H6</f>
        <v>487800</v>
      </c>
      <c r="I5" s="6"/>
    </row>
    <row r="6" spans="1:9" s="3" customFormat="1" ht="45" customHeight="1">
      <c r="A6" s="7"/>
      <c r="B6" s="8" t="s">
        <v>8</v>
      </c>
      <c r="C6" s="22"/>
      <c r="D6" s="6"/>
      <c r="E6" s="5"/>
      <c r="F6" s="5"/>
      <c r="G6" s="17"/>
      <c r="H6" s="17">
        <f>+H9+H7+H8+H10</f>
        <v>487800</v>
      </c>
      <c r="I6" s="6"/>
    </row>
    <row r="7" spans="1:9" s="3" customFormat="1" ht="45" customHeight="1">
      <c r="A7" s="7"/>
      <c r="B7" s="8"/>
      <c r="C7" s="22" t="s">
        <v>56</v>
      </c>
      <c r="D7" s="21"/>
      <c r="E7" s="5">
        <v>60</v>
      </c>
      <c r="F7" s="5" t="s">
        <v>75</v>
      </c>
      <c r="G7" s="17">
        <v>1880</v>
      </c>
      <c r="H7" s="17">
        <f>+E7*G7</f>
        <v>112800</v>
      </c>
      <c r="I7" s="6"/>
    </row>
    <row r="8" spans="1:9" s="3" customFormat="1" ht="45" customHeight="1">
      <c r="A8" s="7"/>
      <c r="B8" s="8"/>
      <c r="C8" s="22" t="s">
        <v>57</v>
      </c>
      <c r="D8" s="21"/>
      <c r="E8" s="5">
        <v>60</v>
      </c>
      <c r="F8" s="5" t="s">
        <v>75</v>
      </c>
      <c r="G8" s="17">
        <v>1930</v>
      </c>
      <c r="H8" s="17">
        <f>+E8*G8</f>
        <v>115800</v>
      </c>
      <c r="I8" s="6"/>
    </row>
    <row r="9" spans="1:9" s="3" customFormat="1" ht="45" customHeight="1">
      <c r="A9" s="7"/>
      <c r="B9" s="8"/>
      <c r="C9" s="22" t="s">
        <v>54</v>
      </c>
      <c r="D9" s="21"/>
      <c r="E9" s="5">
        <v>60</v>
      </c>
      <c r="F9" s="5" t="s">
        <v>75</v>
      </c>
      <c r="G9" s="17">
        <v>3750</v>
      </c>
      <c r="H9" s="17">
        <f>+E9*G9</f>
        <v>225000</v>
      </c>
      <c r="I9" s="6"/>
    </row>
    <row r="10" spans="1:9" s="3" customFormat="1" ht="45" customHeight="1">
      <c r="A10" s="7"/>
      <c r="B10" s="8"/>
      <c r="C10" s="22" t="s">
        <v>59</v>
      </c>
      <c r="D10" s="21"/>
      <c r="E10" s="5">
        <v>60</v>
      </c>
      <c r="F10" s="5" t="s">
        <v>75</v>
      </c>
      <c r="G10" s="17">
        <v>570</v>
      </c>
      <c r="H10" s="17">
        <f t="shared" ref="H10" si="0">+E10*G10</f>
        <v>34200</v>
      </c>
      <c r="I10" s="6"/>
    </row>
    <row r="11" spans="1:9" s="3" customFormat="1" ht="45" customHeight="1">
      <c r="A11" s="7"/>
      <c r="B11" s="8"/>
      <c r="C11" s="22"/>
      <c r="D11" s="6"/>
      <c r="E11" s="5" t="s">
        <v>58</v>
      </c>
      <c r="F11" s="5"/>
      <c r="G11" s="17"/>
      <c r="H11" s="17"/>
      <c r="I11" s="6"/>
    </row>
    <row r="12" spans="1:9" s="3" customFormat="1" ht="45" customHeight="1">
      <c r="A12" s="7"/>
      <c r="B12" s="8"/>
      <c r="C12" s="22"/>
      <c r="D12" s="6"/>
      <c r="E12" s="5"/>
      <c r="F12" s="5"/>
      <c r="G12" s="17"/>
      <c r="H12" s="17"/>
      <c r="I12" s="6"/>
    </row>
    <row r="13" spans="1:9" s="3" customFormat="1" ht="45" customHeight="1">
      <c r="A13" s="7"/>
      <c r="B13" s="8"/>
      <c r="C13" s="22"/>
      <c r="D13" s="6"/>
      <c r="E13" s="5"/>
      <c r="F13" s="5"/>
      <c r="G13" s="17"/>
      <c r="H13" s="17"/>
      <c r="I13" s="6"/>
    </row>
    <row r="14" spans="1:9" s="3" customFormat="1" ht="45" customHeight="1">
      <c r="A14" s="7"/>
      <c r="B14" s="8"/>
      <c r="C14" s="22"/>
      <c r="D14" s="6"/>
      <c r="E14" s="5"/>
      <c r="F14" s="5"/>
      <c r="G14" s="17"/>
      <c r="H14" s="17"/>
      <c r="I14" s="6"/>
    </row>
    <row r="15" spans="1:9" s="3" customFormat="1" ht="45" customHeight="1">
      <c r="A15" s="7"/>
      <c r="B15" s="8"/>
      <c r="C15" s="22"/>
      <c r="D15" s="6"/>
      <c r="E15" s="5"/>
      <c r="F15" s="5"/>
      <c r="G15" s="17"/>
      <c r="H15" s="17"/>
      <c r="I15" s="6"/>
    </row>
    <row r="16" spans="1:9" s="3" customFormat="1" ht="45" customHeight="1">
      <c r="A16" s="7"/>
      <c r="B16" s="8"/>
      <c r="C16" s="22"/>
      <c r="D16" s="6"/>
      <c r="E16" s="5"/>
      <c r="F16" s="5"/>
      <c r="G16" s="17"/>
      <c r="H16" s="17"/>
      <c r="I16" s="6"/>
    </row>
    <row r="17" spans="1:9" s="3" customFormat="1" ht="45" customHeight="1">
      <c r="A17" s="7"/>
      <c r="B17" s="8"/>
      <c r="C17" s="22"/>
      <c r="D17" s="6"/>
      <c r="E17" s="5"/>
      <c r="F17" s="5"/>
      <c r="G17" s="17"/>
      <c r="H17" s="17"/>
      <c r="I17" s="6"/>
    </row>
    <row r="18" spans="1:9" s="3" customFormat="1" ht="45" customHeight="1">
      <c r="A18" s="7"/>
      <c r="B18" s="8"/>
      <c r="C18" s="22"/>
      <c r="D18" s="6"/>
      <c r="E18" s="5"/>
      <c r="F18" s="5"/>
      <c r="G18" s="17"/>
      <c r="H18" s="17"/>
      <c r="I18" s="6"/>
    </row>
  </sheetData>
  <mergeCells count="1">
    <mergeCell ref="A4:C4"/>
  </mergeCells>
  <phoneticPr fontId="2"/>
  <pageMargins left="0.7" right="0.7" top="0.75" bottom="0.75" header="0.3" footer="0.3"/>
  <pageSetup paperSize="9" scale="98" orientation="portrait" r:id="rId1"/>
  <headerFooter>
    <oddFooter>&amp;R&amp;"ＭＳ 明朝,標準"&amp;9&amp;A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3A0A2-E762-42BE-8820-04465681ED1F}">
  <dimension ref="A1:I18"/>
  <sheetViews>
    <sheetView view="pageBreakPreview" zoomScaleNormal="100" zoomScaleSheetLayoutView="100" workbookViewId="0">
      <selection activeCell="G16" sqref="G16"/>
    </sheetView>
  </sheetViews>
  <sheetFormatPr defaultColWidth="9" defaultRowHeight="29.25" customHeight="1"/>
  <cols>
    <col min="1" max="2" width="2" style="1" customWidth="1"/>
    <col min="3" max="3" width="19.58203125" style="24" customWidth="1"/>
    <col min="4" max="4" width="14.6640625" style="1" customWidth="1"/>
    <col min="5" max="5" width="6.75" style="2" customWidth="1"/>
    <col min="6" max="6" width="5" style="2" bestFit="1" customWidth="1"/>
    <col min="7" max="7" width="8.25" style="1" customWidth="1"/>
    <col min="8" max="8" width="10.33203125" style="1" customWidth="1"/>
    <col min="9" max="9" width="13.08203125" style="1" customWidth="1"/>
    <col min="10" max="16384" width="9" style="1"/>
  </cols>
  <sheetData>
    <row r="1" spans="1:9" ht="21.75" customHeight="1">
      <c r="A1" s="10" t="s">
        <v>86</v>
      </c>
      <c r="B1" s="11"/>
      <c r="C1" s="26"/>
      <c r="D1" s="11"/>
      <c r="E1" s="27"/>
      <c r="F1" s="27"/>
      <c r="G1" s="11"/>
      <c r="H1" s="11"/>
      <c r="I1" s="12"/>
    </row>
    <row r="2" spans="1:9" ht="25.5" customHeight="1">
      <c r="A2" s="20" t="s">
        <v>53</v>
      </c>
      <c r="C2" s="25"/>
      <c r="D2" s="25" t="s">
        <v>55</v>
      </c>
      <c r="E2" s="25"/>
      <c r="F2" s="25"/>
      <c r="G2" s="25"/>
      <c r="H2" s="25"/>
      <c r="I2" s="28"/>
    </row>
    <row r="3" spans="1:9" ht="18" customHeight="1">
      <c r="A3" s="13"/>
      <c r="B3" s="14"/>
      <c r="C3" s="23"/>
      <c r="D3" s="14"/>
      <c r="E3" s="29"/>
      <c r="F3" s="29"/>
      <c r="G3" s="14"/>
      <c r="H3" s="14"/>
      <c r="I3" s="15"/>
    </row>
    <row r="4" spans="1:9" s="2" customFormat="1" ht="29.25" customHeight="1">
      <c r="A4" s="38" t="s">
        <v>44</v>
      </c>
      <c r="B4" s="39"/>
      <c r="C4" s="40"/>
      <c r="D4" s="5" t="s">
        <v>33</v>
      </c>
      <c r="E4" s="5" t="s">
        <v>51</v>
      </c>
      <c r="F4" s="5" t="s">
        <v>34</v>
      </c>
      <c r="G4" s="5" t="s">
        <v>46</v>
      </c>
      <c r="H4" s="5" t="s">
        <v>16</v>
      </c>
      <c r="I4" s="5" t="s">
        <v>45</v>
      </c>
    </row>
    <row r="5" spans="1:9" s="3" customFormat="1" ht="45" customHeight="1">
      <c r="A5" s="7" t="s">
        <v>17</v>
      </c>
      <c r="B5" s="8"/>
      <c r="C5" s="22"/>
      <c r="D5" s="6"/>
      <c r="E5" s="5"/>
      <c r="F5" s="5"/>
      <c r="G5" s="17"/>
      <c r="H5" s="17">
        <f>+H6+H8+H11+H13</f>
        <v>9542600</v>
      </c>
      <c r="I5" s="6"/>
    </row>
    <row r="6" spans="1:9" s="3" customFormat="1" ht="45" customHeight="1">
      <c r="A6" s="7"/>
      <c r="B6" s="8" t="s">
        <v>60</v>
      </c>
      <c r="C6" s="22"/>
      <c r="D6" s="6"/>
      <c r="E6" s="5"/>
      <c r="F6" s="5"/>
      <c r="G6" s="17"/>
      <c r="H6" s="17">
        <f>+H7</f>
        <v>349300</v>
      </c>
      <c r="I6" s="6"/>
    </row>
    <row r="7" spans="1:9" s="3" customFormat="1" ht="45" customHeight="1">
      <c r="A7" s="7"/>
      <c r="B7" s="8"/>
      <c r="C7" s="22" t="s">
        <v>60</v>
      </c>
      <c r="D7" s="21"/>
      <c r="E7" s="5">
        <v>1</v>
      </c>
      <c r="F7" s="5" t="s">
        <v>47</v>
      </c>
      <c r="G7" s="17"/>
      <c r="H7" s="17">
        <v>349300</v>
      </c>
      <c r="I7" s="6"/>
    </row>
    <row r="8" spans="1:9" s="3" customFormat="1" ht="45" customHeight="1">
      <c r="A8" s="7"/>
      <c r="B8" s="8" t="s">
        <v>61</v>
      </c>
      <c r="C8" s="22"/>
      <c r="D8" s="21"/>
      <c r="E8" s="5"/>
      <c r="F8" s="5"/>
      <c r="G8" s="17"/>
      <c r="H8" s="17">
        <f>+H9+H10</f>
        <v>7486800</v>
      </c>
      <c r="I8" s="6"/>
    </row>
    <row r="9" spans="1:9" s="3" customFormat="1" ht="45" customHeight="1">
      <c r="A9" s="7"/>
      <c r="B9" s="8"/>
      <c r="C9" s="22" t="s">
        <v>62</v>
      </c>
      <c r="D9" s="21" t="s">
        <v>68</v>
      </c>
      <c r="E9" s="5">
        <v>1</v>
      </c>
      <c r="F9" s="5" t="s">
        <v>47</v>
      </c>
      <c r="G9" s="17"/>
      <c r="H9" s="17">
        <v>7267300</v>
      </c>
      <c r="I9" s="6"/>
    </row>
    <row r="10" spans="1:9" s="3" customFormat="1" ht="45" customHeight="1">
      <c r="A10" s="7"/>
      <c r="B10" s="8"/>
      <c r="C10" s="22" t="s">
        <v>43</v>
      </c>
      <c r="D10" s="21" t="s">
        <v>68</v>
      </c>
      <c r="E10" s="5">
        <v>1</v>
      </c>
      <c r="F10" s="5" t="s">
        <v>47</v>
      </c>
      <c r="G10" s="17"/>
      <c r="H10" s="17">
        <v>219500</v>
      </c>
      <c r="I10" s="6"/>
    </row>
    <row r="11" spans="1:9" s="3" customFormat="1" ht="45" customHeight="1">
      <c r="A11" s="7"/>
      <c r="B11" s="8" t="s">
        <v>63</v>
      </c>
      <c r="C11" s="22"/>
      <c r="D11" s="6"/>
      <c r="E11" s="5"/>
      <c r="F11" s="5"/>
      <c r="G11" s="17"/>
      <c r="H11" s="17">
        <f>+H12</f>
        <v>1168500</v>
      </c>
      <c r="I11" s="6"/>
    </row>
    <row r="12" spans="1:9" s="3" customFormat="1" ht="45" customHeight="1">
      <c r="A12" s="7"/>
      <c r="B12" s="8"/>
      <c r="C12" s="22" t="s">
        <v>63</v>
      </c>
      <c r="D12" s="6"/>
      <c r="E12" s="5">
        <v>1</v>
      </c>
      <c r="F12" s="5" t="s">
        <v>47</v>
      </c>
      <c r="G12" s="17"/>
      <c r="H12" s="17">
        <v>1168500</v>
      </c>
      <c r="I12" s="6"/>
    </row>
    <row r="13" spans="1:9" s="3" customFormat="1" ht="45" customHeight="1">
      <c r="A13" s="7"/>
      <c r="B13" s="8" t="s">
        <v>64</v>
      </c>
      <c r="C13" s="22"/>
      <c r="D13" s="6"/>
      <c r="E13" s="5"/>
      <c r="F13" s="5"/>
      <c r="G13" s="17"/>
      <c r="H13" s="17">
        <f>+H14+H15</f>
        <v>538000</v>
      </c>
      <c r="I13" s="6"/>
    </row>
    <row r="14" spans="1:9" s="3" customFormat="1" ht="45" customHeight="1">
      <c r="A14" s="7"/>
      <c r="B14" s="8"/>
      <c r="C14" s="22" t="s">
        <v>64</v>
      </c>
      <c r="D14" s="6"/>
      <c r="E14" s="5">
        <v>1</v>
      </c>
      <c r="F14" s="5" t="s">
        <v>67</v>
      </c>
      <c r="G14" s="17"/>
      <c r="H14" s="17">
        <v>364000</v>
      </c>
      <c r="I14" s="6"/>
    </row>
    <row r="15" spans="1:9" s="3" customFormat="1" ht="45" customHeight="1">
      <c r="A15" s="7"/>
      <c r="B15" s="8"/>
      <c r="C15" s="22" t="s">
        <v>65</v>
      </c>
      <c r="D15" s="6"/>
      <c r="E15" s="5">
        <v>3</v>
      </c>
      <c r="F15" s="5" t="s">
        <v>66</v>
      </c>
      <c r="G15" s="17">
        <v>58000</v>
      </c>
      <c r="H15" s="17">
        <f>+E15*G15</f>
        <v>174000</v>
      </c>
      <c r="I15" s="6"/>
    </row>
    <row r="16" spans="1:9" s="3" customFormat="1" ht="45" customHeight="1">
      <c r="A16" s="7"/>
      <c r="B16" s="8"/>
      <c r="C16" s="22"/>
      <c r="D16" s="6"/>
      <c r="E16" s="5"/>
      <c r="F16" s="5"/>
      <c r="G16" s="17"/>
      <c r="H16" s="17"/>
      <c r="I16" s="6"/>
    </row>
    <row r="17" spans="1:9" s="3" customFormat="1" ht="45" customHeight="1">
      <c r="A17" s="7"/>
      <c r="B17" s="8"/>
      <c r="C17" s="22"/>
      <c r="D17" s="6"/>
      <c r="E17" s="5"/>
      <c r="F17" s="5"/>
      <c r="G17" s="17"/>
      <c r="H17" s="17"/>
      <c r="I17" s="6"/>
    </row>
    <row r="18" spans="1:9" s="3" customFormat="1" ht="45" customHeight="1">
      <c r="A18" s="7"/>
      <c r="B18" s="8"/>
      <c r="C18" s="22"/>
      <c r="D18" s="6"/>
      <c r="E18" s="5"/>
      <c r="F18" s="5"/>
      <c r="G18" s="17"/>
      <c r="H18" s="17"/>
      <c r="I18" s="6"/>
    </row>
  </sheetData>
  <mergeCells count="1">
    <mergeCell ref="A4:C4"/>
  </mergeCells>
  <phoneticPr fontId="2"/>
  <pageMargins left="0.7" right="0.7" top="0.75" bottom="0.75" header="0.3" footer="0.3"/>
  <pageSetup paperSize="9" scale="98" orientation="portrait" r:id="rId1"/>
  <headerFooter>
    <oddFooter>&amp;R&amp;"ＭＳ 明朝,標準"&amp;9&amp;A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E2D38-B4DA-450C-9574-381929FD0132}">
  <dimension ref="A1:I18"/>
  <sheetViews>
    <sheetView view="pageBreakPreview" zoomScaleNormal="100" zoomScaleSheetLayoutView="100" workbookViewId="0">
      <selection activeCell="H9" sqref="H9"/>
    </sheetView>
  </sheetViews>
  <sheetFormatPr defaultColWidth="9" defaultRowHeight="29.25" customHeight="1"/>
  <cols>
    <col min="1" max="2" width="2" style="1" customWidth="1"/>
    <col min="3" max="3" width="19.58203125" style="24" customWidth="1"/>
    <col min="4" max="4" width="14.6640625" style="1" customWidth="1"/>
    <col min="5" max="5" width="6.75" style="2" customWidth="1"/>
    <col min="6" max="6" width="5" style="2" bestFit="1" customWidth="1"/>
    <col min="7" max="7" width="8.25" style="1" customWidth="1"/>
    <col min="8" max="8" width="10.33203125" style="1" customWidth="1"/>
    <col min="9" max="9" width="13.08203125" style="1" customWidth="1"/>
    <col min="10" max="16384" width="9" style="1"/>
  </cols>
  <sheetData>
    <row r="1" spans="1:9" ht="21.75" customHeight="1">
      <c r="A1" s="10" t="str">
        <f>+'内　2-001'!A1</f>
        <v>[委託名]　自然環境保全対策調査報告書作成（８）</v>
      </c>
      <c r="B1" s="11"/>
      <c r="C1" s="26"/>
      <c r="D1" s="11"/>
      <c r="E1" s="27"/>
      <c r="F1" s="27"/>
      <c r="G1" s="11"/>
      <c r="H1" s="11"/>
      <c r="I1" s="12"/>
    </row>
    <row r="2" spans="1:9" ht="25.5" customHeight="1">
      <c r="A2" s="20" t="s">
        <v>72</v>
      </c>
      <c r="C2" s="25"/>
      <c r="D2" s="25" t="s">
        <v>55</v>
      </c>
      <c r="E2" s="25"/>
      <c r="F2" s="25"/>
      <c r="G2" s="25"/>
      <c r="H2" s="25"/>
      <c r="I2" s="28"/>
    </row>
    <row r="3" spans="1:9" ht="18" customHeight="1">
      <c r="A3" s="13"/>
      <c r="B3" s="14"/>
      <c r="C3" s="23"/>
      <c r="D3" s="14"/>
      <c r="E3" s="29"/>
      <c r="F3" s="29"/>
      <c r="G3" s="14"/>
      <c r="H3" s="14"/>
      <c r="I3" s="15"/>
    </row>
    <row r="4" spans="1:9" s="2" customFormat="1" ht="29.25" customHeight="1">
      <c r="A4" s="38" t="s">
        <v>44</v>
      </c>
      <c r="B4" s="39"/>
      <c r="C4" s="40"/>
      <c r="D4" s="5" t="s">
        <v>33</v>
      </c>
      <c r="E4" s="5" t="s">
        <v>51</v>
      </c>
      <c r="F4" s="5" t="s">
        <v>34</v>
      </c>
      <c r="G4" s="5" t="s">
        <v>46</v>
      </c>
      <c r="H4" s="5" t="s">
        <v>16</v>
      </c>
      <c r="I4" s="5" t="s">
        <v>45</v>
      </c>
    </row>
    <row r="5" spans="1:9" s="3" customFormat="1" ht="45" customHeight="1">
      <c r="A5" s="7" t="s">
        <v>6</v>
      </c>
      <c r="B5" s="8"/>
      <c r="C5" s="22"/>
      <c r="D5" s="6"/>
      <c r="E5" s="5"/>
      <c r="F5" s="5"/>
      <c r="G5" s="16"/>
      <c r="H5" s="17">
        <f>+H6+H8+H11+H13</f>
        <v>12400</v>
      </c>
      <c r="I5" s="6"/>
    </row>
    <row r="6" spans="1:9" s="3" customFormat="1" ht="45" customHeight="1">
      <c r="A6" s="7"/>
      <c r="B6" s="8" t="s">
        <v>69</v>
      </c>
      <c r="C6" s="22"/>
      <c r="D6" s="6"/>
      <c r="E6" s="5"/>
      <c r="F6" s="5"/>
      <c r="G6" s="16"/>
      <c r="H6" s="17">
        <f>+H7</f>
        <v>12400</v>
      </c>
      <c r="I6" s="6"/>
    </row>
    <row r="7" spans="1:9" s="3" customFormat="1" ht="45" customHeight="1">
      <c r="A7" s="7"/>
      <c r="B7" s="8"/>
      <c r="C7" s="22" t="s">
        <v>69</v>
      </c>
      <c r="D7" s="21"/>
      <c r="E7" s="5">
        <v>1</v>
      </c>
      <c r="F7" s="5" t="s">
        <v>47</v>
      </c>
      <c r="G7" s="16"/>
      <c r="H7" s="17">
        <v>12400</v>
      </c>
      <c r="I7" s="6"/>
    </row>
    <row r="8" spans="1:9" s="3" customFormat="1" ht="45" customHeight="1">
      <c r="A8" s="7"/>
      <c r="B8" s="8"/>
      <c r="C8" s="22"/>
      <c r="D8" s="21"/>
      <c r="E8" s="5"/>
      <c r="F8" s="5"/>
      <c r="G8" s="16"/>
      <c r="H8" s="17"/>
      <c r="I8" s="6"/>
    </row>
    <row r="9" spans="1:9" s="3" customFormat="1" ht="45" customHeight="1">
      <c r="A9" s="7"/>
      <c r="B9" s="8"/>
      <c r="C9" s="22"/>
      <c r="D9" s="21"/>
      <c r="E9" s="5"/>
      <c r="F9" s="5"/>
      <c r="G9" s="16"/>
      <c r="H9" s="17"/>
      <c r="I9" s="6"/>
    </row>
    <row r="10" spans="1:9" s="3" customFormat="1" ht="45" customHeight="1">
      <c r="A10" s="7"/>
      <c r="B10" s="8"/>
      <c r="C10" s="22"/>
      <c r="D10" s="21"/>
      <c r="E10" s="5"/>
      <c r="F10" s="5"/>
      <c r="G10" s="16"/>
      <c r="H10" s="17"/>
      <c r="I10" s="6"/>
    </row>
    <row r="11" spans="1:9" s="3" customFormat="1" ht="45" customHeight="1">
      <c r="A11" s="7"/>
      <c r="B11" s="8"/>
      <c r="C11" s="22"/>
      <c r="D11" s="6"/>
      <c r="E11" s="5"/>
      <c r="F11" s="5"/>
      <c r="G11" s="16"/>
      <c r="H11" s="17"/>
      <c r="I11" s="6"/>
    </row>
    <row r="12" spans="1:9" s="3" customFormat="1" ht="45" customHeight="1">
      <c r="A12" s="7"/>
      <c r="B12" s="8"/>
      <c r="C12" s="22"/>
      <c r="D12" s="6"/>
      <c r="E12" s="5"/>
      <c r="F12" s="5"/>
      <c r="G12" s="16"/>
      <c r="H12" s="17"/>
      <c r="I12" s="6"/>
    </row>
    <row r="13" spans="1:9" s="3" customFormat="1" ht="45" customHeight="1">
      <c r="A13" s="7"/>
      <c r="B13" s="8"/>
      <c r="C13" s="22"/>
      <c r="D13" s="6"/>
      <c r="E13" s="5"/>
      <c r="F13" s="5"/>
      <c r="G13" s="16"/>
      <c r="H13" s="17"/>
      <c r="I13" s="6"/>
    </row>
    <row r="14" spans="1:9" s="3" customFormat="1" ht="45" customHeight="1">
      <c r="A14" s="7"/>
      <c r="B14" s="8"/>
      <c r="C14" s="22"/>
      <c r="D14" s="6"/>
      <c r="E14" s="5"/>
      <c r="F14" s="5"/>
      <c r="G14" s="16"/>
      <c r="H14" s="17"/>
      <c r="I14" s="6"/>
    </row>
    <row r="15" spans="1:9" s="3" customFormat="1" ht="45" customHeight="1">
      <c r="A15" s="7"/>
      <c r="B15" s="8"/>
      <c r="C15" s="22"/>
      <c r="D15" s="6"/>
      <c r="E15" s="5"/>
      <c r="F15" s="5"/>
      <c r="G15" s="16"/>
      <c r="H15" s="17"/>
      <c r="I15" s="6"/>
    </row>
    <row r="16" spans="1:9" s="3" customFormat="1" ht="45" customHeight="1">
      <c r="A16" s="7"/>
      <c r="B16" s="8"/>
      <c r="C16" s="22"/>
      <c r="D16" s="6"/>
      <c r="E16" s="5"/>
      <c r="F16" s="5"/>
      <c r="G16" s="16"/>
      <c r="H16" s="17"/>
      <c r="I16" s="6"/>
    </row>
    <row r="17" spans="1:9" s="3" customFormat="1" ht="45" customHeight="1">
      <c r="A17" s="7"/>
      <c r="B17" s="8"/>
      <c r="C17" s="22"/>
      <c r="D17" s="6"/>
      <c r="E17" s="5"/>
      <c r="F17" s="5"/>
      <c r="G17" s="16"/>
      <c r="H17" s="17"/>
      <c r="I17" s="6"/>
    </row>
    <row r="18" spans="1:9" s="3" customFormat="1" ht="45" customHeight="1">
      <c r="A18" s="7"/>
      <c r="B18" s="8"/>
      <c r="C18" s="22"/>
      <c r="D18" s="6"/>
      <c r="E18" s="5"/>
      <c r="F18" s="5"/>
      <c r="G18" s="16"/>
      <c r="H18" s="17"/>
      <c r="I18" s="6"/>
    </row>
  </sheetData>
  <mergeCells count="1">
    <mergeCell ref="A4:C4"/>
  </mergeCells>
  <phoneticPr fontId="2"/>
  <pageMargins left="0.7" right="0.7" top="0.75" bottom="0.75" header="0.3" footer="0.3"/>
  <pageSetup paperSize="9" scale="98" orientation="portrait" r:id="rId1"/>
  <headerFooter>
    <oddFooter>&amp;R&amp;"ＭＳ 明朝,標準"&amp;9&amp;A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3</vt:i4>
      </vt:variant>
    </vt:vector>
  </HeadingPairs>
  <TitlesOfParts>
    <vt:vector size="15" baseType="lpstr">
      <vt:lpstr>総</vt:lpstr>
      <vt:lpstr>総　1-001</vt:lpstr>
      <vt:lpstr>総　2-001</vt:lpstr>
      <vt:lpstr>内　1-001</vt:lpstr>
      <vt:lpstr>内　1-002</vt:lpstr>
      <vt:lpstr>内　1-003</vt:lpstr>
      <vt:lpstr>内　1-004</vt:lpstr>
      <vt:lpstr>内　2-001</vt:lpstr>
      <vt:lpstr>内　2-002</vt:lpstr>
      <vt:lpstr>内　2-003</vt:lpstr>
      <vt:lpstr>内　2-004</vt:lpstr>
      <vt:lpstr>内　2-005</vt:lpstr>
      <vt:lpstr>総!Print_Area</vt:lpstr>
      <vt:lpstr>'総　1-001'!Print_Area</vt:lpstr>
      <vt:lpstr>'総　2-001'!Print_Area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實善源作</dc:creator>
  <cp:lastModifiedBy>實善源作</cp:lastModifiedBy>
  <cp:lastPrinted>2024-02-21T05:52:39Z</cp:lastPrinted>
  <dcterms:created xsi:type="dcterms:W3CDTF">2020-02-28T07:02:50Z</dcterms:created>
  <dcterms:modified xsi:type="dcterms:W3CDTF">2024-02-21T05:52:44Z</dcterms:modified>
</cp:coreProperties>
</file>