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mi\Downloads\"/>
    </mc:Choice>
  </mc:AlternateContent>
  <xr:revisionPtr revIDLastSave="0" documentId="13_ncr:1_{4EF4DA75-8B35-47B3-86A6-04E6DCC5A302}" xr6:coauthVersionLast="47" xr6:coauthVersionMax="47" xr10:uidLastSave="{00000000-0000-0000-0000-000000000000}"/>
  <bookViews>
    <workbookView xWindow="1470" yWindow="0" windowWidth="28800" windowHeight="20985" xr2:uid="{9E8EFB4F-3386-4390-880F-128923928464}"/>
  </bookViews>
  <sheets>
    <sheet name="推進見積" sheetId="11" r:id="rId1"/>
    <sheet name="※見積書ベース※" sheetId="10" r:id="rId2"/>
  </sheets>
  <externalReferences>
    <externalReference r:id="rId3"/>
  </externalReferences>
  <definedNames>
    <definedName name="_xlnm.Print_Area" localSheetId="1">※見積書ベース※!$A$1:$I$63</definedName>
    <definedName name="_xlnm.Print_Area" localSheetId="0">推進見積!$A$1:$I$63</definedName>
    <definedName name="基本補正">#REF!</definedName>
    <definedName name="技師Ａ" localSheetId="1">※見積書ベース※!$D$50</definedName>
    <definedName name="技師Ａ" localSheetId="0">推進見積!$D$50</definedName>
    <definedName name="技師Ａ">#REF!</definedName>
    <definedName name="技師Ｂ" localSheetId="1">※見積書ベース※!$E$50</definedName>
    <definedName name="技師Ｂ" localSheetId="0">推進見積!$E$50</definedName>
    <definedName name="技師Ｂ">#REF!</definedName>
    <definedName name="技師Ｃ" localSheetId="1">※見積書ベース※!$F$50</definedName>
    <definedName name="技師Ｃ" localSheetId="0">推進見積!$F$50</definedName>
    <definedName name="技師Ｃ">#REF!</definedName>
    <definedName name="技師長" localSheetId="1">※見積書ベース※!$B$50</definedName>
    <definedName name="技師長" localSheetId="0">推進見積!$B$50</definedName>
    <definedName name="技師長">#REF!</definedName>
    <definedName name="技術員" localSheetId="1">※見積書ベース※!$G$50</definedName>
    <definedName name="技術員" localSheetId="0">推進見積!$G$50</definedName>
    <definedName name="技術員">#REF!</definedName>
    <definedName name="金__額" localSheetId="1">※見積書ベース※!#REF!</definedName>
    <definedName name="金__額" localSheetId="0">推進見積!#REF!</definedName>
    <definedName name="金__額">#REF!</definedName>
    <definedName name="計画補正">#REF!</definedName>
    <definedName name="実施補正">#REF!</definedName>
    <definedName name="実施補正2">[1]一部実施設計!$E$23</definedName>
    <definedName name="主任技師" localSheetId="1">※見積書ベース※!$C$50</definedName>
    <definedName name="主任技師" localSheetId="0">推進見積!$C$50</definedName>
    <definedName name="主任技師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2" i="11" l="1"/>
  <c r="C63" i="11"/>
  <c r="D63" i="11"/>
  <c r="E63" i="11"/>
  <c r="F63" i="11"/>
  <c r="G63" i="11"/>
  <c r="G71" i="11"/>
  <c r="F71" i="11"/>
  <c r="E71" i="11"/>
  <c r="D71" i="11"/>
  <c r="C71" i="11"/>
  <c r="B71" i="11"/>
  <c r="H70" i="11"/>
  <c r="H69" i="11"/>
  <c r="H68" i="11"/>
  <c r="B64" i="11"/>
  <c r="B63" i="11"/>
  <c r="H61" i="11"/>
  <c r="H60" i="11"/>
  <c r="H59" i="11"/>
  <c r="H58" i="11"/>
  <c r="H57" i="11"/>
  <c r="H56" i="11"/>
  <c r="H55" i="11"/>
  <c r="H54" i="11"/>
  <c r="H53" i="11"/>
  <c r="H52" i="11"/>
  <c r="H51" i="11"/>
  <c r="B47" i="11"/>
  <c r="B29" i="11"/>
  <c r="H52" i="10"/>
  <c r="H53" i="10"/>
  <c r="H54" i="10"/>
  <c r="H55" i="10"/>
  <c r="H56" i="10"/>
  <c r="H57" i="10"/>
  <c r="H58" i="10"/>
  <c r="H59" i="10"/>
  <c r="H60" i="10"/>
  <c r="H61" i="10"/>
  <c r="H51" i="10"/>
  <c r="H62" i="10"/>
  <c r="H71" i="11" l="1"/>
  <c r="H63" i="11"/>
  <c r="G32" i="11" s="1"/>
  <c r="H32" i="11" s="1"/>
  <c r="H37" i="11" s="1"/>
  <c r="H68" i="10"/>
  <c r="B64" i="10"/>
  <c r="C63" i="10"/>
  <c r="D63" i="10"/>
  <c r="E63" i="10"/>
  <c r="F63" i="10"/>
  <c r="G63" i="10"/>
  <c r="B63" i="10"/>
  <c r="G34" i="11" l="1"/>
  <c r="H34" i="11" s="1"/>
  <c r="G35" i="11"/>
  <c r="H35" i="11" s="1"/>
  <c r="H63" i="10"/>
  <c r="G32" i="10" s="1"/>
  <c r="H32" i="10" s="1"/>
  <c r="H69" i="10"/>
  <c r="H70" i="10"/>
  <c r="G71" i="10"/>
  <c r="F71" i="10"/>
  <c r="E71" i="10"/>
  <c r="D71" i="10"/>
  <c r="C71" i="10"/>
  <c r="B71" i="10"/>
  <c r="B47" i="10"/>
  <c r="B29" i="10"/>
  <c r="H36" i="11" l="1"/>
  <c r="H38" i="11" s="1"/>
  <c r="H39" i="11" s="1"/>
  <c r="H40" i="11" s="1"/>
  <c r="H42" i="11" s="1"/>
  <c r="H43" i="11" s="1"/>
  <c r="H44" i="11" s="1"/>
  <c r="H37" i="10"/>
  <c r="G34" i="10"/>
  <c r="G35" i="10"/>
  <c r="H71" i="10"/>
  <c r="B7" i="11" l="1"/>
  <c r="H9" i="11" s="1"/>
  <c r="H10" i="11" s="1"/>
  <c r="H34" i="10"/>
  <c r="H35" i="10"/>
  <c r="H36" i="10" l="1"/>
  <c r="H38" i="10" s="1"/>
  <c r="H39" i="10" l="1"/>
  <c r="H40" i="10" s="1"/>
  <c r="H42" i="10" s="1"/>
  <c r="H43" i="10" l="1"/>
  <c r="H44" i="10" s="1"/>
  <c r="B7" i="10"/>
  <c r="H9" i="10" s="1"/>
  <c r="H10" i="10" s="1"/>
</calcChain>
</file>

<file path=xl/sharedStrings.xml><?xml version="1.0" encoding="utf-8"?>
<sst xmlns="http://schemas.openxmlformats.org/spreadsheetml/2006/main" count="183" uniqueCount="89">
  <si>
    <t>御　見　積　書</t>
    <rPh sb="0" eb="1">
      <t>ゴ</t>
    </rPh>
    <phoneticPr fontId="3"/>
  </si>
  <si>
    <t>（消費税別途）</t>
    <rPh sb="1" eb="4">
      <t>ショウヒゼイ</t>
    </rPh>
    <rPh sb="4" eb="6">
      <t>ベット</t>
    </rPh>
    <phoneticPr fontId="7"/>
  </si>
  <si>
    <t>消費税金額=</t>
    <rPh sb="3" eb="5">
      <t>キンガク</t>
    </rPh>
    <phoneticPr fontId="8"/>
  </si>
  <si>
    <t>合計金額=</t>
    <rPh sb="0" eb="4">
      <t>ゴウケイキンガク</t>
    </rPh>
    <phoneticPr fontId="8"/>
  </si>
  <si>
    <t>業務委託名</t>
  </si>
  <si>
    <t>住　所</t>
  </si>
  <si>
    <t>横浜市西区北幸２丁目１０−３６</t>
    <rPh sb="5" eb="7">
      <t>キタサイワイ</t>
    </rPh>
    <rPh sb="8" eb="10">
      <t>チョウメ</t>
    </rPh>
    <phoneticPr fontId="8"/>
  </si>
  <si>
    <t>氏　名</t>
  </si>
  <si>
    <t>株式会社　ランズ計画研究所</t>
  </si>
  <si>
    <t>建設ｺﾝｻﾙﾀﾝﾄ登録　一級建築士事務所</t>
    <rPh sb="12" eb="13">
      <t>１</t>
    </rPh>
    <rPh sb="16" eb="17">
      <t>シ</t>
    </rPh>
    <phoneticPr fontId="8"/>
  </si>
  <si>
    <t>代表取締役　　満生　朋子　</t>
    <rPh sb="7" eb="9">
      <t>マンショウ</t>
    </rPh>
    <rPh sb="10" eb="12">
      <t>トモコ</t>
    </rPh>
    <phoneticPr fontId="3"/>
  </si>
  <si>
    <t>TEL ：045-322-0581</t>
  </si>
  <si>
    <t>FAX ：045-322-0719</t>
    <phoneticPr fontId="8"/>
  </si>
  <si>
    <t>営業担当：川島　圭</t>
    <rPh sb="0" eb="2">
      <t>エイギョウ</t>
    </rPh>
    <rPh sb="2" eb="4">
      <t>タントウ</t>
    </rPh>
    <rPh sb="5" eb="7">
      <t>カワシマ</t>
    </rPh>
    <rPh sb="8" eb="9">
      <t>ケイ</t>
    </rPh>
    <phoneticPr fontId="3"/>
  </si>
  <si>
    <t xml:space="preserve"> 種　　　　　　目</t>
  </si>
  <si>
    <t>摘　　要</t>
  </si>
  <si>
    <t>数　　量</t>
  </si>
  <si>
    <t>単　　位</t>
  </si>
  <si>
    <t>単　　価</t>
  </si>
  <si>
    <t>　金　　額</t>
  </si>
  <si>
    <t>　備　　考</t>
  </si>
  <si>
    <t>式</t>
    <rPh sb="0" eb="1">
      <t>シキ</t>
    </rPh>
    <phoneticPr fontId="3"/>
  </si>
  <si>
    <t>　作　業　項　目</t>
  </si>
  <si>
    <t>技師長</t>
  </si>
  <si>
    <t>主任技師</t>
  </si>
  <si>
    <t>技師A</t>
  </si>
  <si>
    <t>技師B</t>
  </si>
  <si>
    <t>技師C</t>
  </si>
  <si>
    <t>技術員</t>
  </si>
  <si>
    <t>備　　考</t>
    <phoneticPr fontId="3"/>
  </si>
  <si>
    <t>計</t>
    <rPh sb="0" eb="1">
      <t>ショウケイ</t>
    </rPh>
    <phoneticPr fontId="7"/>
  </si>
  <si>
    <t>　その他原価</t>
    <rPh sb="3" eb="4">
      <t>タ</t>
    </rPh>
    <rPh sb="4" eb="6">
      <t>ゲンカ</t>
    </rPh>
    <phoneticPr fontId="3"/>
  </si>
  <si>
    <t>業務原価</t>
    <rPh sb="0" eb="2">
      <t>ギョウム</t>
    </rPh>
    <rPh sb="2" eb="4">
      <t>ゲンカ</t>
    </rPh>
    <phoneticPr fontId="3"/>
  </si>
  <si>
    <t>直接人件費×53.85％</t>
    <phoneticPr fontId="3"/>
  </si>
  <si>
    <t>万円止め</t>
    <rPh sb="0" eb="2">
      <t>マンエン</t>
    </rPh>
    <rPh sb="2" eb="3">
      <t>ド</t>
    </rPh>
    <phoneticPr fontId="3"/>
  </si>
  <si>
    <t>設計委託価格計</t>
    <rPh sb="0" eb="2">
      <t>セッケイ</t>
    </rPh>
    <phoneticPr fontId="3"/>
  </si>
  <si>
    <t>業務価格</t>
    <rPh sb="0" eb="2">
      <t>ギョウム</t>
    </rPh>
    <rPh sb="2" eb="4">
      <t>カカク</t>
    </rPh>
    <phoneticPr fontId="3"/>
  </si>
  <si>
    <t>消費税及び地方消費税相当額</t>
    <rPh sb="0" eb="3">
      <t>ショウヒゼイ</t>
    </rPh>
    <rPh sb="3" eb="4">
      <t>オヨ</t>
    </rPh>
    <rPh sb="5" eb="7">
      <t>チホウ</t>
    </rPh>
    <rPh sb="7" eb="10">
      <t>ショウヒゼイ</t>
    </rPh>
    <rPh sb="10" eb="12">
      <t>ソウトウ</t>
    </rPh>
    <rPh sb="12" eb="13">
      <t>ガク</t>
    </rPh>
    <phoneticPr fontId="3"/>
  </si>
  <si>
    <t>委託代金額</t>
    <phoneticPr fontId="3"/>
  </si>
  <si>
    <t>　一般管理費</t>
    <rPh sb="1" eb="3">
      <t>イッパン</t>
    </rPh>
    <rPh sb="3" eb="6">
      <t>カンリヒ</t>
    </rPh>
    <phoneticPr fontId="3"/>
  </si>
  <si>
    <t>業務原価×53.85％</t>
    <rPh sb="0" eb="2">
      <t>ギョウム</t>
    </rPh>
    <rPh sb="2" eb="4">
      <t>ゲンカ</t>
    </rPh>
    <phoneticPr fontId="3"/>
  </si>
  <si>
    <t xml:space="preserve"> </t>
    <phoneticPr fontId="3"/>
  </si>
  <si>
    <t>　　　　　令和　6年</t>
    <rPh sb="5" eb="7">
      <t>レイワ</t>
    </rPh>
    <phoneticPr fontId="7"/>
  </si>
  <si>
    <t>直接経費</t>
    <rPh sb="0" eb="2">
      <t>チョクセツ</t>
    </rPh>
    <rPh sb="2" eb="4">
      <t>ケイヒ</t>
    </rPh>
    <phoneticPr fontId="3"/>
  </si>
  <si>
    <t>　電子成果品作成費</t>
    <rPh sb="1" eb="3">
      <t>デンシ</t>
    </rPh>
    <rPh sb="3" eb="6">
      <t>セイカヒン</t>
    </rPh>
    <rPh sb="6" eb="9">
      <t>サクセイヒ</t>
    </rPh>
    <phoneticPr fontId="3"/>
  </si>
  <si>
    <t>初回</t>
    <rPh sb="0" eb="2">
      <t>ショカイ</t>
    </rPh>
    <phoneticPr fontId="3"/>
  </si>
  <si>
    <t>中間</t>
    <rPh sb="0" eb="2">
      <t>チュウカン</t>
    </rPh>
    <phoneticPr fontId="3"/>
  </si>
  <si>
    <t>納品</t>
    <rPh sb="0" eb="2">
      <t>ノウヒン</t>
    </rPh>
    <phoneticPr fontId="3"/>
  </si>
  <si>
    <t>直接経費計</t>
    <phoneticPr fontId="3"/>
  </si>
  <si>
    <t>　旅費交通費</t>
    <rPh sb="1" eb="3">
      <t>リョヒ</t>
    </rPh>
    <rPh sb="3" eb="6">
      <t>コウツウヒ</t>
    </rPh>
    <phoneticPr fontId="3"/>
  </si>
  <si>
    <t>内訳書1号</t>
    <phoneticPr fontId="3"/>
  </si>
  <si>
    <t>直接人件費×0.63％</t>
    <rPh sb="0" eb="2">
      <t>チョクセツ</t>
    </rPh>
    <rPh sb="2" eb="5">
      <t>ジンケンヒ</t>
    </rPh>
    <phoneticPr fontId="3"/>
  </si>
  <si>
    <t>予備設計又は詳細設計</t>
    <rPh sb="0" eb="2">
      <t>ヨビ</t>
    </rPh>
    <rPh sb="2" eb="4">
      <t>セッケイ</t>
    </rPh>
    <rPh sb="4" eb="5">
      <t>マタ</t>
    </rPh>
    <rPh sb="6" eb="8">
      <t>ショウサイ</t>
    </rPh>
    <rPh sb="8" eb="10">
      <t>セッケイ</t>
    </rPh>
    <phoneticPr fontId="3"/>
  </si>
  <si>
    <t>　　　　　上記金額で見積りいたします。なお、見積有効期限は、令和7年3月末までとさせていただきます。</t>
    <rPh sb="30" eb="32">
      <t>レイワ</t>
    </rPh>
    <rPh sb="36" eb="37">
      <t>マツ</t>
    </rPh>
    <phoneticPr fontId="7"/>
  </si>
  <si>
    <t>　横浜市長　殿</t>
    <rPh sb="1" eb="3">
      <t>ヨコハマ</t>
    </rPh>
    <rPh sb="3" eb="5">
      <t>シチョウ</t>
    </rPh>
    <phoneticPr fontId="3"/>
  </si>
  <si>
    <t>内訳書3号</t>
    <phoneticPr fontId="3"/>
  </si>
  <si>
    <t>大通り公園地下ピット改修設計業務委託</t>
    <rPh sb="0" eb="2">
      <t>オオドオ</t>
    </rPh>
    <rPh sb="3" eb="5">
      <t>コウエン</t>
    </rPh>
    <rPh sb="5" eb="7">
      <t>チカ</t>
    </rPh>
    <rPh sb="10" eb="12">
      <t>カイシュウ</t>
    </rPh>
    <rPh sb="12" eb="14">
      <t>セッケイ</t>
    </rPh>
    <rPh sb="14" eb="16">
      <t>ギョウム</t>
    </rPh>
    <rPh sb="16" eb="18">
      <t>イタク</t>
    </rPh>
    <phoneticPr fontId="3"/>
  </si>
  <si>
    <t>１．資料収集</t>
    <rPh sb="2" eb="6">
      <t>シリョウシュウシュウ</t>
    </rPh>
    <phoneticPr fontId="4"/>
  </si>
  <si>
    <t>２．設計計画</t>
    <rPh sb="2" eb="6">
      <t>セッケイケイカク</t>
    </rPh>
    <phoneticPr fontId="4"/>
  </si>
  <si>
    <t>３．設計条件の確認</t>
    <rPh sb="2" eb="6">
      <t>セッケイジョウケン</t>
    </rPh>
    <rPh sb="7" eb="9">
      <t>カクニン</t>
    </rPh>
    <phoneticPr fontId="4"/>
  </si>
  <si>
    <t>４．現地踏査</t>
    <rPh sb="2" eb="6">
      <t>ゲンチトウサ</t>
    </rPh>
    <phoneticPr fontId="4"/>
  </si>
  <si>
    <t>５．設計計算</t>
    <rPh sb="2" eb="6">
      <t>セッケイケイサン</t>
    </rPh>
    <phoneticPr fontId="4"/>
  </si>
  <si>
    <t>６．設計図作成</t>
    <rPh sb="2" eb="7">
      <t>セッケイズサクセイ</t>
    </rPh>
    <phoneticPr fontId="4"/>
  </si>
  <si>
    <t>７．数量計算</t>
    <rPh sb="2" eb="6">
      <t>スウリョウケイサン</t>
    </rPh>
    <phoneticPr fontId="4"/>
  </si>
  <si>
    <t>８．施工計画</t>
    <rPh sb="2" eb="6">
      <t>セコウケイカク</t>
    </rPh>
    <phoneticPr fontId="4"/>
  </si>
  <si>
    <t>９．照査</t>
    <rPh sb="2" eb="4">
      <t>ショウサ</t>
    </rPh>
    <phoneticPr fontId="4"/>
  </si>
  <si>
    <t>10.報告書作成</t>
    <rPh sb="3" eb="8">
      <t>ホウコクショサクセイ</t>
    </rPh>
    <phoneticPr fontId="4"/>
  </si>
  <si>
    <t>11．打合せ（中間２回）</t>
    <rPh sb="3" eb="5">
      <t>ウチアワ</t>
    </rPh>
    <rPh sb="7" eb="9">
      <t>チュウカン</t>
    </rPh>
    <rPh sb="10" eb="11">
      <t>カイ</t>
    </rPh>
    <phoneticPr fontId="4"/>
  </si>
  <si>
    <t>12.関係機関協議</t>
    <rPh sb="3" eb="9">
      <t>カンケイキカンキョウギ</t>
    </rPh>
    <phoneticPr fontId="4"/>
  </si>
  <si>
    <t>直接人件費</t>
    <rPh sb="0" eb="2">
      <t>チョクセツ</t>
    </rPh>
    <rPh sb="2" eb="5">
      <t>ジンケンヒ</t>
    </rPh>
    <phoneticPr fontId="3"/>
  </si>
  <si>
    <t>7月</t>
    <phoneticPr fontId="7"/>
  </si>
  <si>
    <t>8日</t>
    <phoneticPr fontId="7"/>
  </si>
  <si>
    <t>中間2回</t>
    <rPh sb="0" eb="2">
      <t>チュウカン</t>
    </rPh>
    <rPh sb="3" eb="4">
      <t>カイ</t>
    </rPh>
    <phoneticPr fontId="3"/>
  </si>
  <si>
    <t>す</t>
    <phoneticPr fontId="3"/>
  </si>
  <si>
    <t>12月</t>
    <phoneticPr fontId="7"/>
  </si>
  <si>
    <t>18日</t>
    <phoneticPr fontId="7"/>
  </si>
  <si>
    <t>１．調査　資料収集</t>
    <rPh sb="2" eb="4">
      <t>チョウサ</t>
    </rPh>
    <rPh sb="5" eb="9">
      <t>シリョウシュウシュウ</t>
    </rPh>
    <phoneticPr fontId="4"/>
  </si>
  <si>
    <t>２．調査　現地踏査</t>
    <rPh sb="2" eb="4">
      <t>チョウサ</t>
    </rPh>
    <rPh sb="5" eb="7">
      <t>ゲンチ</t>
    </rPh>
    <rPh sb="7" eb="9">
      <t>トウサ</t>
    </rPh>
    <phoneticPr fontId="4"/>
  </si>
  <si>
    <t>３．調査　現地作業</t>
    <rPh sb="2" eb="4">
      <t>チョウサ</t>
    </rPh>
    <rPh sb="5" eb="7">
      <t>ゲンチ</t>
    </rPh>
    <rPh sb="7" eb="9">
      <t>サギョウ</t>
    </rPh>
    <phoneticPr fontId="4"/>
  </si>
  <si>
    <t>４．設計計画</t>
    <rPh sb="2" eb="4">
      <t>セッケイ</t>
    </rPh>
    <rPh sb="4" eb="6">
      <t>ケイカク</t>
    </rPh>
    <phoneticPr fontId="4"/>
  </si>
  <si>
    <t>５．各種計算</t>
    <rPh sb="2" eb="4">
      <t>カクシュ</t>
    </rPh>
    <rPh sb="4" eb="6">
      <t>ケイサン</t>
    </rPh>
    <phoneticPr fontId="4"/>
  </si>
  <si>
    <t>６．耐震設計</t>
    <rPh sb="2" eb="4">
      <t>タイシン</t>
    </rPh>
    <rPh sb="4" eb="6">
      <t>セッケイ</t>
    </rPh>
    <phoneticPr fontId="4"/>
  </si>
  <si>
    <t>７．設計図作成</t>
    <rPh sb="2" eb="5">
      <t>セッケイズ</t>
    </rPh>
    <rPh sb="5" eb="7">
      <t>サクセイ</t>
    </rPh>
    <phoneticPr fontId="4"/>
  </si>
  <si>
    <t>８．数量計算</t>
    <rPh sb="2" eb="4">
      <t>スウリョウ</t>
    </rPh>
    <rPh sb="4" eb="6">
      <t>ケイサン</t>
    </rPh>
    <phoneticPr fontId="4"/>
  </si>
  <si>
    <t>11．打合せ（中間３回）</t>
    <rPh sb="3" eb="5">
      <t>ウチアワ</t>
    </rPh>
    <rPh sb="7" eb="9">
      <t>チュウカン</t>
    </rPh>
    <rPh sb="10" eb="11">
      <t>カイ</t>
    </rPh>
    <phoneticPr fontId="4"/>
  </si>
  <si>
    <t>中間3回</t>
    <rPh sb="0" eb="2">
      <t>チュウカン</t>
    </rPh>
    <rPh sb="3" eb="4">
      <t>カイ</t>
    </rPh>
    <phoneticPr fontId="3"/>
  </si>
  <si>
    <t>延長：30ｍ（補正：0.684）</t>
    <rPh sb="0" eb="2">
      <t>エンチョウ</t>
    </rPh>
    <rPh sb="7" eb="9">
      <t>ホセイ</t>
    </rPh>
    <phoneticPr fontId="3"/>
  </si>
  <si>
    <t>上瀬谷東エリア汚水管推進工事　実施詳細設計</t>
    <rPh sb="0" eb="3">
      <t>カミセヤ</t>
    </rPh>
    <rPh sb="3" eb="4">
      <t>ヒガシ</t>
    </rPh>
    <rPh sb="7" eb="9">
      <t>オスイ</t>
    </rPh>
    <rPh sb="9" eb="10">
      <t>カン</t>
    </rPh>
    <rPh sb="10" eb="12">
      <t>スイシン</t>
    </rPh>
    <rPh sb="12" eb="14">
      <t>コウジ</t>
    </rPh>
    <rPh sb="15" eb="17">
      <t>ジッシ</t>
    </rPh>
    <rPh sb="17" eb="19">
      <t>ショウサイ</t>
    </rPh>
    <rPh sb="19" eb="21">
      <t>セッケイ</t>
    </rPh>
    <phoneticPr fontId="3"/>
  </si>
  <si>
    <t>12.既設公共下水への接続系統、資料作成</t>
    <rPh sb="3" eb="5">
      <t>キセツ</t>
    </rPh>
    <rPh sb="5" eb="7">
      <t>コウキョウ</t>
    </rPh>
    <rPh sb="7" eb="9">
      <t>ゲスイ</t>
    </rPh>
    <rPh sb="11" eb="13">
      <t>セツゾク</t>
    </rPh>
    <rPh sb="13" eb="15">
      <t>ケイトウ</t>
    </rPh>
    <rPh sb="16" eb="18">
      <t>シリョウ</t>
    </rPh>
    <rPh sb="18" eb="20">
      <t>サクセイ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</si>
</sst>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6" formatCode="&quot;¥&quot;#,##0;[Red]&quot;¥&quot;\-#,##0"/>
    <numFmt numFmtId="176" formatCode="0.0_);[Red]\(0.0\)"/>
    <numFmt numFmtId="177" formatCode="&quot;¥&quot;#,##0_);[Red]\(&quot;¥&quot;#,##0\)"/>
    <numFmt numFmtId="178" formatCode="#,##0_);[Red]\(#,##0\)"/>
    <numFmt numFmtId="179" formatCode="0.000_);[Red]\(0.000\)"/>
  </numFmts>
  <fonts count="12">
    <font>
      <sz val="12"/>
      <color theme="1"/>
      <name val="游ゴシック"/>
      <family val="2"/>
      <charset val="128"/>
      <scheme val="minor"/>
    </font>
    <font>
      <sz val="12"/>
      <name val="Osaka"/>
      <family val="3"/>
      <charset val="128"/>
    </font>
    <font>
      <sz val="18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2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6"/>
      <name val="ＭＳ Ｐゴシック"/>
      <family val="3"/>
      <charset val="128"/>
    </font>
    <font>
      <sz val="6"/>
      <name val="Osaka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indexed="64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/>
      <top style="double">
        <color auto="1"/>
      </top>
      <bottom style="dotted">
        <color auto="1"/>
      </bottom>
      <diagonal/>
    </border>
  </borders>
  <cellStyleXfs count="5">
    <xf numFmtId="0" fontId="0" fillId="0" borderId="0"/>
    <xf numFmtId="0" fontId="1" fillId="0" borderId="0"/>
    <xf numFmtId="38" fontId="1" fillId="0" borderId="0" applyFont="0" applyFill="0" applyBorder="0" applyAlignment="0" applyProtection="0"/>
    <xf numFmtId="0" fontId="1" fillId="0" borderId="0"/>
    <xf numFmtId="38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2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3" fontId="4" fillId="0" borderId="0" xfId="1" applyNumberFormat="1" applyFont="1"/>
    <xf numFmtId="38" fontId="2" fillId="0" borderId="0" xfId="2" applyFont="1" applyBorder="1"/>
    <xf numFmtId="0" fontId="4" fillId="0" borderId="0" xfId="1" applyFont="1" applyAlignment="1">
      <alignment horizontal="right"/>
    </xf>
    <xf numFmtId="6" fontId="4" fillId="0" borderId="0" xfId="1" applyNumberFormat="1" applyFont="1"/>
    <xf numFmtId="0" fontId="6" fillId="0" borderId="0" xfId="1" applyFont="1" applyAlignment="1">
      <alignment horizontal="center"/>
    </xf>
    <xf numFmtId="0" fontId="9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31" fontId="4" fillId="0" borderId="0" xfId="1" applyNumberFormat="1" applyFont="1" applyAlignment="1">
      <alignment horizontal="right"/>
    </xf>
    <xf numFmtId="0" fontId="10" fillId="0" borderId="0" xfId="1" applyFont="1"/>
    <xf numFmtId="0" fontId="2" fillId="0" borderId="0" xfId="1" applyFont="1" applyAlignment="1">
      <alignment horizontal="left"/>
    </xf>
    <xf numFmtId="0" fontId="4" fillId="0" borderId="0" xfId="1" applyFont="1" applyAlignment="1">
      <alignment horizontal="distributed"/>
    </xf>
    <xf numFmtId="38" fontId="4" fillId="0" borderId="0" xfId="2" applyFont="1" applyBorder="1" applyAlignment="1"/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10" fillId="0" borderId="7" xfId="1" applyFont="1" applyBorder="1"/>
    <xf numFmtId="0" fontId="4" fillId="0" borderId="7" xfId="1" applyFont="1" applyBorder="1"/>
    <xf numFmtId="0" fontId="4" fillId="0" borderId="8" xfId="1" applyFont="1" applyBorder="1"/>
    <xf numFmtId="38" fontId="4" fillId="0" borderId="8" xfId="2" applyFont="1" applyBorder="1" applyAlignment="1"/>
    <xf numFmtId="3" fontId="10" fillId="0" borderId="9" xfId="1" applyNumberFormat="1" applyFont="1" applyBorder="1"/>
    <xf numFmtId="0" fontId="4" fillId="0" borderId="8" xfId="1" applyFont="1" applyBorder="1" applyAlignment="1">
      <alignment horizontal="left"/>
    </xf>
    <xf numFmtId="0" fontId="10" fillId="0" borderId="9" xfId="1" applyFont="1" applyBorder="1" applyAlignment="1">
      <alignment horizontal="left"/>
    </xf>
    <xf numFmtId="0" fontId="4" fillId="0" borderId="11" xfId="1" applyFont="1" applyBorder="1"/>
    <xf numFmtId="0" fontId="4" fillId="0" borderId="12" xfId="1" applyFont="1" applyBorder="1"/>
    <xf numFmtId="0" fontId="4" fillId="0" borderId="13" xfId="1" applyFont="1" applyBorder="1"/>
    <xf numFmtId="38" fontId="4" fillId="0" borderId="13" xfId="2" applyFont="1" applyBorder="1" applyAlignment="1"/>
    <xf numFmtId="0" fontId="4" fillId="0" borderId="0" xfId="1" applyFont="1" applyAlignment="1">
      <alignment horizontal="left"/>
    </xf>
    <xf numFmtId="0" fontId="4" fillId="0" borderId="14" xfId="1" applyFont="1" applyBorder="1"/>
    <xf numFmtId="0" fontId="4" fillId="0" borderId="15" xfId="1" applyFont="1" applyBorder="1" applyAlignment="1">
      <alignment horizontal="center"/>
    </xf>
    <xf numFmtId="0" fontId="4" fillId="0" borderId="16" xfId="1" applyFont="1" applyBorder="1"/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/>
    <xf numFmtId="0" fontId="4" fillId="0" borderId="19" xfId="1" applyFont="1" applyBorder="1"/>
    <xf numFmtId="0" fontId="4" fillId="0" borderId="20" xfId="1" applyFont="1" applyBorder="1"/>
    <xf numFmtId="177" fontId="4" fillId="0" borderId="6" xfId="2" applyNumberFormat="1" applyFont="1" applyBorder="1"/>
    <xf numFmtId="178" fontId="9" fillId="0" borderId="9" xfId="1" applyNumberFormat="1" applyFont="1" applyBorder="1"/>
    <xf numFmtId="0" fontId="10" fillId="0" borderId="9" xfId="1" applyFont="1" applyBorder="1"/>
    <xf numFmtId="0" fontId="4" fillId="0" borderId="22" xfId="1" applyFont="1" applyBorder="1" applyAlignment="1">
      <alignment horizontal="center"/>
    </xf>
    <xf numFmtId="177" fontId="4" fillId="0" borderId="23" xfId="2" applyNumberFormat="1" applyFont="1" applyFill="1" applyBorder="1"/>
    <xf numFmtId="38" fontId="4" fillId="0" borderId="24" xfId="2" applyFont="1" applyBorder="1"/>
    <xf numFmtId="0" fontId="4" fillId="0" borderId="0" xfId="3" applyFont="1"/>
    <xf numFmtId="0" fontId="11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8" fontId="4" fillId="0" borderId="19" xfId="2" applyFont="1" applyBorder="1" applyAlignment="1">
      <alignment horizontal="center"/>
    </xf>
    <xf numFmtId="0" fontId="4" fillId="0" borderId="10" xfId="1" applyFont="1" applyBorder="1" applyAlignment="1">
      <alignment horizontal="left"/>
    </xf>
    <xf numFmtId="0" fontId="4" fillId="0" borderId="26" xfId="1" applyFont="1" applyBorder="1"/>
    <xf numFmtId="38" fontId="4" fillId="0" borderId="21" xfId="2" applyFont="1" applyBorder="1" applyAlignment="1"/>
    <xf numFmtId="0" fontId="10" fillId="0" borderId="27" xfId="1" applyFont="1" applyBorder="1"/>
    <xf numFmtId="20" fontId="4" fillId="0" borderId="0" xfId="1" applyNumberFormat="1" applyFont="1"/>
    <xf numFmtId="38" fontId="4" fillId="0" borderId="8" xfId="2" applyFont="1" applyFill="1" applyBorder="1" applyAlignment="1"/>
    <xf numFmtId="0" fontId="11" fillId="0" borderId="6" xfId="1" applyFont="1" applyBorder="1" applyAlignment="1">
      <alignment wrapText="1"/>
    </xf>
    <xf numFmtId="38" fontId="4" fillId="0" borderId="0" xfId="4" applyFont="1" applyBorder="1" applyAlignment="1">
      <alignment horizontal="center"/>
    </xf>
    <xf numFmtId="38" fontId="4" fillId="0" borderId="0" xfId="3" applyNumberFormat="1" applyFont="1" applyAlignment="1">
      <alignment horizontal="center"/>
    </xf>
    <xf numFmtId="176" fontId="4" fillId="0" borderId="8" xfId="1" applyNumberFormat="1" applyFont="1" applyBorder="1" applyAlignment="1">
      <alignment horizontal="center"/>
    </xf>
    <xf numFmtId="176" fontId="4" fillId="0" borderId="23" xfId="1" applyNumberFormat="1" applyFont="1" applyBorder="1" applyAlignment="1">
      <alignment horizontal="center"/>
    </xf>
    <xf numFmtId="0" fontId="4" fillId="0" borderId="30" xfId="1" applyFont="1" applyBorder="1"/>
    <xf numFmtId="177" fontId="4" fillId="0" borderId="6" xfId="2" applyNumberFormat="1" applyFont="1" applyFill="1" applyBorder="1"/>
    <xf numFmtId="0" fontId="4" fillId="0" borderId="9" xfId="1" applyFont="1" applyBorder="1"/>
    <xf numFmtId="0" fontId="9" fillId="0" borderId="6" xfId="1" applyFont="1" applyBorder="1" applyAlignment="1">
      <alignment horizontal="left"/>
    </xf>
    <xf numFmtId="0" fontId="9" fillId="0" borderId="6" xfId="1" applyFont="1" applyBorder="1" applyAlignment="1">
      <alignment horizontal="right"/>
    </xf>
    <xf numFmtId="0" fontId="9" fillId="0" borderId="25" xfId="1" applyFont="1" applyBorder="1" applyAlignment="1">
      <alignment horizontal="left"/>
    </xf>
    <xf numFmtId="0" fontId="11" fillId="0" borderId="28" xfId="1" applyFont="1" applyBorder="1"/>
    <xf numFmtId="0" fontId="11" fillId="0" borderId="6" xfId="1" applyFont="1" applyBorder="1"/>
    <xf numFmtId="176" fontId="4" fillId="0" borderId="29" xfId="2" applyNumberFormat="1" applyFont="1" applyFill="1" applyBorder="1" applyAlignment="1">
      <alignment horizontal="center"/>
    </xf>
    <xf numFmtId="176" fontId="4" fillId="0" borderId="8" xfId="2" applyNumberFormat="1" applyFont="1" applyFill="1" applyBorder="1" applyAlignment="1">
      <alignment horizontal="center"/>
    </xf>
    <xf numFmtId="176" fontId="4" fillId="0" borderId="23" xfId="1" applyNumberFormat="1" applyFont="1" applyBorder="1"/>
    <xf numFmtId="179" fontId="4" fillId="0" borderId="29" xfId="2" applyNumberFormat="1" applyFont="1" applyFill="1" applyBorder="1" applyAlignment="1">
      <alignment horizontal="center"/>
    </xf>
    <xf numFmtId="179" fontId="4" fillId="0" borderId="8" xfId="1" applyNumberFormat="1" applyFont="1" applyBorder="1" applyAlignment="1">
      <alignment horizontal="center"/>
    </xf>
    <xf numFmtId="179" fontId="4" fillId="0" borderId="8" xfId="2" applyNumberFormat="1" applyFont="1" applyFill="1" applyBorder="1" applyAlignment="1">
      <alignment horizontal="center"/>
    </xf>
    <xf numFmtId="179" fontId="4" fillId="0" borderId="23" xfId="1" applyNumberFormat="1" applyFont="1" applyBorder="1"/>
    <xf numFmtId="0" fontId="9" fillId="0" borderId="30" xfId="1" applyFont="1" applyBorder="1"/>
    <xf numFmtId="5" fontId="2" fillId="0" borderId="1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</cellXfs>
  <cellStyles count="5">
    <cellStyle name="桁区切り 2" xfId="2" xr:uid="{2C25C853-EB26-4F1E-9CB3-72AE491DB342}"/>
    <cellStyle name="桁区切り 3" xfId="4" xr:uid="{CF938753-B37B-4208-A7DD-D7050A09F7BB}"/>
    <cellStyle name="標準" xfId="0" builtinId="0"/>
    <cellStyle name="標準 2" xfId="1" xr:uid="{B4713835-5061-4A6F-BFE6-9E7F5D48BACB}"/>
    <cellStyle name="標準 3" xfId="3" xr:uid="{8BCD6FF2-C573-4308-9CAC-32E6AF8F32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806172</xdr:colOff>
      <xdr:row>28</xdr:row>
      <xdr:rowOff>154608</xdr:rowOff>
    </xdr:from>
    <xdr:to>
      <xdr:col>14</xdr:col>
      <xdr:colOff>342346</xdr:colOff>
      <xdr:row>33</xdr:row>
      <xdr:rowOff>115956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48FCE54-0EB3-A22A-8797-2316B4AB729F}"/>
            </a:ext>
          </a:extLst>
        </xdr:cNvPr>
        <xdr:cNvSpPr txBox="1"/>
      </xdr:nvSpPr>
      <xdr:spPr>
        <a:xfrm>
          <a:off x="11269868" y="6957391"/>
          <a:ext cx="3495261" cy="12865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kern="1200"/>
            <a:t>見積作成メモ</a:t>
          </a:r>
          <a:endParaRPr kumimoji="1" lang="en-US" altLang="ja-JP" sz="1100" kern="1200"/>
        </a:p>
        <a:p>
          <a:r>
            <a:rPr kumimoji="1" lang="en-US" altLang="ja-JP" sz="1100" kern="1200"/>
            <a:t>※</a:t>
          </a:r>
          <a:r>
            <a:rPr kumimoji="1" lang="ja-JP" altLang="en-US" sz="1100" kern="1200"/>
            <a:t>アジア共同さんの見積構成で作成している</a:t>
          </a:r>
          <a:endParaRPr kumimoji="1" lang="en-US" altLang="ja-JP" sz="1100" kern="1200"/>
        </a:p>
        <a:p>
          <a:r>
            <a:rPr kumimoji="1" lang="en-US" altLang="ja-JP" sz="1100" kern="1200"/>
            <a:t>※</a:t>
          </a:r>
          <a:r>
            <a:rPr kumimoji="1" lang="ja-JP" altLang="en-US" sz="1100" kern="1200"/>
            <a:t>積算基準での官公庁歩掛かり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ansplan-my.sharepoint.com/Users/kei%20kawashima/Desktop/2022&#24180;&#24230;&#65306;CLA&#20844;&#35373;&#35336;&#27497;&#254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街区公園"/>
      <sheetName val="近隣公園"/>
      <sheetName val="地区公園"/>
      <sheetName val="総合公園"/>
      <sheetName val="運動公園"/>
      <sheetName val="風致公園（神奈川県）"/>
      <sheetName val="一部実施設計"/>
      <sheetName val="設計協議・鳥瞰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3">
          <cell r="E23">
            <v>0.75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85EE7-9B49-4E56-86EF-DBDECC3F9B4D}">
  <dimension ref="A1:O72"/>
  <sheetViews>
    <sheetView tabSelected="1" view="pageBreakPreview" topLeftCell="A8" zoomScale="55" zoomScaleSheetLayoutView="55" workbookViewId="0">
      <selection activeCell="F59" sqref="F59"/>
    </sheetView>
  </sheetViews>
  <sheetFormatPr defaultColWidth="9.44140625" defaultRowHeight="14.25"/>
  <cols>
    <col min="1" max="1" width="27.5546875" style="2" customWidth="1"/>
    <col min="2" max="2" width="10.88671875" style="2" customWidth="1"/>
    <col min="3" max="3" width="9.6640625" style="2" customWidth="1"/>
    <col min="4" max="4" width="10.109375" style="2" customWidth="1"/>
    <col min="5" max="5" width="9.88671875" style="2" customWidth="1"/>
    <col min="6" max="6" width="10.21875" style="2" customWidth="1"/>
    <col min="7" max="7" width="11.109375" style="2" customWidth="1"/>
    <col min="8" max="8" width="11.88671875" style="2" customWidth="1"/>
    <col min="9" max="9" width="25.44140625" style="2" customWidth="1"/>
    <col min="10" max="10" width="10.21875" style="2" bestFit="1" customWidth="1"/>
    <col min="11" max="11" width="12.21875" style="2" customWidth="1"/>
    <col min="12" max="12" width="3.88671875" style="2" customWidth="1"/>
    <col min="13" max="13" width="12.109375" style="2" customWidth="1"/>
    <col min="14" max="256" width="9.44140625" style="2"/>
    <col min="257" max="257" width="26.21875" style="2" customWidth="1"/>
    <col min="258" max="258" width="7.88671875" style="2" customWidth="1"/>
    <col min="259" max="259" width="8.109375" style="2" customWidth="1"/>
    <col min="260" max="260" width="8.5546875" style="2" customWidth="1"/>
    <col min="261" max="261" width="8.44140625" style="2" customWidth="1"/>
    <col min="262" max="262" width="8.6640625" style="2" customWidth="1"/>
    <col min="263" max="263" width="11.109375" style="2" customWidth="1"/>
    <col min="264" max="264" width="11.88671875" style="2" customWidth="1"/>
    <col min="265" max="265" width="18.5546875" style="2" customWidth="1"/>
    <col min="266" max="266" width="9.44140625" style="2"/>
    <col min="267" max="267" width="12.21875" style="2" customWidth="1"/>
    <col min="268" max="512" width="9.44140625" style="2"/>
    <col min="513" max="513" width="26.21875" style="2" customWidth="1"/>
    <col min="514" max="514" width="7.88671875" style="2" customWidth="1"/>
    <col min="515" max="515" width="8.109375" style="2" customWidth="1"/>
    <col min="516" max="516" width="8.5546875" style="2" customWidth="1"/>
    <col min="517" max="517" width="8.44140625" style="2" customWidth="1"/>
    <col min="518" max="518" width="8.6640625" style="2" customWidth="1"/>
    <col min="519" max="519" width="11.109375" style="2" customWidth="1"/>
    <col min="520" max="520" width="11.88671875" style="2" customWidth="1"/>
    <col min="521" max="521" width="18.5546875" style="2" customWidth="1"/>
    <col min="522" max="522" width="9.44140625" style="2"/>
    <col min="523" max="523" width="12.21875" style="2" customWidth="1"/>
    <col min="524" max="768" width="9.44140625" style="2"/>
    <col min="769" max="769" width="26.21875" style="2" customWidth="1"/>
    <col min="770" max="770" width="7.88671875" style="2" customWidth="1"/>
    <col min="771" max="771" width="8.109375" style="2" customWidth="1"/>
    <col min="772" max="772" width="8.5546875" style="2" customWidth="1"/>
    <col min="773" max="773" width="8.44140625" style="2" customWidth="1"/>
    <col min="774" max="774" width="8.6640625" style="2" customWidth="1"/>
    <col min="775" max="775" width="11.109375" style="2" customWidth="1"/>
    <col min="776" max="776" width="11.88671875" style="2" customWidth="1"/>
    <col min="777" max="777" width="18.5546875" style="2" customWidth="1"/>
    <col min="778" max="778" width="9.44140625" style="2"/>
    <col min="779" max="779" width="12.21875" style="2" customWidth="1"/>
    <col min="780" max="1024" width="9.44140625" style="2"/>
    <col min="1025" max="1025" width="26.21875" style="2" customWidth="1"/>
    <col min="1026" max="1026" width="7.88671875" style="2" customWidth="1"/>
    <col min="1027" max="1027" width="8.109375" style="2" customWidth="1"/>
    <col min="1028" max="1028" width="8.5546875" style="2" customWidth="1"/>
    <col min="1029" max="1029" width="8.44140625" style="2" customWidth="1"/>
    <col min="1030" max="1030" width="8.6640625" style="2" customWidth="1"/>
    <col min="1031" max="1031" width="11.109375" style="2" customWidth="1"/>
    <col min="1032" max="1032" width="11.88671875" style="2" customWidth="1"/>
    <col min="1033" max="1033" width="18.5546875" style="2" customWidth="1"/>
    <col min="1034" max="1034" width="9.44140625" style="2"/>
    <col min="1035" max="1035" width="12.21875" style="2" customWidth="1"/>
    <col min="1036" max="1280" width="9.44140625" style="2"/>
    <col min="1281" max="1281" width="26.21875" style="2" customWidth="1"/>
    <col min="1282" max="1282" width="7.88671875" style="2" customWidth="1"/>
    <col min="1283" max="1283" width="8.109375" style="2" customWidth="1"/>
    <col min="1284" max="1284" width="8.5546875" style="2" customWidth="1"/>
    <col min="1285" max="1285" width="8.44140625" style="2" customWidth="1"/>
    <col min="1286" max="1286" width="8.6640625" style="2" customWidth="1"/>
    <col min="1287" max="1287" width="11.109375" style="2" customWidth="1"/>
    <col min="1288" max="1288" width="11.88671875" style="2" customWidth="1"/>
    <col min="1289" max="1289" width="18.5546875" style="2" customWidth="1"/>
    <col min="1290" max="1290" width="9.44140625" style="2"/>
    <col min="1291" max="1291" width="12.21875" style="2" customWidth="1"/>
    <col min="1292" max="1536" width="9.44140625" style="2"/>
    <col min="1537" max="1537" width="26.21875" style="2" customWidth="1"/>
    <col min="1538" max="1538" width="7.88671875" style="2" customWidth="1"/>
    <col min="1539" max="1539" width="8.109375" style="2" customWidth="1"/>
    <col min="1540" max="1540" width="8.5546875" style="2" customWidth="1"/>
    <col min="1541" max="1541" width="8.44140625" style="2" customWidth="1"/>
    <col min="1542" max="1542" width="8.6640625" style="2" customWidth="1"/>
    <col min="1543" max="1543" width="11.109375" style="2" customWidth="1"/>
    <col min="1544" max="1544" width="11.88671875" style="2" customWidth="1"/>
    <col min="1545" max="1545" width="18.5546875" style="2" customWidth="1"/>
    <col min="1546" max="1546" width="9.44140625" style="2"/>
    <col min="1547" max="1547" width="12.21875" style="2" customWidth="1"/>
    <col min="1548" max="1792" width="9.44140625" style="2"/>
    <col min="1793" max="1793" width="26.21875" style="2" customWidth="1"/>
    <col min="1794" max="1794" width="7.88671875" style="2" customWidth="1"/>
    <col min="1795" max="1795" width="8.109375" style="2" customWidth="1"/>
    <col min="1796" max="1796" width="8.5546875" style="2" customWidth="1"/>
    <col min="1797" max="1797" width="8.44140625" style="2" customWidth="1"/>
    <col min="1798" max="1798" width="8.6640625" style="2" customWidth="1"/>
    <col min="1799" max="1799" width="11.109375" style="2" customWidth="1"/>
    <col min="1800" max="1800" width="11.88671875" style="2" customWidth="1"/>
    <col min="1801" max="1801" width="18.5546875" style="2" customWidth="1"/>
    <col min="1802" max="1802" width="9.44140625" style="2"/>
    <col min="1803" max="1803" width="12.21875" style="2" customWidth="1"/>
    <col min="1804" max="2048" width="9.44140625" style="2"/>
    <col min="2049" max="2049" width="26.21875" style="2" customWidth="1"/>
    <col min="2050" max="2050" width="7.88671875" style="2" customWidth="1"/>
    <col min="2051" max="2051" width="8.109375" style="2" customWidth="1"/>
    <col min="2052" max="2052" width="8.5546875" style="2" customWidth="1"/>
    <col min="2053" max="2053" width="8.44140625" style="2" customWidth="1"/>
    <col min="2054" max="2054" width="8.6640625" style="2" customWidth="1"/>
    <col min="2055" max="2055" width="11.109375" style="2" customWidth="1"/>
    <col min="2056" max="2056" width="11.88671875" style="2" customWidth="1"/>
    <col min="2057" max="2057" width="18.5546875" style="2" customWidth="1"/>
    <col min="2058" max="2058" width="9.44140625" style="2"/>
    <col min="2059" max="2059" width="12.21875" style="2" customWidth="1"/>
    <col min="2060" max="2304" width="9.44140625" style="2"/>
    <col min="2305" max="2305" width="26.21875" style="2" customWidth="1"/>
    <col min="2306" max="2306" width="7.88671875" style="2" customWidth="1"/>
    <col min="2307" max="2307" width="8.109375" style="2" customWidth="1"/>
    <col min="2308" max="2308" width="8.5546875" style="2" customWidth="1"/>
    <col min="2309" max="2309" width="8.44140625" style="2" customWidth="1"/>
    <col min="2310" max="2310" width="8.6640625" style="2" customWidth="1"/>
    <col min="2311" max="2311" width="11.109375" style="2" customWidth="1"/>
    <col min="2312" max="2312" width="11.88671875" style="2" customWidth="1"/>
    <col min="2313" max="2313" width="18.5546875" style="2" customWidth="1"/>
    <col min="2314" max="2314" width="9.44140625" style="2"/>
    <col min="2315" max="2315" width="12.21875" style="2" customWidth="1"/>
    <col min="2316" max="2560" width="9.44140625" style="2"/>
    <col min="2561" max="2561" width="26.21875" style="2" customWidth="1"/>
    <col min="2562" max="2562" width="7.88671875" style="2" customWidth="1"/>
    <col min="2563" max="2563" width="8.109375" style="2" customWidth="1"/>
    <col min="2564" max="2564" width="8.5546875" style="2" customWidth="1"/>
    <col min="2565" max="2565" width="8.44140625" style="2" customWidth="1"/>
    <col min="2566" max="2566" width="8.6640625" style="2" customWidth="1"/>
    <col min="2567" max="2567" width="11.109375" style="2" customWidth="1"/>
    <col min="2568" max="2568" width="11.88671875" style="2" customWidth="1"/>
    <col min="2569" max="2569" width="18.5546875" style="2" customWidth="1"/>
    <col min="2570" max="2570" width="9.44140625" style="2"/>
    <col min="2571" max="2571" width="12.21875" style="2" customWidth="1"/>
    <col min="2572" max="2816" width="9.44140625" style="2"/>
    <col min="2817" max="2817" width="26.21875" style="2" customWidth="1"/>
    <col min="2818" max="2818" width="7.88671875" style="2" customWidth="1"/>
    <col min="2819" max="2819" width="8.109375" style="2" customWidth="1"/>
    <col min="2820" max="2820" width="8.5546875" style="2" customWidth="1"/>
    <col min="2821" max="2821" width="8.44140625" style="2" customWidth="1"/>
    <col min="2822" max="2822" width="8.6640625" style="2" customWidth="1"/>
    <col min="2823" max="2823" width="11.109375" style="2" customWidth="1"/>
    <col min="2824" max="2824" width="11.88671875" style="2" customWidth="1"/>
    <col min="2825" max="2825" width="18.5546875" style="2" customWidth="1"/>
    <col min="2826" max="2826" width="9.44140625" style="2"/>
    <col min="2827" max="2827" width="12.21875" style="2" customWidth="1"/>
    <col min="2828" max="3072" width="9.44140625" style="2"/>
    <col min="3073" max="3073" width="26.21875" style="2" customWidth="1"/>
    <col min="3074" max="3074" width="7.88671875" style="2" customWidth="1"/>
    <col min="3075" max="3075" width="8.109375" style="2" customWidth="1"/>
    <col min="3076" max="3076" width="8.5546875" style="2" customWidth="1"/>
    <col min="3077" max="3077" width="8.44140625" style="2" customWidth="1"/>
    <col min="3078" max="3078" width="8.6640625" style="2" customWidth="1"/>
    <col min="3079" max="3079" width="11.109375" style="2" customWidth="1"/>
    <col min="3080" max="3080" width="11.88671875" style="2" customWidth="1"/>
    <col min="3081" max="3081" width="18.5546875" style="2" customWidth="1"/>
    <col min="3082" max="3082" width="9.44140625" style="2"/>
    <col min="3083" max="3083" width="12.21875" style="2" customWidth="1"/>
    <col min="3084" max="3328" width="9.44140625" style="2"/>
    <col min="3329" max="3329" width="26.21875" style="2" customWidth="1"/>
    <col min="3330" max="3330" width="7.88671875" style="2" customWidth="1"/>
    <col min="3331" max="3331" width="8.109375" style="2" customWidth="1"/>
    <col min="3332" max="3332" width="8.5546875" style="2" customWidth="1"/>
    <col min="3333" max="3333" width="8.44140625" style="2" customWidth="1"/>
    <col min="3334" max="3334" width="8.6640625" style="2" customWidth="1"/>
    <col min="3335" max="3335" width="11.109375" style="2" customWidth="1"/>
    <col min="3336" max="3336" width="11.88671875" style="2" customWidth="1"/>
    <col min="3337" max="3337" width="18.5546875" style="2" customWidth="1"/>
    <col min="3338" max="3338" width="9.44140625" style="2"/>
    <col min="3339" max="3339" width="12.21875" style="2" customWidth="1"/>
    <col min="3340" max="3584" width="9.44140625" style="2"/>
    <col min="3585" max="3585" width="26.21875" style="2" customWidth="1"/>
    <col min="3586" max="3586" width="7.88671875" style="2" customWidth="1"/>
    <col min="3587" max="3587" width="8.109375" style="2" customWidth="1"/>
    <col min="3588" max="3588" width="8.5546875" style="2" customWidth="1"/>
    <col min="3589" max="3589" width="8.44140625" style="2" customWidth="1"/>
    <col min="3590" max="3590" width="8.6640625" style="2" customWidth="1"/>
    <col min="3591" max="3591" width="11.109375" style="2" customWidth="1"/>
    <col min="3592" max="3592" width="11.88671875" style="2" customWidth="1"/>
    <col min="3593" max="3593" width="18.5546875" style="2" customWidth="1"/>
    <col min="3594" max="3594" width="9.44140625" style="2"/>
    <col min="3595" max="3595" width="12.21875" style="2" customWidth="1"/>
    <col min="3596" max="3840" width="9.44140625" style="2"/>
    <col min="3841" max="3841" width="26.21875" style="2" customWidth="1"/>
    <col min="3842" max="3842" width="7.88671875" style="2" customWidth="1"/>
    <col min="3843" max="3843" width="8.109375" style="2" customWidth="1"/>
    <col min="3844" max="3844" width="8.5546875" style="2" customWidth="1"/>
    <col min="3845" max="3845" width="8.44140625" style="2" customWidth="1"/>
    <col min="3846" max="3846" width="8.6640625" style="2" customWidth="1"/>
    <col min="3847" max="3847" width="11.109375" style="2" customWidth="1"/>
    <col min="3848" max="3848" width="11.88671875" style="2" customWidth="1"/>
    <col min="3849" max="3849" width="18.5546875" style="2" customWidth="1"/>
    <col min="3850" max="3850" width="9.44140625" style="2"/>
    <col min="3851" max="3851" width="12.21875" style="2" customWidth="1"/>
    <col min="3852" max="4096" width="9.44140625" style="2"/>
    <col min="4097" max="4097" width="26.21875" style="2" customWidth="1"/>
    <col min="4098" max="4098" width="7.88671875" style="2" customWidth="1"/>
    <col min="4099" max="4099" width="8.109375" style="2" customWidth="1"/>
    <col min="4100" max="4100" width="8.5546875" style="2" customWidth="1"/>
    <col min="4101" max="4101" width="8.44140625" style="2" customWidth="1"/>
    <col min="4102" max="4102" width="8.6640625" style="2" customWidth="1"/>
    <col min="4103" max="4103" width="11.109375" style="2" customWidth="1"/>
    <col min="4104" max="4104" width="11.88671875" style="2" customWidth="1"/>
    <col min="4105" max="4105" width="18.5546875" style="2" customWidth="1"/>
    <col min="4106" max="4106" width="9.44140625" style="2"/>
    <col min="4107" max="4107" width="12.21875" style="2" customWidth="1"/>
    <col min="4108" max="4352" width="9.44140625" style="2"/>
    <col min="4353" max="4353" width="26.21875" style="2" customWidth="1"/>
    <col min="4354" max="4354" width="7.88671875" style="2" customWidth="1"/>
    <col min="4355" max="4355" width="8.109375" style="2" customWidth="1"/>
    <col min="4356" max="4356" width="8.5546875" style="2" customWidth="1"/>
    <col min="4357" max="4357" width="8.44140625" style="2" customWidth="1"/>
    <col min="4358" max="4358" width="8.6640625" style="2" customWidth="1"/>
    <col min="4359" max="4359" width="11.109375" style="2" customWidth="1"/>
    <col min="4360" max="4360" width="11.88671875" style="2" customWidth="1"/>
    <col min="4361" max="4361" width="18.5546875" style="2" customWidth="1"/>
    <col min="4362" max="4362" width="9.44140625" style="2"/>
    <col min="4363" max="4363" width="12.21875" style="2" customWidth="1"/>
    <col min="4364" max="4608" width="9.44140625" style="2"/>
    <col min="4609" max="4609" width="26.21875" style="2" customWidth="1"/>
    <col min="4610" max="4610" width="7.88671875" style="2" customWidth="1"/>
    <col min="4611" max="4611" width="8.109375" style="2" customWidth="1"/>
    <col min="4612" max="4612" width="8.5546875" style="2" customWidth="1"/>
    <col min="4613" max="4613" width="8.44140625" style="2" customWidth="1"/>
    <col min="4614" max="4614" width="8.6640625" style="2" customWidth="1"/>
    <col min="4615" max="4615" width="11.109375" style="2" customWidth="1"/>
    <col min="4616" max="4616" width="11.88671875" style="2" customWidth="1"/>
    <col min="4617" max="4617" width="18.5546875" style="2" customWidth="1"/>
    <col min="4618" max="4618" width="9.44140625" style="2"/>
    <col min="4619" max="4619" width="12.21875" style="2" customWidth="1"/>
    <col min="4620" max="4864" width="9.44140625" style="2"/>
    <col min="4865" max="4865" width="26.21875" style="2" customWidth="1"/>
    <col min="4866" max="4866" width="7.88671875" style="2" customWidth="1"/>
    <col min="4867" max="4867" width="8.109375" style="2" customWidth="1"/>
    <col min="4868" max="4868" width="8.5546875" style="2" customWidth="1"/>
    <col min="4869" max="4869" width="8.44140625" style="2" customWidth="1"/>
    <col min="4870" max="4870" width="8.6640625" style="2" customWidth="1"/>
    <col min="4871" max="4871" width="11.109375" style="2" customWidth="1"/>
    <col min="4872" max="4872" width="11.88671875" style="2" customWidth="1"/>
    <col min="4873" max="4873" width="18.5546875" style="2" customWidth="1"/>
    <col min="4874" max="4874" width="9.44140625" style="2"/>
    <col min="4875" max="4875" width="12.21875" style="2" customWidth="1"/>
    <col min="4876" max="5120" width="9.44140625" style="2"/>
    <col min="5121" max="5121" width="26.21875" style="2" customWidth="1"/>
    <col min="5122" max="5122" width="7.88671875" style="2" customWidth="1"/>
    <col min="5123" max="5123" width="8.109375" style="2" customWidth="1"/>
    <col min="5124" max="5124" width="8.5546875" style="2" customWidth="1"/>
    <col min="5125" max="5125" width="8.44140625" style="2" customWidth="1"/>
    <col min="5126" max="5126" width="8.6640625" style="2" customWidth="1"/>
    <col min="5127" max="5127" width="11.109375" style="2" customWidth="1"/>
    <col min="5128" max="5128" width="11.88671875" style="2" customWidth="1"/>
    <col min="5129" max="5129" width="18.5546875" style="2" customWidth="1"/>
    <col min="5130" max="5130" width="9.44140625" style="2"/>
    <col min="5131" max="5131" width="12.21875" style="2" customWidth="1"/>
    <col min="5132" max="5376" width="9.44140625" style="2"/>
    <col min="5377" max="5377" width="26.21875" style="2" customWidth="1"/>
    <col min="5378" max="5378" width="7.88671875" style="2" customWidth="1"/>
    <col min="5379" max="5379" width="8.109375" style="2" customWidth="1"/>
    <col min="5380" max="5380" width="8.5546875" style="2" customWidth="1"/>
    <col min="5381" max="5381" width="8.44140625" style="2" customWidth="1"/>
    <col min="5382" max="5382" width="8.6640625" style="2" customWidth="1"/>
    <col min="5383" max="5383" width="11.109375" style="2" customWidth="1"/>
    <col min="5384" max="5384" width="11.88671875" style="2" customWidth="1"/>
    <col min="5385" max="5385" width="18.5546875" style="2" customWidth="1"/>
    <col min="5386" max="5386" width="9.44140625" style="2"/>
    <col min="5387" max="5387" width="12.21875" style="2" customWidth="1"/>
    <col min="5388" max="5632" width="9.44140625" style="2"/>
    <col min="5633" max="5633" width="26.21875" style="2" customWidth="1"/>
    <col min="5634" max="5634" width="7.88671875" style="2" customWidth="1"/>
    <col min="5635" max="5635" width="8.109375" style="2" customWidth="1"/>
    <col min="5636" max="5636" width="8.5546875" style="2" customWidth="1"/>
    <col min="5637" max="5637" width="8.44140625" style="2" customWidth="1"/>
    <col min="5638" max="5638" width="8.6640625" style="2" customWidth="1"/>
    <col min="5639" max="5639" width="11.109375" style="2" customWidth="1"/>
    <col min="5640" max="5640" width="11.88671875" style="2" customWidth="1"/>
    <col min="5641" max="5641" width="18.5546875" style="2" customWidth="1"/>
    <col min="5642" max="5642" width="9.44140625" style="2"/>
    <col min="5643" max="5643" width="12.21875" style="2" customWidth="1"/>
    <col min="5644" max="5888" width="9.44140625" style="2"/>
    <col min="5889" max="5889" width="26.21875" style="2" customWidth="1"/>
    <col min="5890" max="5890" width="7.88671875" style="2" customWidth="1"/>
    <col min="5891" max="5891" width="8.109375" style="2" customWidth="1"/>
    <col min="5892" max="5892" width="8.5546875" style="2" customWidth="1"/>
    <col min="5893" max="5893" width="8.44140625" style="2" customWidth="1"/>
    <col min="5894" max="5894" width="8.6640625" style="2" customWidth="1"/>
    <col min="5895" max="5895" width="11.109375" style="2" customWidth="1"/>
    <col min="5896" max="5896" width="11.88671875" style="2" customWidth="1"/>
    <col min="5897" max="5897" width="18.5546875" style="2" customWidth="1"/>
    <col min="5898" max="5898" width="9.44140625" style="2"/>
    <col min="5899" max="5899" width="12.21875" style="2" customWidth="1"/>
    <col min="5900" max="6144" width="9.44140625" style="2"/>
    <col min="6145" max="6145" width="26.21875" style="2" customWidth="1"/>
    <col min="6146" max="6146" width="7.88671875" style="2" customWidth="1"/>
    <col min="6147" max="6147" width="8.109375" style="2" customWidth="1"/>
    <col min="6148" max="6148" width="8.5546875" style="2" customWidth="1"/>
    <col min="6149" max="6149" width="8.44140625" style="2" customWidth="1"/>
    <col min="6150" max="6150" width="8.6640625" style="2" customWidth="1"/>
    <col min="6151" max="6151" width="11.109375" style="2" customWidth="1"/>
    <col min="6152" max="6152" width="11.88671875" style="2" customWidth="1"/>
    <col min="6153" max="6153" width="18.5546875" style="2" customWidth="1"/>
    <col min="6154" max="6154" width="9.44140625" style="2"/>
    <col min="6155" max="6155" width="12.21875" style="2" customWidth="1"/>
    <col min="6156" max="6400" width="9.44140625" style="2"/>
    <col min="6401" max="6401" width="26.21875" style="2" customWidth="1"/>
    <col min="6402" max="6402" width="7.88671875" style="2" customWidth="1"/>
    <col min="6403" max="6403" width="8.109375" style="2" customWidth="1"/>
    <col min="6404" max="6404" width="8.5546875" style="2" customWidth="1"/>
    <col min="6405" max="6405" width="8.44140625" style="2" customWidth="1"/>
    <col min="6406" max="6406" width="8.6640625" style="2" customWidth="1"/>
    <col min="6407" max="6407" width="11.109375" style="2" customWidth="1"/>
    <col min="6408" max="6408" width="11.88671875" style="2" customWidth="1"/>
    <col min="6409" max="6409" width="18.5546875" style="2" customWidth="1"/>
    <col min="6410" max="6410" width="9.44140625" style="2"/>
    <col min="6411" max="6411" width="12.21875" style="2" customWidth="1"/>
    <col min="6412" max="6656" width="9.44140625" style="2"/>
    <col min="6657" max="6657" width="26.21875" style="2" customWidth="1"/>
    <col min="6658" max="6658" width="7.88671875" style="2" customWidth="1"/>
    <col min="6659" max="6659" width="8.109375" style="2" customWidth="1"/>
    <col min="6660" max="6660" width="8.5546875" style="2" customWidth="1"/>
    <col min="6661" max="6661" width="8.44140625" style="2" customWidth="1"/>
    <col min="6662" max="6662" width="8.6640625" style="2" customWidth="1"/>
    <col min="6663" max="6663" width="11.109375" style="2" customWidth="1"/>
    <col min="6664" max="6664" width="11.88671875" style="2" customWidth="1"/>
    <col min="6665" max="6665" width="18.5546875" style="2" customWidth="1"/>
    <col min="6666" max="6666" width="9.44140625" style="2"/>
    <col min="6667" max="6667" width="12.21875" style="2" customWidth="1"/>
    <col min="6668" max="6912" width="9.44140625" style="2"/>
    <col min="6913" max="6913" width="26.21875" style="2" customWidth="1"/>
    <col min="6914" max="6914" width="7.88671875" style="2" customWidth="1"/>
    <col min="6915" max="6915" width="8.109375" style="2" customWidth="1"/>
    <col min="6916" max="6916" width="8.5546875" style="2" customWidth="1"/>
    <col min="6917" max="6917" width="8.44140625" style="2" customWidth="1"/>
    <col min="6918" max="6918" width="8.6640625" style="2" customWidth="1"/>
    <col min="6919" max="6919" width="11.109375" style="2" customWidth="1"/>
    <col min="6920" max="6920" width="11.88671875" style="2" customWidth="1"/>
    <col min="6921" max="6921" width="18.5546875" style="2" customWidth="1"/>
    <col min="6922" max="6922" width="9.44140625" style="2"/>
    <col min="6923" max="6923" width="12.21875" style="2" customWidth="1"/>
    <col min="6924" max="7168" width="9.44140625" style="2"/>
    <col min="7169" max="7169" width="26.21875" style="2" customWidth="1"/>
    <col min="7170" max="7170" width="7.88671875" style="2" customWidth="1"/>
    <col min="7171" max="7171" width="8.109375" style="2" customWidth="1"/>
    <col min="7172" max="7172" width="8.5546875" style="2" customWidth="1"/>
    <col min="7173" max="7173" width="8.44140625" style="2" customWidth="1"/>
    <col min="7174" max="7174" width="8.6640625" style="2" customWidth="1"/>
    <col min="7175" max="7175" width="11.109375" style="2" customWidth="1"/>
    <col min="7176" max="7176" width="11.88671875" style="2" customWidth="1"/>
    <col min="7177" max="7177" width="18.5546875" style="2" customWidth="1"/>
    <col min="7178" max="7178" width="9.44140625" style="2"/>
    <col min="7179" max="7179" width="12.21875" style="2" customWidth="1"/>
    <col min="7180" max="7424" width="9.44140625" style="2"/>
    <col min="7425" max="7425" width="26.21875" style="2" customWidth="1"/>
    <col min="7426" max="7426" width="7.88671875" style="2" customWidth="1"/>
    <col min="7427" max="7427" width="8.109375" style="2" customWidth="1"/>
    <col min="7428" max="7428" width="8.5546875" style="2" customWidth="1"/>
    <col min="7429" max="7429" width="8.44140625" style="2" customWidth="1"/>
    <col min="7430" max="7430" width="8.6640625" style="2" customWidth="1"/>
    <col min="7431" max="7431" width="11.109375" style="2" customWidth="1"/>
    <col min="7432" max="7432" width="11.88671875" style="2" customWidth="1"/>
    <col min="7433" max="7433" width="18.5546875" style="2" customWidth="1"/>
    <col min="7434" max="7434" width="9.44140625" style="2"/>
    <col min="7435" max="7435" width="12.21875" style="2" customWidth="1"/>
    <col min="7436" max="7680" width="9.44140625" style="2"/>
    <col min="7681" max="7681" width="26.21875" style="2" customWidth="1"/>
    <col min="7682" max="7682" width="7.88671875" style="2" customWidth="1"/>
    <col min="7683" max="7683" width="8.109375" style="2" customWidth="1"/>
    <col min="7684" max="7684" width="8.5546875" style="2" customWidth="1"/>
    <col min="7685" max="7685" width="8.44140625" style="2" customWidth="1"/>
    <col min="7686" max="7686" width="8.6640625" style="2" customWidth="1"/>
    <col min="7687" max="7687" width="11.109375" style="2" customWidth="1"/>
    <col min="7688" max="7688" width="11.88671875" style="2" customWidth="1"/>
    <col min="7689" max="7689" width="18.5546875" style="2" customWidth="1"/>
    <col min="7690" max="7690" width="9.44140625" style="2"/>
    <col min="7691" max="7691" width="12.21875" style="2" customWidth="1"/>
    <col min="7692" max="7936" width="9.44140625" style="2"/>
    <col min="7937" max="7937" width="26.21875" style="2" customWidth="1"/>
    <col min="7938" max="7938" width="7.88671875" style="2" customWidth="1"/>
    <col min="7939" max="7939" width="8.109375" style="2" customWidth="1"/>
    <col min="7940" max="7940" width="8.5546875" style="2" customWidth="1"/>
    <col min="7941" max="7941" width="8.44140625" style="2" customWidth="1"/>
    <col min="7942" max="7942" width="8.6640625" style="2" customWidth="1"/>
    <col min="7943" max="7943" width="11.109375" style="2" customWidth="1"/>
    <col min="7944" max="7944" width="11.88671875" style="2" customWidth="1"/>
    <col min="7945" max="7945" width="18.5546875" style="2" customWidth="1"/>
    <col min="7946" max="7946" width="9.44140625" style="2"/>
    <col min="7947" max="7947" width="12.21875" style="2" customWidth="1"/>
    <col min="7948" max="8192" width="9.44140625" style="2"/>
    <col min="8193" max="8193" width="26.21875" style="2" customWidth="1"/>
    <col min="8194" max="8194" width="7.88671875" style="2" customWidth="1"/>
    <col min="8195" max="8195" width="8.109375" style="2" customWidth="1"/>
    <col min="8196" max="8196" width="8.5546875" style="2" customWidth="1"/>
    <col min="8197" max="8197" width="8.44140625" style="2" customWidth="1"/>
    <col min="8198" max="8198" width="8.6640625" style="2" customWidth="1"/>
    <col min="8199" max="8199" width="11.109375" style="2" customWidth="1"/>
    <col min="8200" max="8200" width="11.88671875" style="2" customWidth="1"/>
    <col min="8201" max="8201" width="18.5546875" style="2" customWidth="1"/>
    <col min="8202" max="8202" width="9.44140625" style="2"/>
    <col min="8203" max="8203" width="12.21875" style="2" customWidth="1"/>
    <col min="8204" max="8448" width="9.44140625" style="2"/>
    <col min="8449" max="8449" width="26.21875" style="2" customWidth="1"/>
    <col min="8450" max="8450" width="7.88671875" style="2" customWidth="1"/>
    <col min="8451" max="8451" width="8.109375" style="2" customWidth="1"/>
    <col min="8452" max="8452" width="8.5546875" style="2" customWidth="1"/>
    <col min="8453" max="8453" width="8.44140625" style="2" customWidth="1"/>
    <col min="8454" max="8454" width="8.6640625" style="2" customWidth="1"/>
    <col min="8455" max="8455" width="11.109375" style="2" customWidth="1"/>
    <col min="8456" max="8456" width="11.88671875" style="2" customWidth="1"/>
    <col min="8457" max="8457" width="18.5546875" style="2" customWidth="1"/>
    <col min="8458" max="8458" width="9.44140625" style="2"/>
    <col min="8459" max="8459" width="12.21875" style="2" customWidth="1"/>
    <col min="8460" max="8704" width="9.44140625" style="2"/>
    <col min="8705" max="8705" width="26.21875" style="2" customWidth="1"/>
    <col min="8706" max="8706" width="7.88671875" style="2" customWidth="1"/>
    <col min="8707" max="8707" width="8.109375" style="2" customWidth="1"/>
    <col min="8708" max="8708" width="8.5546875" style="2" customWidth="1"/>
    <col min="8709" max="8709" width="8.44140625" style="2" customWidth="1"/>
    <col min="8710" max="8710" width="8.6640625" style="2" customWidth="1"/>
    <col min="8711" max="8711" width="11.109375" style="2" customWidth="1"/>
    <col min="8712" max="8712" width="11.88671875" style="2" customWidth="1"/>
    <col min="8713" max="8713" width="18.5546875" style="2" customWidth="1"/>
    <col min="8714" max="8714" width="9.44140625" style="2"/>
    <col min="8715" max="8715" width="12.21875" style="2" customWidth="1"/>
    <col min="8716" max="8960" width="9.44140625" style="2"/>
    <col min="8961" max="8961" width="26.21875" style="2" customWidth="1"/>
    <col min="8962" max="8962" width="7.88671875" style="2" customWidth="1"/>
    <col min="8963" max="8963" width="8.109375" style="2" customWidth="1"/>
    <col min="8964" max="8964" width="8.5546875" style="2" customWidth="1"/>
    <col min="8965" max="8965" width="8.44140625" style="2" customWidth="1"/>
    <col min="8966" max="8966" width="8.6640625" style="2" customWidth="1"/>
    <col min="8967" max="8967" width="11.109375" style="2" customWidth="1"/>
    <col min="8968" max="8968" width="11.88671875" style="2" customWidth="1"/>
    <col min="8969" max="8969" width="18.5546875" style="2" customWidth="1"/>
    <col min="8970" max="8970" width="9.44140625" style="2"/>
    <col min="8971" max="8971" width="12.21875" style="2" customWidth="1"/>
    <col min="8972" max="9216" width="9.44140625" style="2"/>
    <col min="9217" max="9217" width="26.21875" style="2" customWidth="1"/>
    <col min="9218" max="9218" width="7.88671875" style="2" customWidth="1"/>
    <col min="9219" max="9219" width="8.109375" style="2" customWidth="1"/>
    <col min="9220" max="9220" width="8.5546875" style="2" customWidth="1"/>
    <col min="9221" max="9221" width="8.44140625" style="2" customWidth="1"/>
    <col min="9222" max="9222" width="8.6640625" style="2" customWidth="1"/>
    <col min="9223" max="9223" width="11.109375" style="2" customWidth="1"/>
    <col min="9224" max="9224" width="11.88671875" style="2" customWidth="1"/>
    <col min="9225" max="9225" width="18.5546875" style="2" customWidth="1"/>
    <col min="9226" max="9226" width="9.44140625" style="2"/>
    <col min="9227" max="9227" width="12.21875" style="2" customWidth="1"/>
    <col min="9228" max="9472" width="9.44140625" style="2"/>
    <col min="9473" max="9473" width="26.21875" style="2" customWidth="1"/>
    <col min="9474" max="9474" width="7.88671875" style="2" customWidth="1"/>
    <col min="9475" max="9475" width="8.109375" style="2" customWidth="1"/>
    <col min="9476" max="9476" width="8.5546875" style="2" customWidth="1"/>
    <col min="9477" max="9477" width="8.44140625" style="2" customWidth="1"/>
    <col min="9478" max="9478" width="8.6640625" style="2" customWidth="1"/>
    <col min="9479" max="9479" width="11.109375" style="2" customWidth="1"/>
    <col min="9480" max="9480" width="11.88671875" style="2" customWidth="1"/>
    <col min="9481" max="9481" width="18.5546875" style="2" customWidth="1"/>
    <col min="9482" max="9482" width="9.44140625" style="2"/>
    <col min="9483" max="9483" width="12.21875" style="2" customWidth="1"/>
    <col min="9484" max="9728" width="9.44140625" style="2"/>
    <col min="9729" max="9729" width="26.21875" style="2" customWidth="1"/>
    <col min="9730" max="9730" width="7.88671875" style="2" customWidth="1"/>
    <col min="9731" max="9731" width="8.109375" style="2" customWidth="1"/>
    <col min="9732" max="9732" width="8.5546875" style="2" customWidth="1"/>
    <col min="9733" max="9733" width="8.44140625" style="2" customWidth="1"/>
    <col min="9734" max="9734" width="8.6640625" style="2" customWidth="1"/>
    <col min="9735" max="9735" width="11.109375" style="2" customWidth="1"/>
    <col min="9736" max="9736" width="11.88671875" style="2" customWidth="1"/>
    <col min="9737" max="9737" width="18.5546875" style="2" customWidth="1"/>
    <col min="9738" max="9738" width="9.44140625" style="2"/>
    <col min="9739" max="9739" width="12.21875" style="2" customWidth="1"/>
    <col min="9740" max="9984" width="9.44140625" style="2"/>
    <col min="9985" max="9985" width="26.21875" style="2" customWidth="1"/>
    <col min="9986" max="9986" width="7.88671875" style="2" customWidth="1"/>
    <col min="9987" max="9987" width="8.109375" style="2" customWidth="1"/>
    <col min="9988" max="9988" width="8.5546875" style="2" customWidth="1"/>
    <col min="9989" max="9989" width="8.44140625" style="2" customWidth="1"/>
    <col min="9990" max="9990" width="8.6640625" style="2" customWidth="1"/>
    <col min="9991" max="9991" width="11.109375" style="2" customWidth="1"/>
    <col min="9992" max="9992" width="11.88671875" style="2" customWidth="1"/>
    <col min="9993" max="9993" width="18.5546875" style="2" customWidth="1"/>
    <col min="9994" max="9994" width="9.44140625" style="2"/>
    <col min="9995" max="9995" width="12.21875" style="2" customWidth="1"/>
    <col min="9996" max="10240" width="9.44140625" style="2"/>
    <col min="10241" max="10241" width="26.21875" style="2" customWidth="1"/>
    <col min="10242" max="10242" width="7.88671875" style="2" customWidth="1"/>
    <col min="10243" max="10243" width="8.109375" style="2" customWidth="1"/>
    <col min="10244" max="10244" width="8.5546875" style="2" customWidth="1"/>
    <col min="10245" max="10245" width="8.44140625" style="2" customWidth="1"/>
    <col min="10246" max="10246" width="8.6640625" style="2" customWidth="1"/>
    <col min="10247" max="10247" width="11.109375" style="2" customWidth="1"/>
    <col min="10248" max="10248" width="11.88671875" style="2" customWidth="1"/>
    <col min="10249" max="10249" width="18.5546875" style="2" customWidth="1"/>
    <col min="10250" max="10250" width="9.44140625" style="2"/>
    <col min="10251" max="10251" width="12.21875" style="2" customWidth="1"/>
    <col min="10252" max="10496" width="9.44140625" style="2"/>
    <col min="10497" max="10497" width="26.21875" style="2" customWidth="1"/>
    <col min="10498" max="10498" width="7.88671875" style="2" customWidth="1"/>
    <col min="10499" max="10499" width="8.109375" style="2" customWidth="1"/>
    <col min="10500" max="10500" width="8.5546875" style="2" customWidth="1"/>
    <col min="10501" max="10501" width="8.44140625" style="2" customWidth="1"/>
    <col min="10502" max="10502" width="8.6640625" style="2" customWidth="1"/>
    <col min="10503" max="10503" width="11.109375" style="2" customWidth="1"/>
    <col min="10504" max="10504" width="11.88671875" style="2" customWidth="1"/>
    <col min="10505" max="10505" width="18.5546875" style="2" customWidth="1"/>
    <col min="10506" max="10506" width="9.44140625" style="2"/>
    <col min="10507" max="10507" width="12.21875" style="2" customWidth="1"/>
    <col min="10508" max="10752" width="9.44140625" style="2"/>
    <col min="10753" max="10753" width="26.21875" style="2" customWidth="1"/>
    <col min="10754" max="10754" width="7.88671875" style="2" customWidth="1"/>
    <col min="10755" max="10755" width="8.109375" style="2" customWidth="1"/>
    <col min="10756" max="10756" width="8.5546875" style="2" customWidth="1"/>
    <col min="10757" max="10757" width="8.44140625" style="2" customWidth="1"/>
    <col min="10758" max="10758" width="8.6640625" style="2" customWidth="1"/>
    <col min="10759" max="10759" width="11.109375" style="2" customWidth="1"/>
    <col min="10760" max="10760" width="11.88671875" style="2" customWidth="1"/>
    <col min="10761" max="10761" width="18.5546875" style="2" customWidth="1"/>
    <col min="10762" max="10762" width="9.44140625" style="2"/>
    <col min="10763" max="10763" width="12.21875" style="2" customWidth="1"/>
    <col min="10764" max="11008" width="9.44140625" style="2"/>
    <col min="11009" max="11009" width="26.21875" style="2" customWidth="1"/>
    <col min="11010" max="11010" width="7.88671875" style="2" customWidth="1"/>
    <col min="11011" max="11011" width="8.109375" style="2" customWidth="1"/>
    <col min="11012" max="11012" width="8.5546875" style="2" customWidth="1"/>
    <col min="11013" max="11013" width="8.44140625" style="2" customWidth="1"/>
    <col min="11014" max="11014" width="8.6640625" style="2" customWidth="1"/>
    <col min="11015" max="11015" width="11.109375" style="2" customWidth="1"/>
    <col min="11016" max="11016" width="11.88671875" style="2" customWidth="1"/>
    <col min="11017" max="11017" width="18.5546875" style="2" customWidth="1"/>
    <col min="11018" max="11018" width="9.44140625" style="2"/>
    <col min="11019" max="11019" width="12.21875" style="2" customWidth="1"/>
    <col min="11020" max="11264" width="9.44140625" style="2"/>
    <col min="11265" max="11265" width="26.21875" style="2" customWidth="1"/>
    <col min="11266" max="11266" width="7.88671875" style="2" customWidth="1"/>
    <col min="11267" max="11267" width="8.109375" style="2" customWidth="1"/>
    <col min="11268" max="11268" width="8.5546875" style="2" customWidth="1"/>
    <col min="11269" max="11269" width="8.44140625" style="2" customWidth="1"/>
    <col min="11270" max="11270" width="8.6640625" style="2" customWidth="1"/>
    <col min="11271" max="11271" width="11.109375" style="2" customWidth="1"/>
    <col min="11272" max="11272" width="11.88671875" style="2" customWidth="1"/>
    <col min="11273" max="11273" width="18.5546875" style="2" customWidth="1"/>
    <col min="11274" max="11274" width="9.44140625" style="2"/>
    <col min="11275" max="11275" width="12.21875" style="2" customWidth="1"/>
    <col min="11276" max="11520" width="9.44140625" style="2"/>
    <col min="11521" max="11521" width="26.21875" style="2" customWidth="1"/>
    <col min="11522" max="11522" width="7.88671875" style="2" customWidth="1"/>
    <col min="11523" max="11523" width="8.109375" style="2" customWidth="1"/>
    <col min="11524" max="11524" width="8.5546875" style="2" customWidth="1"/>
    <col min="11525" max="11525" width="8.44140625" style="2" customWidth="1"/>
    <col min="11526" max="11526" width="8.6640625" style="2" customWidth="1"/>
    <col min="11527" max="11527" width="11.109375" style="2" customWidth="1"/>
    <col min="11528" max="11528" width="11.88671875" style="2" customWidth="1"/>
    <col min="11529" max="11529" width="18.5546875" style="2" customWidth="1"/>
    <col min="11530" max="11530" width="9.44140625" style="2"/>
    <col min="11531" max="11531" width="12.21875" style="2" customWidth="1"/>
    <col min="11532" max="11776" width="9.44140625" style="2"/>
    <col min="11777" max="11777" width="26.21875" style="2" customWidth="1"/>
    <col min="11778" max="11778" width="7.88671875" style="2" customWidth="1"/>
    <col min="11779" max="11779" width="8.109375" style="2" customWidth="1"/>
    <col min="11780" max="11780" width="8.5546875" style="2" customWidth="1"/>
    <col min="11781" max="11781" width="8.44140625" style="2" customWidth="1"/>
    <col min="11782" max="11782" width="8.6640625" style="2" customWidth="1"/>
    <col min="11783" max="11783" width="11.109375" style="2" customWidth="1"/>
    <col min="11784" max="11784" width="11.88671875" style="2" customWidth="1"/>
    <col min="11785" max="11785" width="18.5546875" style="2" customWidth="1"/>
    <col min="11786" max="11786" width="9.44140625" style="2"/>
    <col min="11787" max="11787" width="12.21875" style="2" customWidth="1"/>
    <col min="11788" max="12032" width="9.44140625" style="2"/>
    <col min="12033" max="12033" width="26.21875" style="2" customWidth="1"/>
    <col min="12034" max="12034" width="7.88671875" style="2" customWidth="1"/>
    <col min="12035" max="12035" width="8.109375" style="2" customWidth="1"/>
    <col min="12036" max="12036" width="8.5546875" style="2" customWidth="1"/>
    <col min="12037" max="12037" width="8.44140625" style="2" customWidth="1"/>
    <col min="12038" max="12038" width="8.6640625" style="2" customWidth="1"/>
    <col min="12039" max="12039" width="11.109375" style="2" customWidth="1"/>
    <col min="12040" max="12040" width="11.88671875" style="2" customWidth="1"/>
    <col min="12041" max="12041" width="18.5546875" style="2" customWidth="1"/>
    <col min="12042" max="12042" width="9.44140625" style="2"/>
    <col min="12043" max="12043" width="12.21875" style="2" customWidth="1"/>
    <col min="12044" max="12288" width="9.44140625" style="2"/>
    <col min="12289" max="12289" width="26.21875" style="2" customWidth="1"/>
    <col min="12290" max="12290" width="7.88671875" style="2" customWidth="1"/>
    <col min="12291" max="12291" width="8.109375" style="2" customWidth="1"/>
    <col min="12292" max="12292" width="8.5546875" style="2" customWidth="1"/>
    <col min="12293" max="12293" width="8.44140625" style="2" customWidth="1"/>
    <col min="12294" max="12294" width="8.6640625" style="2" customWidth="1"/>
    <col min="12295" max="12295" width="11.109375" style="2" customWidth="1"/>
    <col min="12296" max="12296" width="11.88671875" style="2" customWidth="1"/>
    <col min="12297" max="12297" width="18.5546875" style="2" customWidth="1"/>
    <col min="12298" max="12298" width="9.44140625" style="2"/>
    <col min="12299" max="12299" width="12.21875" style="2" customWidth="1"/>
    <col min="12300" max="12544" width="9.44140625" style="2"/>
    <col min="12545" max="12545" width="26.21875" style="2" customWidth="1"/>
    <col min="12546" max="12546" width="7.88671875" style="2" customWidth="1"/>
    <col min="12547" max="12547" width="8.109375" style="2" customWidth="1"/>
    <col min="12548" max="12548" width="8.5546875" style="2" customWidth="1"/>
    <col min="12549" max="12549" width="8.44140625" style="2" customWidth="1"/>
    <col min="12550" max="12550" width="8.6640625" style="2" customWidth="1"/>
    <col min="12551" max="12551" width="11.109375" style="2" customWidth="1"/>
    <col min="12552" max="12552" width="11.88671875" style="2" customWidth="1"/>
    <col min="12553" max="12553" width="18.5546875" style="2" customWidth="1"/>
    <col min="12554" max="12554" width="9.44140625" style="2"/>
    <col min="12555" max="12555" width="12.21875" style="2" customWidth="1"/>
    <col min="12556" max="12800" width="9.44140625" style="2"/>
    <col min="12801" max="12801" width="26.21875" style="2" customWidth="1"/>
    <col min="12802" max="12802" width="7.88671875" style="2" customWidth="1"/>
    <col min="12803" max="12803" width="8.109375" style="2" customWidth="1"/>
    <col min="12804" max="12804" width="8.5546875" style="2" customWidth="1"/>
    <col min="12805" max="12805" width="8.44140625" style="2" customWidth="1"/>
    <col min="12806" max="12806" width="8.6640625" style="2" customWidth="1"/>
    <col min="12807" max="12807" width="11.109375" style="2" customWidth="1"/>
    <col min="12808" max="12808" width="11.88671875" style="2" customWidth="1"/>
    <col min="12809" max="12809" width="18.5546875" style="2" customWidth="1"/>
    <col min="12810" max="12810" width="9.44140625" style="2"/>
    <col min="12811" max="12811" width="12.21875" style="2" customWidth="1"/>
    <col min="12812" max="13056" width="9.44140625" style="2"/>
    <col min="13057" max="13057" width="26.21875" style="2" customWidth="1"/>
    <col min="13058" max="13058" width="7.88671875" style="2" customWidth="1"/>
    <col min="13059" max="13059" width="8.109375" style="2" customWidth="1"/>
    <col min="13060" max="13060" width="8.5546875" style="2" customWidth="1"/>
    <col min="13061" max="13061" width="8.44140625" style="2" customWidth="1"/>
    <col min="13062" max="13062" width="8.6640625" style="2" customWidth="1"/>
    <col min="13063" max="13063" width="11.109375" style="2" customWidth="1"/>
    <col min="13064" max="13064" width="11.88671875" style="2" customWidth="1"/>
    <col min="13065" max="13065" width="18.5546875" style="2" customWidth="1"/>
    <col min="13066" max="13066" width="9.44140625" style="2"/>
    <col min="13067" max="13067" width="12.21875" style="2" customWidth="1"/>
    <col min="13068" max="13312" width="9.44140625" style="2"/>
    <col min="13313" max="13313" width="26.21875" style="2" customWidth="1"/>
    <col min="13314" max="13314" width="7.88671875" style="2" customWidth="1"/>
    <col min="13315" max="13315" width="8.109375" style="2" customWidth="1"/>
    <col min="13316" max="13316" width="8.5546875" style="2" customWidth="1"/>
    <col min="13317" max="13317" width="8.44140625" style="2" customWidth="1"/>
    <col min="13318" max="13318" width="8.6640625" style="2" customWidth="1"/>
    <col min="13319" max="13319" width="11.109375" style="2" customWidth="1"/>
    <col min="13320" max="13320" width="11.88671875" style="2" customWidth="1"/>
    <col min="13321" max="13321" width="18.5546875" style="2" customWidth="1"/>
    <col min="13322" max="13322" width="9.44140625" style="2"/>
    <col min="13323" max="13323" width="12.21875" style="2" customWidth="1"/>
    <col min="13324" max="13568" width="9.44140625" style="2"/>
    <col min="13569" max="13569" width="26.21875" style="2" customWidth="1"/>
    <col min="13570" max="13570" width="7.88671875" style="2" customWidth="1"/>
    <col min="13571" max="13571" width="8.109375" style="2" customWidth="1"/>
    <col min="13572" max="13572" width="8.5546875" style="2" customWidth="1"/>
    <col min="13573" max="13573" width="8.44140625" style="2" customWidth="1"/>
    <col min="13574" max="13574" width="8.6640625" style="2" customWidth="1"/>
    <col min="13575" max="13575" width="11.109375" style="2" customWidth="1"/>
    <col min="13576" max="13576" width="11.88671875" style="2" customWidth="1"/>
    <col min="13577" max="13577" width="18.5546875" style="2" customWidth="1"/>
    <col min="13578" max="13578" width="9.44140625" style="2"/>
    <col min="13579" max="13579" width="12.21875" style="2" customWidth="1"/>
    <col min="13580" max="13824" width="9.44140625" style="2"/>
    <col min="13825" max="13825" width="26.21875" style="2" customWidth="1"/>
    <col min="13826" max="13826" width="7.88671875" style="2" customWidth="1"/>
    <col min="13827" max="13827" width="8.109375" style="2" customWidth="1"/>
    <col min="13828" max="13828" width="8.5546875" style="2" customWidth="1"/>
    <col min="13829" max="13829" width="8.44140625" style="2" customWidth="1"/>
    <col min="13830" max="13830" width="8.6640625" style="2" customWidth="1"/>
    <col min="13831" max="13831" width="11.109375" style="2" customWidth="1"/>
    <col min="13832" max="13832" width="11.88671875" style="2" customWidth="1"/>
    <col min="13833" max="13833" width="18.5546875" style="2" customWidth="1"/>
    <col min="13834" max="13834" width="9.44140625" style="2"/>
    <col min="13835" max="13835" width="12.21875" style="2" customWidth="1"/>
    <col min="13836" max="14080" width="9.44140625" style="2"/>
    <col min="14081" max="14081" width="26.21875" style="2" customWidth="1"/>
    <col min="14082" max="14082" width="7.88671875" style="2" customWidth="1"/>
    <col min="14083" max="14083" width="8.109375" style="2" customWidth="1"/>
    <col min="14084" max="14084" width="8.5546875" style="2" customWidth="1"/>
    <col min="14085" max="14085" width="8.44140625" style="2" customWidth="1"/>
    <col min="14086" max="14086" width="8.6640625" style="2" customWidth="1"/>
    <col min="14087" max="14087" width="11.109375" style="2" customWidth="1"/>
    <col min="14088" max="14088" width="11.88671875" style="2" customWidth="1"/>
    <col min="14089" max="14089" width="18.5546875" style="2" customWidth="1"/>
    <col min="14090" max="14090" width="9.44140625" style="2"/>
    <col min="14091" max="14091" width="12.21875" style="2" customWidth="1"/>
    <col min="14092" max="14336" width="9.44140625" style="2"/>
    <col min="14337" max="14337" width="26.21875" style="2" customWidth="1"/>
    <col min="14338" max="14338" width="7.88671875" style="2" customWidth="1"/>
    <col min="14339" max="14339" width="8.109375" style="2" customWidth="1"/>
    <col min="14340" max="14340" width="8.5546875" style="2" customWidth="1"/>
    <col min="14341" max="14341" width="8.44140625" style="2" customWidth="1"/>
    <col min="14342" max="14342" width="8.6640625" style="2" customWidth="1"/>
    <col min="14343" max="14343" width="11.109375" style="2" customWidth="1"/>
    <col min="14344" max="14344" width="11.88671875" style="2" customWidth="1"/>
    <col min="14345" max="14345" width="18.5546875" style="2" customWidth="1"/>
    <col min="14346" max="14346" width="9.44140625" style="2"/>
    <col min="14347" max="14347" width="12.21875" style="2" customWidth="1"/>
    <col min="14348" max="14592" width="9.44140625" style="2"/>
    <col min="14593" max="14593" width="26.21875" style="2" customWidth="1"/>
    <col min="14594" max="14594" width="7.88671875" style="2" customWidth="1"/>
    <col min="14595" max="14595" width="8.109375" style="2" customWidth="1"/>
    <col min="14596" max="14596" width="8.5546875" style="2" customWidth="1"/>
    <col min="14597" max="14597" width="8.44140625" style="2" customWidth="1"/>
    <col min="14598" max="14598" width="8.6640625" style="2" customWidth="1"/>
    <col min="14599" max="14599" width="11.109375" style="2" customWidth="1"/>
    <col min="14600" max="14600" width="11.88671875" style="2" customWidth="1"/>
    <col min="14601" max="14601" width="18.5546875" style="2" customWidth="1"/>
    <col min="14602" max="14602" width="9.44140625" style="2"/>
    <col min="14603" max="14603" width="12.21875" style="2" customWidth="1"/>
    <col min="14604" max="14848" width="9.44140625" style="2"/>
    <col min="14849" max="14849" width="26.21875" style="2" customWidth="1"/>
    <col min="14850" max="14850" width="7.88671875" style="2" customWidth="1"/>
    <col min="14851" max="14851" width="8.109375" style="2" customWidth="1"/>
    <col min="14852" max="14852" width="8.5546875" style="2" customWidth="1"/>
    <col min="14853" max="14853" width="8.44140625" style="2" customWidth="1"/>
    <col min="14854" max="14854" width="8.6640625" style="2" customWidth="1"/>
    <col min="14855" max="14855" width="11.109375" style="2" customWidth="1"/>
    <col min="14856" max="14856" width="11.88671875" style="2" customWidth="1"/>
    <col min="14857" max="14857" width="18.5546875" style="2" customWidth="1"/>
    <col min="14858" max="14858" width="9.44140625" style="2"/>
    <col min="14859" max="14859" width="12.21875" style="2" customWidth="1"/>
    <col min="14860" max="15104" width="9.44140625" style="2"/>
    <col min="15105" max="15105" width="26.21875" style="2" customWidth="1"/>
    <col min="15106" max="15106" width="7.88671875" style="2" customWidth="1"/>
    <col min="15107" max="15107" width="8.109375" style="2" customWidth="1"/>
    <col min="15108" max="15108" width="8.5546875" style="2" customWidth="1"/>
    <col min="15109" max="15109" width="8.44140625" style="2" customWidth="1"/>
    <col min="15110" max="15110" width="8.6640625" style="2" customWidth="1"/>
    <col min="15111" max="15111" width="11.109375" style="2" customWidth="1"/>
    <col min="15112" max="15112" width="11.88671875" style="2" customWidth="1"/>
    <col min="15113" max="15113" width="18.5546875" style="2" customWidth="1"/>
    <col min="15114" max="15114" width="9.44140625" style="2"/>
    <col min="15115" max="15115" width="12.21875" style="2" customWidth="1"/>
    <col min="15116" max="15360" width="9.44140625" style="2"/>
    <col min="15361" max="15361" width="26.21875" style="2" customWidth="1"/>
    <col min="15362" max="15362" width="7.88671875" style="2" customWidth="1"/>
    <col min="15363" max="15363" width="8.109375" style="2" customWidth="1"/>
    <col min="15364" max="15364" width="8.5546875" style="2" customWidth="1"/>
    <col min="15365" max="15365" width="8.44140625" style="2" customWidth="1"/>
    <col min="15366" max="15366" width="8.6640625" style="2" customWidth="1"/>
    <col min="15367" max="15367" width="11.109375" style="2" customWidth="1"/>
    <col min="15368" max="15368" width="11.88671875" style="2" customWidth="1"/>
    <col min="15369" max="15369" width="18.5546875" style="2" customWidth="1"/>
    <col min="15370" max="15370" width="9.44140625" style="2"/>
    <col min="15371" max="15371" width="12.21875" style="2" customWidth="1"/>
    <col min="15372" max="15616" width="9.44140625" style="2"/>
    <col min="15617" max="15617" width="26.21875" style="2" customWidth="1"/>
    <col min="15618" max="15618" width="7.88671875" style="2" customWidth="1"/>
    <col min="15619" max="15619" width="8.109375" style="2" customWidth="1"/>
    <col min="15620" max="15620" width="8.5546875" style="2" customWidth="1"/>
    <col min="15621" max="15621" width="8.44140625" style="2" customWidth="1"/>
    <col min="15622" max="15622" width="8.6640625" style="2" customWidth="1"/>
    <col min="15623" max="15623" width="11.109375" style="2" customWidth="1"/>
    <col min="15624" max="15624" width="11.88671875" style="2" customWidth="1"/>
    <col min="15625" max="15625" width="18.5546875" style="2" customWidth="1"/>
    <col min="15626" max="15626" width="9.44140625" style="2"/>
    <col min="15627" max="15627" width="12.21875" style="2" customWidth="1"/>
    <col min="15628" max="15872" width="9.44140625" style="2"/>
    <col min="15873" max="15873" width="26.21875" style="2" customWidth="1"/>
    <col min="15874" max="15874" width="7.88671875" style="2" customWidth="1"/>
    <col min="15875" max="15875" width="8.109375" style="2" customWidth="1"/>
    <col min="15876" max="15876" width="8.5546875" style="2" customWidth="1"/>
    <col min="15877" max="15877" width="8.44140625" style="2" customWidth="1"/>
    <col min="15878" max="15878" width="8.6640625" style="2" customWidth="1"/>
    <col min="15879" max="15879" width="11.109375" style="2" customWidth="1"/>
    <col min="15880" max="15880" width="11.88671875" style="2" customWidth="1"/>
    <col min="15881" max="15881" width="18.5546875" style="2" customWidth="1"/>
    <col min="15882" max="15882" width="9.44140625" style="2"/>
    <col min="15883" max="15883" width="12.21875" style="2" customWidth="1"/>
    <col min="15884" max="16128" width="9.44140625" style="2"/>
    <col min="16129" max="16129" width="26.21875" style="2" customWidth="1"/>
    <col min="16130" max="16130" width="7.88671875" style="2" customWidth="1"/>
    <col min="16131" max="16131" width="8.109375" style="2" customWidth="1"/>
    <col min="16132" max="16132" width="8.5546875" style="2" customWidth="1"/>
    <col min="16133" max="16133" width="8.44140625" style="2" customWidth="1"/>
    <col min="16134" max="16134" width="8.6640625" style="2" customWidth="1"/>
    <col min="16135" max="16135" width="11.109375" style="2" customWidth="1"/>
    <col min="16136" max="16136" width="11.88671875" style="2" customWidth="1"/>
    <col min="16137" max="16137" width="18.5546875" style="2" customWidth="1"/>
    <col min="16138" max="16138" width="9.44140625" style="2"/>
    <col min="16139" max="16139" width="12.21875" style="2" customWidth="1"/>
    <col min="16140" max="16384" width="9.44140625" style="2"/>
  </cols>
  <sheetData>
    <row r="1" spans="1:8" ht="21">
      <c r="A1" s="1"/>
    </row>
    <row r="2" spans="1:8" ht="21">
      <c r="A2" s="3" t="s">
        <v>54</v>
      </c>
      <c r="D2" s="1"/>
    </row>
    <row r="3" spans="1:8" ht="21">
      <c r="A3" s="3"/>
      <c r="D3" s="1"/>
    </row>
    <row r="4" spans="1:8" ht="21">
      <c r="A4" s="4"/>
      <c r="D4" s="1"/>
    </row>
    <row r="5" spans="1:8" ht="21">
      <c r="A5" s="4"/>
      <c r="B5" s="5" t="s">
        <v>0</v>
      </c>
      <c r="C5" s="5"/>
      <c r="D5" s="5"/>
      <c r="E5" s="6"/>
      <c r="F5" s="6"/>
      <c r="G5" s="6"/>
      <c r="H5" s="6"/>
    </row>
    <row r="6" spans="1:8" ht="21">
      <c r="C6" s="1"/>
      <c r="E6" s="7"/>
    </row>
    <row r="7" spans="1:8" ht="21">
      <c r="A7" s="2" t="s">
        <v>41</v>
      </c>
      <c r="B7" s="80">
        <f>H42</f>
        <v>12170000</v>
      </c>
      <c r="C7" s="80"/>
      <c r="D7" s="80"/>
      <c r="E7" s="80"/>
      <c r="F7" s="80"/>
      <c r="G7" s="80"/>
      <c r="H7" s="80"/>
    </row>
    <row r="8" spans="1:8" ht="20.100000000000001" customHeight="1">
      <c r="B8" s="8"/>
      <c r="H8" s="2" t="s">
        <v>1</v>
      </c>
    </row>
    <row r="9" spans="1:8" ht="20.100000000000001" customHeight="1">
      <c r="B9" s="8"/>
      <c r="G9" s="9" t="s">
        <v>2</v>
      </c>
      <c r="H9" s="10">
        <f>B7*0.1</f>
        <v>1217000</v>
      </c>
    </row>
    <row r="10" spans="1:8" ht="20.100000000000001" customHeight="1">
      <c r="B10" s="8"/>
      <c r="G10" s="9" t="s">
        <v>3</v>
      </c>
      <c r="H10" s="10">
        <f>B7+H9</f>
        <v>13387000</v>
      </c>
    </row>
    <row r="11" spans="1:8" ht="20.100000000000001" customHeight="1">
      <c r="A11" s="57"/>
      <c r="B11" s="8"/>
      <c r="G11" s="9"/>
      <c r="H11" s="10"/>
    </row>
    <row r="12" spans="1:8" ht="20.100000000000001" customHeight="1">
      <c r="B12" s="8"/>
      <c r="G12" s="9"/>
      <c r="H12" s="10"/>
    </row>
    <row r="13" spans="1:8" ht="27" customHeight="1">
      <c r="A13" s="9" t="s">
        <v>4</v>
      </c>
      <c r="B13" s="81" t="s">
        <v>87</v>
      </c>
      <c r="C13" s="81"/>
      <c r="D13" s="81"/>
      <c r="E13" s="81"/>
      <c r="F13" s="81"/>
      <c r="G13" s="81"/>
      <c r="H13" s="81"/>
    </row>
    <row r="14" spans="1:8" ht="27" customHeight="1">
      <c r="A14" s="9"/>
      <c r="B14" s="11"/>
      <c r="C14" s="11"/>
      <c r="D14" s="11"/>
      <c r="E14" s="11"/>
      <c r="F14" s="11"/>
      <c r="G14" s="11"/>
      <c r="H14" s="11"/>
    </row>
    <row r="15" spans="1:8" ht="20.100000000000001" customHeight="1">
      <c r="B15" s="9"/>
    </row>
    <row r="16" spans="1:8" ht="18" customHeight="1">
      <c r="A16" s="12" t="s">
        <v>53</v>
      </c>
      <c r="F16" s="13"/>
    </row>
    <row r="17" spans="1:10" ht="18" customHeight="1">
      <c r="A17" s="14"/>
      <c r="F17" s="13"/>
    </row>
    <row r="18" spans="1:10" ht="18" customHeight="1"/>
    <row r="19" spans="1:10" ht="19.5" customHeight="1">
      <c r="A19" s="9" t="s">
        <v>42</v>
      </c>
      <c r="B19" s="13" t="s">
        <v>74</v>
      </c>
      <c r="C19" s="2" t="s">
        <v>75</v>
      </c>
      <c r="H19" s="15"/>
    </row>
    <row r="20" spans="1:10" ht="17.25">
      <c r="G20" s="4" t="s">
        <v>5</v>
      </c>
      <c r="H20" s="4" t="s">
        <v>6</v>
      </c>
    </row>
    <row r="21" spans="1:10" ht="17.25">
      <c r="G21" s="4" t="s">
        <v>7</v>
      </c>
      <c r="H21" s="4" t="s">
        <v>8</v>
      </c>
    </row>
    <row r="22" spans="1:10" ht="17.25">
      <c r="G22" s="4"/>
      <c r="H22" s="16" t="s">
        <v>9</v>
      </c>
    </row>
    <row r="23" spans="1:10" ht="21">
      <c r="A23" s="17"/>
      <c r="B23" s="1"/>
      <c r="G23" s="16"/>
      <c r="H23" s="4" t="s">
        <v>10</v>
      </c>
    </row>
    <row r="24" spans="1:10" ht="17.25">
      <c r="G24" s="4"/>
      <c r="I24" s="2" t="s">
        <v>11</v>
      </c>
    </row>
    <row r="25" spans="1:10">
      <c r="I25" s="2" t="s">
        <v>12</v>
      </c>
    </row>
    <row r="27" spans="1:10">
      <c r="H27" s="2" t="s">
        <v>13</v>
      </c>
    </row>
    <row r="29" spans="1:10" ht="21" customHeight="1">
      <c r="B29" s="81" t="str">
        <f>B13</f>
        <v>上瀬谷東エリア汚水管推進工事　実施詳細設計</v>
      </c>
      <c r="C29" s="81"/>
      <c r="D29" s="81"/>
      <c r="E29" s="81"/>
      <c r="F29" s="81"/>
      <c r="G29" s="81"/>
      <c r="H29" s="81"/>
      <c r="I29" s="9"/>
    </row>
    <row r="30" spans="1:10" ht="12.95" customHeight="1" thickBot="1">
      <c r="B30" s="1"/>
    </row>
    <row r="31" spans="1:10" ht="20.100000000000001" customHeight="1" thickBot="1">
      <c r="A31" s="20" t="s">
        <v>14</v>
      </c>
      <c r="B31" s="21"/>
      <c r="C31" s="21" t="s">
        <v>15</v>
      </c>
      <c r="D31" s="21"/>
      <c r="E31" s="22" t="s">
        <v>16</v>
      </c>
      <c r="F31" s="22" t="s">
        <v>17</v>
      </c>
      <c r="G31" s="22" t="s">
        <v>18</v>
      </c>
      <c r="H31" s="22" t="s">
        <v>19</v>
      </c>
      <c r="I31" s="23" t="s">
        <v>20</v>
      </c>
    </row>
    <row r="32" spans="1:10" ht="24.95" customHeight="1" thickTop="1">
      <c r="A32" s="67" t="s">
        <v>69</v>
      </c>
      <c r="B32" s="24"/>
      <c r="C32" s="25"/>
      <c r="D32" s="25"/>
      <c r="E32" s="26">
        <v>1</v>
      </c>
      <c r="F32" s="26" t="s">
        <v>21</v>
      </c>
      <c r="G32" s="27">
        <f>H63</f>
        <v>4916328.8</v>
      </c>
      <c r="H32" s="27">
        <f>E32*G32</f>
        <v>4916328.8</v>
      </c>
      <c r="I32" s="28" t="s">
        <v>50</v>
      </c>
      <c r="J32" s="7"/>
    </row>
    <row r="33" spans="1:15" ht="24.95" customHeight="1">
      <c r="A33" s="67" t="s">
        <v>43</v>
      </c>
      <c r="B33" s="25"/>
      <c r="C33" s="25"/>
      <c r="D33" s="25"/>
      <c r="E33" s="26"/>
      <c r="F33" s="26"/>
      <c r="G33" s="27"/>
      <c r="H33" s="27"/>
      <c r="I33" s="28"/>
      <c r="J33" s="7"/>
    </row>
    <row r="34" spans="1:15" ht="24.95" customHeight="1">
      <c r="A34" s="67" t="s">
        <v>44</v>
      </c>
      <c r="B34" s="25"/>
      <c r="C34" s="25"/>
      <c r="D34" s="25"/>
      <c r="E34" s="26">
        <v>1</v>
      </c>
      <c r="F34" s="26" t="s">
        <v>21</v>
      </c>
      <c r="G34" s="58">
        <f>INT(6.9*INT(H32/1000)^0.45)*1000</f>
        <v>316000</v>
      </c>
      <c r="H34" s="58">
        <f>E34*G34</f>
        <v>316000</v>
      </c>
      <c r="I34" s="28" t="s">
        <v>52</v>
      </c>
      <c r="J34" s="49"/>
      <c r="K34" s="50"/>
      <c r="L34" s="51"/>
      <c r="M34" s="51"/>
      <c r="N34" s="51"/>
      <c r="O34" s="51"/>
    </row>
    <row r="35" spans="1:15" ht="24.95" customHeight="1">
      <c r="A35" s="67" t="s">
        <v>49</v>
      </c>
      <c r="B35" s="25"/>
      <c r="C35" s="25"/>
      <c r="D35" s="25"/>
      <c r="E35" s="26">
        <v>1</v>
      </c>
      <c r="F35" s="26" t="s">
        <v>21</v>
      </c>
      <c r="G35" s="58">
        <f>ROUNDDOWN(H32*0.63%,0)</f>
        <v>30972</v>
      </c>
      <c r="H35" s="58">
        <f>E35*G35</f>
        <v>30972</v>
      </c>
      <c r="I35" s="28" t="s">
        <v>51</v>
      </c>
      <c r="J35" s="49"/>
      <c r="K35" s="50"/>
      <c r="L35" s="51"/>
      <c r="M35" s="51"/>
      <c r="N35" s="51"/>
      <c r="O35" s="51"/>
    </row>
    <row r="36" spans="1:15" ht="24.95" customHeight="1">
      <c r="A36" s="68" t="s">
        <v>48</v>
      </c>
      <c r="B36" s="25"/>
      <c r="C36" s="25"/>
      <c r="D36" s="25"/>
      <c r="E36" s="26"/>
      <c r="F36" s="29"/>
      <c r="G36" s="27"/>
      <c r="H36" s="27">
        <f>SUM(H34:H35)</f>
        <v>346972</v>
      </c>
      <c r="I36" s="45"/>
      <c r="J36" s="49"/>
      <c r="K36" s="60"/>
      <c r="L36" s="51"/>
      <c r="M36" s="51"/>
      <c r="N36" s="51"/>
      <c r="O36" s="51"/>
    </row>
    <row r="37" spans="1:15" ht="24.95" customHeight="1">
      <c r="A37" s="67" t="s">
        <v>31</v>
      </c>
      <c r="B37" s="25"/>
      <c r="C37" s="25"/>
      <c r="D37" s="25"/>
      <c r="E37" s="26">
        <v>1</v>
      </c>
      <c r="F37" s="26" t="s">
        <v>21</v>
      </c>
      <c r="G37" s="27"/>
      <c r="H37" s="27">
        <f>ROUNDDOWN(H32*0.5385,0)</f>
        <v>2647443</v>
      </c>
      <c r="I37" s="45" t="s">
        <v>33</v>
      </c>
      <c r="J37" s="49"/>
      <c r="K37" s="50"/>
      <c r="L37" s="51"/>
      <c r="M37" s="50"/>
      <c r="N37" s="51"/>
      <c r="O37" s="50"/>
    </row>
    <row r="38" spans="1:15" ht="24.95" customHeight="1">
      <c r="A38" s="67" t="s">
        <v>32</v>
      </c>
      <c r="B38" s="25"/>
      <c r="C38" s="25"/>
      <c r="D38" s="25"/>
      <c r="E38" s="26"/>
      <c r="F38" s="26"/>
      <c r="G38" s="27"/>
      <c r="H38" s="27">
        <f>H32+H36+H37</f>
        <v>7910743.7999999998</v>
      </c>
      <c r="I38" s="30"/>
      <c r="J38" s="49"/>
      <c r="K38" s="60"/>
      <c r="L38" s="61"/>
      <c r="M38" s="61"/>
      <c r="N38" s="51"/>
      <c r="O38" s="61"/>
    </row>
    <row r="39" spans="1:15" ht="24.95" customHeight="1">
      <c r="A39" s="67" t="s">
        <v>39</v>
      </c>
      <c r="B39" s="25"/>
      <c r="C39" s="25"/>
      <c r="D39" s="25"/>
      <c r="E39" s="26">
        <v>1</v>
      </c>
      <c r="F39" s="26" t="s">
        <v>21</v>
      </c>
      <c r="G39" s="27"/>
      <c r="H39" s="27">
        <f>ROUNDDOWN((H38)*0.5385,0)</f>
        <v>4259935</v>
      </c>
      <c r="I39" s="45" t="s">
        <v>40</v>
      </c>
    </row>
    <row r="40" spans="1:15" ht="24.95" customHeight="1">
      <c r="A40" s="67" t="s">
        <v>35</v>
      </c>
      <c r="B40" s="25"/>
      <c r="C40" s="25"/>
      <c r="D40" s="25"/>
      <c r="E40" s="26"/>
      <c r="F40" s="26"/>
      <c r="G40" s="27"/>
      <c r="H40" s="27">
        <f>ROUNDDOWN(H38+H39,-4)</f>
        <v>12170000</v>
      </c>
      <c r="I40" s="45" t="s">
        <v>34</v>
      </c>
      <c r="J40" s="7"/>
    </row>
    <row r="41" spans="1:15" ht="24.95" customHeight="1">
      <c r="A41" s="67"/>
      <c r="B41" s="25"/>
      <c r="C41" s="25"/>
      <c r="D41" s="25"/>
      <c r="E41" s="26"/>
      <c r="F41" s="26"/>
      <c r="G41" s="27"/>
      <c r="H41" s="27"/>
      <c r="I41" s="45"/>
      <c r="J41" s="7"/>
    </row>
    <row r="42" spans="1:15" ht="24.95" customHeight="1">
      <c r="A42" s="67" t="s">
        <v>36</v>
      </c>
      <c r="B42" s="24"/>
      <c r="C42" s="25"/>
      <c r="D42" s="25"/>
      <c r="E42" s="26">
        <v>1</v>
      </c>
      <c r="F42" s="26" t="s">
        <v>21</v>
      </c>
      <c r="G42" s="27"/>
      <c r="H42" s="27">
        <f>H40</f>
        <v>12170000</v>
      </c>
      <c r="I42" s="45"/>
      <c r="J42" s="7"/>
    </row>
    <row r="43" spans="1:15" ht="24.95" customHeight="1">
      <c r="A43" s="69" t="s">
        <v>37</v>
      </c>
      <c r="B43" s="54"/>
      <c r="C43" s="54"/>
      <c r="D43" s="54"/>
      <c r="E43" s="26">
        <v>1</v>
      </c>
      <c r="F43" s="26" t="s">
        <v>21</v>
      </c>
      <c r="G43" s="55"/>
      <c r="H43" s="55">
        <f>H42*0.1</f>
        <v>1217000</v>
      </c>
      <c r="I43" s="56"/>
      <c r="J43" s="7"/>
    </row>
    <row r="44" spans="1:15" ht="24.95" customHeight="1">
      <c r="A44" s="69" t="s">
        <v>38</v>
      </c>
      <c r="B44" s="54"/>
      <c r="C44" s="54"/>
      <c r="D44" s="54"/>
      <c r="E44" s="26">
        <v>1</v>
      </c>
      <c r="F44" s="26" t="s">
        <v>21</v>
      </c>
      <c r="G44" s="55"/>
      <c r="H44" s="55">
        <f>H42+H43</f>
        <v>13387000</v>
      </c>
      <c r="I44" s="56"/>
      <c r="J44" s="7"/>
    </row>
    <row r="45" spans="1:15" ht="24.95" customHeight="1" thickBot="1">
      <c r="A45" s="53"/>
      <c r="B45" s="31"/>
      <c r="C45" s="32"/>
      <c r="D45" s="32"/>
      <c r="E45" s="33"/>
      <c r="F45" s="33"/>
      <c r="G45" s="34"/>
      <c r="H45" s="34"/>
      <c r="I45" s="31"/>
      <c r="J45" s="7"/>
    </row>
    <row r="46" spans="1:15">
      <c r="A46" s="18"/>
      <c r="G46" s="19"/>
      <c r="H46" s="19"/>
    </row>
    <row r="47" spans="1:15" ht="21" customHeight="1">
      <c r="B47" s="81" t="str">
        <f>B13</f>
        <v>上瀬谷東エリア汚水管推進工事　実施詳細設計</v>
      </c>
      <c r="C47" s="81"/>
      <c r="D47" s="81"/>
      <c r="E47" s="81"/>
      <c r="F47" s="81"/>
      <c r="G47" s="81"/>
      <c r="H47" s="81"/>
      <c r="I47" s="9"/>
    </row>
    <row r="48" spans="1:15" ht="20.100000000000001" customHeight="1" thickBot="1">
      <c r="A48" s="2" t="s">
        <v>50</v>
      </c>
      <c r="C48" s="35"/>
    </row>
    <row r="49" spans="1:9" ht="20.100000000000001" customHeight="1">
      <c r="A49" s="36" t="s">
        <v>22</v>
      </c>
      <c r="B49" s="37" t="s">
        <v>23</v>
      </c>
      <c r="C49" s="37" t="s">
        <v>24</v>
      </c>
      <c r="D49" s="37" t="s">
        <v>25</v>
      </c>
      <c r="E49" s="37" t="s">
        <v>26</v>
      </c>
      <c r="F49" s="37" t="s">
        <v>27</v>
      </c>
      <c r="G49" s="37" t="s">
        <v>28</v>
      </c>
      <c r="H49" s="38" t="s">
        <v>19</v>
      </c>
      <c r="I49" s="39" t="s">
        <v>29</v>
      </c>
    </row>
    <row r="50" spans="1:9" ht="20.100000000000001" customHeight="1" thickBot="1">
      <c r="A50" s="40"/>
      <c r="B50" s="52">
        <v>75800</v>
      </c>
      <c r="C50" s="52">
        <v>64800</v>
      </c>
      <c r="D50" s="52">
        <v>57000</v>
      </c>
      <c r="E50" s="52">
        <v>47200</v>
      </c>
      <c r="F50" s="52">
        <v>38400</v>
      </c>
      <c r="G50" s="52">
        <v>33600</v>
      </c>
      <c r="H50" s="41"/>
      <c r="I50" s="42"/>
    </row>
    <row r="51" spans="1:9" ht="30.6" customHeight="1" thickTop="1">
      <c r="A51" s="70" t="s">
        <v>76</v>
      </c>
      <c r="B51" s="75"/>
      <c r="C51" s="75">
        <v>0.34200000000000003</v>
      </c>
      <c r="D51" s="75">
        <v>0.34200000000000003</v>
      </c>
      <c r="E51" s="75">
        <v>1.026</v>
      </c>
      <c r="F51" s="75">
        <v>0.68400000000000005</v>
      </c>
      <c r="G51" s="75">
        <v>0.34200000000000003</v>
      </c>
      <c r="H51" s="65">
        <f t="shared" ref="H51:H63" si="0">B51*技師長+C51*主任技師+D51*技師Ａ+E51*技師Ｂ+F51*技師Ｃ+G51*技術員</f>
        <v>127839.60000000002</v>
      </c>
      <c r="I51" s="79" t="s">
        <v>86</v>
      </c>
    </row>
    <row r="52" spans="1:9" ht="30.6" customHeight="1">
      <c r="A52" s="59" t="s">
        <v>77</v>
      </c>
      <c r="B52" s="76">
        <v>0.34200000000000003</v>
      </c>
      <c r="C52" s="76">
        <v>0.34200000000000003</v>
      </c>
      <c r="D52" s="76">
        <v>0.68400000000000005</v>
      </c>
      <c r="E52" s="76">
        <v>1.026</v>
      </c>
      <c r="F52" s="76">
        <v>0.34200000000000003</v>
      </c>
      <c r="G52" s="76">
        <v>0.34200000000000003</v>
      </c>
      <c r="H52" s="65">
        <f t="shared" si="0"/>
        <v>160124.40000000002</v>
      </c>
      <c r="I52" s="45"/>
    </row>
    <row r="53" spans="1:9" ht="30.6" customHeight="1">
      <c r="A53" s="59" t="s">
        <v>78</v>
      </c>
      <c r="B53" s="77">
        <v>0.34200000000000003</v>
      </c>
      <c r="C53" s="77">
        <v>0.68400000000000005</v>
      </c>
      <c r="D53" s="77">
        <v>1.026</v>
      </c>
      <c r="E53" s="77">
        <v>1.71</v>
      </c>
      <c r="F53" s="77">
        <v>2.052</v>
      </c>
      <c r="G53" s="77">
        <v>1.3680000000000001</v>
      </c>
      <c r="H53" s="65">
        <f t="shared" si="0"/>
        <v>334202.39999999997</v>
      </c>
      <c r="I53" s="66"/>
    </row>
    <row r="54" spans="1:9" ht="30.6" customHeight="1">
      <c r="A54" s="71" t="s">
        <v>79</v>
      </c>
      <c r="B54" s="77">
        <v>0.68400000000000005</v>
      </c>
      <c r="C54" s="76">
        <v>1.026</v>
      </c>
      <c r="D54" s="76">
        <v>1.71</v>
      </c>
      <c r="E54" s="76">
        <v>2.7360000000000002</v>
      </c>
      <c r="F54" s="77">
        <v>2.7360000000000002</v>
      </c>
      <c r="G54" s="77"/>
      <c r="H54" s="65">
        <f t="shared" si="0"/>
        <v>450003.60000000003</v>
      </c>
      <c r="I54" s="66"/>
    </row>
    <row r="55" spans="1:9" ht="30.6" customHeight="1">
      <c r="A55" s="71" t="s">
        <v>80</v>
      </c>
      <c r="B55" s="77"/>
      <c r="C55" s="76">
        <v>1.026</v>
      </c>
      <c r="D55" s="76">
        <v>1.71</v>
      </c>
      <c r="E55" s="76">
        <v>2.052</v>
      </c>
      <c r="F55" s="77">
        <v>2.052</v>
      </c>
      <c r="G55" s="77">
        <v>1.3680000000000001</v>
      </c>
      <c r="H55" s="65">
        <f t="shared" si="0"/>
        <v>385570.8</v>
      </c>
      <c r="I55" s="66"/>
    </row>
    <row r="56" spans="1:9" ht="30.6" customHeight="1">
      <c r="A56" s="71" t="s">
        <v>81</v>
      </c>
      <c r="B56" s="77"/>
      <c r="C56" s="76">
        <v>0.73199999999999998</v>
      </c>
      <c r="D56" s="76">
        <v>1.464</v>
      </c>
      <c r="E56" s="76">
        <v>1.83</v>
      </c>
      <c r="F56" s="77">
        <v>0.73199999999999998</v>
      </c>
      <c r="G56" s="77">
        <v>0.73199999999999998</v>
      </c>
      <c r="H56" s="65">
        <f t="shared" si="0"/>
        <v>269961.59999999998</v>
      </c>
      <c r="I56" s="66"/>
    </row>
    <row r="57" spans="1:9" ht="30.6" customHeight="1">
      <c r="A57" s="71" t="s">
        <v>82</v>
      </c>
      <c r="B57" s="77"/>
      <c r="C57" s="76">
        <v>1.026</v>
      </c>
      <c r="D57" s="76">
        <v>2.052</v>
      </c>
      <c r="E57" s="76">
        <v>3.0779999999999998</v>
      </c>
      <c r="F57" s="77">
        <v>3.0779999999999998</v>
      </c>
      <c r="G57" s="77">
        <v>2.3940000000000001</v>
      </c>
      <c r="H57" s="65">
        <f t="shared" si="0"/>
        <v>527364</v>
      </c>
      <c r="I57" s="66"/>
    </row>
    <row r="58" spans="1:9" ht="30.6" customHeight="1">
      <c r="A58" s="71" t="s">
        <v>83</v>
      </c>
      <c r="B58" s="77"/>
      <c r="C58" s="76">
        <v>0.68400000000000005</v>
      </c>
      <c r="D58" s="76">
        <v>2.052</v>
      </c>
      <c r="E58" s="76">
        <v>3.0779999999999998</v>
      </c>
      <c r="F58" s="77">
        <v>2.3940000000000001</v>
      </c>
      <c r="G58" s="77">
        <v>2.052</v>
      </c>
      <c r="H58" s="65">
        <f t="shared" si="0"/>
        <v>467445.60000000003</v>
      </c>
      <c r="I58" s="66"/>
    </row>
    <row r="59" spans="1:9" ht="30.6" customHeight="1">
      <c r="A59" s="71" t="s">
        <v>65</v>
      </c>
      <c r="B59" s="77">
        <v>0.68400000000000005</v>
      </c>
      <c r="C59" s="76">
        <v>2.052</v>
      </c>
      <c r="D59" s="76">
        <v>1</v>
      </c>
      <c r="E59" s="76"/>
      <c r="F59" s="77"/>
      <c r="G59" s="77"/>
      <c r="H59" s="65">
        <f t="shared" si="0"/>
        <v>241816.80000000002</v>
      </c>
      <c r="I59" s="66"/>
    </row>
    <row r="60" spans="1:9" ht="30.6" customHeight="1">
      <c r="A60" s="71" t="s">
        <v>66</v>
      </c>
      <c r="B60" s="77"/>
      <c r="C60" s="76">
        <v>1</v>
      </c>
      <c r="D60" s="76">
        <v>4</v>
      </c>
      <c r="E60" s="76">
        <v>3</v>
      </c>
      <c r="F60" s="77">
        <v>1</v>
      </c>
      <c r="G60" s="77"/>
      <c r="H60" s="65">
        <f t="shared" si="0"/>
        <v>472800</v>
      </c>
      <c r="I60" s="66"/>
    </row>
    <row r="61" spans="1:9" ht="30.6" customHeight="1">
      <c r="A61" s="71" t="s">
        <v>84</v>
      </c>
      <c r="B61" s="77"/>
      <c r="C61" s="76">
        <v>5</v>
      </c>
      <c r="D61" s="76">
        <v>5</v>
      </c>
      <c r="E61" s="76">
        <v>3</v>
      </c>
      <c r="F61" s="77"/>
      <c r="G61" s="77"/>
      <c r="H61" s="65">
        <f t="shared" si="0"/>
        <v>750600</v>
      </c>
      <c r="I61" s="66"/>
    </row>
    <row r="62" spans="1:9" ht="30.6" customHeight="1" thickBot="1">
      <c r="A62" s="71" t="s">
        <v>88</v>
      </c>
      <c r="B62" s="77"/>
      <c r="C62" s="76"/>
      <c r="D62" s="76">
        <v>3</v>
      </c>
      <c r="E62" s="76">
        <v>5</v>
      </c>
      <c r="F62" s="77">
        <v>4</v>
      </c>
      <c r="G62" s="77">
        <v>5</v>
      </c>
      <c r="H62" s="65">
        <f t="shared" si="0"/>
        <v>728600</v>
      </c>
      <c r="I62" s="66"/>
    </row>
    <row r="63" spans="1:9" ht="34.5" customHeight="1" thickTop="1" thickBot="1">
      <c r="A63" s="46"/>
      <c r="B63" s="78">
        <f t="shared" ref="B63:G63" si="1">SUM(B51:B62)</f>
        <v>2.052</v>
      </c>
      <c r="C63" s="78">
        <f t="shared" si="1"/>
        <v>13.914</v>
      </c>
      <c r="D63" s="78">
        <f t="shared" si="1"/>
        <v>24.04</v>
      </c>
      <c r="E63" s="78">
        <f t="shared" si="1"/>
        <v>27.536000000000001</v>
      </c>
      <c r="F63" s="78">
        <f t="shared" si="1"/>
        <v>19.07</v>
      </c>
      <c r="G63" s="78">
        <f t="shared" si="1"/>
        <v>13.598000000000001</v>
      </c>
      <c r="H63" s="47">
        <f t="shared" si="0"/>
        <v>4916328.8</v>
      </c>
      <c r="I63" s="48"/>
    </row>
    <row r="64" spans="1:9" ht="24" customHeight="1">
      <c r="B64" s="81" t="str">
        <f>B13</f>
        <v>上瀬谷東エリア汚水管推進工事　実施詳細設計</v>
      </c>
      <c r="C64" s="81"/>
      <c r="D64" s="81"/>
      <c r="E64" s="81"/>
      <c r="F64" s="81"/>
      <c r="G64" s="81"/>
      <c r="H64" s="81"/>
      <c r="I64" s="9"/>
    </row>
    <row r="65" spans="1:9" ht="20.100000000000001" customHeight="1" thickBot="1">
      <c r="A65" s="2" t="s">
        <v>55</v>
      </c>
      <c r="C65" s="35"/>
    </row>
    <row r="66" spans="1:9" ht="20.100000000000001" customHeight="1">
      <c r="A66" s="36" t="s">
        <v>22</v>
      </c>
      <c r="B66" s="37" t="s">
        <v>23</v>
      </c>
      <c r="C66" s="37" t="s">
        <v>24</v>
      </c>
      <c r="D66" s="37" t="s">
        <v>25</v>
      </c>
      <c r="E66" s="37" t="s">
        <v>26</v>
      </c>
      <c r="F66" s="37" t="s">
        <v>27</v>
      </c>
      <c r="G66" s="37" t="s">
        <v>28</v>
      </c>
      <c r="H66" s="38" t="s">
        <v>19</v>
      </c>
      <c r="I66" s="39" t="s">
        <v>29</v>
      </c>
    </row>
    <row r="67" spans="1:9" ht="20.100000000000001" customHeight="1" thickBot="1">
      <c r="A67" s="40"/>
      <c r="B67" s="52">
        <v>75800</v>
      </c>
      <c r="C67" s="52">
        <v>64800</v>
      </c>
      <c r="D67" s="52">
        <v>57000</v>
      </c>
      <c r="E67" s="52">
        <v>47200</v>
      </c>
      <c r="F67" s="52">
        <v>38400</v>
      </c>
      <c r="G67" s="52">
        <v>33600</v>
      </c>
      <c r="H67" s="41"/>
      <c r="I67" s="42"/>
    </row>
    <row r="68" spans="1:9" ht="30" customHeight="1" thickTop="1">
      <c r="A68" s="59" t="s">
        <v>45</v>
      </c>
      <c r="B68" s="62"/>
      <c r="C68" s="62">
        <v>1</v>
      </c>
      <c r="D68" s="62">
        <v>1</v>
      </c>
      <c r="E68" s="62"/>
      <c r="F68" s="62"/>
      <c r="G68" s="62"/>
      <c r="H68" s="43">
        <f t="shared" ref="H68:H70" si="2">B68*技師長+C68*主任技師+D68*技師Ａ+E68*技師Ｂ+F68*技師Ｃ+G68*技術員</f>
        <v>121800</v>
      </c>
      <c r="I68" s="44"/>
    </row>
    <row r="69" spans="1:9" ht="30" customHeight="1">
      <c r="A69" s="59" t="s">
        <v>46</v>
      </c>
      <c r="B69" s="62"/>
      <c r="C69" s="62">
        <v>3</v>
      </c>
      <c r="D69" s="62">
        <v>3</v>
      </c>
      <c r="E69" s="62">
        <v>3</v>
      </c>
      <c r="F69" s="62"/>
      <c r="G69" s="62"/>
      <c r="H69" s="43">
        <f t="shared" si="2"/>
        <v>507000</v>
      </c>
      <c r="I69" s="44" t="s">
        <v>85</v>
      </c>
    </row>
    <row r="70" spans="1:9" ht="30" customHeight="1" thickBot="1">
      <c r="A70" s="59" t="s">
        <v>47</v>
      </c>
      <c r="B70" s="62"/>
      <c r="C70" s="62">
        <v>1</v>
      </c>
      <c r="D70" s="62">
        <v>1</v>
      </c>
      <c r="E70" s="62"/>
      <c r="F70" s="62"/>
      <c r="G70" s="62"/>
      <c r="H70" s="43">
        <f t="shared" si="2"/>
        <v>121800</v>
      </c>
      <c r="I70" s="44" t="s">
        <v>73</v>
      </c>
    </row>
    <row r="71" spans="1:9" ht="30" customHeight="1" thickTop="1" thickBot="1">
      <c r="A71" s="46" t="s">
        <v>30</v>
      </c>
      <c r="B71" s="63">
        <f t="shared" ref="B71:G71" si="3">SUM(B68:B70)</f>
        <v>0</v>
      </c>
      <c r="C71" s="63">
        <f t="shared" si="3"/>
        <v>5</v>
      </c>
      <c r="D71" s="63">
        <f t="shared" si="3"/>
        <v>5</v>
      </c>
      <c r="E71" s="63">
        <f t="shared" si="3"/>
        <v>3</v>
      </c>
      <c r="F71" s="63">
        <f t="shared" si="3"/>
        <v>0</v>
      </c>
      <c r="G71" s="63">
        <f t="shared" si="3"/>
        <v>0</v>
      </c>
      <c r="H71" s="47">
        <f>B71*技師長+C71*主任技師+D71*技師Ａ+E71*技師Ｂ+F71*技師Ｃ+G71*技術員</f>
        <v>750600</v>
      </c>
      <c r="I71" s="48"/>
    </row>
    <row r="72" spans="1:9" ht="24.95" customHeight="1"/>
  </sheetData>
  <mergeCells count="5">
    <mergeCell ref="B7:H7"/>
    <mergeCell ref="B13:H13"/>
    <mergeCell ref="B29:H29"/>
    <mergeCell ref="B47:H47"/>
    <mergeCell ref="B64:H64"/>
  </mergeCells>
  <phoneticPr fontId="3"/>
  <printOptions horizontalCentered="1" gridLinesSet="0"/>
  <pageMargins left="0.78740157480314965" right="0.39370078740157483" top="0.59055118110236227" bottom="0.23622047244094491" header="0.51181102362204722" footer="0.15748031496062992"/>
  <pageSetup paperSize="9" scale="81" orientation="landscape" useFirstPageNumber="1" r:id="rId1"/>
  <headerFooter alignWithMargins="0"/>
  <rowBreaks count="3" manualBreakCount="3">
    <brk id="28" max="8" man="1"/>
    <brk id="46" max="8" man="1"/>
    <brk id="63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E26A-08B0-4218-8899-3EF928CB0C6C}">
  <dimension ref="A1:O72"/>
  <sheetViews>
    <sheetView view="pageBreakPreview" topLeftCell="A7" zoomScale="115" zoomScaleSheetLayoutView="115" workbookViewId="0">
      <selection activeCell="I27" sqref="I27"/>
    </sheetView>
  </sheetViews>
  <sheetFormatPr defaultColWidth="9.44140625" defaultRowHeight="14.25"/>
  <cols>
    <col min="1" max="1" width="27.5546875" style="2" customWidth="1"/>
    <col min="2" max="2" width="10.88671875" style="2" customWidth="1"/>
    <col min="3" max="3" width="9.6640625" style="2" customWidth="1"/>
    <col min="4" max="4" width="10.109375" style="2" customWidth="1"/>
    <col min="5" max="5" width="9.88671875" style="2" customWidth="1"/>
    <col min="6" max="6" width="10.21875" style="2" customWidth="1"/>
    <col min="7" max="7" width="11.109375" style="2" customWidth="1"/>
    <col min="8" max="8" width="11.88671875" style="2" customWidth="1"/>
    <col min="9" max="9" width="25.44140625" style="2" customWidth="1"/>
    <col min="10" max="10" width="10.21875" style="2" bestFit="1" customWidth="1"/>
    <col min="11" max="11" width="12.21875" style="2" customWidth="1"/>
    <col min="12" max="12" width="3.88671875" style="2" customWidth="1"/>
    <col min="13" max="13" width="12.109375" style="2" customWidth="1"/>
    <col min="14" max="256" width="9.44140625" style="2"/>
    <col min="257" max="257" width="26.21875" style="2" customWidth="1"/>
    <col min="258" max="258" width="7.88671875" style="2" customWidth="1"/>
    <col min="259" max="259" width="8.109375" style="2" customWidth="1"/>
    <col min="260" max="260" width="8.5546875" style="2" customWidth="1"/>
    <col min="261" max="261" width="8.44140625" style="2" customWidth="1"/>
    <col min="262" max="262" width="8.6640625" style="2" customWidth="1"/>
    <col min="263" max="263" width="11.109375" style="2" customWidth="1"/>
    <col min="264" max="264" width="11.88671875" style="2" customWidth="1"/>
    <col min="265" max="265" width="18.5546875" style="2" customWidth="1"/>
    <col min="266" max="266" width="9.44140625" style="2"/>
    <col min="267" max="267" width="12.21875" style="2" customWidth="1"/>
    <col min="268" max="512" width="9.44140625" style="2"/>
    <col min="513" max="513" width="26.21875" style="2" customWidth="1"/>
    <col min="514" max="514" width="7.88671875" style="2" customWidth="1"/>
    <col min="515" max="515" width="8.109375" style="2" customWidth="1"/>
    <col min="516" max="516" width="8.5546875" style="2" customWidth="1"/>
    <col min="517" max="517" width="8.44140625" style="2" customWidth="1"/>
    <col min="518" max="518" width="8.6640625" style="2" customWidth="1"/>
    <col min="519" max="519" width="11.109375" style="2" customWidth="1"/>
    <col min="520" max="520" width="11.88671875" style="2" customWidth="1"/>
    <col min="521" max="521" width="18.5546875" style="2" customWidth="1"/>
    <col min="522" max="522" width="9.44140625" style="2"/>
    <col min="523" max="523" width="12.21875" style="2" customWidth="1"/>
    <col min="524" max="768" width="9.44140625" style="2"/>
    <col min="769" max="769" width="26.21875" style="2" customWidth="1"/>
    <col min="770" max="770" width="7.88671875" style="2" customWidth="1"/>
    <col min="771" max="771" width="8.109375" style="2" customWidth="1"/>
    <col min="772" max="772" width="8.5546875" style="2" customWidth="1"/>
    <col min="773" max="773" width="8.44140625" style="2" customWidth="1"/>
    <col min="774" max="774" width="8.6640625" style="2" customWidth="1"/>
    <col min="775" max="775" width="11.109375" style="2" customWidth="1"/>
    <col min="776" max="776" width="11.88671875" style="2" customWidth="1"/>
    <col min="777" max="777" width="18.5546875" style="2" customWidth="1"/>
    <col min="778" max="778" width="9.44140625" style="2"/>
    <col min="779" max="779" width="12.21875" style="2" customWidth="1"/>
    <col min="780" max="1024" width="9.44140625" style="2"/>
    <col min="1025" max="1025" width="26.21875" style="2" customWidth="1"/>
    <col min="1026" max="1026" width="7.88671875" style="2" customWidth="1"/>
    <col min="1027" max="1027" width="8.109375" style="2" customWidth="1"/>
    <col min="1028" max="1028" width="8.5546875" style="2" customWidth="1"/>
    <col min="1029" max="1029" width="8.44140625" style="2" customWidth="1"/>
    <col min="1030" max="1030" width="8.6640625" style="2" customWidth="1"/>
    <col min="1031" max="1031" width="11.109375" style="2" customWidth="1"/>
    <col min="1032" max="1032" width="11.88671875" style="2" customWidth="1"/>
    <col min="1033" max="1033" width="18.5546875" style="2" customWidth="1"/>
    <col min="1034" max="1034" width="9.44140625" style="2"/>
    <col min="1035" max="1035" width="12.21875" style="2" customWidth="1"/>
    <col min="1036" max="1280" width="9.44140625" style="2"/>
    <col min="1281" max="1281" width="26.21875" style="2" customWidth="1"/>
    <col min="1282" max="1282" width="7.88671875" style="2" customWidth="1"/>
    <col min="1283" max="1283" width="8.109375" style="2" customWidth="1"/>
    <col min="1284" max="1284" width="8.5546875" style="2" customWidth="1"/>
    <col min="1285" max="1285" width="8.44140625" style="2" customWidth="1"/>
    <col min="1286" max="1286" width="8.6640625" style="2" customWidth="1"/>
    <col min="1287" max="1287" width="11.109375" style="2" customWidth="1"/>
    <col min="1288" max="1288" width="11.88671875" style="2" customWidth="1"/>
    <col min="1289" max="1289" width="18.5546875" style="2" customWidth="1"/>
    <col min="1290" max="1290" width="9.44140625" style="2"/>
    <col min="1291" max="1291" width="12.21875" style="2" customWidth="1"/>
    <col min="1292" max="1536" width="9.44140625" style="2"/>
    <col min="1537" max="1537" width="26.21875" style="2" customWidth="1"/>
    <col min="1538" max="1538" width="7.88671875" style="2" customWidth="1"/>
    <col min="1539" max="1539" width="8.109375" style="2" customWidth="1"/>
    <col min="1540" max="1540" width="8.5546875" style="2" customWidth="1"/>
    <col min="1541" max="1541" width="8.44140625" style="2" customWidth="1"/>
    <col min="1542" max="1542" width="8.6640625" style="2" customWidth="1"/>
    <col min="1543" max="1543" width="11.109375" style="2" customWidth="1"/>
    <col min="1544" max="1544" width="11.88671875" style="2" customWidth="1"/>
    <col min="1545" max="1545" width="18.5546875" style="2" customWidth="1"/>
    <col min="1546" max="1546" width="9.44140625" style="2"/>
    <col min="1547" max="1547" width="12.21875" style="2" customWidth="1"/>
    <col min="1548" max="1792" width="9.44140625" style="2"/>
    <col min="1793" max="1793" width="26.21875" style="2" customWidth="1"/>
    <col min="1794" max="1794" width="7.88671875" style="2" customWidth="1"/>
    <col min="1795" max="1795" width="8.109375" style="2" customWidth="1"/>
    <col min="1796" max="1796" width="8.5546875" style="2" customWidth="1"/>
    <col min="1797" max="1797" width="8.44140625" style="2" customWidth="1"/>
    <col min="1798" max="1798" width="8.6640625" style="2" customWidth="1"/>
    <col min="1799" max="1799" width="11.109375" style="2" customWidth="1"/>
    <col min="1800" max="1800" width="11.88671875" style="2" customWidth="1"/>
    <col min="1801" max="1801" width="18.5546875" style="2" customWidth="1"/>
    <col min="1802" max="1802" width="9.44140625" style="2"/>
    <col min="1803" max="1803" width="12.21875" style="2" customWidth="1"/>
    <col min="1804" max="2048" width="9.44140625" style="2"/>
    <col min="2049" max="2049" width="26.21875" style="2" customWidth="1"/>
    <col min="2050" max="2050" width="7.88671875" style="2" customWidth="1"/>
    <col min="2051" max="2051" width="8.109375" style="2" customWidth="1"/>
    <col min="2052" max="2052" width="8.5546875" style="2" customWidth="1"/>
    <col min="2053" max="2053" width="8.44140625" style="2" customWidth="1"/>
    <col min="2054" max="2054" width="8.6640625" style="2" customWidth="1"/>
    <col min="2055" max="2055" width="11.109375" style="2" customWidth="1"/>
    <col min="2056" max="2056" width="11.88671875" style="2" customWidth="1"/>
    <col min="2057" max="2057" width="18.5546875" style="2" customWidth="1"/>
    <col min="2058" max="2058" width="9.44140625" style="2"/>
    <col min="2059" max="2059" width="12.21875" style="2" customWidth="1"/>
    <col min="2060" max="2304" width="9.44140625" style="2"/>
    <col min="2305" max="2305" width="26.21875" style="2" customWidth="1"/>
    <col min="2306" max="2306" width="7.88671875" style="2" customWidth="1"/>
    <col min="2307" max="2307" width="8.109375" style="2" customWidth="1"/>
    <col min="2308" max="2308" width="8.5546875" style="2" customWidth="1"/>
    <col min="2309" max="2309" width="8.44140625" style="2" customWidth="1"/>
    <col min="2310" max="2310" width="8.6640625" style="2" customWidth="1"/>
    <col min="2311" max="2311" width="11.109375" style="2" customWidth="1"/>
    <col min="2312" max="2312" width="11.88671875" style="2" customWidth="1"/>
    <col min="2313" max="2313" width="18.5546875" style="2" customWidth="1"/>
    <col min="2314" max="2314" width="9.44140625" style="2"/>
    <col min="2315" max="2315" width="12.21875" style="2" customWidth="1"/>
    <col min="2316" max="2560" width="9.44140625" style="2"/>
    <col min="2561" max="2561" width="26.21875" style="2" customWidth="1"/>
    <col min="2562" max="2562" width="7.88671875" style="2" customWidth="1"/>
    <col min="2563" max="2563" width="8.109375" style="2" customWidth="1"/>
    <col min="2564" max="2564" width="8.5546875" style="2" customWidth="1"/>
    <col min="2565" max="2565" width="8.44140625" style="2" customWidth="1"/>
    <col min="2566" max="2566" width="8.6640625" style="2" customWidth="1"/>
    <col min="2567" max="2567" width="11.109375" style="2" customWidth="1"/>
    <col min="2568" max="2568" width="11.88671875" style="2" customWidth="1"/>
    <col min="2569" max="2569" width="18.5546875" style="2" customWidth="1"/>
    <col min="2570" max="2570" width="9.44140625" style="2"/>
    <col min="2571" max="2571" width="12.21875" style="2" customWidth="1"/>
    <col min="2572" max="2816" width="9.44140625" style="2"/>
    <col min="2817" max="2817" width="26.21875" style="2" customWidth="1"/>
    <col min="2818" max="2818" width="7.88671875" style="2" customWidth="1"/>
    <col min="2819" max="2819" width="8.109375" style="2" customWidth="1"/>
    <col min="2820" max="2820" width="8.5546875" style="2" customWidth="1"/>
    <col min="2821" max="2821" width="8.44140625" style="2" customWidth="1"/>
    <col min="2822" max="2822" width="8.6640625" style="2" customWidth="1"/>
    <col min="2823" max="2823" width="11.109375" style="2" customWidth="1"/>
    <col min="2824" max="2824" width="11.88671875" style="2" customWidth="1"/>
    <col min="2825" max="2825" width="18.5546875" style="2" customWidth="1"/>
    <col min="2826" max="2826" width="9.44140625" style="2"/>
    <col min="2827" max="2827" width="12.21875" style="2" customWidth="1"/>
    <col min="2828" max="3072" width="9.44140625" style="2"/>
    <col min="3073" max="3073" width="26.21875" style="2" customWidth="1"/>
    <col min="3074" max="3074" width="7.88671875" style="2" customWidth="1"/>
    <col min="3075" max="3075" width="8.109375" style="2" customWidth="1"/>
    <col min="3076" max="3076" width="8.5546875" style="2" customWidth="1"/>
    <col min="3077" max="3077" width="8.44140625" style="2" customWidth="1"/>
    <col min="3078" max="3078" width="8.6640625" style="2" customWidth="1"/>
    <col min="3079" max="3079" width="11.109375" style="2" customWidth="1"/>
    <col min="3080" max="3080" width="11.88671875" style="2" customWidth="1"/>
    <col min="3081" max="3081" width="18.5546875" style="2" customWidth="1"/>
    <col min="3082" max="3082" width="9.44140625" style="2"/>
    <col min="3083" max="3083" width="12.21875" style="2" customWidth="1"/>
    <col min="3084" max="3328" width="9.44140625" style="2"/>
    <col min="3329" max="3329" width="26.21875" style="2" customWidth="1"/>
    <col min="3330" max="3330" width="7.88671875" style="2" customWidth="1"/>
    <col min="3331" max="3331" width="8.109375" style="2" customWidth="1"/>
    <col min="3332" max="3332" width="8.5546875" style="2" customWidth="1"/>
    <col min="3333" max="3333" width="8.44140625" style="2" customWidth="1"/>
    <col min="3334" max="3334" width="8.6640625" style="2" customWidth="1"/>
    <col min="3335" max="3335" width="11.109375" style="2" customWidth="1"/>
    <col min="3336" max="3336" width="11.88671875" style="2" customWidth="1"/>
    <col min="3337" max="3337" width="18.5546875" style="2" customWidth="1"/>
    <col min="3338" max="3338" width="9.44140625" style="2"/>
    <col min="3339" max="3339" width="12.21875" style="2" customWidth="1"/>
    <col min="3340" max="3584" width="9.44140625" style="2"/>
    <col min="3585" max="3585" width="26.21875" style="2" customWidth="1"/>
    <col min="3586" max="3586" width="7.88671875" style="2" customWidth="1"/>
    <col min="3587" max="3587" width="8.109375" style="2" customWidth="1"/>
    <col min="3588" max="3588" width="8.5546875" style="2" customWidth="1"/>
    <col min="3589" max="3589" width="8.44140625" style="2" customWidth="1"/>
    <col min="3590" max="3590" width="8.6640625" style="2" customWidth="1"/>
    <col min="3591" max="3591" width="11.109375" style="2" customWidth="1"/>
    <col min="3592" max="3592" width="11.88671875" style="2" customWidth="1"/>
    <col min="3593" max="3593" width="18.5546875" style="2" customWidth="1"/>
    <col min="3594" max="3594" width="9.44140625" style="2"/>
    <col min="3595" max="3595" width="12.21875" style="2" customWidth="1"/>
    <col min="3596" max="3840" width="9.44140625" style="2"/>
    <col min="3841" max="3841" width="26.21875" style="2" customWidth="1"/>
    <col min="3842" max="3842" width="7.88671875" style="2" customWidth="1"/>
    <col min="3843" max="3843" width="8.109375" style="2" customWidth="1"/>
    <col min="3844" max="3844" width="8.5546875" style="2" customWidth="1"/>
    <col min="3845" max="3845" width="8.44140625" style="2" customWidth="1"/>
    <col min="3846" max="3846" width="8.6640625" style="2" customWidth="1"/>
    <col min="3847" max="3847" width="11.109375" style="2" customWidth="1"/>
    <col min="3848" max="3848" width="11.88671875" style="2" customWidth="1"/>
    <col min="3849" max="3849" width="18.5546875" style="2" customWidth="1"/>
    <col min="3850" max="3850" width="9.44140625" style="2"/>
    <col min="3851" max="3851" width="12.21875" style="2" customWidth="1"/>
    <col min="3852" max="4096" width="9.44140625" style="2"/>
    <col min="4097" max="4097" width="26.21875" style="2" customWidth="1"/>
    <col min="4098" max="4098" width="7.88671875" style="2" customWidth="1"/>
    <col min="4099" max="4099" width="8.109375" style="2" customWidth="1"/>
    <col min="4100" max="4100" width="8.5546875" style="2" customWidth="1"/>
    <col min="4101" max="4101" width="8.44140625" style="2" customWidth="1"/>
    <col min="4102" max="4102" width="8.6640625" style="2" customWidth="1"/>
    <col min="4103" max="4103" width="11.109375" style="2" customWidth="1"/>
    <col min="4104" max="4104" width="11.88671875" style="2" customWidth="1"/>
    <col min="4105" max="4105" width="18.5546875" style="2" customWidth="1"/>
    <col min="4106" max="4106" width="9.44140625" style="2"/>
    <col min="4107" max="4107" width="12.21875" style="2" customWidth="1"/>
    <col min="4108" max="4352" width="9.44140625" style="2"/>
    <col min="4353" max="4353" width="26.21875" style="2" customWidth="1"/>
    <col min="4354" max="4354" width="7.88671875" style="2" customWidth="1"/>
    <col min="4355" max="4355" width="8.109375" style="2" customWidth="1"/>
    <col min="4356" max="4356" width="8.5546875" style="2" customWidth="1"/>
    <col min="4357" max="4357" width="8.44140625" style="2" customWidth="1"/>
    <col min="4358" max="4358" width="8.6640625" style="2" customWidth="1"/>
    <col min="4359" max="4359" width="11.109375" style="2" customWidth="1"/>
    <col min="4360" max="4360" width="11.88671875" style="2" customWidth="1"/>
    <col min="4361" max="4361" width="18.5546875" style="2" customWidth="1"/>
    <col min="4362" max="4362" width="9.44140625" style="2"/>
    <col min="4363" max="4363" width="12.21875" style="2" customWidth="1"/>
    <col min="4364" max="4608" width="9.44140625" style="2"/>
    <col min="4609" max="4609" width="26.21875" style="2" customWidth="1"/>
    <col min="4610" max="4610" width="7.88671875" style="2" customWidth="1"/>
    <col min="4611" max="4611" width="8.109375" style="2" customWidth="1"/>
    <col min="4612" max="4612" width="8.5546875" style="2" customWidth="1"/>
    <col min="4613" max="4613" width="8.44140625" style="2" customWidth="1"/>
    <col min="4614" max="4614" width="8.6640625" style="2" customWidth="1"/>
    <col min="4615" max="4615" width="11.109375" style="2" customWidth="1"/>
    <col min="4616" max="4616" width="11.88671875" style="2" customWidth="1"/>
    <col min="4617" max="4617" width="18.5546875" style="2" customWidth="1"/>
    <col min="4618" max="4618" width="9.44140625" style="2"/>
    <col min="4619" max="4619" width="12.21875" style="2" customWidth="1"/>
    <col min="4620" max="4864" width="9.44140625" style="2"/>
    <col min="4865" max="4865" width="26.21875" style="2" customWidth="1"/>
    <col min="4866" max="4866" width="7.88671875" style="2" customWidth="1"/>
    <col min="4867" max="4867" width="8.109375" style="2" customWidth="1"/>
    <col min="4868" max="4868" width="8.5546875" style="2" customWidth="1"/>
    <col min="4869" max="4869" width="8.44140625" style="2" customWidth="1"/>
    <col min="4870" max="4870" width="8.6640625" style="2" customWidth="1"/>
    <col min="4871" max="4871" width="11.109375" style="2" customWidth="1"/>
    <col min="4872" max="4872" width="11.88671875" style="2" customWidth="1"/>
    <col min="4873" max="4873" width="18.5546875" style="2" customWidth="1"/>
    <col min="4874" max="4874" width="9.44140625" style="2"/>
    <col min="4875" max="4875" width="12.21875" style="2" customWidth="1"/>
    <col min="4876" max="5120" width="9.44140625" style="2"/>
    <col min="5121" max="5121" width="26.21875" style="2" customWidth="1"/>
    <col min="5122" max="5122" width="7.88671875" style="2" customWidth="1"/>
    <col min="5123" max="5123" width="8.109375" style="2" customWidth="1"/>
    <col min="5124" max="5124" width="8.5546875" style="2" customWidth="1"/>
    <col min="5125" max="5125" width="8.44140625" style="2" customWidth="1"/>
    <col min="5126" max="5126" width="8.6640625" style="2" customWidth="1"/>
    <col min="5127" max="5127" width="11.109375" style="2" customWidth="1"/>
    <col min="5128" max="5128" width="11.88671875" style="2" customWidth="1"/>
    <col min="5129" max="5129" width="18.5546875" style="2" customWidth="1"/>
    <col min="5130" max="5130" width="9.44140625" style="2"/>
    <col min="5131" max="5131" width="12.21875" style="2" customWidth="1"/>
    <col min="5132" max="5376" width="9.44140625" style="2"/>
    <col min="5377" max="5377" width="26.21875" style="2" customWidth="1"/>
    <col min="5378" max="5378" width="7.88671875" style="2" customWidth="1"/>
    <col min="5379" max="5379" width="8.109375" style="2" customWidth="1"/>
    <col min="5380" max="5380" width="8.5546875" style="2" customWidth="1"/>
    <col min="5381" max="5381" width="8.44140625" style="2" customWidth="1"/>
    <col min="5382" max="5382" width="8.6640625" style="2" customWidth="1"/>
    <col min="5383" max="5383" width="11.109375" style="2" customWidth="1"/>
    <col min="5384" max="5384" width="11.88671875" style="2" customWidth="1"/>
    <col min="5385" max="5385" width="18.5546875" style="2" customWidth="1"/>
    <col min="5386" max="5386" width="9.44140625" style="2"/>
    <col min="5387" max="5387" width="12.21875" style="2" customWidth="1"/>
    <col min="5388" max="5632" width="9.44140625" style="2"/>
    <col min="5633" max="5633" width="26.21875" style="2" customWidth="1"/>
    <col min="5634" max="5634" width="7.88671875" style="2" customWidth="1"/>
    <col min="5635" max="5635" width="8.109375" style="2" customWidth="1"/>
    <col min="5636" max="5636" width="8.5546875" style="2" customWidth="1"/>
    <col min="5637" max="5637" width="8.44140625" style="2" customWidth="1"/>
    <col min="5638" max="5638" width="8.6640625" style="2" customWidth="1"/>
    <col min="5639" max="5639" width="11.109375" style="2" customWidth="1"/>
    <col min="5640" max="5640" width="11.88671875" style="2" customWidth="1"/>
    <col min="5641" max="5641" width="18.5546875" style="2" customWidth="1"/>
    <col min="5642" max="5642" width="9.44140625" style="2"/>
    <col min="5643" max="5643" width="12.21875" style="2" customWidth="1"/>
    <col min="5644" max="5888" width="9.44140625" style="2"/>
    <col min="5889" max="5889" width="26.21875" style="2" customWidth="1"/>
    <col min="5890" max="5890" width="7.88671875" style="2" customWidth="1"/>
    <col min="5891" max="5891" width="8.109375" style="2" customWidth="1"/>
    <col min="5892" max="5892" width="8.5546875" style="2" customWidth="1"/>
    <col min="5893" max="5893" width="8.44140625" style="2" customWidth="1"/>
    <col min="5894" max="5894" width="8.6640625" style="2" customWidth="1"/>
    <col min="5895" max="5895" width="11.109375" style="2" customWidth="1"/>
    <col min="5896" max="5896" width="11.88671875" style="2" customWidth="1"/>
    <col min="5897" max="5897" width="18.5546875" style="2" customWidth="1"/>
    <col min="5898" max="5898" width="9.44140625" style="2"/>
    <col min="5899" max="5899" width="12.21875" style="2" customWidth="1"/>
    <col min="5900" max="6144" width="9.44140625" style="2"/>
    <col min="6145" max="6145" width="26.21875" style="2" customWidth="1"/>
    <col min="6146" max="6146" width="7.88671875" style="2" customWidth="1"/>
    <col min="6147" max="6147" width="8.109375" style="2" customWidth="1"/>
    <col min="6148" max="6148" width="8.5546875" style="2" customWidth="1"/>
    <col min="6149" max="6149" width="8.44140625" style="2" customWidth="1"/>
    <col min="6150" max="6150" width="8.6640625" style="2" customWidth="1"/>
    <col min="6151" max="6151" width="11.109375" style="2" customWidth="1"/>
    <col min="6152" max="6152" width="11.88671875" style="2" customWidth="1"/>
    <col min="6153" max="6153" width="18.5546875" style="2" customWidth="1"/>
    <col min="6154" max="6154" width="9.44140625" style="2"/>
    <col min="6155" max="6155" width="12.21875" style="2" customWidth="1"/>
    <col min="6156" max="6400" width="9.44140625" style="2"/>
    <col min="6401" max="6401" width="26.21875" style="2" customWidth="1"/>
    <col min="6402" max="6402" width="7.88671875" style="2" customWidth="1"/>
    <col min="6403" max="6403" width="8.109375" style="2" customWidth="1"/>
    <col min="6404" max="6404" width="8.5546875" style="2" customWidth="1"/>
    <col min="6405" max="6405" width="8.44140625" style="2" customWidth="1"/>
    <col min="6406" max="6406" width="8.6640625" style="2" customWidth="1"/>
    <col min="6407" max="6407" width="11.109375" style="2" customWidth="1"/>
    <col min="6408" max="6408" width="11.88671875" style="2" customWidth="1"/>
    <col min="6409" max="6409" width="18.5546875" style="2" customWidth="1"/>
    <col min="6410" max="6410" width="9.44140625" style="2"/>
    <col min="6411" max="6411" width="12.21875" style="2" customWidth="1"/>
    <col min="6412" max="6656" width="9.44140625" style="2"/>
    <col min="6657" max="6657" width="26.21875" style="2" customWidth="1"/>
    <col min="6658" max="6658" width="7.88671875" style="2" customWidth="1"/>
    <col min="6659" max="6659" width="8.109375" style="2" customWidth="1"/>
    <col min="6660" max="6660" width="8.5546875" style="2" customWidth="1"/>
    <col min="6661" max="6661" width="8.44140625" style="2" customWidth="1"/>
    <col min="6662" max="6662" width="8.6640625" style="2" customWidth="1"/>
    <col min="6663" max="6663" width="11.109375" style="2" customWidth="1"/>
    <col min="6664" max="6664" width="11.88671875" style="2" customWidth="1"/>
    <col min="6665" max="6665" width="18.5546875" style="2" customWidth="1"/>
    <col min="6666" max="6666" width="9.44140625" style="2"/>
    <col min="6667" max="6667" width="12.21875" style="2" customWidth="1"/>
    <col min="6668" max="6912" width="9.44140625" style="2"/>
    <col min="6913" max="6913" width="26.21875" style="2" customWidth="1"/>
    <col min="6914" max="6914" width="7.88671875" style="2" customWidth="1"/>
    <col min="6915" max="6915" width="8.109375" style="2" customWidth="1"/>
    <col min="6916" max="6916" width="8.5546875" style="2" customWidth="1"/>
    <col min="6917" max="6917" width="8.44140625" style="2" customWidth="1"/>
    <col min="6918" max="6918" width="8.6640625" style="2" customWidth="1"/>
    <col min="6919" max="6919" width="11.109375" style="2" customWidth="1"/>
    <col min="6920" max="6920" width="11.88671875" style="2" customWidth="1"/>
    <col min="6921" max="6921" width="18.5546875" style="2" customWidth="1"/>
    <col min="6922" max="6922" width="9.44140625" style="2"/>
    <col min="6923" max="6923" width="12.21875" style="2" customWidth="1"/>
    <col min="6924" max="7168" width="9.44140625" style="2"/>
    <col min="7169" max="7169" width="26.21875" style="2" customWidth="1"/>
    <col min="7170" max="7170" width="7.88671875" style="2" customWidth="1"/>
    <col min="7171" max="7171" width="8.109375" style="2" customWidth="1"/>
    <col min="7172" max="7172" width="8.5546875" style="2" customWidth="1"/>
    <col min="7173" max="7173" width="8.44140625" style="2" customWidth="1"/>
    <col min="7174" max="7174" width="8.6640625" style="2" customWidth="1"/>
    <col min="7175" max="7175" width="11.109375" style="2" customWidth="1"/>
    <col min="7176" max="7176" width="11.88671875" style="2" customWidth="1"/>
    <col min="7177" max="7177" width="18.5546875" style="2" customWidth="1"/>
    <col min="7178" max="7178" width="9.44140625" style="2"/>
    <col min="7179" max="7179" width="12.21875" style="2" customWidth="1"/>
    <col min="7180" max="7424" width="9.44140625" style="2"/>
    <col min="7425" max="7425" width="26.21875" style="2" customWidth="1"/>
    <col min="7426" max="7426" width="7.88671875" style="2" customWidth="1"/>
    <col min="7427" max="7427" width="8.109375" style="2" customWidth="1"/>
    <col min="7428" max="7428" width="8.5546875" style="2" customWidth="1"/>
    <col min="7429" max="7429" width="8.44140625" style="2" customWidth="1"/>
    <col min="7430" max="7430" width="8.6640625" style="2" customWidth="1"/>
    <col min="7431" max="7431" width="11.109375" style="2" customWidth="1"/>
    <col min="7432" max="7432" width="11.88671875" style="2" customWidth="1"/>
    <col min="7433" max="7433" width="18.5546875" style="2" customWidth="1"/>
    <col min="7434" max="7434" width="9.44140625" style="2"/>
    <col min="7435" max="7435" width="12.21875" style="2" customWidth="1"/>
    <col min="7436" max="7680" width="9.44140625" style="2"/>
    <col min="7681" max="7681" width="26.21875" style="2" customWidth="1"/>
    <col min="7682" max="7682" width="7.88671875" style="2" customWidth="1"/>
    <col min="7683" max="7683" width="8.109375" style="2" customWidth="1"/>
    <col min="7684" max="7684" width="8.5546875" style="2" customWidth="1"/>
    <col min="7685" max="7685" width="8.44140625" style="2" customWidth="1"/>
    <col min="7686" max="7686" width="8.6640625" style="2" customWidth="1"/>
    <col min="7687" max="7687" width="11.109375" style="2" customWidth="1"/>
    <col min="7688" max="7688" width="11.88671875" style="2" customWidth="1"/>
    <col min="7689" max="7689" width="18.5546875" style="2" customWidth="1"/>
    <col min="7690" max="7690" width="9.44140625" style="2"/>
    <col min="7691" max="7691" width="12.21875" style="2" customWidth="1"/>
    <col min="7692" max="7936" width="9.44140625" style="2"/>
    <col min="7937" max="7937" width="26.21875" style="2" customWidth="1"/>
    <col min="7938" max="7938" width="7.88671875" style="2" customWidth="1"/>
    <col min="7939" max="7939" width="8.109375" style="2" customWidth="1"/>
    <col min="7940" max="7940" width="8.5546875" style="2" customWidth="1"/>
    <col min="7941" max="7941" width="8.44140625" style="2" customWidth="1"/>
    <col min="7942" max="7942" width="8.6640625" style="2" customWidth="1"/>
    <col min="7943" max="7943" width="11.109375" style="2" customWidth="1"/>
    <col min="7944" max="7944" width="11.88671875" style="2" customWidth="1"/>
    <col min="7945" max="7945" width="18.5546875" style="2" customWidth="1"/>
    <col min="7946" max="7946" width="9.44140625" style="2"/>
    <col min="7947" max="7947" width="12.21875" style="2" customWidth="1"/>
    <col min="7948" max="8192" width="9.44140625" style="2"/>
    <col min="8193" max="8193" width="26.21875" style="2" customWidth="1"/>
    <col min="8194" max="8194" width="7.88671875" style="2" customWidth="1"/>
    <col min="8195" max="8195" width="8.109375" style="2" customWidth="1"/>
    <col min="8196" max="8196" width="8.5546875" style="2" customWidth="1"/>
    <col min="8197" max="8197" width="8.44140625" style="2" customWidth="1"/>
    <col min="8198" max="8198" width="8.6640625" style="2" customWidth="1"/>
    <col min="8199" max="8199" width="11.109375" style="2" customWidth="1"/>
    <col min="8200" max="8200" width="11.88671875" style="2" customWidth="1"/>
    <col min="8201" max="8201" width="18.5546875" style="2" customWidth="1"/>
    <col min="8202" max="8202" width="9.44140625" style="2"/>
    <col min="8203" max="8203" width="12.21875" style="2" customWidth="1"/>
    <col min="8204" max="8448" width="9.44140625" style="2"/>
    <col min="8449" max="8449" width="26.21875" style="2" customWidth="1"/>
    <col min="8450" max="8450" width="7.88671875" style="2" customWidth="1"/>
    <col min="8451" max="8451" width="8.109375" style="2" customWidth="1"/>
    <col min="8452" max="8452" width="8.5546875" style="2" customWidth="1"/>
    <col min="8453" max="8453" width="8.44140625" style="2" customWidth="1"/>
    <col min="8454" max="8454" width="8.6640625" style="2" customWidth="1"/>
    <col min="8455" max="8455" width="11.109375" style="2" customWidth="1"/>
    <col min="8456" max="8456" width="11.88671875" style="2" customWidth="1"/>
    <col min="8457" max="8457" width="18.5546875" style="2" customWidth="1"/>
    <col min="8458" max="8458" width="9.44140625" style="2"/>
    <col min="8459" max="8459" width="12.21875" style="2" customWidth="1"/>
    <col min="8460" max="8704" width="9.44140625" style="2"/>
    <col min="8705" max="8705" width="26.21875" style="2" customWidth="1"/>
    <col min="8706" max="8706" width="7.88671875" style="2" customWidth="1"/>
    <col min="8707" max="8707" width="8.109375" style="2" customWidth="1"/>
    <col min="8708" max="8708" width="8.5546875" style="2" customWidth="1"/>
    <col min="8709" max="8709" width="8.44140625" style="2" customWidth="1"/>
    <col min="8710" max="8710" width="8.6640625" style="2" customWidth="1"/>
    <col min="8711" max="8711" width="11.109375" style="2" customWidth="1"/>
    <col min="8712" max="8712" width="11.88671875" style="2" customWidth="1"/>
    <col min="8713" max="8713" width="18.5546875" style="2" customWidth="1"/>
    <col min="8714" max="8714" width="9.44140625" style="2"/>
    <col min="8715" max="8715" width="12.21875" style="2" customWidth="1"/>
    <col min="8716" max="8960" width="9.44140625" style="2"/>
    <col min="8961" max="8961" width="26.21875" style="2" customWidth="1"/>
    <col min="8962" max="8962" width="7.88671875" style="2" customWidth="1"/>
    <col min="8963" max="8963" width="8.109375" style="2" customWidth="1"/>
    <col min="8964" max="8964" width="8.5546875" style="2" customWidth="1"/>
    <col min="8965" max="8965" width="8.44140625" style="2" customWidth="1"/>
    <col min="8966" max="8966" width="8.6640625" style="2" customWidth="1"/>
    <col min="8967" max="8967" width="11.109375" style="2" customWidth="1"/>
    <col min="8968" max="8968" width="11.88671875" style="2" customWidth="1"/>
    <col min="8969" max="8969" width="18.5546875" style="2" customWidth="1"/>
    <col min="8970" max="8970" width="9.44140625" style="2"/>
    <col min="8971" max="8971" width="12.21875" style="2" customWidth="1"/>
    <col min="8972" max="9216" width="9.44140625" style="2"/>
    <col min="9217" max="9217" width="26.21875" style="2" customWidth="1"/>
    <col min="9218" max="9218" width="7.88671875" style="2" customWidth="1"/>
    <col min="9219" max="9219" width="8.109375" style="2" customWidth="1"/>
    <col min="9220" max="9220" width="8.5546875" style="2" customWidth="1"/>
    <col min="9221" max="9221" width="8.44140625" style="2" customWidth="1"/>
    <col min="9222" max="9222" width="8.6640625" style="2" customWidth="1"/>
    <col min="9223" max="9223" width="11.109375" style="2" customWidth="1"/>
    <col min="9224" max="9224" width="11.88671875" style="2" customWidth="1"/>
    <col min="9225" max="9225" width="18.5546875" style="2" customWidth="1"/>
    <col min="9226" max="9226" width="9.44140625" style="2"/>
    <col min="9227" max="9227" width="12.21875" style="2" customWidth="1"/>
    <col min="9228" max="9472" width="9.44140625" style="2"/>
    <col min="9473" max="9473" width="26.21875" style="2" customWidth="1"/>
    <col min="9474" max="9474" width="7.88671875" style="2" customWidth="1"/>
    <col min="9475" max="9475" width="8.109375" style="2" customWidth="1"/>
    <col min="9476" max="9476" width="8.5546875" style="2" customWidth="1"/>
    <col min="9477" max="9477" width="8.44140625" style="2" customWidth="1"/>
    <col min="9478" max="9478" width="8.6640625" style="2" customWidth="1"/>
    <col min="9479" max="9479" width="11.109375" style="2" customWidth="1"/>
    <col min="9480" max="9480" width="11.88671875" style="2" customWidth="1"/>
    <col min="9481" max="9481" width="18.5546875" style="2" customWidth="1"/>
    <col min="9482" max="9482" width="9.44140625" style="2"/>
    <col min="9483" max="9483" width="12.21875" style="2" customWidth="1"/>
    <col min="9484" max="9728" width="9.44140625" style="2"/>
    <col min="9729" max="9729" width="26.21875" style="2" customWidth="1"/>
    <col min="9730" max="9730" width="7.88671875" style="2" customWidth="1"/>
    <col min="9731" max="9731" width="8.109375" style="2" customWidth="1"/>
    <col min="9732" max="9732" width="8.5546875" style="2" customWidth="1"/>
    <col min="9733" max="9733" width="8.44140625" style="2" customWidth="1"/>
    <col min="9734" max="9734" width="8.6640625" style="2" customWidth="1"/>
    <col min="9735" max="9735" width="11.109375" style="2" customWidth="1"/>
    <col min="9736" max="9736" width="11.88671875" style="2" customWidth="1"/>
    <col min="9737" max="9737" width="18.5546875" style="2" customWidth="1"/>
    <col min="9738" max="9738" width="9.44140625" style="2"/>
    <col min="9739" max="9739" width="12.21875" style="2" customWidth="1"/>
    <col min="9740" max="9984" width="9.44140625" style="2"/>
    <col min="9985" max="9985" width="26.21875" style="2" customWidth="1"/>
    <col min="9986" max="9986" width="7.88671875" style="2" customWidth="1"/>
    <col min="9987" max="9987" width="8.109375" style="2" customWidth="1"/>
    <col min="9988" max="9988" width="8.5546875" style="2" customWidth="1"/>
    <col min="9989" max="9989" width="8.44140625" style="2" customWidth="1"/>
    <col min="9990" max="9990" width="8.6640625" style="2" customWidth="1"/>
    <col min="9991" max="9991" width="11.109375" style="2" customWidth="1"/>
    <col min="9992" max="9992" width="11.88671875" style="2" customWidth="1"/>
    <col min="9993" max="9993" width="18.5546875" style="2" customWidth="1"/>
    <col min="9994" max="9994" width="9.44140625" style="2"/>
    <col min="9995" max="9995" width="12.21875" style="2" customWidth="1"/>
    <col min="9996" max="10240" width="9.44140625" style="2"/>
    <col min="10241" max="10241" width="26.21875" style="2" customWidth="1"/>
    <col min="10242" max="10242" width="7.88671875" style="2" customWidth="1"/>
    <col min="10243" max="10243" width="8.109375" style="2" customWidth="1"/>
    <col min="10244" max="10244" width="8.5546875" style="2" customWidth="1"/>
    <col min="10245" max="10245" width="8.44140625" style="2" customWidth="1"/>
    <col min="10246" max="10246" width="8.6640625" style="2" customWidth="1"/>
    <col min="10247" max="10247" width="11.109375" style="2" customWidth="1"/>
    <col min="10248" max="10248" width="11.88671875" style="2" customWidth="1"/>
    <col min="10249" max="10249" width="18.5546875" style="2" customWidth="1"/>
    <col min="10250" max="10250" width="9.44140625" style="2"/>
    <col min="10251" max="10251" width="12.21875" style="2" customWidth="1"/>
    <col min="10252" max="10496" width="9.44140625" style="2"/>
    <col min="10497" max="10497" width="26.21875" style="2" customWidth="1"/>
    <col min="10498" max="10498" width="7.88671875" style="2" customWidth="1"/>
    <col min="10499" max="10499" width="8.109375" style="2" customWidth="1"/>
    <col min="10500" max="10500" width="8.5546875" style="2" customWidth="1"/>
    <col min="10501" max="10501" width="8.44140625" style="2" customWidth="1"/>
    <col min="10502" max="10502" width="8.6640625" style="2" customWidth="1"/>
    <col min="10503" max="10503" width="11.109375" style="2" customWidth="1"/>
    <col min="10504" max="10504" width="11.88671875" style="2" customWidth="1"/>
    <col min="10505" max="10505" width="18.5546875" style="2" customWidth="1"/>
    <col min="10506" max="10506" width="9.44140625" style="2"/>
    <col min="10507" max="10507" width="12.21875" style="2" customWidth="1"/>
    <col min="10508" max="10752" width="9.44140625" style="2"/>
    <col min="10753" max="10753" width="26.21875" style="2" customWidth="1"/>
    <col min="10754" max="10754" width="7.88671875" style="2" customWidth="1"/>
    <col min="10755" max="10755" width="8.109375" style="2" customWidth="1"/>
    <col min="10756" max="10756" width="8.5546875" style="2" customWidth="1"/>
    <col min="10757" max="10757" width="8.44140625" style="2" customWidth="1"/>
    <col min="10758" max="10758" width="8.6640625" style="2" customWidth="1"/>
    <col min="10759" max="10759" width="11.109375" style="2" customWidth="1"/>
    <col min="10760" max="10760" width="11.88671875" style="2" customWidth="1"/>
    <col min="10761" max="10761" width="18.5546875" style="2" customWidth="1"/>
    <col min="10762" max="10762" width="9.44140625" style="2"/>
    <col min="10763" max="10763" width="12.21875" style="2" customWidth="1"/>
    <col min="10764" max="11008" width="9.44140625" style="2"/>
    <col min="11009" max="11009" width="26.21875" style="2" customWidth="1"/>
    <col min="11010" max="11010" width="7.88671875" style="2" customWidth="1"/>
    <col min="11011" max="11011" width="8.109375" style="2" customWidth="1"/>
    <col min="11012" max="11012" width="8.5546875" style="2" customWidth="1"/>
    <col min="11013" max="11013" width="8.44140625" style="2" customWidth="1"/>
    <col min="11014" max="11014" width="8.6640625" style="2" customWidth="1"/>
    <col min="11015" max="11015" width="11.109375" style="2" customWidth="1"/>
    <col min="11016" max="11016" width="11.88671875" style="2" customWidth="1"/>
    <col min="11017" max="11017" width="18.5546875" style="2" customWidth="1"/>
    <col min="11018" max="11018" width="9.44140625" style="2"/>
    <col min="11019" max="11019" width="12.21875" style="2" customWidth="1"/>
    <col min="11020" max="11264" width="9.44140625" style="2"/>
    <col min="11265" max="11265" width="26.21875" style="2" customWidth="1"/>
    <col min="11266" max="11266" width="7.88671875" style="2" customWidth="1"/>
    <col min="11267" max="11267" width="8.109375" style="2" customWidth="1"/>
    <col min="11268" max="11268" width="8.5546875" style="2" customWidth="1"/>
    <col min="11269" max="11269" width="8.44140625" style="2" customWidth="1"/>
    <col min="11270" max="11270" width="8.6640625" style="2" customWidth="1"/>
    <col min="11271" max="11271" width="11.109375" style="2" customWidth="1"/>
    <col min="11272" max="11272" width="11.88671875" style="2" customWidth="1"/>
    <col min="11273" max="11273" width="18.5546875" style="2" customWidth="1"/>
    <col min="11274" max="11274" width="9.44140625" style="2"/>
    <col min="11275" max="11275" width="12.21875" style="2" customWidth="1"/>
    <col min="11276" max="11520" width="9.44140625" style="2"/>
    <col min="11521" max="11521" width="26.21875" style="2" customWidth="1"/>
    <col min="11522" max="11522" width="7.88671875" style="2" customWidth="1"/>
    <col min="11523" max="11523" width="8.109375" style="2" customWidth="1"/>
    <col min="11524" max="11524" width="8.5546875" style="2" customWidth="1"/>
    <col min="11525" max="11525" width="8.44140625" style="2" customWidth="1"/>
    <col min="11526" max="11526" width="8.6640625" style="2" customWidth="1"/>
    <col min="11527" max="11527" width="11.109375" style="2" customWidth="1"/>
    <col min="11528" max="11528" width="11.88671875" style="2" customWidth="1"/>
    <col min="11529" max="11529" width="18.5546875" style="2" customWidth="1"/>
    <col min="11530" max="11530" width="9.44140625" style="2"/>
    <col min="11531" max="11531" width="12.21875" style="2" customWidth="1"/>
    <col min="11532" max="11776" width="9.44140625" style="2"/>
    <col min="11777" max="11777" width="26.21875" style="2" customWidth="1"/>
    <col min="11778" max="11778" width="7.88671875" style="2" customWidth="1"/>
    <col min="11779" max="11779" width="8.109375" style="2" customWidth="1"/>
    <col min="11780" max="11780" width="8.5546875" style="2" customWidth="1"/>
    <col min="11781" max="11781" width="8.44140625" style="2" customWidth="1"/>
    <col min="11782" max="11782" width="8.6640625" style="2" customWidth="1"/>
    <col min="11783" max="11783" width="11.109375" style="2" customWidth="1"/>
    <col min="11784" max="11784" width="11.88671875" style="2" customWidth="1"/>
    <col min="11785" max="11785" width="18.5546875" style="2" customWidth="1"/>
    <col min="11786" max="11786" width="9.44140625" style="2"/>
    <col min="11787" max="11787" width="12.21875" style="2" customWidth="1"/>
    <col min="11788" max="12032" width="9.44140625" style="2"/>
    <col min="12033" max="12033" width="26.21875" style="2" customWidth="1"/>
    <col min="12034" max="12034" width="7.88671875" style="2" customWidth="1"/>
    <col min="12035" max="12035" width="8.109375" style="2" customWidth="1"/>
    <col min="12036" max="12036" width="8.5546875" style="2" customWidth="1"/>
    <col min="12037" max="12037" width="8.44140625" style="2" customWidth="1"/>
    <col min="12038" max="12038" width="8.6640625" style="2" customWidth="1"/>
    <col min="12039" max="12039" width="11.109375" style="2" customWidth="1"/>
    <col min="12040" max="12040" width="11.88671875" style="2" customWidth="1"/>
    <col min="12041" max="12041" width="18.5546875" style="2" customWidth="1"/>
    <col min="12042" max="12042" width="9.44140625" style="2"/>
    <col min="12043" max="12043" width="12.21875" style="2" customWidth="1"/>
    <col min="12044" max="12288" width="9.44140625" style="2"/>
    <col min="12289" max="12289" width="26.21875" style="2" customWidth="1"/>
    <col min="12290" max="12290" width="7.88671875" style="2" customWidth="1"/>
    <col min="12291" max="12291" width="8.109375" style="2" customWidth="1"/>
    <col min="12292" max="12292" width="8.5546875" style="2" customWidth="1"/>
    <col min="12293" max="12293" width="8.44140625" style="2" customWidth="1"/>
    <col min="12294" max="12294" width="8.6640625" style="2" customWidth="1"/>
    <col min="12295" max="12295" width="11.109375" style="2" customWidth="1"/>
    <col min="12296" max="12296" width="11.88671875" style="2" customWidth="1"/>
    <col min="12297" max="12297" width="18.5546875" style="2" customWidth="1"/>
    <col min="12298" max="12298" width="9.44140625" style="2"/>
    <col min="12299" max="12299" width="12.21875" style="2" customWidth="1"/>
    <col min="12300" max="12544" width="9.44140625" style="2"/>
    <col min="12545" max="12545" width="26.21875" style="2" customWidth="1"/>
    <col min="12546" max="12546" width="7.88671875" style="2" customWidth="1"/>
    <col min="12547" max="12547" width="8.109375" style="2" customWidth="1"/>
    <col min="12548" max="12548" width="8.5546875" style="2" customWidth="1"/>
    <col min="12549" max="12549" width="8.44140625" style="2" customWidth="1"/>
    <col min="12550" max="12550" width="8.6640625" style="2" customWidth="1"/>
    <col min="12551" max="12551" width="11.109375" style="2" customWidth="1"/>
    <col min="12552" max="12552" width="11.88671875" style="2" customWidth="1"/>
    <col min="12553" max="12553" width="18.5546875" style="2" customWidth="1"/>
    <col min="12554" max="12554" width="9.44140625" style="2"/>
    <col min="12555" max="12555" width="12.21875" style="2" customWidth="1"/>
    <col min="12556" max="12800" width="9.44140625" style="2"/>
    <col min="12801" max="12801" width="26.21875" style="2" customWidth="1"/>
    <col min="12802" max="12802" width="7.88671875" style="2" customWidth="1"/>
    <col min="12803" max="12803" width="8.109375" style="2" customWidth="1"/>
    <col min="12804" max="12804" width="8.5546875" style="2" customWidth="1"/>
    <col min="12805" max="12805" width="8.44140625" style="2" customWidth="1"/>
    <col min="12806" max="12806" width="8.6640625" style="2" customWidth="1"/>
    <col min="12807" max="12807" width="11.109375" style="2" customWidth="1"/>
    <col min="12808" max="12808" width="11.88671875" style="2" customWidth="1"/>
    <col min="12809" max="12809" width="18.5546875" style="2" customWidth="1"/>
    <col min="12810" max="12810" width="9.44140625" style="2"/>
    <col min="12811" max="12811" width="12.21875" style="2" customWidth="1"/>
    <col min="12812" max="13056" width="9.44140625" style="2"/>
    <col min="13057" max="13057" width="26.21875" style="2" customWidth="1"/>
    <col min="13058" max="13058" width="7.88671875" style="2" customWidth="1"/>
    <col min="13059" max="13059" width="8.109375" style="2" customWidth="1"/>
    <col min="13060" max="13060" width="8.5546875" style="2" customWidth="1"/>
    <col min="13061" max="13061" width="8.44140625" style="2" customWidth="1"/>
    <col min="13062" max="13062" width="8.6640625" style="2" customWidth="1"/>
    <col min="13063" max="13063" width="11.109375" style="2" customWidth="1"/>
    <col min="13064" max="13064" width="11.88671875" style="2" customWidth="1"/>
    <col min="13065" max="13065" width="18.5546875" style="2" customWidth="1"/>
    <col min="13066" max="13066" width="9.44140625" style="2"/>
    <col min="13067" max="13067" width="12.21875" style="2" customWidth="1"/>
    <col min="13068" max="13312" width="9.44140625" style="2"/>
    <col min="13313" max="13313" width="26.21875" style="2" customWidth="1"/>
    <col min="13314" max="13314" width="7.88671875" style="2" customWidth="1"/>
    <col min="13315" max="13315" width="8.109375" style="2" customWidth="1"/>
    <col min="13316" max="13316" width="8.5546875" style="2" customWidth="1"/>
    <col min="13317" max="13317" width="8.44140625" style="2" customWidth="1"/>
    <col min="13318" max="13318" width="8.6640625" style="2" customWidth="1"/>
    <col min="13319" max="13319" width="11.109375" style="2" customWidth="1"/>
    <col min="13320" max="13320" width="11.88671875" style="2" customWidth="1"/>
    <col min="13321" max="13321" width="18.5546875" style="2" customWidth="1"/>
    <col min="13322" max="13322" width="9.44140625" style="2"/>
    <col min="13323" max="13323" width="12.21875" style="2" customWidth="1"/>
    <col min="13324" max="13568" width="9.44140625" style="2"/>
    <col min="13569" max="13569" width="26.21875" style="2" customWidth="1"/>
    <col min="13570" max="13570" width="7.88671875" style="2" customWidth="1"/>
    <col min="13571" max="13571" width="8.109375" style="2" customWidth="1"/>
    <col min="13572" max="13572" width="8.5546875" style="2" customWidth="1"/>
    <col min="13573" max="13573" width="8.44140625" style="2" customWidth="1"/>
    <col min="13574" max="13574" width="8.6640625" style="2" customWidth="1"/>
    <col min="13575" max="13575" width="11.109375" style="2" customWidth="1"/>
    <col min="13576" max="13576" width="11.88671875" style="2" customWidth="1"/>
    <col min="13577" max="13577" width="18.5546875" style="2" customWidth="1"/>
    <col min="13578" max="13578" width="9.44140625" style="2"/>
    <col min="13579" max="13579" width="12.21875" style="2" customWidth="1"/>
    <col min="13580" max="13824" width="9.44140625" style="2"/>
    <col min="13825" max="13825" width="26.21875" style="2" customWidth="1"/>
    <col min="13826" max="13826" width="7.88671875" style="2" customWidth="1"/>
    <col min="13827" max="13827" width="8.109375" style="2" customWidth="1"/>
    <col min="13828" max="13828" width="8.5546875" style="2" customWidth="1"/>
    <col min="13829" max="13829" width="8.44140625" style="2" customWidth="1"/>
    <col min="13830" max="13830" width="8.6640625" style="2" customWidth="1"/>
    <col min="13831" max="13831" width="11.109375" style="2" customWidth="1"/>
    <col min="13832" max="13832" width="11.88671875" style="2" customWidth="1"/>
    <col min="13833" max="13833" width="18.5546875" style="2" customWidth="1"/>
    <col min="13834" max="13834" width="9.44140625" style="2"/>
    <col min="13835" max="13835" width="12.21875" style="2" customWidth="1"/>
    <col min="13836" max="14080" width="9.44140625" style="2"/>
    <col min="14081" max="14081" width="26.21875" style="2" customWidth="1"/>
    <col min="14082" max="14082" width="7.88671875" style="2" customWidth="1"/>
    <col min="14083" max="14083" width="8.109375" style="2" customWidth="1"/>
    <col min="14084" max="14084" width="8.5546875" style="2" customWidth="1"/>
    <col min="14085" max="14085" width="8.44140625" style="2" customWidth="1"/>
    <col min="14086" max="14086" width="8.6640625" style="2" customWidth="1"/>
    <col min="14087" max="14087" width="11.109375" style="2" customWidth="1"/>
    <col min="14088" max="14088" width="11.88671875" style="2" customWidth="1"/>
    <col min="14089" max="14089" width="18.5546875" style="2" customWidth="1"/>
    <col min="14090" max="14090" width="9.44140625" style="2"/>
    <col min="14091" max="14091" width="12.21875" style="2" customWidth="1"/>
    <col min="14092" max="14336" width="9.44140625" style="2"/>
    <col min="14337" max="14337" width="26.21875" style="2" customWidth="1"/>
    <col min="14338" max="14338" width="7.88671875" style="2" customWidth="1"/>
    <col min="14339" max="14339" width="8.109375" style="2" customWidth="1"/>
    <col min="14340" max="14340" width="8.5546875" style="2" customWidth="1"/>
    <col min="14341" max="14341" width="8.44140625" style="2" customWidth="1"/>
    <col min="14342" max="14342" width="8.6640625" style="2" customWidth="1"/>
    <col min="14343" max="14343" width="11.109375" style="2" customWidth="1"/>
    <col min="14344" max="14344" width="11.88671875" style="2" customWidth="1"/>
    <col min="14345" max="14345" width="18.5546875" style="2" customWidth="1"/>
    <col min="14346" max="14346" width="9.44140625" style="2"/>
    <col min="14347" max="14347" width="12.21875" style="2" customWidth="1"/>
    <col min="14348" max="14592" width="9.44140625" style="2"/>
    <col min="14593" max="14593" width="26.21875" style="2" customWidth="1"/>
    <col min="14594" max="14594" width="7.88671875" style="2" customWidth="1"/>
    <col min="14595" max="14595" width="8.109375" style="2" customWidth="1"/>
    <col min="14596" max="14596" width="8.5546875" style="2" customWidth="1"/>
    <col min="14597" max="14597" width="8.44140625" style="2" customWidth="1"/>
    <col min="14598" max="14598" width="8.6640625" style="2" customWidth="1"/>
    <col min="14599" max="14599" width="11.109375" style="2" customWidth="1"/>
    <col min="14600" max="14600" width="11.88671875" style="2" customWidth="1"/>
    <col min="14601" max="14601" width="18.5546875" style="2" customWidth="1"/>
    <col min="14602" max="14602" width="9.44140625" style="2"/>
    <col min="14603" max="14603" width="12.21875" style="2" customWidth="1"/>
    <col min="14604" max="14848" width="9.44140625" style="2"/>
    <col min="14849" max="14849" width="26.21875" style="2" customWidth="1"/>
    <col min="14850" max="14850" width="7.88671875" style="2" customWidth="1"/>
    <col min="14851" max="14851" width="8.109375" style="2" customWidth="1"/>
    <col min="14852" max="14852" width="8.5546875" style="2" customWidth="1"/>
    <col min="14853" max="14853" width="8.44140625" style="2" customWidth="1"/>
    <col min="14854" max="14854" width="8.6640625" style="2" customWidth="1"/>
    <col min="14855" max="14855" width="11.109375" style="2" customWidth="1"/>
    <col min="14856" max="14856" width="11.88671875" style="2" customWidth="1"/>
    <col min="14857" max="14857" width="18.5546875" style="2" customWidth="1"/>
    <col min="14858" max="14858" width="9.44140625" style="2"/>
    <col min="14859" max="14859" width="12.21875" style="2" customWidth="1"/>
    <col min="14860" max="15104" width="9.44140625" style="2"/>
    <col min="15105" max="15105" width="26.21875" style="2" customWidth="1"/>
    <col min="15106" max="15106" width="7.88671875" style="2" customWidth="1"/>
    <col min="15107" max="15107" width="8.109375" style="2" customWidth="1"/>
    <col min="15108" max="15108" width="8.5546875" style="2" customWidth="1"/>
    <col min="15109" max="15109" width="8.44140625" style="2" customWidth="1"/>
    <col min="15110" max="15110" width="8.6640625" style="2" customWidth="1"/>
    <col min="15111" max="15111" width="11.109375" style="2" customWidth="1"/>
    <col min="15112" max="15112" width="11.88671875" style="2" customWidth="1"/>
    <col min="15113" max="15113" width="18.5546875" style="2" customWidth="1"/>
    <col min="15114" max="15114" width="9.44140625" style="2"/>
    <col min="15115" max="15115" width="12.21875" style="2" customWidth="1"/>
    <col min="15116" max="15360" width="9.44140625" style="2"/>
    <col min="15361" max="15361" width="26.21875" style="2" customWidth="1"/>
    <col min="15362" max="15362" width="7.88671875" style="2" customWidth="1"/>
    <col min="15363" max="15363" width="8.109375" style="2" customWidth="1"/>
    <col min="15364" max="15364" width="8.5546875" style="2" customWidth="1"/>
    <col min="15365" max="15365" width="8.44140625" style="2" customWidth="1"/>
    <col min="15366" max="15366" width="8.6640625" style="2" customWidth="1"/>
    <col min="15367" max="15367" width="11.109375" style="2" customWidth="1"/>
    <col min="15368" max="15368" width="11.88671875" style="2" customWidth="1"/>
    <col min="15369" max="15369" width="18.5546875" style="2" customWidth="1"/>
    <col min="15370" max="15370" width="9.44140625" style="2"/>
    <col min="15371" max="15371" width="12.21875" style="2" customWidth="1"/>
    <col min="15372" max="15616" width="9.44140625" style="2"/>
    <col min="15617" max="15617" width="26.21875" style="2" customWidth="1"/>
    <col min="15618" max="15618" width="7.88671875" style="2" customWidth="1"/>
    <col min="15619" max="15619" width="8.109375" style="2" customWidth="1"/>
    <col min="15620" max="15620" width="8.5546875" style="2" customWidth="1"/>
    <col min="15621" max="15621" width="8.44140625" style="2" customWidth="1"/>
    <col min="15622" max="15622" width="8.6640625" style="2" customWidth="1"/>
    <col min="15623" max="15623" width="11.109375" style="2" customWidth="1"/>
    <col min="15624" max="15624" width="11.88671875" style="2" customWidth="1"/>
    <col min="15625" max="15625" width="18.5546875" style="2" customWidth="1"/>
    <col min="15626" max="15626" width="9.44140625" style="2"/>
    <col min="15627" max="15627" width="12.21875" style="2" customWidth="1"/>
    <col min="15628" max="15872" width="9.44140625" style="2"/>
    <col min="15873" max="15873" width="26.21875" style="2" customWidth="1"/>
    <col min="15874" max="15874" width="7.88671875" style="2" customWidth="1"/>
    <col min="15875" max="15875" width="8.109375" style="2" customWidth="1"/>
    <col min="15876" max="15876" width="8.5546875" style="2" customWidth="1"/>
    <col min="15877" max="15877" width="8.44140625" style="2" customWidth="1"/>
    <col min="15878" max="15878" width="8.6640625" style="2" customWidth="1"/>
    <col min="15879" max="15879" width="11.109375" style="2" customWidth="1"/>
    <col min="15880" max="15880" width="11.88671875" style="2" customWidth="1"/>
    <col min="15881" max="15881" width="18.5546875" style="2" customWidth="1"/>
    <col min="15882" max="15882" width="9.44140625" style="2"/>
    <col min="15883" max="15883" width="12.21875" style="2" customWidth="1"/>
    <col min="15884" max="16128" width="9.44140625" style="2"/>
    <col min="16129" max="16129" width="26.21875" style="2" customWidth="1"/>
    <col min="16130" max="16130" width="7.88671875" style="2" customWidth="1"/>
    <col min="16131" max="16131" width="8.109375" style="2" customWidth="1"/>
    <col min="16132" max="16132" width="8.5546875" style="2" customWidth="1"/>
    <col min="16133" max="16133" width="8.44140625" style="2" customWidth="1"/>
    <col min="16134" max="16134" width="8.6640625" style="2" customWidth="1"/>
    <col min="16135" max="16135" width="11.109375" style="2" customWidth="1"/>
    <col min="16136" max="16136" width="11.88671875" style="2" customWidth="1"/>
    <col min="16137" max="16137" width="18.5546875" style="2" customWidth="1"/>
    <col min="16138" max="16138" width="9.44140625" style="2"/>
    <col min="16139" max="16139" width="12.21875" style="2" customWidth="1"/>
    <col min="16140" max="16384" width="9.44140625" style="2"/>
  </cols>
  <sheetData>
    <row r="1" spans="1:8" ht="21">
      <c r="A1" s="1"/>
    </row>
    <row r="2" spans="1:8" ht="21">
      <c r="A2" s="3" t="s">
        <v>54</v>
      </c>
      <c r="D2" s="1"/>
    </row>
    <row r="3" spans="1:8" ht="21">
      <c r="A3" s="3"/>
      <c r="D3" s="1"/>
    </row>
    <row r="4" spans="1:8" ht="21">
      <c r="A4" s="4"/>
      <c r="D4" s="1"/>
    </row>
    <row r="5" spans="1:8" ht="21">
      <c r="A5" s="4"/>
      <c r="B5" s="5" t="s">
        <v>0</v>
      </c>
      <c r="C5" s="5"/>
      <c r="D5" s="5"/>
      <c r="E5" s="6"/>
      <c r="F5" s="6"/>
      <c r="G5" s="6"/>
      <c r="H5" s="6"/>
    </row>
    <row r="6" spans="1:8" ht="21">
      <c r="C6" s="1"/>
      <c r="E6" s="7"/>
    </row>
    <row r="7" spans="1:8" ht="21">
      <c r="A7" s="2" t="s">
        <v>41</v>
      </c>
      <c r="B7" s="80">
        <f>H42</f>
        <v>5490000</v>
      </c>
      <c r="C7" s="80"/>
      <c r="D7" s="80"/>
      <c r="E7" s="80"/>
      <c r="F7" s="80"/>
      <c r="G7" s="80"/>
      <c r="H7" s="80"/>
    </row>
    <row r="8" spans="1:8" ht="20.100000000000001" customHeight="1">
      <c r="B8" s="8"/>
      <c r="H8" s="2" t="s">
        <v>1</v>
      </c>
    </row>
    <row r="9" spans="1:8" ht="20.100000000000001" customHeight="1">
      <c r="B9" s="8"/>
      <c r="G9" s="9" t="s">
        <v>2</v>
      </c>
      <c r="H9" s="10">
        <f>B7*0.1</f>
        <v>549000</v>
      </c>
    </row>
    <row r="10" spans="1:8" ht="20.100000000000001" customHeight="1">
      <c r="B10" s="8"/>
      <c r="G10" s="9" t="s">
        <v>3</v>
      </c>
      <c r="H10" s="10">
        <f>B7+H9</f>
        <v>6039000</v>
      </c>
    </row>
    <row r="11" spans="1:8" ht="20.100000000000001" customHeight="1">
      <c r="A11" s="57"/>
      <c r="B11" s="8"/>
      <c r="G11" s="9"/>
      <c r="H11" s="10"/>
    </row>
    <row r="12" spans="1:8" ht="20.100000000000001" customHeight="1">
      <c r="B12" s="8"/>
      <c r="G12" s="9"/>
      <c r="H12" s="10"/>
    </row>
    <row r="13" spans="1:8" ht="27" customHeight="1">
      <c r="A13" s="9" t="s">
        <v>4</v>
      </c>
      <c r="B13" s="81" t="s">
        <v>56</v>
      </c>
      <c r="C13" s="81"/>
      <c r="D13" s="81"/>
      <c r="E13" s="81"/>
      <c r="F13" s="81"/>
      <c r="G13" s="81"/>
      <c r="H13" s="81"/>
    </row>
    <row r="14" spans="1:8" ht="27" customHeight="1">
      <c r="A14" s="9"/>
      <c r="B14" s="11"/>
      <c r="C14" s="11"/>
      <c r="D14" s="11"/>
      <c r="E14" s="11"/>
      <c r="F14" s="11"/>
      <c r="G14" s="11"/>
      <c r="H14" s="11"/>
    </row>
    <row r="15" spans="1:8" ht="20.100000000000001" customHeight="1">
      <c r="B15" s="9"/>
    </row>
    <row r="16" spans="1:8" ht="18" customHeight="1">
      <c r="A16" s="12" t="s">
        <v>53</v>
      </c>
      <c r="F16" s="13"/>
    </row>
    <row r="17" spans="1:10" ht="18" customHeight="1">
      <c r="A17" s="14"/>
      <c r="F17" s="13"/>
    </row>
    <row r="18" spans="1:10" ht="18" customHeight="1"/>
    <row r="19" spans="1:10" ht="19.5" customHeight="1">
      <c r="A19" s="9" t="s">
        <v>42</v>
      </c>
      <c r="B19" s="13" t="s">
        <v>70</v>
      </c>
      <c r="C19" s="2" t="s">
        <v>71</v>
      </c>
      <c r="H19" s="15"/>
    </row>
    <row r="20" spans="1:10" ht="17.25">
      <c r="G20" s="4" t="s">
        <v>5</v>
      </c>
      <c r="H20" s="4" t="s">
        <v>6</v>
      </c>
    </row>
    <row r="21" spans="1:10" ht="17.25">
      <c r="G21" s="4" t="s">
        <v>7</v>
      </c>
      <c r="H21" s="4" t="s">
        <v>8</v>
      </c>
    </row>
    <row r="22" spans="1:10" ht="17.25">
      <c r="G22" s="4"/>
      <c r="H22" s="16" t="s">
        <v>9</v>
      </c>
    </row>
    <row r="23" spans="1:10" ht="21">
      <c r="A23" s="17"/>
      <c r="B23" s="1"/>
      <c r="G23" s="16"/>
      <c r="H23" s="4" t="s">
        <v>10</v>
      </c>
    </row>
    <row r="24" spans="1:10" ht="17.25">
      <c r="G24" s="4"/>
      <c r="I24" s="2" t="s">
        <v>11</v>
      </c>
    </row>
    <row r="25" spans="1:10">
      <c r="I25" s="2" t="s">
        <v>12</v>
      </c>
    </row>
    <row r="27" spans="1:10">
      <c r="H27" s="2" t="s">
        <v>13</v>
      </c>
    </row>
    <row r="29" spans="1:10" ht="21" customHeight="1">
      <c r="B29" s="81" t="str">
        <f>B13</f>
        <v>大通り公園地下ピット改修設計業務委託</v>
      </c>
      <c r="C29" s="81"/>
      <c r="D29" s="81"/>
      <c r="E29" s="81"/>
      <c r="F29" s="81"/>
      <c r="G29" s="81"/>
      <c r="H29" s="81"/>
      <c r="I29" s="9"/>
    </row>
    <row r="30" spans="1:10" ht="12.95" customHeight="1" thickBot="1">
      <c r="B30" s="1"/>
    </row>
    <row r="31" spans="1:10" ht="20.100000000000001" customHeight="1" thickBot="1">
      <c r="A31" s="20" t="s">
        <v>14</v>
      </c>
      <c r="B31" s="21"/>
      <c r="C31" s="21" t="s">
        <v>15</v>
      </c>
      <c r="D31" s="21"/>
      <c r="E31" s="22" t="s">
        <v>16</v>
      </c>
      <c r="F31" s="22" t="s">
        <v>17</v>
      </c>
      <c r="G31" s="22" t="s">
        <v>18</v>
      </c>
      <c r="H31" s="22" t="s">
        <v>19</v>
      </c>
      <c r="I31" s="23" t="s">
        <v>20</v>
      </c>
    </row>
    <row r="32" spans="1:10" ht="24.95" customHeight="1" thickTop="1">
      <c r="A32" s="67" t="s">
        <v>69</v>
      </c>
      <c r="B32" s="24"/>
      <c r="C32" s="25"/>
      <c r="D32" s="25"/>
      <c r="E32" s="26">
        <v>1</v>
      </c>
      <c r="F32" s="26" t="s">
        <v>21</v>
      </c>
      <c r="G32" s="27">
        <f>H63</f>
        <v>2171000</v>
      </c>
      <c r="H32" s="27">
        <f>E32*G32</f>
        <v>2171000</v>
      </c>
      <c r="I32" s="28"/>
      <c r="J32" s="7"/>
    </row>
    <row r="33" spans="1:15" ht="24.95" customHeight="1">
      <c r="A33" s="67" t="s">
        <v>43</v>
      </c>
      <c r="B33" s="25"/>
      <c r="C33" s="25"/>
      <c r="D33" s="25"/>
      <c r="E33" s="26"/>
      <c r="F33" s="26"/>
      <c r="G33" s="27"/>
      <c r="H33" s="27"/>
      <c r="I33" s="28"/>
      <c r="J33" s="7"/>
    </row>
    <row r="34" spans="1:15" ht="24.95" customHeight="1">
      <c r="A34" s="67" t="s">
        <v>44</v>
      </c>
      <c r="B34" s="25"/>
      <c r="C34" s="25"/>
      <c r="D34" s="25"/>
      <c r="E34" s="26">
        <v>1</v>
      </c>
      <c r="F34" s="26" t="s">
        <v>21</v>
      </c>
      <c r="G34" s="58">
        <f>INT(6.9*INT(H32/1000)^0.45)*1000</f>
        <v>218000</v>
      </c>
      <c r="H34" s="58">
        <f>E34*G34</f>
        <v>218000</v>
      </c>
      <c r="I34" s="28" t="s">
        <v>52</v>
      </c>
      <c r="J34" s="49"/>
      <c r="K34" s="50"/>
      <c r="L34" s="51"/>
      <c r="M34" s="51"/>
      <c r="N34" s="51"/>
      <c r="O34" s="51"/>
    </row>
    <row r="35" spans="1:15" ht="24.95" customHeight="1">
      <c r="A35" s="67" t="s">
        <v>49</v>
      </c>
      <c r="B35" s="25"/>
      <c r="C35" s="25"/>
      <c r="D35" s="25"/>
      <c r="E35" s="26">
        <v>1</v>
      </c>
      <c r="F35" s="26" t="s">
        <v>21</v>
      </c>
      <c r="G35" s="58">
        <f>ROUNDDOWN(H32*0.63%,0)</f>
        <v>13677</v>
      </c>
      <c r="H35" s="58">
        <f>E35*G35</f>
        <v>13677</v>
      </c>
      <c r="I35" s="28" t="s">
        <v>51</v>
      </c>
      <c r="J35" s="49"/>
      <c r="K35" s="50"/>
      <c r="L35" s="51"/>
      <c r="M35" s="51"/>
      <c r="N35" s="51"/>
      <c r="O35" s="51"/>
    </row>
    <row r="36" spans="1:15" ht="24.95" customHeight="1">
      <c r="A36" s="68" t="s">
        <v>48</v>
      </c>
      <c r="B36" s="25"/>
      <c r="C36" s="25"/>
      <c r="D36" s="25"/>
      <c r="E36" s="26"/>
      <c r="F36" s="29"/>
      <c r="G36" s="27"/>
      <c r="H36" s="27">
        <f>SUM(H34:H35)</f>
        <v>231677</v>
      </c>
      <c r="I36" s="45"/>
      <c r="J36" s="49"/>
      <c r="K36" s="60"/>
      <c r="L36" s="51"/>
      <c r="M36" s="51"/>
      <c r="N36" s="51"/>
      <c r="O36" s="51"/>
    </row>
    <row r="37" spans="1:15" ht="24.95" customHeight="1">
      <c r="A37" s="67" t="s">
        <v>31</v>
      </c>
      <c r="B37" s="25"/>
      <c r="C37" s="25"/>
      <c r="D37" s="25"/>
      <c r="E37" s="26">
        <v>1</v>
      </c>
      <c r="F37" s="26" t="s">
        <v>21</v>
      </c>
      <c r="G37" s="27"/>
      <c r="H37" s="27">
        <f>ROUNDDOWN(H32*0.5385,0)</f>
        <v>1169083</v>
      </c>
      <c r="I37" s="45" t="s">
        <v>33</v>
      </c>
      <c r="J37" s="49"/>
      <c r="K37" s="50"/>
      <c r="L37" s="51"/>
      <c r="M37" s="50"/>
      <c r="N37" s="51"/>
      <c r="O37" s="50"/>
    </row>
    <row r="38" spans="1:15" ht="24.95" customHeight="1">
      <c r="A38" s="67" t="s">
        <v>32</v>
      </c>
      <c r="B38" s="25"/>
      <c r="C38" s="25"/>
      <c r="D38" s="25"/>
      <c r="E38" s="26"/>
      <c r="F38" s="26"/>
      <c r="G38" s="27"/>
      <c r="H38" s="27">
        <f>H32+H36+H37</f>
        <v>3571760</v>
      </c>
      <c r="I38" s="30"/>
      <c r="J38" s="49"/>
      <c r="K38" s="60"/>
      <c r="L38" s="61"/>
      <c r="M38" s="61"/>
      <c r="N38" s="51"/>
      <c r="O38" s="61"/>
    </row>
    <row r="39" spans="1:15" ht="24.95" customHeight="1">
      <c r="A39" s="67" t="s">
        <v>39</v>
      </c>
      <c r="B39" s="25"/>
      <c r="C39" s="25"/>
      <c r="D39" s="25"/>
      <c r="E39" s="26">
        <v>1</v>
      </c>
      <c r="F39" s="26" t="s">
        <v>21</v>
      </c>
      <c r="G39" s="27"/>
      <c r="H39" s="27">
        <f>ROUNDDOWN((H38)*0.5385,0)</f>
        <v>1923392</v>
      </c>
      <c r="I39" s="45" t="s">
        <v>40</v>
      </c>
    </row>
    <row r="40" spans="1:15" ht="24.95" customHeight="1">
      <c r="A40" s="67" t="s">
        <v>35</v>
      </c>
      <c r="B40" s="25"/>
      <c r="C40" s="25"/>
      <c r="D40" s="25"/>
      <c r="E40" s="26"/>
      <c r="F40" s="26"/>
      <c r="G40" s="27"/>
      <c r="H40" s="27">
        <f>ROUNDDOWN(H38+H39,-4)</f>
        <v>5490000</v>
      </c>
      <c r="I40" s="45" t="s">
        <v>34</v>
      </c>
      <c r="J40" s="7"/>
    </row>
    <row r="41" spans="1:15" ht="24.95" customHeight="1">
      <c r="A41" s="67"/>
      <c r="B41" s="25"/>
      <c r="C41" s="25"/>
      <c r="D41" s="25"/>
      <c r="E41" s="26"/>
      <c r="F41" s="26"/>
      <c r="G41" s="27"/>
      <c r="H41" s="27"/>
      <c r="I41" s="45"/>
      <c r="J41" s="7"/>
    </row>
    <row r="42" spans="1:15" ht="24.95" customHeight="1">
      <c r="A42" s="67" t="s">
        <v>36</v>
      </c>
      <c r="B42" s="24"/>
      <c r="C42" s="25"/>
      <c r="D42" s="25"/>
      <c r="E42" s="26">
        <v>1</v>
      </c>
      <c r="F42" s="26" t="s">
        <v>21</v>
      </c>
      <c r="G42" s="27"/>
      <c r="H42" s="27">
        <f>H40</f>
        <v>5490000</v>
      </c>
      <c r="I42" s="45"/>
      <c r="J42" s="7"/>
    </row>
    <row r="43" spans="1:15" ht="24.95" customHeight="1">
      <c r="A43" s="69" t="s">
        <v>37</v>
      </c>
      <c r="B43" s="54"/>
      <c r="C43" s="54"/>
      <c r="D43" s="54"/>
      <c r="E43" s="26">
        <v>1</v>
      </c>
      <c r="F43" s="26" t="s">
        <v>21</v>
      </c>
      <c r="G43" s="55"/>
      <c r="H43" s="55">
        <f>H42*0.1</f>
        <v>549000</v>
      </c>
      <c r="I43" s="56"/>
      <c r="J43" s="7"/>
    </row>
    <row r="44" spans="1:15" ht="24.95" customHeight="1">
      <c r="A44" s="69" t="s">
        <v>38</v>
      </c>
      <c r="B44" s="54"/>
      <c r="C44" s="54"/>
      <c r="D44" s="54"/>
      <c r="E44" s="26">
        <v>1</v>
      </c>
      <c r="F44" s="26" t="s">
        <v>21</v>
      </c>
      <c r="G44" s="55"/>
      <c r="H44" s="55">
        <f>H42+H43</f>
        <v>6039000</v>
      </c>
      <c r="I44" s="56"/>
      <c r="J44" s="7"/>
    </row>
    <row r="45" spans="1:15" ht="24.95" customHeight="1" thickBot="1">
      <c r="A45" s="53"/>
      <c r="B45" s="31"/>
      <c r="C45" s="32"/>
      <c r="D45" s="32"/>
      <c r="E45" s="33"/>
      <c r="F45" s="33"/>
      <c r="G45" s="34"/>
      <c r="H45" s="34"/>
      <c r="I45" s="31"/>
      <c r="J45" s="7"/>
    </row>
    <row r="46" spans="1:15">
      <c r="A46" s="18"/>
      <c r="G46" s="19"/>
      <c r="H46" s="19"/>
    </row>
    <row r="47" spans="1:15" ht="21" customHeight="1">
      <c r="B47" s="81" t="str">
        <f>B13</f>
        <v>大通り公園地下ピット改修設計業務委託</v>
      </c>
      <c r="C47" s="81"/>
      <c r="D47" s="81"/>
      <c r="E47" s="81"/>
      <c r="F47" s="81"/>
      <c r="G47" s="81"/>
      <c r="H47" s="81"/>
      <c r="I47" s="9"/>
    </row>
    <row r="48" spans="1:15" ht="20.100000000000001" customHeight="1" thickBot="1">
      <c r="A48" s="2" t="s">
        <v>50</v>
      </c>
      <c r="C48" s="35"/>
    </row>
    <row r="49" spans="1:9" ht="20.100000000000001" customHeight="1">
      <c r="A49" s="36" t="s">
        <v>22</v>
      </c>
      <c r="B49" s="37" t="s">
        <v>23</v>
      </c>
      <c r="C49" s="37" t="s">
        <v>24</v>
      </c>
      <c r="D49" s="37" t="s">
        <v>25</v>
      </c>
      <c r="E49" s="37" t="s">
        <v>26</v>
      </c>
      <c r="F49" s="37" t="s">
        <v>27</v>
      </c>
      <c r="G49" s="37" t="s">
        <v>28</v>
      </c>
      <c r="H49" s="38" t="s">
        <v>19</v>
      </c>
      <c r="I49" s="39" t="s">
        <v>29</v>
      </c>
    </row>
    <row r="50" spans="1:9" ht="20.100000000000001" customHeight="1" thickBot="1">
      <c r="A50" s="40"/>
      <c r="B50" s="52">
        <v>75800</v>
      </c>
      <c r="C50" s="52">
        <v>64800</v>
      </c>
      <c r="D50" s="52">
        <v>57000</v>
      </c>
      <c r="E50" s="52">
        <v>47200</v>
      </c>
      <c r="F50" s="52">
        <v>38400</v>
      </c>
      <c r="G50" s="52">
        <v>33600</v>
      </c>
      <c r="H50" s="41"/>
      <c r="I50" s="42"/>
    </row>
    <row r="51" spans="1:9" ht="30.6" customHeight="1" thickTop="1">
      <c r="A51" s="70" t="s">
        <v>57</v>
      </c>
      <c r="B51" s="72"/>
      <c r="C51" s="72">
        <v>0.5</v>
      </c>
      <c r="D51" s="72">
        <v>0.5</v>
      </c>
      <c r="E51" s="72">
        <v>0.5</v>
      </c>
      <c r="F51" s="72"/>
      <c r="G51" s="72"/>
      <c r="H51" s="65">
        <f t="shared" ref="H51:H63" si="0">B51*技師長+C51*主任技師+D51*技師Ａ+E51*技師Ｂ+F51*技師Ｃ+G51*技術員</f>
        <v>84500</v>
      </c>
      <c r="I51" s="64"/>
    </row>
    <row r="52" spans="1:9" ht="30.6" customHeight="1">
      <c r="A52" s="59" t="s">
        <v>58</v>
      </c>
      <c r="B52" s="62"/>
      <c r="C52" s="62"/>
      <c r="D52" s="62">
        <v>0.5</v>
      </c>
      <c r="E52" s="62">
        <v>0.5</v>
      </c>
      <c r="F52" s="62"/>
      <c r="G52" s="62"/>
      <c r="H52" s="65">
        <f t="shared" si="0"/>
        <v>52100</v>
      </c>
      <c r="I52" s="45"/>
    </row>
    <row r="53" spans="1:9" ht="30.6" customHeight="1">
      <c r="A53" s="59" t="s">
        <v>59</v>
      </c>
      <c r="B53" s="73"/>
      <c r="C53" s="73">
        <v>0.5</v>
      </c>
      <c r="D53" s="73">
        <v>0.5</v>
      </c>
      <c r="E53" s="73">
        <v>1</v>
      </c>
      <c r="F53" s="73">
        <v>2</v>
      </c>
      <c r="G53" s="73"/>
      <c r="H53" s="65">
        <f t="shared" si="0"/>
        <v>184900</v>
      </c>
      <c r="I53" s="66"/>
    </row>
    <row r="54" spans="1:9" ht="30.6" customHeight="1">
      <c r="A54" s="71" t="s">
        <v>60</v>
      </c>
      <c r="B54" s="73"/>
      <c r="C54" s="62"/>
      <c r="D54" s="62">
        <v>0.5</v>
      </c>
      <c r="E54" s="62">
        <v>0.5</v>
      </c>
      <c r="F54" s="73"/>
      <c r="G54" s="73">
        <v>0.5</v>
      </c>
      <c r="H54" s="65">
        <f t="shared" si="0"/>
        <v>68900</v>
      </c>
      <c r="I54" s="66"/>
    </row>
    <row r="55" spans="1:9" ht="30.6" customHeight="1">
      <c r="A55" s="71" t="s">
        <v>61</v>
      </c>
      <c r="B55" s="73"/>
      <c r="C55" s="62"/>
      <c r="D55" s="62"/>
      <c r="E55" s="62">
        <v>1.5</v>
      </c>
      <c r="F55" s="73">
        <v>2.5</v>
      </c>
      <c r="G55" s="73">
        <v>4</v>
      </c>
      <c r="H55" s="65">
        <f t="shared" si="0"/>
        <v>301200</v>
      </c>
      <c r="I55" s="66"/>
    </row>
    <row r="56" spans="1:9" ht="30.6" customHeight="1">
      <c r="A56" s="71" t="s">
        <v>62</v>
      </c>
      <c r="B56" s="73"/>
      <c r="C56" s="62"/>
      <c r="D56" s="62">
        <v>0.5</v>
      </c>
      <c r="E56" s="62">
        <v>1</v>
      </c>
      <c r="F56" s="73">
        <v>1.5</v>
      </c>
      <c r="G56" s="73">
        <v>5</v>
      </c>
      <c r="H56" s="65">
        <f t="shared" si="0"/>
        <v>301300</v>
      </c>
      <c r="I56" s="66"/>
    </row>
    <row r="57" spans="1:9" ht="30.6" customHeight="1">
      <c r="A57" s="71" t="s">
        <v>63</v>
      </c>
      <c r="B57" s="73"/>
      <c r="C57" s="62"/>
      <c r="D57" s="62"/>
      <c r="E57" s="62">
        <v>1.5</v>
      </c>
      <c r="F57" s="73">
        <v>2</v>
      </c>
      <c r="G57" s="73">
        <v>3</v>
      </c>
      <c r="H57" s="65">
        <f t="shared" si="0"/>
        <v>248400</v>
      </c>
      <c r="I57" s="66"/>
    </row>
    <row r="58" spans="1:9" ht="30.6" customHeight="1">
      <c r="A58" s="71" t="s">
        <v>64</v>
      </c>
      <c r="B58" s="73"/>
      <c r="C58" s="62"/>
      <c r="D58" s="62"/>
      <c r="E58" s="62">
        <v>1</v>
      </c>
      <c r="F58" s="73">
        <v>1.5</v>
      </c>
      <c r="G58" s="73">
        <v>2</v>
      </c>
      <c r="H58" s="65">
        <f t="shared" si="0"/>
        <v>172000</v>
      </c>
      <c r="I58" s="66"/>
    </row>
    <row r="59" spans="1:9" ht="30.6" customHeight="1">
      <c r="A59" s="71" t="s">
        <v>65</v>
      </c>
      <c r="B59" s="73"/>
      <c r="C59" s="62">
        <v>1</v>
      </c>
      <c r="D59" s="62">
        <v>1</v>
      </c>
      <c r="E59" s="62"/>
      <c r="F59" s="73"/>
      <c r="G59" s="73"/>
      <c r="H59" s="65">
        <f t="shared" si="0"/>
        <v>121800</v>
      </c>
      <c r="I59" s="66"/>
    </row>
    <row r="60" spans="1:9" ht="30.6" customHeight="1">
      <c r="A60" s="71" t="s">
        <v>66</v>
      </c>
      <c r="B60" s="73"/>
      <c r="C60" s="62">
        <v>0.5</v>
      </c>
      <c r="D60" s="62">
        <v>1</v>
      </c>
      <c r="E60" s="62">
        <v>1.5</v>
      </c>
      <c r="F60" s="73"/>
      <c r="G60" s="73"/>
      <c r="H60" s="65">
        <f t="shared" si="0"/>
        <v>160200</v>
      </c>
      <c r="I60" s="66"/>
    </row>
    <row r="61" spans="1:9" ht="30.6" customHeight="1">
      <c r="A61" s="71" t="s">
        <v>67</v>
      </c>
      <c r="B61" s="73"/>
      <c r="C61" s="62">
        <v>2</v>
      </c>
      <c r="D61" s="62">
        <v>2</v>
      </c>
      <c r="E61" s="62">
        <v>2</v>
      </c>
      <c r="F61" s="73"/>
      <c r="G61" s="73"/>
      <c r="H61" s="65">
        <f t="shared" si="0"/>
        <v>338000</v>
      </c>
      <c r="I61" s="66"/>
    </row>
    <row r="62" spans="1:9" ht="30.6" customHeight="1" thickBot="1">
      <c r="A62" s="71" t="s">
        <v>68</v>
      </c>
      <c r="B62" s="73"/>
      <c r="C62" s="62"/>
      <c r="D62" s="62">
        <v>0.5</v>
      </c>
      <c r="E62" s="62">
        <v>1.5</v>
      </c>
      <c r="F62" s="73">
        <v>1</v>
      </c>
      <c r="G62" s="73"/>
      <c r="H62" s="65">
        <f t="shared" si="0"/>
        <v>137700</v>
      </c>
      <c r="I62" s="66"/>
    </row>
    <row r="63" spans="1:9" ht="34.5" customHeight="1" thickTop="1" thickBot="1">
      <c r="A63" s="46"/>
      <c r="B63" s="74">
        <f t="shared" ref="B63:G63" si="1">SUM(B51:B62)</f>
        <v>0</v>
      </c>
      <c r="C63" s="74">
        <f t="shared" si="1"/>
        <v>4.5</v>
      </c>
      <c r="D63" s="74">
        <f t="shared" si="1"/>
        <v>7</v>
      </c>
      <c r="E63" s="74">
        <f t="shared" si="1"/>
        <v>12.5</v>
      </c>
      <c r="F63" s="74">
        <f t="shared" si="1"/>
        <v>10.5</v>
      </c>
      <c r="G63" s="74">
        <f t="shared" si="1"/>
        <v>14.5</v>
      </c>
      <c r="H63" s="47">
        <f t="shared" si="0"/>
        <v>2171000</v>
      </c>
      <c r="I63" s="48"/>
    </row>
    <row r="64" spans="1:9" ht="24" customHeight="1">
      <c r="B64" s="81" t="str">
        <f>B13</f>
        <v>大通り公園地下ピット改修設計業務委託</v>
      </c>
      <c r="C64" s="81"/>
      <c r="D64" s="81"/>
      <c r="E64" s="81"/>
      <c r="F64" s="81"/>
      <c r="G64" s="81"/>
      <c r="H64" s="81"/>
      <c r="I64" s="9"/>
    </row>
    <row r="65" spans="1:9" ht="20.100000000000001" customHeight="1" thickBot="1">
      <c r="A65" s="2" t="s">
        <v>55</v>
      </c>
      <c r="C65" s="35"/>
    </row>
    <row r="66" spans="1:9" ht="20.100000000000001" customHeight="1">
      <c r="A66" s="36" t="s">
        <v>22</v>
      </c>
      <c r="B66" s="37" t="s">
        <v>23</v>
      </c>
      <c r="C66" s="37" t="s">
        <v>24</v>
      </c>
      <c r="D66" s="37" t="s">
        <v>25</v>
      </c>
      <c r="E66" s="37" t="s">
        <v>26</v>
      </c>
      <c r="F66" s="37" t="s">
        <v>27</v>
      </c>
      <c r="G66" s="37" t="s">
        <v>28</v>
      </c>
      <c r="H66" s="38" t="s">
        <v>19</v>
      </c>
      <c r="I66" s="39" t="s">
        <v>29</v>
      </c>
    </row>
    <row r="67" spans="1:9" ht="20.100000000000001" customHeight="1" thickBot="1">
      <c r="A67" s="40"/>
      <c r="B67" s="52">
        <v>75800</v>
      </c>
      <c r="C67" s="52">
        <v>64800</v>
      </c>
      <c r="D67" s="52">
        <v>57000</v>
      </c>
      <c r="E67" s="52">
        <v>47200</v>
      </c>
      <c r="F67" s="52">
        <v>38400</v>
      </c>
      <c r="G67" s="52">
        <v>33600</v>
      </c>
      <c r="H67" s="41"/>
      <c r="I67" s="42"/>
    </row>
    <row r="68" spans="1:9" ht="30" customHeight="1" thickTop="1">
      <c r="A68" s="59" t="s">
        <v>45</v>
      </c>
      <c r="B68" s="62"/>
      <c r="C68" s="62">
        <v>0.5</v>
      </c>
      <c r="D68" s="62">
        <v>0.5</v>
      </c>
      <c r="E68" s="62">
        <v>0.5</v>
      </c>
      <c r="F68" s="62"/>
      <c r="G68" s="62"/>
      <c r="H68" s="43">
        <f t="shared" ref="H68:H70" si="2">B68*技師長+C68*主任技師+D68*技師Ａ+E68*技師Ｂ+F68*技師Ｃ+G68*技術員</f>
        <v>84500</v>
      </c>
      <c r="I68" s="44"/>
    </row>
    <row r="69" spans="1:9" ht="30" customHeight="1">
      <c r="A69" s="59" t="s">
        <v>46</v>
      </c>
      <c r="B69" s="62"/>
      <c r="C69" s="62">
        <v>1</v>
      </c>
      <c r="D69" s="62">
        <v>1</v>
      </c>
      <c r="E69" s="62">
        <v>1</v>
      </c>
      <c r="F69" s="62"/>
      <c r="G69" s="62"/>
      <c r="H69" s="43">
        <f t="shared" si="2"/>
        <v>169000</v>
      </c>
      <c r="I69" s="44" t="s">
        <v>72</v>
      </c>
    </row>
    <row r="70" spans="1:9" ht="30" customHeight="1" thickBot="1">
      <c r="A70" s="59" t="s">
        <v>47</v>
      </c>
      <c r="B70" s="62"/>
      <c r="C70" s="62">
        <v>0.5</v>
      </c>
      <c r="D70" s="62">
        <v>0.5</v>
      </c>
      <c r="E70" s="62">
        <v>0.5</v>
      </c>
      <c r="F70" s="62"/>
      <c r="G70" s="62"/>
      <c r="H70" s="43">
        <f t="shared" si="2"/>
        <v>84500</v>
      </c>
      <c r="I70" s="44"/>
    </row>
    <row r="71" spans="1:9" ht="30" customHeight="1" thickTop="1" thickBot="1">
      <c r="A71" s="46" t="s">
        <v>30</v>
      </c>
      <c r="B71" s="63">
        <f t="shared" ref="B71:G71" si="3">SUM(B68:B70)</f>
        <v>0</v>
      </c>
      <c r="C71" s="63">
        <f t="shared" si="3"/>
        <v>2</v>
      </c>
      <c r="D71" s="63">
        <f t="shared" si="3"/>
        <v>2</v>
      </c>
      <c r="E71" s="63">
        <f t="shared" si="3"/>
        <v>2</v>
      </c>
      <c r="F71" s="63">
        <f t="shared" si="3"/>
        <v>0</v>
      </c>
      <c r="G71" s="63">
        <f t="shared" si="3"/>
        <v>0</v>
      </c>
      <c r="H71" s="47">
        <f>B71*技師長+C71*主任技師+D71*技師Ａ+E71*技師Ｂ+F71*技師Ｃ+G71*技術員</f>
        <v>338000</v>
      </c>
      <c r="I71" s="48"/>
    </row>
    <row r="72" spans="1:9" ht="24.95" customHeight="1"/>
  </sheetData>
  <mergeCells count="5">
    <mergeCell ref="B7:H7"/>
    <mergeCell ref="B13:H13"/>
    <mergeCell ref="B29:H29"/>
    <mergeCell ref="B47:H47"/>
    <mergeCell ref="B64:H64"/>
  </mergeCells>
  <phoneticPr fontId="3"/>
  <printOptions horizontalCentered="1" gridLinesSet="0"/>
  <pageMargins left="0.78740157480314965" right="0.39370078740157483" top="0.59055118110236227" bottom="0.23622047244094491" header="0.51181102362204722" footer="0.15748031496062992"/>
  <pageSetup paperSize="9" scale="81" orientation="landscape" useFirstPageNumber="1" r:id="rId1"/>
  <headerFooter alignWithMargins="0"/>
  <rowBreaks count="3" manualBreakCount="3">
    <brk id="28" max="8" man="1"/>
    <brk id="46" max="8" man="1"/>
    <brk id="63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14</vt:i4>
      </vt:variant>
    </vt:vector>
  </HeadingPairs>
  <TitlesOfParts>
    <vt:vector size="16" baseType="lpstr">
      <vt:lpstr>推進見積</vt:lpstr>
      <vt:lpstr>※見積書ベース※</vt:lpstr>
      <vt:lpstr>※見積書ベース※!Print_Area</vt:lpstr>
      <vt:lpstr>推進見積!Print_Area</vt:lpstr>
      <vt:lpstr>※見積書ベース※!技師Ａ</vt:lpstr>
      <vt:lpstr>推進見積!技師Ａ</vt:lpstr>
      <vt:lpstr>※見積書ベース※!技師Ｂ</vt:lpstr>
      <vt:lpstr>推進見積!技師Ｂ</vt:lpstr>
      <vt:lpstr>※見積書ベース※!技師Ｃ</vt:lpstr>
      <vt:lpstr>推進見積!技師Ｃ</vt:lpstr>
      <vt:lpstr>※見積書ベース※!技師長</vt:lpstr>
      <vt:lpstr>推進見積!技師長</vt:lpstr>
      <vt:lpstr>※見積書ベース※!技術員</vt:lpstr>
      <vt:lpstr>推進見積!技術員</vt:lpstr>
      <vt:lpstr>※見積書ベース※!主任技師</vt:lpstr>
      <vt:lpstr>推進見積!主任技師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 kawashima</dc:creator>
  <cp:lastModifiedBy>浅見 友紀</cp:lastModifiedBy>
  <cp:lastPrinted>2024-07-08T04:20:25Z</cp:lastPrinted>
  <dcterms:created xsi:type="dcterms:W3CDTF">2022-07-12T10:04:22Z</dcterms:created>
  <dcterms:modified xsi:type="dcterms:W3CDTF">2024-12-19T23:42:03Z</dcterms:modified>
</cp:coreProperties>
</file>