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6上瀬谷実施3\②汚水管設計業務\02契約関係書類\"/>
    </mc:Choice>
  </mc:AlternateContent>
  <xr:revisionPtr revIDLastSave="0" documentId="13_ncr:1_{324669B1-2B88-41CF-B505-5DF2D40711E7}" xr6:coauthVersionLast="47" xr6:coauthVersionMax="47" xr10:uidLastSave="{00000000-0000-0000-0000-000000000000}"/>
  <bookViews>
    <workbookView xWindow="11340" yWindow="0" windowWidth="14805" windowHeight="14175" xr2:uid="{00000000-000D-0000-FFFF-FFFF00000000}"/>
  </bookViews>
  <sheets>
    <sheet name="委託代金内訳書（金入り）" sheetId="1" r:id="rId1"/>
  </sheets>
  <definedNames>
    <definedName name="_xlnm.Print_Area" localSheetId="0">'委託代金内訳書（金入り）'!$A$1:$F$22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5" i="1"/>
  <c r="E16" i="1"/>
  <c r="E14" i="1"/>
  <c r="G11" i="1" l="1"/>
  <c r="E10" i="1"/>
  <c r="G15" i="1" s="1"/>
  <c r="G14" i="1" l="1"/>
  <c r="G10" i="1"/>
  <c r="G6" i="1"/>
  <c r="G16" i="1"/>
  <c r="E19" i="1"/>
  <c r="E20" i="1" s="1"/>
  <c r="G17" i="1" l="1"/>
</calcChain>
</file>

<file path=xl/sharedStrings.xml><?xml version="1.0" encoding="utf-8"?>
<sst xmlns="http://schemas.openxmlformats.org/spreadsheetml/2006/main" count="44" uniqueCount="32">
  <si>
    <t>委  託  代  金  内  訳  書</t>
  </si>
  <si>
    <t>費 目</t>
  </si>
  <si>
    <t>細      別</t>
  </si>
  <si>
    <t>単位</t>
  </si>
  <si>
    <t>直接人件費</t>
  </si>
  <si>
    <t>１</t>
  </si>
  <si>
    <t>式</t>
  </si>
  <si>
    <t>直接経費</t>
  </si>
  <si>
    <t>その他原価</t>
  </si>
  <si>
    <t>直接人件費×(35%/(1-35%))</t>
  </si>
  <si>
    <t>一般管理費等</t>
  </si>
  <si>
    <t>業務価格</t>
  </si>
  <si>
    <t>業務委託料</t>
  </si>
  <si>
    <t>(直接人件費＋直接経費＋その他原価）×(35%/(1-35%))以内</t>
    <phoneticPr fontId="3"/>
  </si>
  <si>
    <t>摘 要</t>
    <phoneticPr fontId="3"/>
  </si>
  <si>
    <t>金  額</t>
    <phoneticPr fontId="3"/>
  </si>
  <si>
    <t>消費税及び
地方消費税額</t>
    <phoneticPr fontId="3"/>
  </si>
  <si>
    <t>数量</t>
    <phoneticPr fontId="3"/>
  </si>
  <si>
    <t>単位：円</t>
    <rPh sb="0" eb="2">
      <t>タンイ</t>
    </rPh>
    <rPh sb="3" eb="4">
      <t>エン</t>
    </rPh>
    <phoneticPr fontId="3"/>
  </si>
  <si>
    <t>直接人件費</t>
    <phoneticPr fontId="3"/>
  </si>
  <si>
    <t>計</t>
    <rPh sb="0" eb="1">
      <t>ケイ</t>
    </rPh>
    <phoneticPr fontId="3"/>
  </si>
  <si>
    <t>（仮称）旧上瀬谷通信施設公園実施設計業務委託
プレック研究所・ランズ計画研究所共同企業体</t>
    <rPh sb="1" eb="3">
      <t>カショウ</t>
    </rPh>
    <rPh sb="4" eb="5">
      <t>キュウ</t>
    </rPh>
    <rPh sb="5" eb="8">
      <t>カミセヤ</t>
    </rPh>
    <rPh sb="8" eb="10">
      <t>ツウシン</t>
    </rPh>
    <rPh sb="10" eb="12">
      <t>シセツ</t>
    </rPh>
    <rPh sb="12" eb="14">
      <t>コウエン</t>
    </rPh>
    <rPh sb="14" eb="16">
      <t>ジッシ</t>
    </rPh>
    <rPh sb="16" eb="18">
      <t>セッケイ</t>
    </rPh>
    <rPh sb="18" eb="20">
      <t>ギョウム</t>
    </rPh>
    <rPh sb="20" eb="22">
      <t>イタク</t>
    </rPh>
    <rPh sb="27" eb="30">
      <t>ケンキュウショ</t>
    </rPh>
    <rPh sb="34" eb="36">
      <t>ケイカク</t>
    </rPh>
    <rPh sb="36" eb="39">
      <t>ケンキュウジョ</t>
    </rPh>
    <rPh sb="39" eb="41">
      <t>キョウドウ</t>
    </rPh>
    <rPh sb="41" eb="44">
      <t>キギョウタイ</t>
    </rPh>
    <phoneticPr fontId="3"/>
  </si>
  <si>
    <t>式</t>
    <phoneticPr fontId="3"/>
  </si>
  <si>
    <t>FIX</t>
    <phoneticPr fontId="3"/>
  </si>
  <si>
    <t>委託名　（仮称）旧上瀬谷通信施設公園東地区汚水管設計業務委託</t>
    <phoneticPr fontId="3"/>
  </si>
  <si>
    <t>報告書作成(詳細設計)</t>
    <rPh sb="0" eb="3">
      <t>ホウコクショ</t>
    </rPh>
    <rPh sb="3" eb="5">
      <t>サクセイ</t>
    </rPh>
    <rPh sb="6" eb="8">
      <t>ショウサイ</t>
    </rPh>
    <rPh sb="8" eb="10">
      <t>セッケイ</t>
    </rPh>
    <phoneticPr fontId="3"/>
  </si>
  <si>
    <t>設計協議</t>
    <rPh sb="0" eb="2">
      <t>セッケイ</t>
    </rPh>
    <rPh sb="2" eb="4">
      <t>キョウギ</t>
    </rPh>
    <phoneticPr fontId="3"/>
  </si>
  <si>
    <t>管路施設実施設計(新設･詳細)</t>
    <rPh sb="0" eb="2">
      <t>カンロ</t>
    </rPh>
    <rPh sb="2" eb="4">
      <t>シセツ</t>
    </rPh>
    <rPh sb="4" eb="6">
      <t>ジッシ</t>
    </rPh>
    <rPh sb="6" eb="8">
      <t>セッケイ</t>
    </rPh>
    <rPh sb="9" eb="11">
      <t>シンセツ</t>
    </rPh>
    <rPh sb="12" eb="14">
      <t>ショウサイ</t>
    </rPh>
    <phoneticPr fontId="3"/>
  </si>
  <si>
    <t>直接経費計</t>
    <rPh sb="2" eb="4">
      <t>ケイヒ</t>
    </rPh>
    <rPh sb="4" eb="5">
      <t>ケイ</t>
    </rPh>
    <phoneticPr fontId="3"/>
  </si>
  <si>
    <t>旅費交通費（率計上分）</t>
    <rPh sb="0" eb="2">
      <t>リョヒ</t>
    </rPh>
    <rPh sb="2" eb="5">
      <t>コウツウヒ</t>
    </rPh>
    <rPh sb="6" eb="7">
      <t>リツ</t>
    </rPh>
    <rPh sb="7" eb="10">
      <t>ケイジョウブン</t>
    </rPh>
    <phoneticPr fontId="3"/>
  </si>
  <si>
    <t>電子成果品作成費（率計上分）</t>
    <rPh sb="0" eb="2">
      <t>デンシ</t>
    </rPh>
    <rPh sb="2" eb="5">
      <t>セイカヒン</t>
    </rPh>
    <rPh sb="5" eb="8">
      <t>サクセイヒ</t>
    </rPh>
    <rPh sb="9" eb="13">
      <t>リツケイジョウブン</t>
    </rPh>
    <phoneticPr fontId="3"/>
  </si>
  <si>
    <t>直接経費</t>
    <rPh sb="2" eb="4">
      <t>ケイヒ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</si>
</sst>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\(#,##0\)"/>
  </numFmts>
  <fonts count="16">
    <font>
      <sz val="10"/>
      <color rgb="FF000000"/>
      <name val="Times New Roman"/>
      <charset val="204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0"/>
      <color rgb="FF000000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11"/>
      <color rgb="FF000000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11"/>
      <name val="ＭＳ 明朝"/>
      <family val="1"/>
      <charset val="128"/>
    </font>
    <font>
      <sz val="18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2"/>
      <name val="Osaka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5" fillId="0" borderId="0"/>
    <xf numFmtId="0" fontId="14" fillId="0" borderId="0">
      <alignment vertical="center"/>
    </xf>
    <xf numFmtId="38" fontId="1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center"/>
    </xf>
    <xf numFmtId="38" fontId="5" fillId="0" borderId="0" xfId="0" applyNumberFormat="1" applyFont="1" applyAlignment="1">
      <alignment horizontal="left" vertical="top"/>
    </xf>
    <xf numFmtId="40" fontId="5" fillId="0" borderId="0" xfId="1" applyNumberFormat="1" applyFont="1" applyFill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2" fillId="0" borderId="0" xfId="0" applyFont="1" applyAlignment="1">
      <alignment horizontal="center" vertical="top" wrapText="1"/>
    </xf>
    <xf numFmtId="0" fontId="6" fillId="0" borderId="0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 indent="3"/>
    </xf>
    <xf numFmtId="0" fontId="5" fillId="0" borderId="2" xfId="0" applyFont="1" applyBorder="1" applyAlignment="1">
      <alignment horizontal="left" vertical="center" wrapText="1"/>
    </xf>
    <xf numFmtId="176" fontId="8" fillId="0" borderId="2" xfId="0" applyNumberFormat="1" applyFont="1" applyBorder="1" applyAlignment="1">
      <alignment horizontal="right" vertical="center" shrinkToFit="1"/>
    </xf>
    <xf numFmtId="49" fontId="5" fillId="0" borderId="2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38" fontId="8" fillId="0" borderId="2" xfId="1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left" vertical="center" wrapText="1"/>
    </xf>
    <xf numFmtId="176" fontId="8" fillId="0" borderId="2" xfId="0" applyNumberFormat="1" applyFont="1" applyBorder="1" applyAlignment="1">
      <alignment horizontal="center" vertical="center" shrinkToFit="1"/>
    </xf>
    <xf numFmtId="38" fontId="8" fillId="0" borderId="2" xfId="1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4"/>
    </xf>
    <xf numFmtId="0" fontId="11" fillId="0" borderId="2" xfId="0" applyFont="1" applyBorder="1" applyAlignment="1">
      <alignment horizontal="left" vertical="center" wrapText="1" indent="3"/>
    </xf>
  </cellXfs>
  <cellStyles count="11">
    <cellStyle name="パーセント 2" xfId="5" xr:uid="{6F6E9ACC-114F-4445-890C-2B7547A5E907}"/>
    <cellStyle name="パーセント 3" xfId="10" xr:uid="{220F089F-18B0-410B-A12F-48049C75B86E}"/>
    <cellStyle name="桁区切り" xfId="1" builtinId="6"/>
    <cellStyle name="桁区切り 2" xfId="4" xr:uid="{C2E86AF3-3C91-487F-98A4-4DF2EBA6E0B4}"/>
    <cellStyle name="桁区切り 3" xfId="9" xr:uid="{0AA04AB8-0D34-422B-8632-6E38BE557A94}"/>
    <cellStyle name="桁区切り 4" xfId="6" xr:uid="{E7375BD2-1126-48EC-9982-D73A34D877BE}"/>
    <cellStyle name="標準" xfId="0" builtinId="0"/>
    <cellStyle name="標準 2" xfId="3" xr:uid="{8A570C77-8278-4760-9A02-BA65F73E12C6}"/>
    <cellStyle name="標準 2 2" xfId="8" xr:uid="{ECDB40E7-22A7-47B3-9CA3-5F9E61DDAE9D}"/>
    <cellStyle name="標準 3" xfId="2" xr:uid="{394A1BAC-F905-4C0A-9507-BB4F4317B706}"/>
    <cellStyle name="標準 3 2" xfId="7" xr:uid="{B323A871-902C-44B8-B619-7034B709AB1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view="pageBreakPreview" topLeftCell="A13" zoomScaleNormal="100" zoomScaleSheetLayoutView="100" workbookViewId="0">
      <selection activeCell="E15" sqref="E15"/>
    </sheetView>
  </sheetViews>
  <sheetFormatPr defaultColWidth="9.33203125" defaultRowHeight="12"/>
  <cols>
    <col min="1" max="1" width="22.6640625" style="1" customWidth="1"/>
    <col min="2" max="2" width="39.6640625" style="1" customWidth="1"/>
    <col min="3" max="4" width="6.6640625" style="1" customWidth="1"/>
    <col min="5" max="5" width="17.5" style="1" bestFit="1" customWidth="1"/>
    <col min="6" max="6" width="14.1640625" style="1" customWidth="1"/>
    <col min="7" max="7" width="19.5" style="1" bestFit="1" customWidth="1"/>
    <col min="8" max="16384" width="9.33203125" style="1"/>
  </cols>
  <sheetData>
    <row r="1" spans="1:7" ht="21.75" customHeight="1">
      <c r="A1" s="10" t="s">
        <v>0</v>
      </c>
      <c r="B1" s="10"/>
      <c r="C1" s="10"/>
      <c r="D1" s="10"/>
      <c r="E1" s="10"/>
      <c r="F1" s="10"/>
    </row>
    <row r="2" spans="1:7" ht="44.25" customHeight="1">
      <c r="A2" s="2"/>
      <c r="B2" s="2"/>
      <c r="C2" s="2"/>
      <c r="D2" s="2"/>
      <c r="E2" s="2"/>
      <c r="F2" s="2"/>
    </row>
    <row r="3" spans="1:7" s="3" customFormat="1" ht="21.75" customHeight="1">
      <c r="A3" s="7" t="s">
        <v>24</v>
      </c>
      <c r="B3" s="7"/>
      <c r="C3" s="7"/>
      <c r="D3" s="7"/>
      <c r="E3" s="7"/>
      <c r="F3" s="6"/>
    </row>
    <row r="4" spans="1:7" s="3" customFormat="1" ht="21.75" customHeight="1">
      <c r="A4" s="11"/>
      <c r="B4" s="11"/>
      <c r="C4" s="11"/>
      <c r="D4" s="11"/>
      <c r="E4" s="11"/>
      <c r="F4" s="12" t="s">
        <v>18</v>
      </c>
    </row>
    <row r="5" spans="1:7" ht="24.95" customHeight="1">
      <c r="A5" s="14" t="s">
        <v>1</v>
      </c>
      <c r="B5" s="14" t="s">
        <v>2</v>
      </c>
      <c r="C5" s="14" t="s">
        <v>17</v>
      </c>
      <c r="D5" s="14" t="s">
        <v>3</v>
      </c>
      <c r="E5" s="14" t="s">
        <v>15</v>
      </c>
      <c r="F5" s="14" t="s">
        <v>14</v>
      </c>
    </row>
    <row r="6" spans="1:7" ht="37.5" customHeight="1">
      <c r="A6" s="15" t="s">
        <v>4</v>
      </c>
      <c r="B6" s="16"/>
      <c r="C6" s="16"/>
      <c r="D6" s="16"/>
      <c r="E6" s="16"/>
      <c r="F6" s="16"/>
      <c r="G6" s="4">
        <f>SUM(E7:E9)</f>
        <v>4106995</v>
      </c>
    </row>
    <row r="7" spans="1:7" ht="37.5" customHeight="1">
      <c r="A7" s="17"/>
      <c r="B7" s="18" t="s">
        <v>27</v>
      </c>
      <c r="C7" s="19" t="s">
        <v>5</v>
      </c>
      <c r="D7" s="19" t="s">
        <v>6</v>
      </c>
      <c r="E7" s="20">
        <v>2883595</v>
      </c>
      <c r="F7" s="21"/>
    </row>
    <row r="8" spans="1:7" ht="37.5" customHeight="1">
      <c r="A8" s="17"/>
      <c r="B8" s="8" t="s">
        <v>25</v>
      </c>
      <c r="C8" s="19" t="s">
        <v>5</v>
      </c>
      <c r="D8" s="19" t="s">
        <v>6</v>
      </c>
      <c r="E8" s="20">
        <v>472800</v>
      </c>
      <c r="F8" s="21"/>
    </row>
    <row r="9" spans="1:7" ht="37.5" customHeight="1">
      <c r="A9" s="17"/>
      <c r="B9" s="9" t="s">
        <v>26</v>
      </c>
      <c r="C9" s="19" t="s">
        <v>5</v>
      </c>
      <c r="D9" s="19" t="s">
        <v>6</v>
      </c>
      <c r="E9" s="20">
        <v>750600</v>
      </c>
      <c r="F9" s="21"/>
    </row>
    <row r="10" spans="1:7" ht="37.5" customHeight="1">
      <c r="A10" s="22" t="s">
        <v>19</v>
      </c>
      <c r="B10" s="8" t="s">
        <v>20</v>
      </c>
      <c r="C10" s="19"/>
      <c r="D10" s="19"/>
      <c r="E10" s="20">
        <f>SUM(E7:E9)</f>
        <v>4106995</v>
      </c>
      <c r="F10" s="21"/>
      <c r="G10" s="4">
        <f>SUM(E7:E9)</f>
        <v>4106995</v>
      </c>
    </row>
    <row r="11" spans="1:7" ht="37.5" customHeight="1">
      <c r="A11" s="19" t="s">
        <v>7</v>
      </c>
      <c r="B11" s="16"/>
      <c r="C11" s="19"/>
      <c r="D11" s="19"/>
      <c r="E11" s="23"/>
      <c r="F11" s="16"/>
      <c r="G11" s="4">
        <f>+E11</f>
        <v>0</v>
      </c>
    </row>
    <row r="12" spans="1:7" ht="37.5" customHeight="1">
      <c r="A12" s="17"/>
      <c r="B12" s="18" t="s">
        <v>29</v>
      </c>
      <c r="C12" s="19" t="s">
        <v>5</v>
      </c>
      <c r="D12" s="19" t="s">
        <v>6</v>
      </c>
      <c r="E12" s="20">
        <v>25874</v>
      </c>
      <c r="F12" s="21"/>
    </row>
    <row r="13" spans="1:7" ht="37.5" customHeight="1">
      <c r="A13" s="17"/>
      <c r="B13" s="8" t="s">
        <v>30</v>
      </c>
      <c r="C13" s="19" t="s">
        <v>5</v>
      </c>
      <c r="D13" s="19" t="s">
        <v>6</v>
      </c>
      <c r="E13" s="20">
        <v>291000</v>
      </c>
      <c r="F13" s="21"/>
    </row>
    <row r="14" spans="1:7" ht="37.5" customHeight="1">
      <c r="A14" s="22" t="s">
        <v>31</v>
      </c>
      <c r="B14" s="8" t="s">
        <v>20</v>
      </c>
      <c r="C14" s="19"/>
      <c r="D14" s="19"/>
      <c r="E14" s="20">
        <f>SUM(E12:E13)</f>
        <v>316874</v>
      </c>
      <c r="F14" s="21"/>
      <c r="G14" s="4">
        <f>SUM(E9:E11)</f>
        <v>4857595</v>
      </c>
    </row>
    <row r="15" spans="1:7" ht="37.5" customHeight="1">
      <c r="A15" s="22" t="s">
        <v>28</v>
      </c>
      <c r="B15" s="8"/>
      <c r="C15" s="19"/>
      <c r="D15" s="19"/>
      <c r="E15" s="20">
        <f>+E10+E14</f>
        <v>4423869</v>
      </c>
      <c r="F15" s="21"/>
      <c r="G15" s="4">
        <f>SUM(E10:E12)</f>
        <v>4132869</v>
      </c>
    </row>
    <row r="16" spans="1:7" ht="37.5" customHeight="1">
      <c r="A16" s="15" t="s">
        <v>8</v>
      </c>
      <c r="B16" s="24" t="s">
        <v>9</v>
      </c>
      <c r="C16" s="19" t="s">
        <v>5</v>
      </c>
      <c r="D16" s="19" t="s">
        <v>22</v>
      </c>
      <c r="E16" s="23">
        <f>ROUNDDOWN(SUM(E7:E9)*0.5385,0)</f>
        <v>2211616</v>
      </c>
      <c r="F16" s="25"/>
      <c r="G16" s="4">
        <f>+E16</f>
        <v>2211616</v>
      </c>
    </row>
    <row r="17" spans="1:7" ht="37.5" customHeight="1">
      <c r="A17" s="26" t="s">
        <v>10</v>
      </c>
      <c r="B17" s="24" t="s">
        <v>13</v>
      </c>
      <c r="C17" s="19" t="s">
        <v>5</v>
      </c>
      <c r="D17" s="19" t="s">
        <v>6</v>
      </c>
      <c r="E17" s="23">
        <f>E18-(E10+E14+E16)</f>
        <v>3564515</v>
      </c>
      <c r="F17" s="25"/>
      <c r="G17" s="5">
        <f>+(G10+G11+G16)*0.5385</f>
        <v>3402572.0234999997</v>
      </c>
    </row>
    <row r="18" spans="1:7" ht="37.5" customHeight="1">
      <c r="A18" s="27" t="s">
        <v>11</v>
      </c>
      <c r="B18" s="16"/>
      <c r="C18" s="16"/>
      <c r="D18" s="16"/>
      <c r="E18" s="23">
        <v>10200000</v>
      </c>
      <c r="F18" s="21"/>
      <c r="G18" s="1" t="s">
        <v>23</v>
      </c>
    </row>
    <row r="19" spans="1:7" ht="37.5" customHeight="1">
      <c r="A19" s="19" t="s">
        <v>16</v>
      </c>
      <c r="B19" s="16"/>
      <c r="C19" s="16"/>
      <c r="D19" s="16"/>
      <c r="E19" s="23">
        <f>+E18*0.1</f>
        <v>1020000</v>
      </c>
      <c r="F19" s="21"/>
    </row>
    <row r="20" spans="1:7" ht="37.5" customHeight="1">
      <c r="A20" s="28" t="s">
        <v>12</v>
      </c>
      <c r="B20" s="16"/>
      <c r="C20" s="16"/>
      <c r="D20" s="16"/>
      <c r="E20" s="23">
        <f>+E18+E19</f>
        <v>11220000</v>
      </c>
      <c r="F20" s="16"/>
    </row>
    <row r="21" spans="1:7" ht="69" customHeight="1">
      <c r="A21" s="13" t="s">
        <v>21</v>
      </c>
      <c r="B21" s="13"/>
      <c r="C21" s="13"/>
      <c r="D21" s="13"/>
      <c r="E21" s="13"/>
      <c r="F21" s="13"/>
    </row>
  </sheetData>
  <mergeCells count="2">
    <mergeCell ref="A1:F1"/>
    <mergeCell ref="A21:F21"/>
  </mergeCells>
  <phoneticPr fontId="3"/>
  <printOptions horizontalCentered="1" verticalCentered="1"/>
  <pageMargins left="0.70866141732283472" right="0.70866141732283472" top="0.35433070866141736" bottom="0.35433070866141736" header="0.31496062992125984" footer="0.31496062992125984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委託代金内訳書（金入り）</vt:lpstr>
      <vt:lpstr>'委託代金内訳書（金入り）'!Print_Area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本田志保</cp:lastModifiedBy>
  <cp:lastPrinted>2025-02-17T07:36:53Z</cp:lastPrinted>
  <dcterms:created xsi:type="dcterms:W3CDTF">2020-12-24T00:29:48Z</dcterms:created>
  <dcterms:modified xsi:type="dcterms:W3CDTF">2025-02-17T07:45:19Z</dcterms:modified>
</cp:coreProperties>
</file>