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aha\Dropbox\Semester VII\EE 671 VLSI Design\Assignments\Assignment3_Submission\"/>
    </mc:Choice>
  </mc:AlternateContent>
  <bookViews>
    <workbookView xWindow="0" yWindow="0" windowWidth="20490" windowHeight="7530" activeTab="5" xr2:uid="{88A1B3FF-98BF-435F-9B93-1C8AA27D203C}"/>
  </bookViews>
  <sheets>
    <sheet name="Sheet1" sheetId="1" r:id="rId1"/>
    <sheet name="XOR2" sheetId="2" r:id="rId2"/>
    <sheet name="NAND2" sheetId="3" r:id="rId3"/>
    <sheet name="MUX" sheetId="4" r:id="rId4"/>
    <sheet name="CarryBar" sheetId="5" r:id="rId5"/>
    <sheet name="Carry Select" sheetId="7" r:id="rId6"/>
    <sheet name="Sum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1" i="7" l="1"/>
  <c r="AA14" i="7"/>
  <c r="AA13" i="7"/>
  <c r="AD14" i="7" l="1"/>
  <c r="AD13" i="7"/>
  <c r="AC11" i="7" s="1"/>
  <c r="AC13" i="7" s="1"/>
  <c r="AC14" i="7" l="1"/>
  <c r="AB11" i="7"/>
  <c r="G16" i="3"/>
  <c r="L26" i="5"/>
  <c r="H30" i="5"/>
  <c r="H29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4" i="6"/>
  <c r="H10" i="5"/>
  <c r="H9" i="5"/>
  <c r="H8" i="5"/>
  <c r="H7" i="5"/>
  <c r="H18" i="5"/>
  <c r="H17" i="5"/>
  <c r="H16" i="5"/>
  <c r="H15" i="5"/>
  <c r="H23" i="5"/>
  <c r="H24" i="5"/>
  <c r="H25" i="5"/>
  <c r="H26" i="5"/>
  <c r="H23" i="4"/>
  <c r="H24" i="4"/>
  <c r="H25" i="4"/>
  <c r="H22" i="4"/>
  <c r="H17" i="4"/>
  <c r="H18" i="4"/>
  <c r="H19" i="4"/>
  <c r="H16" i="4"/>
  <c r="H5" i="4"/>
  <c r="H6" i="4"/>
  <c r="H7" i="4"/>
  <c r="H4" i="4"/>
  <c r="G12" i="3"/>
  <c r="G11" i="3"/>
  <c r="G8" i="3"/>
  <c r="G7" i="3"/>
  <c r="G14" i="3"/>
  <c r="G13" i="2"/>
  <c r="G8" i="2"/>
  <c r="G5" i="2"/>
  <c r="G6" i="2"/>
  <c r="G7" i="2"/>
  <c r="G9" i="2"/>
  <c r="G10" i="2"/>
  <c r="G11" i="2"/>
  <c r="G4" i="2"/>
  <c r="AC15" i="7" l="1"/>
  <c r="AD15" i="7" s="1"/>
  <c r="H29" i="4"/>
  <c r="Z11" i="7" l="1"/>
  <c r="Z13" i="7" s="1"/>
  <c r="Y11" i="7" l="1"/>
  <c r="Y13" i="7" s="1"/>
  <c r="Z14" i="7"/>
  <c r="Y14" i="7" l="1"/>
  <c r="Y15" i="7" s="1"/>
  <c r="Z15" i="7" s="1"/>
  <c r="AA15" i="7" s="1"/>
  <c r="X11" i="7"/>
  <c r="W13" i="7" l="1"/>
  <c r="V11" i="7" l="1"/>
  <c r="V13" i="7" s="1"/>
  <c r="W14" i="7"/>
  <c r="V14" i="7" l="1"/>
  <c r="U11" i="7"/>
  <c r="U13" i="7" s="1"/>
  <c r="T11" i="7" l="1"/>
  <c r="T13" i="7" s="1"/>
  <c r="U14" i="7"/>
  <c r="T14" i="7" l="1"/>
  <c r="S11" i="7"/>
  <c r="S13" i="7" l="1"/>
  <c r="R15" i="7" s="1"/>
  <c r="S14" i="7"/>
  <c r="S15" i="7" l="1"/>
  <c r="T15" i="7" s="1"/>
  <c r="U15" i="7" s="1"/>
  <c r="V15" i="7" s="1"/>
  <c r="W15" i="7" s="1"/>
</calcChain>
</file>

<file path=xl/sharedStrings.xml><?xml version="1.0" encoding="utf-8"?>
<sst xmlns="http://schemas.openxmlformats.org/spreadsheetml/2006/main" count="361" uniqueCount="35">
  <si>
    <t>XOR2</t>
  </si>
  <si>
    <t>SUM</t>
  </si>
  <si>
    <t>Carry</t>
  </si>
  <si>
    <t>NAND2</t>
  </si>
  <si>
    <t>MinInv</t>
  </si>
  <si>
    <t>349.4p</t>
  </si>
  <si>
    <t>115.7p</t>
  </si>
  <si>
    <t>93.13p</t>
  </si>
  <si>
    <t>135.9p</t>
  </si>
  <si>
    <t>143.1p</t>
  </si>
  <si>
    <t>A</t>
  </si>
  <si>
    <t>B</t>
  </si>
  <si>
    <t>Rise</t>
  </si>
  <si>
    <t>Fall</t>
  </si>
  <si>
    <t>Low</t>
  </si>
  <si>
    <t>High</t>
  </si>
  <si>
    <t>Input Edge</t>
  </si>
  <si>
    <t>Output Edge</t>
  </si>
  <si>
    <t>Delay</t>
  </si>
  <si>
    <t>Worst Delay</t>
  </si>
  <si>
    <t>None</t>
  </si>
  <si>
    <t>S</t>
  </si>
  <si>
    <t>C</t>
  </si>
  <si>
    <t>Max Delay</t>
  </si>
  <si>
    <t>Inv Delay</t>
  </si>
  <si>
    <t>AND delay</t>
  </si>
  <si>
    <t>Input A</t>
  </si>
  <si>
    <t>Input B</t>
  </si>
  <si>
    <t>Inverter</t>
  </si>
  <si>
    <t>Carry Bar</t>
  </si>
  <si>
    <t>Sum</t>
  </si>
  <si>
    <t>Carry In</t>
  </si>
  <si>
    <t>MUX</t>
  </si>
  <si>
    <t>Final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</si>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</sst>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CADF-568D-49ED-B87B-1FCC1D7C2CAB}">
  <dimension ref="B11:E15"/>
  <sheetViews>
    <sheetView workbookViewId="0">
      <selection activeCell="E12" sqref="E12"/>
    </sheetView>
  </sheetViews>
  <sheetFormatPr defaultRowHeight="15" x14ac:dyDescent="0.25"/>
  <sheetData>
    <row r="11" spans="2:5" x14ac:dyDescent="0.25">
      <c r="B11" t="s">
        <v>4</v>
      </c>
      <c r="C11" t="s">
        <v>7</v>
      </c>
      <c r="D11" t="s">
        <v>8</v>
      </c>
      <c r="E11" t="s">
        <v>9</v>
      </c>
    </row>
    <row r="12" spans="2:5" x14ac:dyDescent="0.25">
      <c r="B12" t="s">
        <v>0</v>
      </c>
      <c r="C12" t="s">
        <v>5</v>
      </c>
    </row>
    <row r="13" spans="2:5" x14ac:dyDescent="0.25">
      <c r="B13" t="s">
        <v>1</v>
      </c>
    </row>
    <row r="14" spans="2:5" x14ac:dyDescent="0.25">
      <c r="B14" t="s">
        <v>2</v>
      </c>
    </row>
    <row r="15" spans="2:5" x14ac:dyDescent="0.25">
      <c r="B15" t="s">
        <v>3</v>
      </c>
      <c r="C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832-D64E-4963-BFC5-E75D71532069}">
  <dimension ref="C3:G13"/>
  <sheetViews>
    <sheetView workbookViewId="0">
      <selection activeCell="E19" sqref="E19"/>
    </sheetView>
  </sheetViews>
  <sheetFormatPr defaultRowHeight="15" x14ac:dyDescent="0.25"/>
  <cols>
    <col min="5" max="5" width="10.85546875" customWidth="1"/>
    <col min="6" max="6" width="12" customWidth="1"/>
  </cols>
  <sheetData>
    <row r="3" spans="3:7" x14ac:dyDescent="0.25">
      <c r="C3" t="s">
        <v>10</v>
      </c>
      <c r="D3" t="s">
        <v>11</v>
      </c>
      <c r="E3" t="s">
        <v>16</v>
      </c>
      <c r="F3" t="s">
        <v>17</v>
      </c>
      <c r="G3" t="s">
        <v>18</v>
      </c>
    </row>
    <row r="4" spans="3:7" x14ac:dyDescent="0.25">
      <c r="C4" t="s">
        <v>12</v>
      </c>
      <c r="D4" t="s">
        <v>14</v>
      </c>
      <c r="E4">
        <v>5.1622000000000003</v>
      </c>
      <c r="F4">
        <v>5.5373400000000004</v>
      </c>
      <c r="G4">
        <f>F4-E4</f>
        <v>0.37514000000000003</v>
      </c>
    </row>
    <row r="5" spans="3:7" x14ac:dyDescent="0.25">
      <c r="C5" t="s">
        <v>13</v>
      </c>
      <c r="D5" t="s">
        <v>14</v>
      </c>
      <c r="E5">
        <v>10.156700000000001</v>
      </c>
      <c r="F5">
        <v>10.4718</v>
      </c>
      <c r="G5">
        <f t="shared" ref="G5:G11" si="0">F5-E5</f>
        <v>0.31509999999999927</v>
      </c>
    </row>
    <row r="6" spans="3:7" x14ac:dyDescent="0.25">
      <c r="C6" t="s">
        <v>12</v>
      </c>
      <c r="D6" t="s">
        <v>15</v>
      </c>
      <c r="E6">
        <v>20.176200000000001</v>
      </c>
      <c r="F6">
        <v>20.3767</v>
      </c>
      <c r="G6">
        <f t="shared" si="0"/>
        <v>0.20049999999999812</v>
      </c>
    </row>
    <row r="7" spans="3:7" x14ac:dyDescent="0.25">
      <c r="C7" t="s">
        <v>13</v>
      </c>
      <c r="D7" t="s">
        <v>15</v>
      </c>
      <c r="E7">
        <v>25.161300000000001</v>
      </c>
      <c r="F7">
        <v>25.392399999999999</v>
      </c>
      <c r="G7">
        <f t="shared" si="0"/>
        <v>0.23109999999999786</v>
      </c>
    </row>
    <row r="8" spans="3:7" x14ac:dyDescent="0.25">
      <c r="C8" t="s">
        <v>14</v>
      </c>
      <c r="D8" t="s">
        <v>12</v>
      </c>
      <c r="E8">
        <v>15.1869</v>
      </c>
      <c r="F8">
        <v>15.652799999999999</v>
      </c>
      <c r="G8">
        <f t="shared" si="0"/>
        <v>0.46589999999999954</v>
      </c>
    </row>
    <row r="9" spans="3:7" x14ac:dyDescent="0.25">
      <c r="C9" t="s">
        <v>14</v>
      </c>
      <c r="D9" t="s">
        <v>13</v>
      </c>
      <c r="E9">
        <v>30.169499999999999</v>
      </c>
      <c r="F9">
        <v>30.578399999999998</v>
      </c>
      <c r="G9">
        <f t="shared" si="0"/>
        <v>0.40889999999999915</v>
      </c>
    </row>
    <row r="10" spans="3:7" x14ac:dyDescent="0.25">
      <c r="C10" t="s">
        <v>15</v>
      </c>
      <c r="D10" t="s">
        <v>12</v>
      </c>
      <c r="E10">
        <v>40.186900000000001</v>
      </c>
      <c r="F10">
        <v>40.420099999999998</v>
      </c>
      <c r="G10">
        <f t="shared" si="0"/>
        <v>0.23319999999999652</v>
      </c>
    </row>
    <row r="11" spans="3:7" x14ac:dyDescent="0.25">
      <c r="C11" t="s">
        <v>15</v>
      </c>
      <c r="D11" t="s">
        <v>13</v>
      </c>
      <c r="E11">
        <v>45.169499999999999</v>
      </c>
      <c r="F11">
        <v>45.4818</v>
      </c>
      <c r="G11">
        <f t="shared" si="0"/>
        <v>0.31230000000000047</v>
      </c>
    </row>
    <row r="13" spans="3:7" x14ac:dyDescent="0.25">
      <c r="F13" t="s">
        <v>19</v>
      </c>
      <c r="G13">
        <f>MAX(G4:G11)</f>
        <v>0.46589999999999954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F85A-A4DE-404C-8CBD-79831EDAD0F2}">
  <dimension ref="C4:G16"/>
  <sheetViews>
    <sheetView workbookViewId="0">
      <selection activeCell="F17" sqref="F17"/>
    </sheetView>
  </sheetViews>
  <sheetFormatPr defaultRowHeight="15" x14ac:dyDescent="0.25"/>
  <sheetData>
    <row r="4" spans="3:7" x14ac:dyDescent="0.25">
      <c r="C4" t="s">
        <v>10</v>
      </c>
      <c r="D4" t="s">
        <v>11</v>
      </c>
      <c r="E4" t="s">
        <v>16</v>
      </c>
      <c r="F4" t="s">
        <v>17</v>
      </c>
      <c r="G4" t="s">
        <v>18</v>
      </c>
    </row>
    <row r="5" spans="3:7" x14ac:dyDescent="0.25">
      <c r="C5" t="s">
        <v>12</v>
      </c>
      <c r="D5" t="s">
        <v>14</v>
      </c>
      <c r="E5">
        <v>5.10853</v>
      </c>
      <c r="F5" t="s">
        <v>20</v>
      </c>
      <c r="G5" t="s">
        <v>20</v>
      </c>
    </row>
    <row r="6" spans="3:7" x14ac:dyDescent="0.25">
      <c r="C6" t="s">
        <v>13</v>
      </c>
      <c r="D6" t="s">
        <v>14</v>
      </c>
      <c r="E6">
        <v>10.106</v>
      </c>
      <c r="F6" t="s">
        <v>20</v>
      </c>
      <c r="G6" t="s">
        <v>20</v>
      </c>
    </row>
    <row r="7" spans="3:7" x14ac:dyDescent="0.25">
      <c r="C7" t="s">
        <v>12</v>
      </c>
      <c r="D7" t="s">
        <v>15</v>
      </c>
      <c r="E7">
        <v>20.109100000000002</v>
      </c>
      <c r="F7">
        <v>20.221499999999999</v>
      </c>
      <c r="G7">
        <f t="shared" ref="G7:G12" si="0">F7-E7</f>
        <v>0.11239999999999739</v>
      </c>
    </row>
    <row r="8" spans="3:7" x14ac:dyDescent="0.25">
      <c r="C8" t="s">
        <v>13</v>
      </c>
      <c r="D8" t="s">
        <v>15</v>
      </c>
      <c r="E8">
        <v>25.1097</v>
      </c>
      <c r="F8">
        <v>25.257400000000001</v>
      </c>
      <c r="G8">
        <f t="shared" si="0"/>
        <v>0.14770000000000039</v>
      </c>
    </row>
    <row r="9" spans="3:7" x14ac:dyDescent="0.25">
      <c r="C9" t="s">
        <v>14</v>
      </c>
      <c r="D9" t="s">
        <v>12</v>
      </c>
      <c r="E9">
        <v>15.109500000000001</v>
      </c>
      <c r="F9" t="s">
        <v>20</v>
      </c>
      <c r="G9" t="s">
        <v>20</v>
      </c>
    </row>
    <row r="10" spans="3:7" x14ac:dyDescent="0.25">
      <c r="C10" t="s">
        <v>14</v>
      </c>
      <c r="D10" t="s">
        <v>13</v>
      </c>
      <c r="E10">
        <v>30.110299999999999</v>
      </c>
      <c r="F10" t="s">
        <v>20</v>
      </c>
      <c r="G10" t="s">
        <v>20</v>
      </c>
    </row>
    <row r="11" spans="3:7" x14ac:dyDescent="0.25">
      <c r="C11" t="s">
        <v>15</v>
      </c>
      <c r="D11" t="s">
        <v>12</v>
      </c>
      <c r="E11">
        <v>40.1096</v>
      </c>
      <c r="F11">
        <v>40.2318</v>
      </c>
      <c r="G11">
        <f t="shared" si="0"/>
        <v>0.12219999999999942</v>
      </c>
    </row>
    <row r="12" spans="3:7" x14ac:dyDescent="0.25">
      <c r="C12" t="s">
        <v>15</v>
      </c>
      <c r="D12" t="s">
        <v>13</v>
      </c>
      <c r="E12">
        <v>45.109900000000003</v>
      </c>
      <c r="F12">
        <v>45.276200000000003</v>
      </c>
      <c r="G12">
        <f t="shared" si="0"/>
        <v>0.16629999999999967</v>
      </c>
    </row>
    <row r="14" spans="3:7" x14ac:dyDescent="0.25">
      <c r="F14" t="s">
        <v>19</v>
      </c>
      <c r="G14">
        <f>MAX(G5:G12)</f>
        <v>0.16629999999999967</v>
      </c>
    </row>
    <row r="15" spans="3:7" x14ac:dyDescent="0.25">
      <c r="F15" t="s">
        <v>24</v>
      </c>
      <c r="G15">
        <v>0.13042000000000001</v>
      </c>
    </row>
    <row r="16" spans="3:7" x14ac:dyDescent="0.25">
      <c r="F16" t="s">
        <v>25</v>
      </c>
      <c r="G16">
        <f>G15+G14</f>
        <v>0.29671999999999965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DC7B-25CB-4C1B-A7C4-E0EAD63B324B}">
  <dimension ref="C3:H29"/>
  <sheetViews>
    <sheetView topLeftCell="A12" workbookViewId="0">
      <selection activeCell="F20" sqref="F20"/>
    </sheetView>
  </sheetViews>
  <sheetFormatPr defaultRowHeight="15" x14ac:dyDescent="0.25"/>
  <cols>
    <col min="1" max="5" width="9.140625" style="1"/>
    <col min="6" max="6" width="12.28515625" style="1" customWidth="1"/>
    <col min="7" max="7" width="12.140625" style="1" customWidth="1"/>
    <col min="8" max="16384" width="9.140625" style="1"/>
  </cols>
  <sheetData>
    <row r="3" spans="3:8" x14ac:dyDescent="0.25">
      <c r="C3" s="1" t="s">
        <v>10</v>
      </c>
      <c r="D3" s="1" t="s">
        <v>11</v>
      </c>
      <c r="E3" s="1" t="s">
        <v>21</v>
      </c>
      <c r="F3" s="1" t="s">
        <v>16</v>
      </c>
      <c r="G3" s="1" t="s">
        <v>17</v>
      </c>
      <c r="H3" s="1" t="s">
        <v>18</v>
      </c>
    </row>
    <row r="4" spans="3:8" x14ac:dyDescent="0.25">
      <c r="C4" s="1" t="s">
        <v>12</v>
      </c>
      <c r="D4" s="1" t="s">
        <v>14</v>
      </c>
      <c r="E4" s="1" t="s">
        <v>14</v>
      </c>
      <c r="F4" s="1">
        <v>5.1475099999999996</v>
      </c>
      <c r="G4" s="1">
        <v>5.5014000000000003</v>
      </c>
      <c r="H4" s="1">
        <f>G4-F4</f>
        <v>0.3538900000000007</v>
      </c>
    </row>
    <row r="5" spans="3:8" x14ac:dyDescent="0.25">
      <c r="C5" s="1" t="s">
        <v>13</v>
      </c>
      <c r="D5" s="1" t="s">
        <v>14</v>
      </c>
      <c r="E5" s="1" t="s">
        <v>14</v>
      </c>
      <c r="F5" s="1">
        <v>10.138199999999999</v>
      </c>
      <c r="G5" s="1">
        <v>10.457700000000001</v>
      </c>
      <c r="H5" s="1">
        <f t="shared" ref="H5:H7" si="0">G5-F5</f>
        <v>0.31950000000000145</v>
      </c>
    </row>
    <row r="6" spans="3:8" x14ac:dyDescent="0.25">
      <c r="C6" s="1" t="s">
        <v>12</v>
      </c>
      <c r="D6" s="1" t="s">
        <v>15</v>
      </c>
      <c r="E6" s="1" t="s">
        <v>14</v>
      </c>
      <c r="F6" s="1">
        <v>20.145299999999999</v>
      </c>
      <c r="G6" s="1">
        <v>20.4709</v>
      </c>
      <c r="H6" s="1">
        <f t="shared" si="0"/>
        <v>0.32560000000000144</v>
      </c>
    </row>
    <row r="7" spans="3:8" x14ac:dyDescent="0.25">
      <c r="C7" s="1" t="s">
        <v>13</v>
      </c>
      <c r="D7" s="1" t="s">
        <v>15</v>
      </c>
      <c r="E7" s="1" t="s">
        <v>14</v>
      </c>
      <c r="F7" s="1">
        <v>25.138200000000001</v>
      </c>
      <c r="G7" s="1">
        <v>25.474799999999998</v>
      </c>
      <c r="H7" s="1">
        <f t="shared" si="0"/>
        <v>0.33659999999999712</v>
      </c>
    </row>
    <row r="8" spans="3:8" x14ac:dyDescent="0.25">
      <c r="C8" s="1" t="s">
        <v>12</v>
      </c>
      <c r="D8" s="1" t="s">
        <v>14</v>
      </c>
      <c r="E8" s="1" t="s">
        <v>15</v>
      </c>
      <c r="F8" s="1">
        <v>35.143300000000004</v>
      </c>
      <c r="G8" s="1" t="s">
        <v>20</v>
      </c>
      <c r="H8" s="1" t="s">
        <v>20</v>
      </c>
    </row>
    <row r="9" spans="3:8" x14ac:dyDescent="0.25">
      <c r="C9" s="1" t="s">
        <v>13</v>
      </c>
      <c r="D9" s="1" t="s">
        <v>14</v>
      </c>
      <c r="E9" s="1" t="s">
        <v>15</v>
      </c>
      <c r="F9" s="1">
        <v>40.135300000000001</v>
      </c>
      <c r="G9" s="1" t="s">
        <v>20</v>
      </c>
      <c r="H9" s="1" t="s">
        <v>20</v>
      </c>
    </row>
    <row r="10" spans="3:8" x14ac:dyDescent="0.25">
      <c r="C10" s="1" t="s">
        <v>12</v>
      </c>
      <c r="D10" s="1" t="s">
        <v>15</v>
      </c>
      <c r="E10" s="1" t="s">
        <v>15</v>
      </c>
      <c r="F10" s="1">
        <v>50.1325</v>
      </c>
      <c r="G10" s="1" t="s">
        <v>20</v>
      </c>
      <c r="H10" s="1" t="s">
        <v>20</v>
      </c>
    </row>
    <row r="11" spans="3:8" x14ac:dyDescent="0.25">
      <c r="C11" s="1" t="s">
        <v>13</v>
      </c>
      <c r="D11" s="1" t="s">
        <v>15</v>
      </c>
      <c r="E11" s="1" t="s">
        <v>15</v>
      </c>
      <c r="F11" s="1">
        <v>55.133800000000001</v>
      </c>
      <c r="G11" s="1" t="s">
        <v>20</v>
      </c>
      <c r="H11" s="1" t="s">
        <v>20</v>
      </c>
    </row>
    <row r="12" spans="3:8" x14ac:dyDescent="0.25">
      <c r="C12" s="2" t="s">
        <v>14</v>
      </c>
      <c r="D12" s="2" t="s">
        <v>12</v>
      </c>
      <c r="E12" s="2" t="s">
        <v>14</v>
      </c>
      <c r="F12" s="2">
        <v>5.1495800000000003</v>
      </c>
      <c r="G12" s="2" t="s">
        <v>20</v>
      </c>
      <c r="H12" s="2" t="s">
        <v>20</v>
      </c>
    </row>
    <row r="13" spans="3:8" x14ac:dyDescent="0.25">
      <c r="C13" s="3" t="s">
        <v>14</v>
      </c>
      <c r="D13" s="3" t="s">
        <v>13</v>
      </c>
      <c r="E13" s="3" t="s">
        <v>14</v>
      </c>
      <c r="F13" s="3">
        <v>10.1412</v>
      </c>
      <c r="G13" s="3" t="s">
        <v>20</v>
      </c>
      <c r="H13" s="3" t="s">
        <v>20</v>
      </c>
    </row>
    <row r="14" spans="3:8" x14ac:dyDescent="0.25">
      <c r="C14" s="3" t="s">
        <v>15</v>
      </c>
      <c r="D14" s="3" t="s">
        <v>12</v>
      </c>
      <c r="E14" s="3" t="s">
        <v>14</v>
      </c>
      <c r="F14" s="3">
        <v>20.139399999999998</v>
      </c>
      <c r="G14" s="3" t="s">
        <v>20</v>
      </c>
      <c r="H14" s="3" t="s">
        <v>20</v>
      </c>
    </row>
    <row r="15" spans="3:8" x14ac:dyDescent="0.25">
      <c r="C15" s="3" t="s">
        <v>15</v>
      </c>
      <c r="D15" s="3" t="s">
        <v>13</v>
      </c>
      <c r="E15" s="3" t="s">
        <v>14</v>
      </c>
      <c r="F15" s="3">
        <v>25.139700000000001</v>
      </c>
      <c r="G15" s="3" t="s">
        <v>20</v>
      </c>
      <c r="H15" s="3" t="s">
        <v>20</v>
      </c>
    </row>
    <row r="16" spans="3:8" x14ac:dyDescent="0.25">
      <c r="C16" s="3" t="s">
        <v>14</v>
      </c>
      <c r="D16" s="3" t="s">
        <v>12</v>
      </c>
      <c r="E16" s="3" t="s">
        <v>15</v>
      </c>
      <c r="F16" s="3">
        <v>35.153100000000002</v>
      </c>
      <c r="G16" s="3">
        <v>35.525300000000001</v>
      </c>
      <c r="H16" s="3">
        <f>G16-F16</f>
        <v>0.37219999999999942</v>
      </c>
    </row>
    <row r="17" spans="3:8" x14ac:dyDescent="0.25">
      <c r="C17" s="3" t="s">
        <v>14</v>
      </c>
      <c r="D17" s="3" t="s">
        <v>13</v>
      </c>
      <c r="E17" s="3" t="s">
        <v>15</v>
      </c>
      <c r="F17" s="3">
        <v>40.144199999999998</v>
      </c>
      <c r="G17" s="3">
        <v>40.480699999999999</v>
      </c>
      <c r="H17" s="3">
        <f t="shared" ref="H17:H19" si="1">G17-F17</f>
        <v>0.33650000000000091</v>
      </c>
    </row>
    <row r="18" spans="3:8" x14ac:dyDescent="0.25">
      <c r="C18" s="3" t="s">
        <v>15</v>
      </c>
      <c r="D18" s="3" t="s">
        <v>12</v>
      </c>
      <c r="E18" s="3" t="s">
        <v>15</v>
      </c>
      <c r="F18" s="3">
        <v>50.152000000000001</v>
      </c>
      <c r="G18" s="3">
        <v>50.4636</v>
      </c>
      <c r="H18" s="3">
        <f t="shared" si="1"/>
        <v>0.31159999999999854</v>
      </c>
    </row>
    <row r="19" spans="3:8" x14ac:dyDescent="0.25">
      <c r="C19" s="4" t="s">
        <v>15</v>
      </c>
      <c r="D19" s="4" t="s">
        <v>13</v>
      </c>
      <c r="E19" s="4" t="s">
        <v>15</v>
      </c>
      <c r="F19" s="4">
        <v>55.144199999999998</v>
      </c>
      <c r="G19" s="4">
        <v>55.497999999999998</v>
      </c>
      <c r="H19" s="4">
        <f t="shared" si="1"/>
        <v>0.35379999999999967</v>
      </c>
    </row>
    <row r="20" spans="3:8" x14ac:dyDescent="0.25">
      <c r="C20" s="1" t="s">
        <v>14</v>
      </c>
      <c r="D20" s="1" t="s">
        <v>14</v>
      </c>
      <c r="E20" s="1" t="s">
        <v>12</v>
      </c>
      <c r="F20" s="1">
        <v>5.1795400000000003</v>
      </c>
      <c r="G20" s="1" t="s">
        <v>20</v>
      </c>
      <c r="H20" s="1" t="s">
        <v>20</v>
      </c>
    </row>
    <row r="21" spans="3:8" x14ac:dyDescent="0.25">
      <c r="C21" s="1" t="s">
        <v>14</v>
      </c>
      <c r="D21" s="1" t="s">
        <v>14</v>
      </c>
      <c r="E21" s="1" t="s">
        <v>13</v>
      </c>
      <c r="F21" s="1">
        <v>10.1637</v>
      </c>
      <c r="G21" s="1" t="s">
        <v>20</v>
      </c>
      <c r="H21" s="1" t="s">
        <v>20</v>
      </c>
    </row>
    <row r="22" spans="3:8" x14ac:dyDescent="0.25">
      <c r="C22" s="1" t="s">
        <v>15</v>
      </c>
      <c r="D22" s="1" t="s">
        <v>14</v>
      </c>
      <c r="E22" s="1" t="s">
        <v>12</v>
      </c>
      <c r="F22" s="1">
        <v>20.179400000000001</v>
      </c>
      <c r="G22" s="1">
        <v>20.713899999999999</v>
      </c>
      <c r="H22" s="1">
        <f>G22-F22</f>
        <v>0.53449999999999775</v>
      </c>
    </row>
    <row r="23" spans="3:8" x14ac:dyDescent="0.25">
      <c r="C23" s="1" t="s">
        <v>15</v>
      </c>
      <c r="D23" s="1" t="s">
        <v>14</v>
      </c>
      <c r="E23" s="1" t="s">
        <v>13</v>
      </c>
      <c r="F23" s="1">
        <v>25.1633</v>
      </c>
      <c r="G23" s="1">
        <v>25.6998</v>
      </c>
      <c r="H23" s="1">
        <f t="shared" ref="H23:H25" si="2">G23-F23</f>
        <v>0.5365000000000002</v>
      </c>
    </row>
    <row r="24" spans="3:8" x14ac:dyDescent="0.25">
      <c r="C24" s="1" t="s">
        <v>14</v>
      </c>
      <c r="D24" s="1" t="s">
        <v>15</v>
      </c>
      <c r="E24" s="1" t="s">
        <v>12</v>
      </c>
      <c r="F24" s="1">
        <v>35.18</v>
      </c>
      <c r="G24" s="1">
        <v>35.555799999999998</v>
      </c>
      <c r="H24" s="1">
        <f t="shared" si="2"/>
        <v>0.37579999999999814</v>
      </c>
    </row>
    <row r="25" spans="3:8" x14ac:dyDescent="0.25">
      <c r="C25" s="1" t="s">
        <v>14</v>
      </c>
      <c r="D25" s="1" t="s">
        <v>15</v>
      </c>
      <c r="E25" s="1" t="s">
        <v>13</v>
      </c>
      <c r="F25" s="1">
        <v>40.136000000000003</v>
      </c>
      <c r="G25" s="1">
        <v>40.552900000000001</v>
      </c>
      <c r="H25" s="1">
        <f t="shared" si="2"/>
        <v>0.41689999999999827</v>
      </c>
    </row>
    <row r="26" spans="3:8" x14ac:dyDescent="0.25">
      <c r="C26" s="1" t="s">
        <v>15</v>
      </c>
      <c r="D26" s="1" t="s">
        <v>15</v>
      </c>
      <c r="E26" s="1" t="s">
        <v>12</v>
      </c>
      <c r="F26" s="1">
        <v>50.179900000000004</v>
      </c>
      <c r="G26" s="1" t="s">
        <v>20</v>
      </c>
      <c r="H26" s="1" t="s">
        <v>20</v>
      </c>
    </row>
    <row r="27" spans="3:8" x14ac:dyDescent="0.25">
      <c r="C27" s="1" t="s">
        <v>15</v>
      </c>
      <c r="D27" s="1" t="s">
        <v>15</v>
      </c>
      <c r="E27" s="1" t="s">
        <v>13</v>
      </c>
      <c r="F27" s="1">
        <v>55.163200000000003</v>
      </c>
      <c r="G27" s="1" t="s">
        <v>20</v>
      </c>
      <c r="H27" s="1" t="s">
        <v>20</v>
      </c>
    </row>
    <row r="29" spans="3:8" x14ac:dyDescent="0.25">
      <c r="G29" t="s">
        <v>23</v>
      </c>
      <c r="H29" s="1">
        <f>MAX(H4:H27)</f>
        <v>0.5365000000000002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8EC1-2214-4B43-A907-36F2EB0D4B88}">
  <dimension ref="C4:L31"/>
  <sheetViews>
    <sheetView topLeftCell="A14" workbookViewId="0">
      <selection activeCell="K31" sqref="K31:L31"/>
    </sheetView>
  </sheetViews>
  <sheetFormatPr defaultRowHeight="15" x14ac:dyDescent="0.25"/>
  <sheetData>
    <row r="4" spans="3:8" x14ac:dyDescent="0.25">
      <c r="C4" s="1" t="s">
        <v>10</v>
      </c>
      <c r="D4" s="1" t="s">
        <v>11</v>
      </c>
      <c r="E4" s="1" t="s">
        <v>22</v>
      </c>
      <c r="F4" s="1" t="s">
        <v>16</v>
      </c>
      <c r="G4" s="1" t="s">
        <v>17</v>
      </c>
      <c r="H4" s="1" t="s">
        <v>18</v>
      </c>
    </row>
    <row r="5" spans="3:8" x14ac:dyDescent="0.25">
      <c r="C5" s="1" t="s">
        <v>12</v>
      </c>
      <c r="D5" s="1" t="s">
        <v>14</v>
      </c>
      <c r="E5" s="1" t="s">
        <v>14</v>
      </c>
      <c r="F5" s="1">
        <v>5.2014300000000002</v>
      </c>
      <c r="G5" s="1" t="s">
        <v>20</v>
      </c>
      <c r="H5" s="1" t="s">
        <v>20</v>
      </c>
    </row>
    <row r="6" spans="3:8" x14ac:dyDescent="0.25">
      <c r="C6" s="1" t="s">
        <v>13</v>
      </c>
      <c r="D6" s="1" t="s">
        <v>14</v>
      </c>
      <c r="E6" s="1" t="s">
        <v>14</v>
      </c>
      <c r="F6" s="1">
        <v>10.1806</v>
      </c>
      <c r="G6" s="1" t="s">
        <v>20</v>
      </c>
      <c r="H6" s="1" t="s">
        <v>20</v>
      </c>
    </row>
    <row r="7" spans="3:8" x14ac:dyDescent="0.25">
      <c r="C7" s="1" t="s">
        <v>12</v>
      </c>
      <c r="D7" s="1" t="s">
        <v>15</v>
      </c>
      <c r="E7" s="1" t="s">
        <v>14</v>
      </c>
      <c r="F7" s="1">
        <v>20.201699999999999</v>
      </c>
      <c r="G7" s="1">
        <v>20.440300000000001</v>
      </c>
      <c r="H7" s="1">
        <f>G7-F7</f>
        <v>0.2386000000000017</v>
      </c>
    </row>
    <row r="8" spans="3:8" x14ac:dyDescent="0.25">
      <c r="C8" s="1" t="s">
        <v>13</v>
      </c>
      <c r="D8" s="1" t="s">
        <v>15</v>
      </c>
      <c r="E8" s="1" t="s">
        <v>14</v>
      </c>
      <c r="F8" s="1">
        <v>25.178999999999998</v>
      </c>
      <c r="G8" s="1">
        <v>25.511199999999999</v>
      </c>
      <c r="H8" s="1">
        <f t="shared" ref="H8:H10" si="0">G8-F8</f>
        <v>0.33220000000000027</v>
      </c>
    </row>
    <row r="9" spans="3:8" x14ac:dyDescent="0.25">
      <c r="C9" s="1" t="s">
        <v>12</v>
      </c>
      <c r="D9" s="1" t="s">
        <v>14</v>
      </c>
      <c r="E9" s="1" t="s">
        <v>15</v>
      </c>
      <c r="F9" s="1">
        <v>35.203000000000003</v>
      </c>
      <c r="G9" s="1">
        <v>35.4392</v>
      </c>
      <c r="H9" s="1">
        <f t="shared" si="0"/>
        <v>0.23619999999999663</v>
      </c>
    </row>
    <row r="10" spans="3:8" x14ac:dyDescent="0.25">
      <c r="C10" s="1" t="s">
        <v>13</v>
      </c>
      <c r="D10" s="1" t="s">
        <v>14</v>
      </c>
      <c r="E10" s="1" t="s">
        <v>15</v>
      </c>
      <c r="F10" s="1">
        <v>40.18</v>
      </c>
      <c r="G10" s="1">
        <v>40.513100000000001</v>
      </c>
      <c r="H10" s="1">
        <f t="shared" si="0"/>
        <v>0.33310000000000173</v>
      </c>
    </row>
    <row r="11" spans="3:8" x14ac:dyDescent="0.25">
      <c r="C11" s="1" t="s">
        <v>12</v>
      </c>
      <c r="D11" s="1" t="s">
        <v>15</v>
      </c>
      <c r="E11" s="1" t="s">
        <v>15</v>
      </c>
      <c r="F11" s="1">
        <v>50.200699999999998</v>
      </c>
      <c r="G11" s="1" t="s">
        <v>20</v>
      </c>
      <c r="H11" s="1" t="s">
        <v>20</v>
      </c>
    </row>
    <row r="12" spans="3:8" x14ac:dyDescent="0.25">
      <c r="C12" s="1" t="s">
        <v>13</v>
      </c>
      <c r="D12" s="1" t="s">
        <v>15</v>
      </c>
      <c r="E12" s="1" t="s">
        <v>15</v>
      </c>
      <c r="F12" s="1">
        <v>55.174900000000001</v>
      </c>
      <c r="G12" s="1" t="s">
        <v>20</v>
      </c>
      <c r="H12" s="1" t="s">
        <v>20</v>
      </c>
    </row>
    <row r="13" spans="3:8" x14ac:dyDescent="0.25">
      <c r="C13" s="2" t="s">
        <v>14</v>
      </c>
      <c r="D13" s="2" t="s">
        <v>12</v>
      </c>
      <c r="E13" s="2" t="s">
        <v>14</v>
      </c>
      <c r="F13" s="1">
        <v>5.1936900000000001</v>
      </c>
      <c r="G13" s="1" t="s">
        <v>20</v>
      </c>
      <c r="H13" s="1" t="s">
        <v>20</v>
      </c>
    </row>
    <row r="14" spans="3:8" x14ac:dyDescent="0.25">
      <c r="C14" s="3" t="s">
        <v>14</v>
      </c>
      <c r="D14" s="3" t="s">
        <v>13</v>
      </c>
      <c r="E14" s="3" t="s">
        <v>14</v>
      </c>
      <c r="F14" s="1">
        <v>10.122999999999999</v>
      </c>
      <c r="G14" s="1" t="s">
        <v>20</v>
      </c>
      <c r="H14" s="1" t="s">
        <v>20</v>
      </c>
    </row>
    <row r="15" spans="3:8" x14ac:dyDescent="0.25">
      <c r="C15" s="3" t="s">
        <v>15</v>
      </c>
      <c r="D15" s="3" t="s">
        <v>12</v>
      </c>
      <c r="E15" s="3" t="s">
        <v>14</v>
      </c>
      <c r="F15" s="1">
        <v>20.192599999999999</v>
      </c>
      <c r="G15" s="1">
        <v>20.447500000000002</v>
      </c>
      <c r="H15" s="1">
        <f>G15-F15</f>
        <v>0.25490000000000279</v>
      </c>
    </row>
    <row r="16" spans="3:8" x14ac:dyDescent="0.25">
      <c r="C16" s="3" t="s">
        <v>15</v>
      </c>
      <c r="D16" s="3" t="s">
        <v>13</v>
      </c>
      <c r="E16" s="3" t="s">
        <v>14</v>
      </c>
      <c r="F16" s="1">
        <v>25.173400000000001</v>
      </c>
      <c r="G16" s="1">
        <v>25.426500000000001</v>
      </c>
      <c r="H16" s="1">
        <f t="shared" ref="H16:H18" si="1">G16-F16</f>
        <v>0.25309999999999988</v>
      </c>
    </row>
    <row r="17" spans="3:12" x14ac:dyDescent="0.25">
      <c r="C17" s="3" t="s">
        <v>14</v>
      </c>
      <c r="D17" s="3" t="s">
        <v>12</v>
      </c>
      <c r="E17" s="3" t="s">
        <v>15</v>
      </c>
      <c r="F17" s="1">
        <v>35.194099999999999</v>
      </c>
      <c r="G17" s="1">
        <v>35.375599999999999</v>
      </c>
      <c r="H17" s="1">
        <f t="shared" si="1"/>
        <v>0.18149999999999977</v>
      </c>
    </row>
    <row r="18" spans="3:12" x14ac:dyDescent="0.25">
      <c r="C18" s="3" t="s">
        <v>14</v>
      </c>
      <c r="D18" s="3" t="s">
        <v>13</v>
      </c>
      <c r="E18" s="3" t="s">
        <v>15</v>
      </c>
      <c r="F18" s="1">
        <v>40.174799999999998</v>
      </c>
      <c r="G18" s="1">
        <v>40.474299999999999</v>
      </c>
      <c r="H18" s="1">
        <f t="shared" si="1"/>
        <v>0.29950000000000188</v>
      </c>
    </row>
    <row r="19" spans="3:12" x14ac:dyDescent="0.25">
      <c r="C19" s="3" t="s">
        <v>15</v>
      </c>
      <c r="D19" s="3" t="s">
        <v>12</v>
      </c>
      <c r="E19" s="3" t="s">
        <v>15</v>
      </c>
      <c r="F19" s="1">
        <v>50.182099999999998</v>
      </c>
      <c r="G19" s="1" t="s">
        <v>20</v>
      </c>
      <c r="H19" s="1" t="s">
        <v>20</v>
      </c>
    </row>
    <row r="20" spans="3:12" x14ac:dyDescent="0.25">
      <c r="C20" s="4" t="s">
        <v>15</v>
      </c>
      <c r="D20" s="4" t="s">
        <v>13</v>
      </c>
      <c r="E20" s="4" t="s">
        <v>15</v>
      </c>
      <c r="F20" s="1">
        <v>55.170900000000003</v>
      </c>
      <c r="G20" s="1" t="s">
        <v>20</v>
      </c>
      <c r="H20" s="1" t="s">
        <v>20</v>
      </c>
    </row>
    <row r="21" spans="3:12" x14ac:dyDescent="0.25">
      <c r="C21" s="1" t="s">
        <v>14</v>
      </c>
      <c r="D21" s="1" t="s">
        <v>14</v>
      </c>
      <c r="E21" s="1" t="s">
        <v>12</v>
      </c>
      <c r="F21" s="1">
        <v>5.1496899999999997</v>
      </c>
      <c r="G21" s="1" t="s">
        <v>20</v>
      </c>
      <c r="H21" s="1" t="s">
        <v>20</v>
      </c>
    </row>
    <row r="22" spans="3:12" x14ac:dyDescent="0.25">
      <c r="C22" s="1" t="s">
        <v>14</v>
      </c>
      <c r="D22" s="1" t="s">
        <v>14</v>
      </c>
      <c r="E22" s="1" t="s">
        <v>13</v>
      </c>
      <c r="F22" s="1">
        <v>10.139699999999999</v>
      </c>
      <c r="G22" s="1" t="s">
        <v>20</v>
      </c>
      <c r="H22" s="1" t="s">
        <v>20</v>
      </c>
    </row>
    <row r="23" spans="3:12" x14ac:dyDescent="0.25">
      <c r="C23" s="1" t="s">
        <v>15</v>
      </c>
      <c r="D23" s="1" t="s">
        <v>14</v>
      </c>
      <c r="E23" s="1" t="s">
        <v>12</v>
      </c>
      <c r="F23" s="1">
        <v>20.152200000000001</v>
      </c>
      <c r="G23" s="1">
        <v>20.356400000000001</v>
      </c>
      <c r="H23" s="1">
        <f>G23-F23</f>
        <v>0.20420000000000016</v>
      </c>
    </row>
    <row r="24" spans="3:12" x14ac:dyDescent="0.25">
      <c r="C24" s="1" t="s">
        <v>15</v>
      </c>
      <c r="D24" s="1" t="s">
        <v>14</v>
      </c>
      <c r="E24" s="1" t="s">
        <v>13</v>
      </c>
      <c r="F24" s="1">
        <v>25.143799999999999</v>
      </c>
      <c r="G24" s="1">
        <v>25.361999999999998</v>
      </c>
      <c r="H24" s="1">
        <f t="shared" ref="H24:H26" si="2">G24-F24</f>
        <v>0.21819999999999951</v>
      </c>
    </row>
    <row r="25" spans="3:12" x14ac:dyDescent="0.25">
      <c r="C25" s="1" t="s">
        <v>14</v>
      </c>
      <c r="D25" s="1" t="s">
        <v>15</v>
      </c>
      <c r="E25" s="1" t="s">
        <v>12</v>
      </c>
      <c r="F25" s="1">
        <v>35.151899999999998</v>
      </c>
      <c r="G25" s="1">
        <v>35.316000000000003</v>
      </c>
      <c r="H25" s="1">
        <f t="shared" si="2"/>
        <v>0.1641000000000048</v>
      </c>
    </row>
    <row r="26" spans="3:12" x14ac:dyDescent="0.25">
      <c r="C26" s="1" t="s">
        <v>14</v>
      </c>
      <c r="D26" s="1" t="s">
        <v>15</v>
      </c>
      <c r="E26" s="1" t="s">
        <v>13</v>
      </c>
      <c r="F26" s="1">
        <v>40.143900000000002</v>
      </c>
      <c r="G26" s="1">
        <v>40.391300000000001</v>
      </c>
      <c r="H26" s="1">
        <f t="shared" si="2"/>
        <v>0.24739999999999895</v>
      </c>
      <c r="L26">
        <f>0.3331+0.13042</f>
        <v>0.46352000000000004</v>
      </c>
    </row>
    <row r="27" spans="3:12" x14ac:dyDescent="0.25">
      <c r="C27" s="1" t="s">
        <v>15</v>
      </c>
      <c r="D27" s="1" t="s">
        <v>15</v>
      </c>
      <c r="E27" s="1" t="s">
        <v>12</v>
      </c>
      <c r="F27" s="1">
        <v>50.139800000000001</v>
      </c>
      <c r="G27" s="1" t="s">
        <v>20</v>
      </c>
      <c r="H27" s="1" t="s">
        <v>20</v>
      </c>
    </row>
    <row r="28" spans="3:12" x14ac:dyDescent="0.25">
      <c r="C28" s="1" t="s">
        <v>15</v>
      </c>
      <c r="D28" s="1" t="s">
        <v>15</v>
      </c>
      <c r="E28" s="1" t="s">
        <v>13</v>
      </c>
      <c r="F28" s="1">
        <v>55.139600000000002</v>
      </c>
      <c r="G28" s="1" t="s">
        <v>20</v>
      </c>
      <c r="H28" s="1" t="s">
        <v>20</v>
      </c>
    </row>
    <row r="30" spans="3:12" x14ac:dyDescent="0.25">
      <c r="G30" t="s">
        <v>23</v>
      </c>
      <c r="H30" s="1">
        <f>MAX(H5:H28)</f>
        <v>0.33310000000000173</v>
      </c>
    </row>
    <row r="31" spans="3:12" x14ac:dyDescent="0.25">
      <c r="K31" t="s">
        <v>24</v>
      </c>
      <c r="L31">
        <v>0.13042000000000001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348C-F86F-49CF-9584-D9365B5EE7BD}">
  <dimension ref="Q7:AD15"/>
  <sheetViews>
    <sheetView tabSelected="1" topLeftCell="K1" workbookViewId="0">
      <selection activeCell="X6" sqref="X6"/>
    </sheetView>
  </sheetViews>
  <sheetFormatPr defaultRowHeight="15" x14ac:dyDescent="0.25"/>
  <sheetData>
    <row r="7" spans="17:30" ht="15.75" thickBot="1" x14ac:dyDescent="0.3"/>
    <row r="8" spans="17:30" ht="15.75" thickBot="1" x14ac:dyDescent="0.3">
      <c r="Q8" s="13" t="s">
        <v>34</v>
      </c>
      <c r="R8" s="17" t="s">
        <v>32</v>
      </c>
      <c r="S8" s="5">
        <v>9</v>
      </c>
      <c r="T8" s="5">
        <v>8</v>
      </c>
      <c r="U8" s="5">
        <v>7</v>
      </c>
      <c r="V8" s="5">
        <v>6</v>
      </c>
      <c r="W8" s="5">
        <v>5</v>
      </c>
      <c r="X8" s="17" t="s">
        <v>32</v>
      </c>
      <c r="Y8" s="5">
        <v>4</v>
      </c>
      <c r="Z8" s="5">
        <v>3</v>
      </c>
      <c r="AA8" s="5">
        <v>2</v>
      </c>
      <c r="AB8" s="17" t="s">
        <v>32</v>
      </c>
      <c r="AC8" s="5">
        <v>1</v>
      </c>
      <c r="AD8" s="6">
        <v>0</v>
      </c>
    </row>
    <row r="9" spans="17:30" x14ac:dyDescent="0.25">
      <c r="Q9" s="14" t="s">
        <v>26</v>
      </c>
      <c r="R9" s="18"/>
      <c r="S9" s="7">
        <v>0.3</v>
      </c>
      <c r="T9" s="7">
        <v>1.6</v>
      </c>
      <c r="U9" s="7">
        <v>2.4300000000000002</v>
      </c>
      <c r="V9" s="7">
        <v>2.9</v>
      </c>
      <c r="W9" s="7">
        <v>3.26</v>
      </c>
      <c r="X9" s="18"/>
      <c r="Y9" s="7">
        <v>3.26</v>
      </c>
      <c r="Z9" s="7">
        <v>3.26</v>
      </c>
      <c r="AA9" s="7">
        <v>2.9</v>
      </c>
      <c r="AB9" s="18"/>
      <c r="AC9" s="7">
        <v>2.79</v>
      </c>
      <c r="AD9" s="8">
        <v>2.9</v>
      </c>
    </row>
    <row r="10" spans="17:30" x14ac:dyDescent="0.25">
      <c r="Q10" s="15" t="s">
        <v>27</v>
      </c>
      <c r="R10" s="19"/>
      <c r="S10" s="9">
        <v>1.24</v>
      </c>
      <c r="T10" s="9">
        <v>2.0699999999999998</v>
      </c>
      <c r="U10" s="9">
        <v>2.54</v>
      </c>
      <c r="V10" s="9">
        <v>2.9</v>
      </c>
      <c r="W10" s="9">
        <v>2.9</v>
      </c>
      <c r="X10" s="19"/>
      <c r="Y10" s="9">
        <v>2.9</v>
      </c>
      <c r="Z10" s="9">
        <v>2.73</v>
      </c>
      <c r="AA10" s="9">
        <v>2.4300000000000002</v>
      </c>
      <c r="AB10" s="19"/>
      <c r="AC10" s="9">
        <v>2.54</v>
      </c>
      <c r="AD10" s="10">
        <v>2.73</v>
      </c>
    </row>
    <row r="11" spans="17:30" ht="15.75" thickBot="1" x14ac:dyDescent="0.3">
      <c r="Q11" s="16" t="s">
        <v>31</v>
      </c>
      <c r="R11" s="20">
        <f t="shared" ref="R11:U11" si="0">S13</f>
        <v>4.9599999999999991</v>
      </c>
      <c r="S11" s="11">
        <f t="shared" si="0"/>
        <v>4.6199999999999992</v>
      </c>
      <c r="T11" s="11">
        <f t="shared" si="0"/>
        <v>4.2799999999999994</v>
      </c>
      <c r="U11" s="11">
        <f t="shared" si="0"/>
        <v>3.9399999999999995</v>
      </c>
      <c r="V11" s="11">
        <f>W13</f>
        <v>3.5999999999999996</v>
      </c>
      <c r="W11" s="11">
        <v>0</v>
      </c>
      <c r="X11" s="20">
        <f t="shared" ref="X11:Y11" si="1">Y13</f>
        <v>4.0699999999999994</v>
      </c>
      <c r="Y11" s="11">
        <f t="shared" si="1"/>
        <v>3.7299999999999995</v>
      </c>
      <c r="Z11" s="11">
        <f>AA13</f>
        <v>3.2399999999999998</v>
      </c>
      <c r="AA11" s="11">
        <v>0</v>
      </c>
      <c r="AB11" s="20">
        <f>AC13</f>
        <v>3.4099999999999997</v>
      </c>
      <c r="AC11" s="11">
        <f>AD13</f>
        <v>3.07</v>
      </c>
      <c r="AD11" s="12">
        <v>0</v>
      </c>
    </row>
    <row r="12" spans="17:30" ht="15.75" thickBot="1" x14ac:dyDescent="0.3">
      <c r="Q12" s="13" t="s">
        <v>28</v>
      </c>
      <c r="R12" s="17"/>
      <c r="S12" s="5"/>
      <c r="T12" s="5">
        <v>1</v>
      </c>
      <c r="U12" s="5"/>
      <c r="V12" s="5">
        <v>1</v>
      </c>
      <c r="W12" s="5"/>
      <c r="X12" s="17"/>
      <c r="Y12" s="5"/>
      <c r="Z12" s="5">
        <v>1</v>
      </c>
      <c r="AA12" s="5"/>
      <c r="AB12" s="17"/>
      <c r="AC12" s="5">
        <v>1</v>
      </c>
      <c r="AD12" s="6">
        <v>0</v>
      </c>
    </row>
    <row r="13" spans="17:30" x14ac:dyDescent="0.25">
      <c r="Q13" s="14" t="s">
        <v>29</v>
      </c>
      <c r="R13" s="18"/>
      <c r="S13" s="7">
        <f t="shared" ref="S13:AB13" si="2">MAX(S11,MAX(S9:S10)+0.13*S12)+0.34</f>
        <v>4.9599999999999991</v>
      </c>
      <c r="T13" s="7">
        <f t="shared" si="2"/>
        <v>4.6199999999999992</v>
      </c>
      <c r="U13" s="7">
        <f t="shared" si="2"/>
        <v>4.2799999999999994</v>
      </c>
      <c r="V13" s="7">
        <f t="shared" si="2"/>
        <v>3.9399999999999995</v>
      </c>
      <c r="W13" s="7">
        <f t="shared" si="2"/>
        <v>3.5999999999999996</v>
      </c>
      <c r="X13" s="18"/>
      <c r="Y13" s="7">
        <f t="shared" si="2"/>
        <v>4.0699999999999994</v>
      </c>
      <c r="Z13" s="7">
        <f t="shared" si="2"/>
        <v>3.7299999999999995</v>
      </c>
      <c r="AA13" s="7">
        <f>MAX(AA11,MAX(AA9:AA10)+0.13*AA12)+0.34</f>
        <v>3.2399999999999998</v>
      </c>
      <c r="AB13" s="18"/>
      <c r="AC13" s="7">
        <f>MAX(AC11,MAX(AC9:AC10)+0.13*AC12)+0.34</f>
        <v>3.4099999999999997</v>
      </c>
      <c r="AD13" s="8">
        <f>MAX(AD9:AD11)+0.17</f>
        <v>3.07</v>
      </c>
    </row>
    <row r="14" spans="17:30" ht="15.75" thickBot="1" x14ac:dyDescent="0.3">
      <c r="Q14" s="16" t="s">
        <v>30</v>
      </c>
      <c r="R14" s="20"/>
      <c r="S14" s="11">
        <f>MAX(S11,MAX(S9:S10)+0.13*S12)+0.13*S12+0.83</f>
        <v>5.4499999999999993</v>
      </c>
      <c r="T14" s="11">
        <f>MAX(T11,MAX(T9:T10)+0.13*T12)+0.13*T12+0.83</f>
        <v>5.2399999999999993</v>
      </c>
      <c r="U14" s="11">
        <f>MAX(U11,MAX(U9:U10)+0.13*U12)+0.13*U12+0.83</f>
        <v>4.7699999999999996</v>
      </c>
      <c r="V14" s="11">
        <f>MAX(V11,MAX(V9:V10)+0.13*V12)+0.13*V12+0.83</f>
        <v>4.5599999999999996</v>
      </c>
      <c r="W14" s="11">
        <f>MAX(W11,MAX(W9:W10)+0.13*W12)+0.13*W12+0.83</f>
        <v>4.09</v>
      </c>
      <c r="X14" s="20"/>
      <c r="Y14" s="11">
        <f>MAX(Y11,MAX(Y9:Y10)+0.13*Y12)+0.13*Y12+0.83</f>
        <v>4.5599999999999996</v>
      </c>
      <c r="Z14" s="11">
        <f>MAX(Z11,MAX(Z9:Z10)+0.13*Z12)+0.13*Z12+0.83</f>
        <v>4.3499999999999996</v>
      </c>
      <c r="AA14" s="11">
        <f>MAX(AA11,MAX(AA9:AA10)+0.13*AA12)+0.13*AA12+0.83</f>
        <v>3.73</v>
      </c>
      <c r="AB14" s="20"/>
      <c r="AC14" s="11">
        <f>MAX(AC11,MAX(AC9:AC10)+0.13*AC12)+0.13*AC12+0.83</f>
        <v>4.0299999999999994</v>
      </c>
      <c r="AD14" s="12">
        <f>MAX(AD9:AD11)+0.47</f>
        <v>3.37</v>
      </c>
    </row>
    <row r="15" spans="17:30" ht="15.75" thickBot="1" x14ac:dyDescent="0.3">
      <c r="Q15" s="13" t="s">
        <v>33</v>
      </c>
      <c r="R15" s="17">
        <f>R11+0.54+0.13</f>
        <v>5.629999999999999</v>
      </c>
      <c r="S15" s="5">
        <f>MAX(S14:W14,R11,X11+0.54)+0.54</f>
        <v>5.9899999999999993</v>
      </c>
      <c r="T15" s="5">
        <f>S15</f>
        <v>5.9899999999999993</v>
      </c>
      <c r="U15" s="5">
        <f t="shared" ref="U15:W15" si="3">T15</f>
        <v>5.9899999999999993</v>
      </c>
      <c r="V15" s="5">
        <f t="shared" si="3"/>
        <v>5.9899999999999993</v>
      </c>
      <c r="W15" s="5">
        <f t="shared" si="3"/>
        <v>5.9899999999999993</v>
      </c>
      <c r="X15" s="17"/>
      <c r="Y15" s="5">
        <f>MAX(Y14:AA14,X11,AB11+0.54)+0.54</f>
        <v>5.0999999999999996</v>
      </c>
      <c r="Z15" s="5">
        <f>Y15</f>
        <v>5.0999999999999996</v>
      </c>
      <c r="AA15" s="5">
        <f>Z15</f>
        <v>5.0999999999999996</v>
      </c>
      <c r="AB15" s="17"/>
      <c r="AC15" s="5">
        <f>MAX(AC14:AD14,AB11)+0.54</f>
        <v>4.5699999999999994</v>
      </c>
      <c r="AD15" s="6">
        <f>AC15</f>
        <v>4.5699999999999994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F3D5-98CF-4CDD-B9E6-A102B1019AA4}">
  <dimension ref="C3:H29"/>
  <sheetViews>
    <sheetView topLeftCell="A8" workbookViewId="0">
      <selection activeCell="K32" sqref="K32"/>
    </sheetView>
  </sheetViews>
  <sheetFormatPr defaultRowHeight="15" x14ac:dyDescent="0.25"/>
  <sheetData>
    <row r="3" spans="3:8" x14ac:dyDescent="0.25">
      <c r="C3" s="1" t="s">
        <v>10</v>
      </c>
      <c r="D3" s="1" t="s">
        <v>11</v>
      </c>
      <c r="E3" s="1" t="s">
        <v>22</v>
      </c>
      <c r="F3" s="1" t="s">
        <v>16</v>
      </c>
      <c r="G3" s="1" t="s">
        <v>17</v>
      </c>
      <c r="H3" s="1" t="s">
        <v>18</v>
      </c>
    </row>
    <row r="4" spans="3:8" x14ac:dyDescent="0.25">
      <c r="C4" s="1" t="s">
        <v>12</v>
      </c>
      <c r="D4" s="1" t="s">
        <v>14</v>
      </c>
      <c r="E4" s="1" t="s">
        <v>14</v>
      </c>
      <c r="F4" s="1">
        <v>5.1621600000000001</v>
      </c>
      <c r="G4" s="1">
        <v>5.9279000000000002</v>
      </c>
      <c r="H4" s="1">
        <f>G4-F4</f>
        <v>0.76574000000000009</v>
      </c>
    </row>
    <row r="5" spans="3:8" x14ac:dyDescent="0.25">
      <c r="C5" s="1" t="s">
        <v>13</v>
      </c>
      <c r="D5" s="1" t="s">
        <v>14</v>
      </c>
      <c r="E5" s="1" t="s">
        <v>14</v>
      </c>
      <c r="F5" s="1">
        <v>10.1568</v>
      </c>
      <c r="G5" s="1">
        <v>10.8226</v>
      </c>
      <c r="H5" s="1">
        <f t="shared" ref="H5:H27" si="0">G5-F5</f>
        <v>0.66579999999999906</v>
      </c>
    </row>
    <row r="6" spans="3:8" x14ac:dyDescent="0.25">
      <c r="C6" s="1" t="s">
        <v>12</v>
      </c>
      <c r="D6" s="1" t="s">
        <v>15</v>
      </c>
      <c r="E6" s="1" t="s">
        <v>14</v>
      </c>
      <c r="F6" s="1">
        <v>20.173200000000001</v>
      </c>
      <c r="G6" s="1">
        <v>20.748799999999999</v>
      </c>
      <c r="H6" s="1">
        <f t="shared" si="0"/>
        <v>0.57559999999999789</v>
      </c>
    </row>
    <row r="7" spans="3:8" x14ac:dyDescent="0.25">
      <c r="C7" s="1" t="s">
        <v>13</v>
      </c>
      <c r="D7" s="1" t="s">
        <v>15</v>
      </c>
      <c r="E7" s="1" t="s">
        <v>14</v>
      </c>
      <c r="F7" s="1">
        <v>25.161200000000001</v>
      </c>
      <c r="G7" s="1">
        <v>25.772200000000002</v>
      </c>
      <c r="H7" s="1">
        <f t="shared" si="0"/>
        <v>0.61100000000000065</v>
      </c>
    </row>
    <row r="8" spans="3:8" x14ac:dyDescent="0.25">
      <c r="C8" s="1" t="s">
        <v>12</v>
      </c>
      <c r="D8" s="1" t="s">
        <v>14</v>
      </c>
      <c r="E8" s="1" t="s">
        <v>15</v>
      </c>
      <c r="F8" s="1">
        <v>35.1633</v>
      </c>
      <c r="G8" s="1">
        <v>35.475200000000001</v>
      </c>
      <c r="H8" s="1">
        <f t="shared" si="0"/>
        <v>0.3119000000000014</v>
      </c>
    </row>
    <row r="9" spans="3:8" x14ac:dyDescent="0.25">
      <c r="C9" s="1" t="s">
        <v>13</v>
      </c>
      <c r="D9" s="1" t="s">
        <v>14</v>
      </c>
      <c r="E9" s="1" t="s">
        <v>15</v>
      </c>
      <c r="F9" s="1">
        <v>40.1569</v>
      </c>
      <c r="G9" s="1">
        <v>40.746299999999998</v>
      </c>
      <c r="H9" s="1">
        <f t="shared" si="0"/>
        <v>0.5893999999999977</v>
      </c>
    </row>
    <row r="10" spans="3:8" x14ac:dyDescent="0.25">
      <c r="C10" s="1" t="s">
        <v>12</v>
      </c>
      <c r="D10" s="1" t="s">
        <v>15</v>
      </c>
      <c r="E10" s="1" t="s">
        <v>15</v>
      </c>
      <c r="F10" s="1">
        <v>50.176299999999998</v>
      </c>
      <c r="G10" s="1">
        <v>50.656100000000002</v>
      </c>
      <c r="H10" s="1">
        <f t="shared" si="0"/>
        <v>0.47980000000000445</v>
      </c>
    </row>
    <row r="11" spans="3:8" x14ac:dyDescent="0.25">
      <c r="C11" s="1" t="s">
        <v>13</v>
      </c>
      <c r="D11" s="1" t="s">
        <v>15</v>
      </c>
      <c r="E11" s="1" t="s">
        <v>15</v>
      </c>
      <c r="F11" s="1">
        <v>55.161299999999997</v>
      </c>
      <c r="G11" s="1">
        <v>55.594799999999999</v>
      </c>
      <c r="H11" s="1">
        <f t="shared" si="0"/>
        <v>0.43350000000000222</v>
      </c>
    </row>
    <row r="12" spans="3:8" x14ac:dyDescent="0.25">
      <c r="C12" s="2" t="s">
        <v>14</v>
      </c>
      <c r="D12" s="2" t="s">
        <v>12</v>
      </c>
      <c r="E12" s="2" t="s">
        <v>14</v>
      </c>
      <c r="F12" s="1">
        <v>5.1861300000000004</v>
      </c>
      <c r="G12" s="1">
        <v>6.0157699999999998</v>
      </c>
      <c r="H12" s="1">
        <f t="shared" si="0"/>
        <v>0.82963999999999949</v>
      </c>
    </row>
    <row r="13" spans="3:8" x14ac:dyDescent="0.25">
      <c r="C13" s="3" t="s">
        <v>14</v>
      </c>
      <c r="D13" s="3" t="s">
        <v>13</v>
      </c>
      <c r="E13" s="3" t="s">
        <v>14</v>
      </c>
      <c r="F13" s="1">
        <v>10.169600000000001</v>
      </c>
      <c r="G13" s="1">
        <v>10.9253</v>
      </c>
      <c r="H13" s="1">
        <f t="shared" si="0"/>
        <v>0.75569999999999915</v>
      </c>
    </row>
    <row r="14" spans="3:8" x14ac:dyDescent="0.25">
      <c r="C14" s="3" t="s">
        <v>15</v>
      </c>
      <c r="D14" s="3" t="s">
        <v>12</v>
      </c>
      <c r="E14" s="3" t="s">
        <v>14</v>
      </c>
      <c r="F14" s="1">
        <v>20.186900000000001</v>
      </c>
      <c r="G14" s="1">
        <v>20.782699999999998</v>
      </c>
      <c r="H14" s="1">
        <f t="shared" si="0"/>
        <v>0.595799999999997</v>
      </c>
    </row>
    <row r="15" spans="3:8" x14ac:dyDescent="0.25">
      <c r="C15" s="3" t="s">
        <v>15</v>
      </c>
      <c r="D15" s="3" t="s">
        <v>13</v>
      </c>
      <c r="E15" s="3" t="s">
        <v>14</v>
      </c>
      <c r="F15" s="1">
        <v>25.169499999999999</v>
      </c>
      <c r="G15" s="1">
        <v>25.865300000000001</v>
      </c>
      <c r="H15" s="1">
        <f t="shared" si="0"/>
        <v>0.69580000000000197</v>
      </c>
    </row>
    <row r="16" spans="3:8" x14ac:dyDescent="0.25">
      <c r="C16" s="3" t="s">
        <v>14</v>
      </c>
      <c r="D16" s="3" t="s">
        <v>12</v>
      </c>
      <c r="E16" s="3" t="s">
        <v>15</v>
      </c>
      <c r="F16" s="1">
        <v>35.186999999999998</v>
      </c>
      <c r="G16" s="1">
        <v>35.858600000000003</v>
      </c>
      <c r="H16" s="1">
        <f t="shared" si="0"/>
        <v>0.67160000000000508</v>
      </c>
    </row>
    <row r="17" spans="3:8" x14ac:dyDescent="0.25">
      <c r="C17" s="3" t="s">
        <v>14</v>
      </c>
      <c r="D17" s="3" t="s">
        <v>13</v>
      </c>
      <c r="E17" s="3" t="s">
        <v>15</v>
      </c>
      <c r="F17" s="1">
        <v>40.169699999999999</v>
      </c>
      <c r="G17" s="1">
        <v>40.840899999999998</v>
      </c>
      <c r="H17" s="1">
        <f t="shared" si="0"/>
        <v>0.67119999999999891</v>
      </c>
    </row>
    <row r="18" spans="3:8" x14ac:dyDescent="0.25">
      <c r="C18" s="3" t="s">
        <v>15</v>
      </c>
      <c r="D18" s="3" t="s">
        <v>12</v>
      </c>
      <c r="E18" s="3" t="s">
        <v>15</v>
      </c>
      <c r="F18" s="1">
        <v>50.186900000000001</v>
      </c>
      <c r="G18" s="1">
        <v>50.689399999999999</v>
      </c>
      <c r="H18" s="1">
        <f t="shared" si="0"/>
        <v>0.50249999999999773</v>
      </c>
    </row>
    <row r="19" spans="3:8" x14ac:dyDescent="0.25">
      <c r="C19" s="4" t="s">
        <v>15</v>
      </c>
      <c r="D19" s="4" t="s">
        <v>13</v>
      </c>
      <c r="E19" s="4" t="s">
        <v>15</v>
      </c>
      <c r="F19" s="1">
        <v>55.169499999999999</v>
      </c>
      <c r="G19" s="1">
        <v>55.688800000000001</v>
      </c>
      <c r="H19" s="1">
        <f t="shared" si="0"/>
        <v>0.51930000000000121</v>
      </c>
    </row>
    <row r="20" spans="3:8" x14ac:dyDescent="0.25">
      <c r="C20" s="1" t="s">
        <v>14</v>
      </c>
      <c r="D20" s="1" t="s">
        <v>14</v>
      </c>
      <c r="E20" s="1" t="s">
        <v>12</v>
      </c>
      <c r="F20" s="1">
        <v>5.1861199999999998</v>
      </c>
      <c r="G20" s="1">
        <v>5.6608999999999998</v>
      </c>
      <c r="H20" s="1">
        <f t="shared" si="0"/>
        <v>0.47477999999999998</v>
      </c>
    </row>
    <row r="21" spans="3:8" x14ac:dyDescent="0.25">
      <c r="C21" s="1" t="s">
        <v>14</v>
      </c>
      <c r="D21" s="1" t="s">
        <v>14</v>
      </c>
      <c r="E21" s="1" t="s">
        <v>13</v>
      </c>
      <c r="F21" s="1">
        <v>10.169600000000001</v>
      </c>
      <c r="G21" s="1">
        <v>10.574</v>
      </c>
      <c r="H21" s="1">
        <f t="shared" si="0"/>
        <v>0.40439999999999898</v>
      </c>
    </row>
    <row r="22" spans="3:8" x14ac:dyDescent="0.25">
      <c r="C22" s="1" t="s">
        <v>15</v>
      </c>
      <c r="D22" s="1" t="s">
        <v>14</v>
      </c>
      <c r="E22" s="1" t="s">
        <v>12</v>
      </c>
      <c r="F22" s="1">
        <v>20.186900000000001</v>
      </c>
      <c r="G22" s="1">
        <v>20.418199999999999</v>
      </c>
      <c r="H22" s="1">
        <f t="shared" si="0"/>
        <v>0.2312999999999974</v>
      </c>
    </row>
    <row r="23" spans="3:8" x14ac:dyDescent="0.25">
      <c r="C23" s="1" t="s">
        <v>15</v>
      </c>
      <c r="D23" s="1" t="s">
        <v>14</v>
      </c>
      <c r="E23" s="1" t="s">
        <v>13</v>
      </c>
      <c r="F23" s="1">
        <v>25.169499999999999</v>
      </c>
      <c r="G23" s="1">
        <v>25.4819</v>
      </c>
      <c r="H23" s="1">
        <f t="shared" si="0"/>
        <v>0.31240000000000023</v>
      </c>
    </row>
    <row r="24" spans="3:8" x14ac:dyDescent="0.25">
      <c r="C24" s="1" t="s">
        <v>14</v>
      </c>
      <c r="D24" s="1" t="s">
        <v>15</v>
      </c>
      <c r="E24" s="1" t="s">
        <v>12</v>
      </c>
      <c r="F24" s="1">
        <v>35.186900000000001</v>
      </c>
      <c r="G24" s="1">
        <v>35.4178</v>
      </c>
      <c r="H24" s="1">
        <f t="shared" si="0"/>
        <v>0.23089999999999833</v>
      </c>
    </row>
    <row r="25" spans="3:8" x14ac:dyDescent="0.25">
      <c r="C25" s="1" t="s">
        <v>14</v>
      </c>
      <c r="D25" s="1" t="s">
        <v>15</v>
      </c>
      <c r="E25" s="1" t="s">
        <v>13</v>
      </c>
      <c r="F25" s="1">
        <v>40.169499999999999</v>
      </c>
      <c r="G25" s="1">
        <v>40.481900000000003</v>
      </c>
      <c r="H25" s="1">
        <f t="shared" si="0"/>
        <v>0.31240000000000379</v>
      </c>
    </row>
    <row r="26" spans="3:8" x14ac:dyDescent="0.25">
      <c r="C26" s="1" t="s">
        <v>15</v>
      </c>
      <c r="D26" s="1" t="s">
        <v>15</v>
      </c>
      <c r="E26" s="1" t="s">
        <v>12</v>
      </c>
      <c r="F26" s="1">
        <v>50.186999999999998</v>
      </c>
      <c r="G26" s="1">
        <v>50.652099999999997</v>
      </c>
      <c r="H26" s="1">
        <f t="shared" si="0"/>
        <v>0.46509999999999962</v>
      </c>
    </row>
    <row r="27" spans="3:8" x14ac:dyDescent="0.25">
      <c r="C27" s="1" t="s">
        <v>15</v>
      </c>
      <c r="D27" s="1" t="s">
        <v>15</v>
      </c>
      <c r="E27" s="1" t="s">
        <v>13</v>
      </c>
      <c r="F27" s="1">
        <v>55.169600000000003</v>
      </c>
      <c r="G27" s="1">
        <v>55.5745</v>
      </c>
      <c r="H27" s="1">
        <f t="shared" si="0"/>
        <v>0.40489999999999782</v>
      </c>
    </row>
    <row r="29" spans="3:8" x14ac:dyDescent="0.25">
      <c r="G29" t="s">
        <v>23</v>
      </c>
      <c r="H29" s="1">
        <f>MAX(H4:H27)</f>
        <v>0.82963999999999949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XOR2</vt:lpstr>
      <vt:lpstr>NAND2</vt:lpstr>
      <vt:lpstr>MUX</vt:lpstr>
      <vt:lpstr>CarryBar</vt:lpstr>
      <vt:lpstr>Carry Select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Mahajan</dc:creator>
  <cp:lastModifiedBy>Yogesh Mahajan</cp:lastModifiedBy>
  <dcterms:created xsi:type="dcterms:W3CDTF">2017-10-31T10:16:56Z</dcterms:created>
  <dcterms:modified xsi:type="dcterms:W3CDTF">2017-11-03T21:10:28Z</dcterms:modified>
</cp:coreProperties>
</file>