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50" windowHeight="6420"/>
  </bookViews>
  <sheets>
    <sheet name="Contoh" sheetId="1" r:id="rId1"/>
  </sheets>
  <definedNames>
    <definedName name="_xlnm.Print_Area" localSheetId="0">Contoh!$A$1:$K$62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<sst xmlns="http://schemas.openxmlformats.org/spreadsheetml/2006/main" count="56" uniqueCount="53">
  <si>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CV. KHALIL JAYA TEKNIK</t>
  </si>
  <si>
    <t>PERUMAHAN AR RAUDAH 2 BLOK C NO 8 RT.001 RW.001</t>
  </si>
  <si>
    <t>SUKARAGAM, SERANG BARU</t>
  </si>
  <si>
    <t>KAB. BEKASI, JAWA BARAT</t>
  </si>
  <si>
    <t>Telp</t>
  </si>
  <si>
    <t>:  082299645451</t>
  </si>
  <si>
    <t>NPWP</t>
  </si>
  <si>
    <t>:  935815662413000 / 0935815662413000</t>
  </si>
  <si>
    <t>INVOICE</t>
  </si>
  <si>
    <t>Customer</t>
  </si>
  <si>
    <t>:</t>
  </si>
  <si>
    <t>{{namaPt}}</t>
  </si>
  <si>
    <t>Invoice No</t>
  </si>
  <si>
    <t>: KJT-{{noInvoice}}</t>
  </si>
  <si>
    <t>{{alamatCell1}}</t>
  </si>
  <si>
    <t>Faktur Pajak No</t>
  </si>
  <si>
    <t>: {{fakturPajak}}</t>
  </si>
  <si>
    <t>{{alamatCell2}}</t>
  </si>
  <si>
    <t>Date</t>
  </si>
  <si>
    <t>: {{tanggal}}</t>
  </si>
  <si>
    <t>Purchase Order</t>
  </si>
  <si>
    <t>: {{purchaseOrder}}</t>
  </si>
  <si>
    <t>:  {{noTelpPt}}</t>
  </si>
  <si>
    <t>Jatuh Tempo</t>
  </si>
  <si>
    <t>: {{jatuhTempo}} Hari</t>
  </si>
  <si>
    <t>:  {{npwpPt}}</t>
  </si>
  <si>
    <t>No</t>
  </si>
  <si>
    <t xml:space="preserve">                          Description</t>
  </si>
  <si>
    <t>QTY</t>
  </si>
  <si>
    <t>Unit</t>
  </si>
  <si>
    <t>Unit Price</t>
  </si>
  <si>
    <t>Total  (Rp)</t>
  </si>
  <si>
    <t>{{deskripsi}}</t>
  </si>
  <si>
    <t>{{qty}}</t>
  </si>
  <si>
    <t>Set</t>
  </si>
  <si>
    <t>{{harga}}</t>
  </si>
  <si>
    <t xml:space="preserve"> </t>
  </si>
  <si>
    <t>Sub Total</t>
  </si>
  <si>
    <t>PPN 11%</t>
  </si>
  <si>
    <t>total pajak</t>
  </si>
  <si>
    <t>Sisa</t>
  </si>
  <si>
    <t>Grand Total</t>
  </si>
  <si>
    <t>`</t>
  </si>
  <si>
    <t>Terbilang #</t>
  </si>
  <si>
    <t>{{terbilang}}</t>
  </si>
  <si>
    <t>Full</t>
  </si>
  <si>
    <t>Pembayaran di tansfer ke :</t>
  </si>
  <si>
    <t>Bank Permata</t>
  </si>
  <si>
    <t>Jl. Jababeka Raya Ruko Komersial Blk. B No.5</t>
  </si>
  <si>
    <t>Account No : 00975873528</t>
  </si>
  <si>
    <t xml:space="preserve">     Cikarang,  {{tanggal}}</t>
  </si>
  <si>
    <t>RACHMAT HIDAYAT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</si>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</sst>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_-;_-@_-"/>
    <numFmt numFmtId="180" formatCode="dd\-mmm\-yy"/>
    <numFmt numFmtId="181" formatCode="_(* #,##0.00_);_(* \(#,##0.00\);_(* &quot;-&quot;_);_(@_)"/>
  </numFmts>
  <fonts count="32">
    <font>
      <sz val="10"/>
      <name val="Arial"/>
      <charset val="1"/>
    </font>
    <font>
      <b/>
      <sz val="12"/>
      <name val="Arial Narrow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9"/>
      <name val="Tahoma"/>
      <charset val="134"/>
    </font>
    <font>
      <sz val="10"/>
      <name val="Tahoma"/>
      <charset val="134"/>
    </font>
    <font>
      <sz val="8"/>
      <name val="Arial"/>
      <charset val="134"/>
    </font>
    <font>
      <sz val="8"/>
      <name val="Tahoma"/>
      <charset val="134"/>
    </font>
    <font>
      <b/>
      <sz val="9"/>
      <name val="Tahoma"/>
      <charset val="134"/>
    </font>
    <font>
      <b/>
      <sz val="10"/>
      <name val="Tahoma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9" applyNumberFormat="0" applyAlignment="0" applyProtection="0">
      <alignment vertical="center"/>
    </xf>
    <xf numFmtId="0" fontId="22" fillId="4" borderId="20" applyNumberFormat="0" applyAlignment="0" applyProtection="0">
      <alignment vertical="center"/>
    </xf>
    <xf numFmtId="0" fontId="23" fillId="4" borderId="19" applyNumberFormat="0" applyAlignment="0" applyProtection="0">
      <alignment vertical="center"/>
    </xf>
    <xf numFmtId="0" fontId="24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7" fontId="5" fillId="0" borderId="0" xfId="0" applyNumberFormat="1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/>
    <xf numFmtId="0" fontId="7" fillId="0" borderId="8" xfId="0" applyFont="1" applyBorder="1" applyAlignment="1">
      <alignment horizontal="center"/>
    </xf>
    <xf numFmtId="37" fontId="8" fillId="0" borderId="0" xfId="0" applyNumberFormat="1" applyFont="1" applyAlignment="1">
      <alignment vertical="center"/>
    </xf>
    <xf numFmtId="37" fontId="6" fillId="0" borderId="0" xfId="0" applyNumberFormat="1" applyFont="1" applyAlignment="1">
      <alignment vertical="center"/>
    </xf>
    <xf numFmtId="0" fontId="7" fillId="0" borderId="0" xfId="0" applyFont="1"/>
    <xf numFmtId="0" fontId="7" fillId="0" borderId="10" xfId="0" applyFont="1" applyBorder="1"/>
    <xf numFmtId="0" fontId="8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37" fontId="9" fillId="0" borderId="12" xfId="0" applyNumberFormat="1" applyFont="1" applyBorder="1" applyAlignment="1">
      <alignment vertical="center"/>
    </xf>
    <xf numFmtId="0" fontId="6" fillId="0" borderId="12" xfId="0" applyFont="1" applyBorder="1"/>
    <xf numFmtId="9" fontId="10" fillId="0" borderId="12" xfId="0" applyNumberFormat="1" applyFont="1" applyBorder="1" applyAlignment="1">
      <alignment horizontal="left"/>
    </xf>
    <xf numFmtId="0" fontId="6" fillId="0" borderId="13" xfId="0" applyFont="1" applyBorder="1"/>
    <xf numFmtId="0" fontId="6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/>
    <xf numFmtId="0" fontId="0" fillId="0" borderId="9" xfId="0" applyBorder="1"/>
    <xf numFmtId="0" fontId="4" fillId="0" borderId="4" xfId="0" applyFont="1" applyBorder="1"/>
    <xf numFmtId="0" fontId="0" fillId="0" borderId="1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/>
    <xf numFmtId="179" fontId="0" fillId="0" borderId="0" xfId="5" applyFont="1"/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/>
    <xf numFmtId="180" fontId="2" fillId="0" borderId="10" xfId="0" applyNumberFormat="1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" fontId="11" fillId="0" borderId="0" xfId="0" applyNumberFormat="1" applyFont="1"/>
    <xf numFmtId="176" fontId="2" fillId="0" borderId="0" xfId="1" applyFont="1"/>
    <xf numFmtId="179" fontId="2" fillId="0" borderId="0" xfId="5" applyFont="1"/>
    <xf numFmtId="0" fontId="0" fillId="0" borderId="4" xfId="0" applyBorder="1" applyAlignment="1">
      <alignment horizontal="center"/>
    </xf>
    <xf numFmtId="181" fontId="2" fillId="0" borderId="8" xfId="4" applyNumberForma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3" fontId="0" fillId="0" borderId="0" xfId="0" applyNumberFormat="1"/>
    <xf numFmtId="3" fontId="6" fillId="0" borderId="8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right" vertical="center"/>
    </xf>
    <xf numFmtId="3" fontId="8" fillId="0" borderId="8" xfId="0" applyNumberFormat="1" applyFont="1" applyBorder="1" applyAlignment="1">
      <alignment horizontal="right" vertical="center"/>
    </xf>
    <xf numFmtId="3" fontId="7" fillId="0" borderId="0" xfId="0" applyNumberFormat="1" applyFont="1"/>
    <xf numFmtId="0" fontId="2" fillId="0" borderId="11" xfId="0" applyFont="1" applyBorder="1" applyAlignment="1">
      <alignment horizontal="center" vertical="center"/>
    </xf>
    <xf numFmtId="3" fontId="0" fillId="0" borderId="12" xfId="0" applyNumberFormat="1" applyBorder="1"/>
    <xf numFmtId="3" fontId="10" fillId="0" borderId="11" xfId="0" applyNumberFormat="1" applyFont="1" applyBorder="1" applyAlignment="1">
      <alignment horizontal="right" vertical="center"/>
    </xf>
    <xf numFmtId="3" fontId="2" fillId="0" borderId="11" xfId="4" applyNumberFormat="1" applyBorder="1" applyAlignment="1">
      <alignment horizontal="right"/>
    </xf>
    <xf numFmtId="0" fontId="2" fillId="0" borderId="1" xfId="0" applyFont="1" applyBorder="1"/>
    <xf numFmtId="3" fontId="2" fillId="0" borderId="6" xfId="4" applyNumberFormat="1" applyBorder="1" applyAlignment="1">
      <alignment horizontal="right"/>
    </xf>
    <xf numFmtId="179" fontId="0" fillId="0" borderId="0" xfId="0" applyNumberFormat="1"/>
    <xf numFmtId="3" fontId="2" fillId="0" borderId="6" xfId="4" applyNumberFormat="1" applyFill="1" applyBorder="1" applyAlignment="1">
      <alignment horizontal="right"/>
    </xf>
    <xf numFmtId="0" fontId="4" fillId="0" borderId="6" xfId="0" applyFont="1" applyBorder="1"/>
    <xf numFmtId="3" fontId="4" fillId="0" borderId="6" xfId="4" applyNumberFormat="1" applyFont="1" applyBorder="1" applyAlignment="1">
      <alignment horizontal="right"/>
    </xf>
    <xf numFmtId="0" fontId="0" fillId="0" borderId="15" xfId="0" applyBorder="1"/>
    <xf numFmtId="0" fontId="4" fillId="0" borderId="10" xfId="0" applyFont="1" applyBorder="1"/>
    <xf numFmtId="0" fontId="0" fillId="0" borderId="13" xfId="0" applyBorder="1"/>
    <xf numFmtId="9" fontId="4" fillId="0" borderId="0" xfId="0" applyNumberFormat="1" applyFont="1"/>
    <xf numFmtId="179" fontId="4" fillId="0" borderId="0" xfId="5" applyFont="1" applyBorder="1" applyAlignment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2" fillId="0" borderId="0" xfId="0" applyNumberFormat="1" applyFont="1"/>
    <xf numFmtId="179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58"/>
  <sheetViews>
    <sheetView tabSelected="1" zoomScale="115" zoomScaleNormal="115" workbookViewId="0">
      <selection activeCell="I5" sqref="I5"/>
    </sheetView>
  </sheetViews>
  <sheetFormatPr defaultColWidth="9" defaultRowHeight="12.5"/>
  <cols>
    <col min="1" max="1" width="4.70909090909091" customWidth="1"/>
    <col min="2" max="2" width="4.42727272727273" customWidth="1"/>
    <col min="3" max="3" width="2.85454545454545" customWidth="1"/>
    <col min="4" max="4" width="11.7090909090909" customWidth="1"/>
    <col min="5" max="5" width="11.8545454545455" customWidth="1"/>
    <col min="6" max="6" width="3" customWidth="1"/>
    <col min="7" max="7" width="11.2818181818182" customWidth="1"/>
    <col min="8" max="9" width="6.28181818181818" customWidth="1"/>
    <col min="10" max="10" width="15.2818181818182" customWidth="1"/>
    <col min="11" max="11" width="20.1363636363636" customWidth="1"/>
    <col min="12" max="12" width="4" customWidth="1"/>
    <col min="13" max="13" width="22" customWidth="1"/>
    <col min="14" max="14" width="19.7090909090909" customWidth="1"/>
    <col min="15" max="15" width="35" customWidth="1"/>
    <col min="16" max="16" width="24.2818181818182" customWidth="1"/>
    <col min="18" max="18" width="19" customWidth="1"/>
    <col min="19" max="19" width="22" customWidth="1"/>
    <col min="20" max="20" width="19.7090909090909" customWidth="1"/>
    <col min="21" max="21" width="19.4272727272727" customWidth="1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1">
      <c r="A5" t="s">
        <v>4</v>
      </c>
      <c r="C5" t="s">
        <v>5</v>
      </c>
      <c r="J5" s="45"/>
      <c r="M5">
        <v>8000000</v>
      </c>
      <c r="N5">
        <f>M5*11/12</f>
        <v>7333333.33333333</v>
      </c>
      <c r="S5" s="46">
        <v>15000000</v>
      </c>
      <c r="T5" s="46">
        <f>S5*11/12</f>
        <v>13750000</v>
      </c>
      <c r="U5" s="73">
        <f>S5-T5</f>
        <v>1250000</v>
      </c>
    </row>
    <row r="6" spans="1:14">
      <c r="A6" t="s">
        <v>6</v>
      </c>
      <c r="C6" s="2" t="s">
        <v>7</v>
      </c>
      <c r="J6" s="45"/>
      <c r="M6">
        <v>3949950</v>
      </c>
      <c r="N6" s="46">
        <f>M6*11/12</f>
        <v>3620787.5</v>
      </c>
    </row>
    <row r="8" ht="29.25" customHeight="1" spans="1:11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7"/>
    </row>
    <row r="9" ht="6" customHeight="1" spans="1:11">
      <c r="A9" s="5"/>
      <c r="B9" s="6"/>
      <c r="C9" s="6"/>
      <c r="D9" s="6"/>
      <c r="E9" s="6"/>
      <c r="F9" s="6"/>
      <c r="G9" s="6"/>
      <c r="H9" s="6"/>
      <c r="I9" s="6"/>
      <c r="J9" s="6"/>
      <c r="K9" s="48"/>
    </row>
    <row r="10" spans="1:11">
      <c r="A10" s="7" t="s">
        <v>9</v>
      </c>
      <c r="C10" t="s">
        <v>10</v>
      </c>
      <c r="K10" s="19"/>
    </row>
    <row r="11" ht="15" spans="1:14">
      <c r="A11" s="8" t="s">
        <v>11</v>
      </c>
      <c r="J11" t="s">
        <v>12</v>
      </c>
      <c r="K11" s="49" t="s">
        <v>13</v>
      </c>
      <c r="N11" s="46"/>
    </row>
    <row r="12" spans="1:11">
      <c r="A12" s="7" t="s">
        <v>14</v>
      </c>
      <c r="J12" t="s">
        <v>15</v>
      </c>
      <c r="K12" s="49" t="s">
        <v>16</v>
      </c>
    </row>
    <row r="13" spans="1:11">
      <c r="A13" s="7" t="s">
        <v>17</v>
      </c>
      <c r="J13" t="s">
        <v>18</v>
      </c>
      <c r="K13" s="50" t="s">
        <v>19</v>
      </c>
    </row>
    <row r="14" spans="1:15">
      <c r="A14" s="7"/>
      <c r="J14" t="s">
        <v>20</v>
      </c>
      <c r="K14" s="51" t="s">
        <v>21</v>
      </c>
      <c r="O14">
        <v>3949950</v>
      </c>
    </row>
    <row r="15" spans="1:11">
      <c r="A15" s="7" t="s">
        <v>4</v>
      </c>
      <c r="C15" t="s">
        <v>22</v>
      </c>
      <c r="J15" t="s">
        <v>23</v>
      </c>
      <c r="K15" s="19" t="s">
        <v>24</v>
      </c>
    </row>
    <row r="16" spans="1:11">
      <c r="A16" s="7" t="s">
        <v>6</v>
      </c>
      <c r="C16" s="2" t="s">
        <v>25</v>
      </c>
      <c r="K16" s="19"/>
    </row>
    <row r="17" ht="5.25" customHeight="1" spans="1:11">
      <c r="A17" s="9"/>
      <c r="J17" s="41"/>
      <c r="K17" s="19"/>
    </row>
    <row r="18" ht="13" spans="1:11">
      <c r="A18" s="10" t="s">
        <v>26</v>
      </c>
      <c r="B18" s="10"/>
      <c r="C18" s="10"/>
      <c r="D18" s="10" t="s">
        <v>27</v>
      </c>
      <c r="E18" s="11"/>
      <c r="F18" s="11"/>
      <c r="G18" s="12"/>
      <c r="H18" s="10" t="s">
        <v>28</v>
      </c>
      <c r="I18" s="52" t="s">
        <v>29</v>
      </c>
      <c r="J18" s="10" t="s">
        <v>30</v>
      </c>
      <c r="K18" s="10" t="s">
        <v>31</v>
      </c>
    </row>
    <row r="19" ht="13" spans="1:18">
      <c r="A19" s="13"/>
      <c r="B19" s="14"/>
      <c r="C19" s="15"/>
      <c r="D19" s="15"/>
      <c r="E19" s="16"/>
      <c r="F19" s="15"/>
      <c r="G19" s="17"/>
      <c r="H19" s="13"/>
      <c r="I19" s="14"/>
      <c r="J19" s="53"/>
      <c r="K19" s="53"/>
      <c r="M19" s="54"/>
      <c r="N19" s="55"/>
      <c r="O19" s="56"/>
      <c r="P19" s="46"/>
      <c r="R19" s="46">
        <f>K19*11%</f>
        <v>0</v>
      </c>
    </row>
    <row r="20" ht="7.5" customHeight="1" spans="1:18">
      <c r="A20" s="18"/>
      <c r="B20" s="7"/>
      <c r="G20" s="19"/>
      <c r="H20" s="18"/>
      <c r="I20" s="57"/>
      <c r="J20" s="58"/>
      <c r="K20" s="58"/>
      <c r="M20" s="54"/>
      <c r="N20" s="55"/>
      <c r="O20" s="56"/>
      <c r="R20" s="46">
        <v>3208334</v>
      </c>
    </row>
    <row r="21" spans="1:21">
      <c r="A21" s="20">
        <v>1</v>
      </c>
      <c r="B21" s="21"/>
      <c r="C21" s="22" t="s">
        <v>32</v>
      </c>
      <c r="G21" s="19"/>
      <c r="H21" s="23" t="s">
        <v>33</v>
      </c>
      <c r="I21" s="59" t="s">
        <v>34</v>
      </c>
      <c r="J21" s="60" t="s">
        <v>35</v>
      </c>
      <c r="K21" s="61" t="e">
        <f>J21*H21</f>
        <v>#VALUE!</v>
      </c>
      <c r="L21" s="54" t="s">
        <v>36</v>
      </c>
      <c r="M21" s="54" t="e">
        <f>N21</f>
        <v>#VALUE!</v>
      </c>
      <c r="N21" s="55" t="e">
        <f>H21*J21*11/12</f>
        <v>#VALUE!</v>
      </c>
      <c r="O21" s="56" t="e">
        <f>H21*J21*11%</f>
        <v>#VALUE!</v>
      </c>
      <c r="R21" s="46">
        <v>1145834</v>
      </c>
      <c r="S21" s="54"/>
      <c r="T21" s="55" t="e">
        <f>H21*J21*11/12</f>
        <v>#VALUE!</v>
      </c>
      <c r="U21" s="2"/>
    </row>
    <row r="22" spans="1:20">
      <c r="A22" s="20"/>
      <c r="B22" s="21"/>
      <c r="C22" s="24"/>
      <c r="G22" s="19"/>
      <c r="H22" s="23"/>
      <c r="I22" s="59"/>
      <c r="J22" s="60"/>
      <c r="K22" s="61" t="str">
        <f>IF(OR(J23="",H23=""),"",J23*H23)</f>
        <v/>
      </c>
      <c r="L22" s="54"/>
      <c r="M22" s="54"/>
      <c r="N22" s="55"/>
      <c r="O22" s="56"/>
      <c r="R22" s="46"/>
      <c r="S22" s="54"/>
      <c r="T22" s="55">
        <f>H22*J22*11/12</f>
        <v>0</v>
      </c>
    </row>
    <row r="23" spans="1:20">
      <c r="A23" s="20"/>
      <c r="B23" s="21"/>
      <c r="C23" s="24"/>
      <c r="G23" s="19"/>
      <c r="H23" s="23"/>
      <c r="I23" s="59"/>
      <c r="J23" s="60"/>
      <c r="K23" s="62" t="str">
        <f>IF(OR(J23="",H23=""),"",J23*H23)</f>
        <v/>
      </c>
      <c r="L23" s="54"/>
      <c r="M23" s="54"/>
      <c r="N23" s="55"/>
      <c r="O23" s="56"/>
      <c r="R23" s="46"/>
      <c r="S23" s="54"/>
      <c r="T23" s="55"/>
    </row>
    <row r="24" spans="1:20">
      <c r="A24" s="20"/>
      <c r="B24" s="21"/>
      <c r="C24" s="24"/>
      <c r="G24" s="19"/>
      <c r="H24" s="23"/>
      <c r="I24" s="59"/>
      <c r="J24" s="60"/>
      <c r="K24" s="61" t="str">
        <f>IF(OR(J23="",H23=""),"",J23*H23)</f>
        <v/>
      </c>
      <c r="L24" s="54"/>
      <c r="M24" s="54"/>
      <c r="N24" s="55"/>
      <c r="O24" s="56"/>
      <c r="R24" s="46"/>
      <c r="S24" s="54"/>
      <c r="T24" s="55"/>
    </row>
    <row r="25" spans="1:20">
      <c r="A25" s="20"/>
      <c r="B25" s="21"/>
      <c r="C25" s="24"/>
      <c r="G25" s="19"/>
      <c r="H25" s="23"/>
      <c r="I25" s="59"/>
      <c r="J25" s="60"/>
      <c r="K25" s="61" t="str">
        <f>IF(OR(J23="",H23=""),"",J23*H23)</f>
        <v/>
      </c>
      <c r="L25" s="54"/>
      <c r="M25" s="54"/>
      <c r="N25" s="55"/>
      <c r="O25" s="56"/>
      <c r="R25" s="46"/>
      <c r="S25" s="54"/>
      <c r="T25" s="55"/>
    </row>
    <row r="26" spans="1:20">
      <c r="A26" s="25"/>
      <c r="B26" s="26"/>
      <c r="C26" s="27"/>
      <c r="D26" s="28"/>
      <c r="E26" s="28"/>
      <c r="F26" s="28"/>
      <c r="G26" s="29"/>
      <c r="H26" s="30"/>
      <c r="I26" s="63"/>
      <c r="J26" s="64"/>
      <c r="K26" s="65" t="str">
        <f>IF(OR(J23="",H23=""),"",J23*H23)</f>
        <v/>
      </c>
      <c r="L26" s="66"/>
      <c r="M26" s="60"/>
      <c r="O26" s="56"/>
      <c r="S26" s="85"/>
      <c r="T26" s="55">
        <f>H26*J26*11/12</f>
        <v>0</v>
      </c>
    </row>
    <row r="27" ht="12.75" customHeight="1" spans="1:11">
      <c r="A27" s="31"/>
      <c r="B27" s="9"/>
      <c r="C27" s="32"/>
      <c r="D27" s="33"/>
      <c r="E27" s="34"/>
      <c r="F27" s="33"/>
      <c r="G27" s="35"/>
      <c r="H27" s="36"/>
      <c r="I27" s="67"/>
      <c r="J27" s="68"/>
      <c r="K27" s="69" t="str">
        <f>IF(OR(J23="",H23=""),"",J23*H23)</f>
        <v/>
      </c>
    </row>
    <row r="28" spans="9:20">
      <c r="I28" s="19"/>
      <c r="J28" s="9" t="s">
        <v>37</v>
      </c>
      <c r="K28" s="70" t="e">
        <f>SUM(K19:K27)</f>
        <v>#VALUE!</v>
      </c>
      <c r="S28" s="85"/>
      <c r="T28" s="60"/>
    </row>
    <row r="29" spans="9:18">
      <c r="I29" s="19"/>
      <c r="J29" s="71" t="s">
        <v>38</v>
      </c>
      <c r="K29" s="72" t="e">
        <f>K28*11%</f>
        <v>#VALUE!</v>
      </c>
      <c r="N29" t="s">
        <v>39</v>
      </c>
      <c r="O29" s="73" t="e">
        <f>SUM(O21:O25)</f>
        <v>#VALUE!</v>
      </c>
      <c r="Q29" t="s">
        <v>40</v>
      </c>
      <c r="R29" s="73" t="e">
        <f>#REF!-#REF!</f>
        <v>#REF!</v>
      </c>
    </row>
    <row r="30" spans="9:11">
      <c r="I30" s="19"/>
      <c r="J30" s="71"/>
      <c r="K30" s="74"/>
    </row>
    <row r="31" ht="13" spans="8:15">
      <c r="H31" s="37"/>
      <c r="I31" s="19"/>
      <c r="J31" s="75" t="s">
        <v>41</v>
      </c>
      <c r="K31" s="76" t="e">
        <f>SUM(K28+K29+K30)</f>
        <v>#VALUE!</v>
      </c>
      <c r="O31" t="s">
        <v>42</v>
      </c>
    </row>
    <row r="34" ht="13" spans="1:11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77"/>
    </row>
    <row r="35" ht="12.75" customHeight="1" spans="1:11">
      <c r="A35" s="40" t="s">
        <v>43</v>
      </c>
      <c r="C35" s="37"/>
      <c r="D35" s="37" t="s">
        <v>44</v>
      </c>
      <c r="E35" s="37"/>
      <c r="F35" s="37"/>
      <c r="G35" s="37"/>
      <c r="H35" s="37"/>
      <c r="I35" s="37"/>
      <c r="J35" s="37"/>
      <c r="K35" s="78"/>
    </row>
    <row r="36" ht="13" spans="1:18">
      <c r="A36" s="9"/>
      <c r="B36" s="41"/>
      <c r="C36" s="41"/>
      <c r="D36" s="41"/>
      <c r="E36" s="41"/>
      <c r="F36" s="41"/>
      <c r="G36" s="41"/>
      <c r="H36" s="41"/>
      <c r="I36" s="41"/>
      <c r="J36" s="41"/>
      <c r="K36" s="79"/>
      <c r="M36" s="37"/>
      <c r="N36" s="37"/>
      <c r="O36" s="80" t="s">
        <v>45</v>
      </c>
      <c r="P36" s="81" t="e">
        <f>#REF!</f>
        <v>#REF!</v>
      </c>
      <c r="Q36" s="37"/>
      <c r="R36" s="86" t="e">
        <f>P36*11/12</f>
        <v>#REF!</v>
      </c>
    </row>
    <row r="37" ht="13" spans="13:18">
      <c r="M37" s="37"/>
      <c r="N37" s="37"/>
      <c r="O37" s="80">
        <v>0.3</v>
      </c>
      <c r="P37" s="81" t="e">
        <f>P36*O37</f>
        <v>#REF!</v>
      </c>
      <c r="Q37" s="37"/>
      <c r="R37" s="86" t="e">
        <f>P37*11/12</f>
        <v>#REF!</v>
      </c>
    </row>
    <row r="38" spans="15:16">
      <c r="O38" s="82">
        <v>0.7</v>
      </c>
      <c r="P38" s="73" t="e">
        <f>P36-P37</f>
        <v>#REF!</v>
      </c>
    </row>
    <row r="39" ht="8.25" customHeight="1" spans="1:10">
      <c r="A39" s="42"/>
      <c r="B39" s="39"/>
      <c r="C39" s="39"/>
      <c r="D39" s="39"/>
      <c r="E39" s="39"/>
      <c r="F39" s="39"/>
      <c r="G39" s="39"/>
      <c r="H39" s="39"/>
      <c r="I39" s="39"/>
      <c r="J39" s="77"/>
    </row>
    <row r="40" ht="13.5" customHeight="1" spans="1:10">
      <c r="A40" s="7"/>
      <c r="B40" t="s">
        <v>46</v>
      </c>
      <c r="J40" s="19"/>
    </row>
    <row r="41" ht="13.5" customHeight="1" spans="1:27">
      <c r="A41" s="7"/>
      <c r="B41" s="2" t="s">
        <v>0</v>
      </c>
      <c r="J41" s="19"/>
      <c r="S41" s="37"/>
      <c r="T41" s="37"/>
      <c r="U41" s="37"/>
      <c r="V41" s="37"/>
      <c r="W41" s="37"/>
      <c r="X41" s="37"/>
      <c r="Y41" s="37"/>
      <c r="Z41" s="37"/>
      <c r="AA41" s="37"/>
    </row>
    <row r="42" ht="13.5" customHeight="1" spans="1:27">
      <c r="A42" s="7"/>
      <c r="B42" s="2" t="s">
        <v>47</v>
      </c>
      <c r="J42" s="19"/>
      <c r="S42" s="37"/>
      <c r="T42" s="37"/>
      <c r="U42" s="37"/>
      <c r="V42" s="37"/>
      <c r="W42" s="37"/>
      <c r="X42" s="37"/>
      <c r="Y42" s="37"/>
      <c r="Z42" s="37"/>
      <c r="AA42" s="37"/>
    </row>
    <row r="43" ht="13.5" customHeight="1" spans="1:10">
      <c r="A43" s="7"/>
      <c r="B43" s="2" t="s">
        <v>48</v>
      </c>
      <c r="J43" s="19"/>
    </row>
    <row r="44" ht="13.5" customHeight="1" spans="1:18">
      <c r="A44" s="7"/>
      <c r="B44" s="37" t="s">
        <v>49</v>
      </c>
      <c r="J44" s="19"/>
      <c r="R44">
        <v>2000000</v>
      </c>
    </row>
    <row r="45" ht="6.75" customHeight="1" spans="1:10">
      <c r="A45" s="9"/>
      <c r="B45" s="41"/>
      <c r="C45" s="41"/>
      <c r="D45" s="41"/>
      <c r="E45" s="41"/>
      <c r="F45" s="41"/>
      <c r="G45" s="41"/>
      <c r="H45" s="41"/>
      <c r="I45" s="41"/>
      <c r="J45" s="79"/>
    </row>
    <row r="46" spans="16:18">
      <c r="P46">
        <v>70157596</v>
      </c>
      <c r="R46">
        <f>P46*11%</f>
        <v>7717335.56</v>
      </c>
    </row>
    <row r="47" spans="1:16">
      <c r="A47" s="43"/>
      <c r="B47" s="44"/>
      <c r="C47" s="44"/>
      <c r="D47" s="44"/>
      <c r="E47" s="44"/>
      <c r="J47" s="83" t="s">
        <v>50</v>
      </c>
      <c r="P47">
        <v>8418912</v>
      </c>
    </row>
    <row r="48" spans="16:16">
      <c r="P48">
        <f>P46+P47</f>
        <v>78576508</v>
      </c>
    </row>
    <row r="49" spans="8:11">
      <c r="H49" s="43"/>
      <c r="I49" s="44"/>
      <c r="J49" s="44"/>
      <c r="K49" s="44"/>
    </row>
    <row r="50" ht="7.5" customHeight="1" spans="8:11">
      <c r="H50" s="43"/>
      <c r="I50" s="44"/>
      <c r="J50" s="44"/>
      <c r="K50" s="44"/>
    </row>
    <row r="51" ht="7.5" customHeight="1" spans="8:11">
      <c r="H51" s="43"/>
      <c r="I51" s="44"/>
      <c r="J51" s="44"/>
      <c r="K51" s="44"/>
    </row>
    <row r="55" ht="13" spans="8:10">
      <c r="H55" s="16"/>
      <c r="J55" s="16"/>
    </row>
    <row r="56" spans="8:10">
      <c r="H56" s="44"/>
      <c r="J56" s="44"/>
    </row>
    <row r="57" ht="13" spans="10:10">
      <c r="J57" s="84" t="s">
        <v>51</v>
      </c>
    </row>
    <row r="58" spans="10:10">
      <c r="J58" s="44" t="s">
        <v>52</v>
      </c>
    </row>
  </sheetData>
  <mergeCells count="1">
    <mergeCell ref="A8:K8"/>
  </mergeCells>
  <pageMargins left="0.31496062992126" right="0.31496062992126" top="0.551181102362205" bottom="0.551181102362205" header="0.31496062992126" footer="0.3149606299212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Contoh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hidayat</dc:creator>
  <cp:lastModifiedBy>mocha</cp:lastModifiedBy>
  <dcterms:created xsi:type="dcterms:W3CDTF">2025-08-20T02:15:00Z</dcterms:created>
  <cp:lastPrinted>2025-08-20T02:15:00Z</cp:lastPrinted>
  <dcterms:modified xsi:type="dcterms:W3CDTF">2025-08-30T06:21:23Z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7CB5F567B1974D8AA9BC4F7EB959819E_12</vt:lpwstr>
  </property>
  <property fmtid="{D5CDD505-2E9C-101B-9397-08002B2CF9AE}" pid="3" name="KSOProductBuildVer">
    <vt:lpwstr>2057-12.2.0.21936</vt:lpwstr>
  </property>
</Properties>
</file>